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6285"/>
  </bookViews>
  <sheets>
    <sheet name="ACTUAL+DISMAN" sheetId="3" r:id="rId1"/>
    <sheet name="ACTUAL" sheetId="1" r:id="rId2"/>
    <sheet name="Sch 75A" sheetId="4" r:id="rId3"/>
    <sheet name="Sch 75B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ACTUAL!$A$1:$O$185</definedName>
    <definedName name="_xlnm.Print_Area" localSheetId="0">'ACTUAL+DISMAN'!$A$1:$O$183</definedName>
    <definedName name="_xlnm.Print_Area" localSheetId="2">'Sch 75A'!$A$1:$H$76</definedName>
    <definedName name="_xlnm.Print_Area" localSheetId="3">'Sch 75B'!$A$1:$H$212</definedName>
    <definedName name="PRINT_AREA_MI">#REF!</definedName>
    <definedName name="_xlnm.Print_Titles" localSheetId="1">ACTUAL!$1:$3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E146" i="3" l="1"/>
  <c r="G146" i="3"/>
  <c r="I146" i="3"/>
  <c r="K146" i="3"/>
  <c r="M146" i="3"/>
  <c r="O146" i="3" l="1"/>
  <c r="F3" i="3"/>
  <c r="P116" i="1"/>
  <c r="O116" i="1"/>
  <c r="P180" i="1"/>
  <c r="O180" i="1"/>
  <c r="E149" i="1"/>
  <c r="O149" i="1" s="1"/>
  <c r="G149" i="1"/>
  <c r="I149" i="1"/>
  <c r="K149" i="1"/>
  <c r="M149" i="1"/>
  <c r="O24" i="1"/>
  <c r="P24" i="1"/>
  <c r="I217" i="5" l="1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7" i="5"/>
  <c r="I6" i="5"/>
  <c r="I5" i="5"/>
  <c r="I4" i="5"/>
  <c r="I3" i="5"/>
  <c r="B3" i="5"/>
  <c r="B114" i="5" s="1"/>
  <c r="I2" i="5"/>
  <c r="I1" i="5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7" i="4"/>
  <c r="I6" i="4"/>
  <c r="I5" i="4"/>
  <c r="I4" i="4"/>
  <c r="I3" i="4"/>
  <c r="B3" i="4"/>
  <c r="B45" i="4" s="1"/>
  <c r="I2" i="4"/>
  <c r="I1" i="4"/>
  <c r="M150" i="1"/>
  <c r="M147" i="3" s="1"/>
  <c r="M151" i="1"/>
  <c r="M148" i="3" s="1"/>
  <c r="M148" i="1"/>
  <c r="K150" i="1"/>
  <c r="K147" i="3" s="1"/>
  <c r="K151" i="1"/>
  <c r="K148" i="3" s="1"/>
  <c r="K148" i="1"/>
  <c r="I150" i="1"/>
  <c r="I147" i="3" s="1"/>
  <c r="I151" i="1"/>
  <c r="I148" i="3" s="1"/>
  <c r="I148" i="1"/>
  <c r="G150" i="1"/>
  <c r="G147" i="3" s="1"/>
  <c r="G151" i="1"/>
  <c r="G148" i="3" s="1"/>
  <c r="G148" i="1"/>
  <c r="E150" i="1"/>
  <c r="E147" i="3" s="1"/>
  <c r="E151" i="1"/>
  <c r="E148" i="1"/>
  <c r="O147" i="3" l="1"/>
  <c r="B57" i="5"/>
  <c r="B170" i="5"/>
  <c r="O151" i="1"/>
  <c r="O150" i="1"/>
  <c r="E148" i="3"/>
  <c r="O148" i="3" s="1"/>
  <c r="M11" i="1"/>
  <c r="M13" i="1" s="1"/>
  <c r="K11" i="1"/>
  <c r="K8" i="3" s="1"/>
  <c r="K10" i="3" s="1"/>
  <c r="I11" i="1"/>
  <c r="I13" i="1" s="1"/>
  <c r="G11" i="1"/>
  <c r="G13" i="1" s="1"/>
  <c r="E11" i="1"/>
  <c r="I8" i="3" l="1"/>
  <c r="I10" i="3" s="1"/>
  <c r="G8" i="3"/>
  <c r="G10" i="3" s="1"/>
  <c r="O11" i="1"/>
  <c r="M8" i="3"/>
  <c r="M10" i="3" s="1"/>
  <c r="E13" i="1"/>
  <c r="E8" i="3"/>
  <c r="K13" i="1"/>
  <c r="M176" i="1"/>
  <c r="M175" i="1"/>
  <c r="M174" i="1"/>
  <c r="M173" i="1"/>
  <c r="M171" i="1"/>
  <c r="M170" i="1"/>
  <c r="M169" i="1"/>
  <c r="M168" i="1"/>
  <c r="M167" i="1"/>
  <c r="M166" i="1"/>
  <c r="M165" i="1"/>
  <c r="M164" i="1"/>
  <c r="M161" i="1"/>
  <c r="M160" i="1"/>
  <c r="M158" i="1"/>
  <c r="M153" i="1"/>
  <c r="M152" i="1"/>
  <c r="M147" i="1"/>
  <c r="M146" i="1"/>
  <c r="M144" i="1"/>
  <c r="M143" i="1"/>
  <c r="M142" i="1"/>
  <c r="M141" i="1"/>
  <c r="M140" i="1"/>
  <c r="M139" i="1"/>
  <c r="M138" i="1"/>
  <c r="M137" i="1"/>
  <c r="K176" i="1"/>
  <c r="K175" i="1"/>
  <c r="K174" i="1"/>
  <c r="K173" i="1"/>
  <c r="K171" i="1"/>
  <c r="K170" i="1"/>
  <c r="K169" i="1"/>
  <c r="K168" i="1"/>
  <c r="K167" i="1"/>
  <c r="K166" i="1"/>
  <c r="K165" i="1"/>
  <c r="K164" i="1"/>
  <c r="K161" i="1"/>
  <c r="K160" i="1"/>
  <c r="K158" i="1"/>
  <c r="K153" i="1"/>
  <c r="K152" i="1"/>
  <c r="K147" i="1"/>
  <c r="K146" i="1"/>
  <c r="K144" i="1"/>
  <c r="K143" i="1"/>
  <c r="K142" i="1"/>
  <c r="K141" i="1"/>
  <c r="K140" i="1"/>
  <c r="K139" i="1"/>
  <c r="K138" i="1"/>
  <c r="K137" i="1"/>
  <c r="I176" i="1"/>
  <c r="I175" i="1"/>
  <c r="I174" i="1"/>
  <c r="I173" i="1"/>
  <c r="I171" i="1"/>
  <c r="I170" i="1"/>
  <c r="I169" i="1"/>
  <c r="I168" i="1"/>
  <c r="I167" i="1"/>
  <c r="I166" i="1"/>
  <c r="I165" i="1"/>
  <c r="I164" i="1"/>
  <c r="I161" i="1"/>
  <c r="I160" i="1"/>
  <c r="I158" i="1"/>
  <c r="I153" i="1"/>
  <c r="I152" i="1"/>
  <c r="I147" i="1"/>
  <c r="I146" i="1"/>
  <c r="I144" i="1"/>
  <c r="I143" i="1"/>
  <c r="I142" i="1"/>
  <c r="I141" i="1"/>
  <c r="I140" i="1"/>
  <c r="I139" i="1"/>
  <c r="I138" i="1"/>
  <c r="I13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1" i="1"/>
  <c r="G160" i="1"/>
  <c r="G158" i="1"/>
  <c r="G153" i="1"/>
  <c r="G152" i="1"/>
  <c r="G147" i="1"/>
  <c r="G146" i="1"/>
  <c r="G144" i="1"/>
  <c r="G143" i="1"/>
  <c r="G142" i="1"/>
  <c r="G141" i="1"/>
  <c r="G140" i="1"/>
  <c r="G139" i="1"/>
  <c r="G138" i="1"/>
  <c r="G137" i="1"/>
  <c r="E174" i="1"/>
  <c r="E176" i="1"/>
  <c r="E175" i="1"/>
  <c r="E173" i="1"/>
  <c r="E171" i="1"/>
  <c r="E170" i="1"/>
  <c r="E169" i="1"/>
  <c r="E168" i="1"/>
  <c r="E167" i="1"/>
  <c r="E166" i="1"/>
  <c r="E164" i="1"/>
  <c r="E165" i="1"/>
  <c r="E161" i="1"/>
  <c r="E160" i="1"/>
  <c r="E158" i="1"/>
  <c r="E152" i="1"/>
  <c r="E153" i="1"/>
  <c r="E147" i="1"/>
  <c r="E146" i="1"/>
  <c r="E144" i="1"/>
  <c r="E141" i="1"/>
  <c r="E142" i="1"/>
  <c r="E143" i="1"/>
  <c r="E139" i="1"/>
  <c r="E140" i="1"/>
  <c r="E138" i="1"/>
  <c r="E137" i="1"/>
  <c r="M127" i="1"/>
  <c r="M126" i="1"/>
  <c r="M125" i="1"/>
  <c r="M124" i="1"/>
  <c r="M123" i="1"/>
  <c r="M122" i="1"/>
  <c r="M121" i="1"/>
  <c r="M120" i="1"/>
  <c r="M119" i="1"/>
  <c r="K127" i="1"/>
  <c r="K126" i="1"/>
  <c r="K125" i="1"/>
  <c r="K124" i="1"/>
  <c r="K123" i="1"/>
  <c r="K122" i="1"/>
  <c r="K121" i="1"/>
  <c r="K120" i="1"/>
  <c r="K119" i="1"/>
  <c r="I127" i="1"/>
  <c r="I126" i="1"/>
  <c r="I125" i="1"/>
  <c r="I124" i="1"/>
  <c r="I123" i="1"/>
  <c r="I122" i="1"/>
  <c r="I121" i="1"/>
  <c r="I120" i="1"/>
  <c r="I119" i="1"/>
  <c r="G127" i="1"/>
  <c r="G126" i="1"/>
  <c r="G125" i="1"/>
  <c r="G124" i="1"/>
  <c r="G123" i="1"/>
  <c r="G122" i="1"/>
  <c r="G121" i="1"/>
  <c r="G120" i="1"/>
  <c r="G119" i="1"/>
  <c r="E123" i="1"/>
  <c r="E124" i="1"/>
  <c r="E125" i="1"/>
  <c r="E126" i="1"/>
  <c r="E127" i="1"/>
  <c r="E122" i="1"/>
  <c r="E121" i="1"/>
  <c r="E120" i="1"/>
  <c r="E119" i="1"/>
  <c r="M110" i="1"/>
  <c r="M109" i="1"/>
  <c r="M105" i="3" s="1"/>
  <c r="M108" i="1"/>
  <c r="M104" i="3" s="1"/>
  <c r="M107" i="1"/>
  <c r="M103" i="3" s="1"/>
  <c r="M106" i="1"/>
  <c r="M102" i="3" s="1"/>
  <c r="M101" i="1"/>
  <c r="M100" i="1"/>
  <c r="M99" i="1"/>
  <c r="M98" i="1"/>
  <c r="M97" i="1"/>
  <c r="M92" i="1"/>
  <c r="M91" i="1"/>
  <c r="M90" i="1"/>
  <c r="M89" i="1"/>
  <c r="M88" i="1"/>
  <c r="M87" i="1"/>
  <c r="M86" i="1"/>
  <c r="M81" i="1"/>
  <c r="M80" i="1"/>
  <c r="M79" i="1"/>
  <c r="M78" i="1"/>
  <c r="M77" i="1"/>
  <c r="M76" i="1"/>
  <c r="M75" i="1"/>
  <c r="K110" i="1"/>
  <c r="K109" i="1"/>
  <c r="K105" i="3" s="1"/>
  <c r="K108" i="1"/>
  <c r="K104" i="3" s="1"/>
  <c r="K107" i="1"/>
  <c r="K103" i="3" s="1"/>
  <c r="K106" i="1"/>
  <c r="K102" i="3" s="1"/>
  <c r="K101" i="1"/>
  <c r="K100" i="1"/>
  <c r="K99" i="1"/>
  <c r="K98" i="1"/>
  <c r="K97" i="1"/>
  <c r="K92" i="1"/>
  <c r="K91" i="1"/>
  <c r="K90" i="1"/>
  <c r="K89" i="1"/>
  <c r="K88" i="1"/>
  <c r="K87" i="1"/>
  <c r="K86" i="1"/>
  <c r="K81" i="1"/>
  <c r="K80" i="1"/>
  <c r="K79" i="1"/>
  <c r="K78" i="1"/>
  <c r="K77" i="1"/>
  <c r="K76" i="1"/>
  <c r="K75" i="1"/>
  <c r="I110" i="1"/>
  <c r="I109" i="1"/>
  <c r="I105" i="3" s="1"/>
  <c r="I108" i="1"/>
  <c r="I104" i="3" s="1"/>
  <c r="I107" i="1"/>
  <c r="I103" i="3" s="1"/>
  <c r="I106" i="1"/>
  <c r="I102" i="3" s="1"/>
  <c r="I101" i="1"/>
  <c r="I100" i="1"/>
  <c r="I99" i="1"/>
  <c r="I98" i="1"/>
  <c r="I97" i="1"/>
  <c r="I92" i="1"/>
  <c r="I91" i="1"/>
  <c r="I90" i="1"/>
  <c r="I89" i="1"/>
  <c r="I88" i="1"/>
  <c r="I87" i="1"/>
  <c r="I86" i="1"/>
  <c r="I81" i="1"/>
  <c r="I80" i="1"/>
  <c r="I79" i="1"/>
  <c r="I78" i="1"/>
  <c r="I77" i="1"/>
  <c r="I76" i="1"/>
  <c r="I75" i="1"/>
  <c r="G110" i="1"/>
  <c r="G109" i="1"/>
  <c r="G105" i="3" s="1"/>
  <c r="G108" i="1"/>
  <c r="G104" i="3" s="1"/>
  <c r="G107" i="1"/>
  <c r="G103" i="3" s="1"/>
  <c r="G106" i="1"/>
  <c r="G102" i="3" s="1"/>
  <c r="G101" i="1"/>
  <c r="G100" i="1"/>
  <c r="G99" i="1"/>
  <c r="G98" i="1"/>
  <c r="G97" i="1"/>
  <c r="G92" i="1"/>
  <c r="G91" i="1"/>
  <c r="G90" i="1"/>
  <c r="G89" i="1"/>
  <c r="G88" i="1"/>
  <c r="G87" i="1"/>
  <c r="G86" i="1"/>
  <c r="G81" i="1"/>
  <c r="G80" i="1"/>
  <c r="G79" i="1"/>
  <c r="G78" i="1"/>
  <c r="G77" i="1"/>
  <c r="G76" i="1"/>
  <c r="G75" i="1"/>
  <c r="E107" i="1"/>
  <c r="E103" i="3" s="1"/>
  <c r="E108" i="1"/>
  <c r="E109" i="1"/>
  <c r="E105" i="3" s="1"/>
  <c r="E110" i="1"/>
  <c r="E106" i="1"/>
  <c r="E101" i="1"/>
  <c r="E100" i="1"/>
  <c r="E99" i="1"/>
  <c r="E98" i="1"/>
  <c r="E97" i="1"/>
  <c r="E92" i="1"/>
  <c r="E91" i="1"/>
  <c r="E90" i="1"/>
  <c r="E89" i="1"/>
  <c r="E88" i="1"/>
  <c r="E87" i="1"/>
  <c r="E86" i="1"/>
  <c r="E81" i="1"/>
  <c r="E80" i="1"/>
  <c r="E79" i="1"/>
  <c r="E78" i="1"/>
  <c r="E77" i="1"/>
  <c r="E76" i="1"/>
  <c r="E75" i="1"/>
  <c r="G53" i="1"/>
  <c r="G52" i="1"/>
  <c r="G51" i="1"/>
  <c r="G50" i="1"/>
  <c r="G49" i="1"/>
  <c r="G48" i="1"/>
  <c r="I53" i="1"/>
  <c r="I52" i="1"/>
  <c r="I51" i="1"/>
  <c r="I50" i="1"/>
  <c r="I49" i="1"/>
  <c r="I48" i="1"/>
  <c r="K53" i="1"/>
  <c r="K52" i="1"/>
  <c r="K51" i="1"/>
  <c r="K50" i="1"/>
  <c r="K49" i="1"/>
  <c r="K48" i="1"/>
  <c r="M53" i="1"/>
  <c r="M52" i="1"/>
  <c r="M51" i="1"/>
  <c r="M50" i="1"/>
  <c r="M49" i="1"/>
  <c r="M48" i="1"/>
  <c r="M61" i="1"/>
  <c r="M60" i="1"/>
  <c r="M59" i="1"/>
  <c r="M58" i="1"/>
  <c r="K61" i="1"/>
  <c r="K60" i="1"/>
  <c r="K59" i="1"/>
  <c r="K58" i="1"/>
  <c r="I61" i="1"/>
  <c r="I60" i="1"/>
  <c r="I59" i="1"/>
  <c r="I58" i="1"/>
  <c r="G61" i="1"/>
  <c r="G60" i="1"/>
  <c r="G59" i="1"/>
  <c r="G58" i="1"/>
  <c r="E61" i="1"/>
  <c r="E60" i="1"/>
  <c r="E59" i="1"/>
  <c r="E58" i="1"/>
  <c r="E49" i="1"/>
  <c r="E53" i="1"/>
  <c r="E52" i="1"/>
  <c r="E51" i="1"/>
  <c r="E50" i="1"/>
  <c r="E48" i="1"/>
  <c r="M43" i="1"/>
  <c r="M42" i="1"/>
  <c r="M41" i="1"/>
  <c r="M40" i="1"/>
  <c r="M39" i="1"/>
  <c r="M38" i="1"/>
  <c r="K43" i="1"/>
  <c r="K42" i="1"/>
  <c r="K41" i="1"/>
  <c r="K40" i="1"/>
  <c r="K39" i="1"/>
  <c r="K38" i="1"/>
  <c r="I43" i="1"/>
  <c r="I42" i="1"/>
  <c r="I41" i="1"/>
  <c r="I40" i="1"/>
  <c r="I39" i="1"/>
  <c r="I38" i="1"/>
  <c r="G43" i="1"/>
  <c r="G42" i="1"/>
  <c r="G41" i="1"/>
  <c r="G40" i="1"/>
  <c r="G39" i="1"/>
  <c r="G38" i="1"/>
  <c r="E43" i="1"/>
  <c r="E42" i="1"/>
  <c r="E41" i="1"/>
  <c r="E40" i="1"/>
  <c r="E39" i="1"/>
  <c r="E38" i="1"/>
  <c r="M33" i="1"/>
  <c r="M32" i="1"/>
  <c r="M31" i="1"/>
  <c r="M30" i="1"/>
  <c r="M29" i="1"/>
  <c r="M28" i="1"/>
  <c r="M27" i="1"/>
  <c r="K33" i="1"/>
  <c r="K32" i="1"/>
  <c r="K31" i="1"/>
  <c r="K30" i="1"/>
  <c r="K29" i="1"/>
  <c r="K28" i="1"/>
  <c r="K27" i="1"/>
  <c r="I33" i="1"/>
  <c r="I32" i="1"/>
  <c r="I31" i="1"/>
  <c r="I30" i="1"/>
  <c r="I29" i="1"/>
  <c r="I28" i="1"/>
  <c r="I27" i="1"/>
  <c r="G33" i="1"/>
  <c r="G32" i="1"/>
  <c r="G31" i="1"/>
  <c r="G30" i="1"/>
  <c r="G29" i="1"/>
  <c r="G28" i="1"/>
  <c r="G27" i="1"/>
  <c r="E27" i="1"/>
  <c r="E33" i="1"/>
  <c r="E32" i="1"/>
  <c r="E31" i="1"/>
  <c r="E30" i="1"/>
  <c r="E29" i="1"/>
  <c r="E28" i="1"/>
  <c r="M17" i="1"/>
  <c r="M22" i="1"/>
  <c r="M21" i="1"/>
  <c r="M20" i="1"/>
  <c r="M19" i="1"/>
  <c r="M18" i="1"/>
  <c r="K22" i="1"/>
  <c r="K21" i="1"/>
  <c r="K20" i="1"/>
  <c r="K19" i="1"/>
  <c r="K18" i="1"/>
  <c r="K17" i="1"/>
  <c r="I22" i="1"/>
  <c r="I21" i="1"/>
  <c r="I20" i="1"/>
  <c r="I19" i="1"/>
  <c r="I18" i="1"/>
  <c r="I17" i="1"/>
  <c r="G22" i="1"/>
  <c r="G21" i="1"/>
  <c r="G20" i="1"/>
  <c r="G19" i="1"/>
  <c r="G18" i="1"/>
  <c r="G17" i="1"/>
  <c r="E17" i="1"/>
  <c r="E22" i="1"/>
  <c r="E21" i="1"/>
  <c r="E20" i="1"/>
  <c r="E19" i="1"/>
  <c r="E18" i="1"/>
  <c r="O105" i="3" l="1"/>
  <c r="O106" i="1"/>
  <c r="E102" i="3"/>
  <c r="O102" i="3" s="1"/>
  <c r="O103" i="3"/>
  <c r="O108" i="1"/>
  <c r="E104" i="3"/>
  <c r="O104" i="3" s="1"/>
  <c r="O17" i="1"/>
  <c r="G63" i="1"/>
  <c r="O110" i="1"/>
  <c r="O13" i="1"/>
  <c r="E10" i="3"/>
  <c r="O10" i="3" s="1"/>
  <c r="O8" i="3"/>
  <c r="P10" i="3" s="1"/>
  <c r="O107" i="1"/>
  <c r="E178" i="1"/>
  <c r="O109" i="1"/>
  <c r="E35" i="1"/>
  <c r="E112" i="1"/>
  <c r="P112" i="1" l="1"/>
  <c r="Q10" i="3"/>
  <c r="G160" i="3" l="1"/>
  <c r="I160" i="3"/>
  <c r="K160" i="3"/>
  <c r="M160" i="3"/>
  <c r="E160" i="3"/>
  <c r="F128" i="3"/>
  <c r="F65" i="3"/>
  <c r="G14" i="3"/>
  <c r="I14" i="3"/>
  <c r="K14" i="3"/>
  <c r="M14" i="3"/>
  <c r="G15" i="3"/>
  <c r="I15" i="3"/>
  <c r="K15" i="3"/>
  <c r="M15" i="3"/>
  <c r="G16" i="3"/>
  <c r="I16" i="3"/>
  <c r="K16" i="3"/>
  <c r="M16" i="3"/>
  <c r="G17" i="3"/>
  <c r="I17" i="3"/>
  <c r="K17" i="3"/>
  <c r="M17" i="3"/>
  <c r="G18" i="3"/>
  <c r="I18" i="3"/>
  <c r="K18" i="3"/>
  <c r="M18" i="3"/>
  <c r="G19" i="3"/>
  <c r="I19" i="3"/>
  <c r="K19" i="3"/>
  <c r="M19" i="3"/>
  <c r="G170" i="3"/>
  <c r="I170" i="3"/>
  <c r="K170" i="3"/>
  <c r="M170" i="3"/>
  <c r="G171" i="3"/>
  <c r="I171" i="3"/>
  <c r="K171" i="3"/>
  <c r="M171" i="3"/>
  <c r="E171" i="3"/>
  <c r="G155" i="3"/>
  <c r="I155" i="3"/>
  <c r="K155" i="3"/>
  <c r="M155" i="3"/>
  <c r="G157" i="3"/>
  <c r="I157" i="3"/>
  <c r="K157" i="3"/>
  <c r="M157" i="3"/>
  <c r="G158" i="3"/>
  <c r="I158" i="3"/>
  <c r="K158" i="3"/>
  <c r="M158" i="3"/>
  <c r="G161" i="3"/>
  <c r="I161" i="3"/>
  <c r="K161" i="3"/>
  <c r="M161" i="3"/>
  <c r="G162" i="3"/>
  <c r="I162" i="3"/>
  <c r="K162" i="3"/>
  <c r="M162" i="3"/>
  <c r="G163" i="3"/>
  <c r="I163" i="3"/>
  <c r="K163" i="3"/>
  <c r="M163" i="3"/>
  <c r="G164" i="3"/>
  <c r="I164" i="3"/>
  <c r="K164" i="3"/>
  <c r="M164" i="3"/>
  <c r="G165" i="3"/>
  <c r="I165" i="3"/>
  <c r="K165" i="3"/>
  <c r="M165" i="3"/>
  <c r="G166" i="3"/>
  <c r="I166" i="3"/>
  <c r="K166" i="3"/>
  <c r="M166" i="3"/>
  <c r="G167" i="3"/>
  <c r="I167" i="3"/>
  <c r="K167" i="3"/>
  <c r="M167" i="3"/>
  <c r="G168" i="3"/>
  <c r="I168" i="3"/>
  <c r="K168" i="3"/>
  <c r="M168" i="3"/>
  <c r="G172" i="3"/>
  <c r="I172" i="3"/>
  <c r="K172" i="3"/>
  <c r="M172" i="3"/>
  <c r="G173" i="3"/>
  <c r="I173" i="3"/>
  <c r="K173" i="3"/>
  <c r="M173" i="3"/>
  <c r="E173" i="3"/>
  <c r="E172" i="3"/>
  <c r="E168" i="3"/>
  <c r="E167" i="3"/>
  <c r="E166" i="3"/>
  <c r="E165" i="3"/>
  <c r="E164" i="3"/>
  <c r="E163" i="3"/>
  <c r="E162" i="3"/>
  <c r="E161" i="3"/>
  <c r="E158" i="3"/>
  <c r="E157" i="3"/>
  <c r="E155" i="3"/>
  <c r="G134" i="3"/>
  <c r="I134" i="3"/>
  <c r="K134" i="3"/>
  <c r="M134" i="3"/>
  <c r="G135" i="3"/>
  <c r="I135" i="3"/>
  <c r="K135" i="3"/>
  <c r="M135" i="3"/>
  <c r="G136" i="3"/>
  <c r="I136" i="3"/>
  <c r="K136" i="3"/>
  <c r="M136" i="3"/>
  <c r="G137" i="3"/>
  <c r="I137" i="3"/>
  <c r="K137" i="3"/>
  <c r="M137" i="3"/>
  <c r="G138" i="3"/>
  <c r="I138" i="3"/>
  <c r="K138" i="3"/>
  <c r="M138" i="3"/>
  <c r="G139" i="3"/>
  <c r="I139" i="3"/>
  <c r="K139" i="3"/>
  <c r="M139" i="3"/>
  <c r="G140" i="3"/>
  <c r="I140" i="3"/>
  <c r="K140" i="3"/>
  <c r="M140" i="3"/>
  <c r="G141" i="3"/>
  <c r="I141" i="3"/>
  <c r="K141" i="3"/>
  <c r="M141" i="3"/>
  <c r="G143" i="3"/>
  <c r="I143" i="3"/>
  <c r="K143" i="3"/>
  <c r="M143" i="3"/>
  <c r="G144" i="3"/>
  <c r="I144" i="3"/>
  <c r="K144" i="3"/>
  <c r="M144" i="3"/>
  <c r="G145" i="3"/>
  <c r="I145" i="3"/>
  <c r="K145" i="3"/>
  <c r="M145" i="3"/>
  <c r="G149" i="3"/>
  <c r="I149" i="3"/>
  <c r="K149" i="3"/>
  <c r="M149" i="3"/>
  <c r="G150" i="3"/>
  <c r="I150" i="3"/>
  <c r="K150" i="3"/>
  <c r="M150" i="3"/>
  <c r="E144" i="3"/>
  <c r="E143" i="3"/>
  <c r="E149" i="3"/>
  <c r="E150" i="3"/>
  <c r="E145" i="3"/>
  <c r="E135" i="3"/>
  <c r="E136" i="3"/>
  <c r="E137" i="3"/>
  <c r="E138" i="3"/>
  <c r="E139" i="3"/>
  <c r="E140" i="3"/>
  <c r="E141" i="3"/>
  <c r="E134" i="3"/>
  <c r="G115" i="3"/>
  <c r="I115" i="3"/>
  <c r="K115" i="3"/>
  <c r="M115" i="3"/>
  <c r="G116" i="3"/>
  <c r="I116" i="3"/>
  <c r="K116" i="3"/>
  <c r="M116" i="3"/>
  <c r="G117" i="3"/>
  <c r="I117" i="3"/>
  <c r="K117" i="3"/>
  <c r="M117" i="3"/>
  <c r="G118" i="3"/>
  <c r="I118" i="3"/>
  <c r="K118" i="3"/>
  <c r="M118" i="3"/>
  <c r="G119" i="3"/>
  <c r="I119" i="3"/>
  <c r="K119" i="3"/>
  <c r="M119" i="3"/>
  <c r="G120" i="3"/>
  <c r="I120" i="3"/>
  <c r="K120" i="3"/>
  <c r="M120" i="3"/>
  <c r="G121" i="3"/>
  <c r="I121" i="3"/>
  <c r="K121" i="3"/>
  <c r="M121" i="3"/>
  <c r="G122" i="3"/>
  <c r="I122" i="3"/>
  <c r="K122" i="3"/>
  <c r="M122" i="3"/>
  <c r="G123" i="3"/>
  <c r="I123" i="3"/>
  <c r="K123" i="3"/>
  <c r="M123" i="3"/>
  <c r="E116" i="3"/>
  <c r="E117" i="3"/>
  <c r="E118" i="3"/>
  <c r="E119" i="3"/>
  <c r="E120" i="3"/>
  <c r="E121" i="3"/>
  <c r="E122" i="3"/>
  <c r="E123" i="3"/>
  <c r="G112" i="1"/>
  <c r="I112" i="1"/>
  <c r="K112" i="1"/>
  <c r="M112" i="1"/>
  <c r="G93" i="3"/>
  <c r="I93" i="3"/>
  <c r="K93" i="3"/>
  <c r="M93" i="3"/>
  <c r="G94" i="3"/>
  <c r="I94" i="3"/>
  <c r="K94" i="3"/>
  <c r="M94" i="3"/>
  <c r="G95" i="3"/>
  <c r="I95" i="3"/>
  <c r="K95" i="3"/>
  <c r="M95" i="3"/>
  <c r="G96" i="3"/>
  <c r="I96" i="3"/>
  <c r="K96" i="3"/>
  <c r="M96" i="3"/>
  <c r="G97" i="3"/>
  <c r="I97" i="3"/>
  <c r="K97" i="3"/>
  <c r="M97" i="3"/>
  <c r="E94" i="3"/>
  <c r="E95" i="3"/>
  <c r="E96" i="3"/>
  <c r="E93" i="3"/>
  <c r="I21" i="3" l="1"/>
  <c r="K21" i="3"/>
  <c r="M21" i="3"/>
  <c r="G21" i="3"/>
  <c r="O112" i="1"/>
  <c r="O119" i="1"/>
  <c r="O173" i="1"/>
  <c r="M106" i="3"/>
  <c r="M108" i="3" s="1"/>
  <c r="I106" i="3"/>
  <c r="I108" i="3" s="1"/>
  <c r="E115" i="3"/>
  <c r="E106" i="3"/>
  <c r="E108" i="3" s="1"/>
  <c r="K106" i="3"/>
  <c r="K108" i="3" s="1"/>
  <c r="G106" i="3"/>
  <c r="G108" i="3" s="1"/>
  <c r="E170" i="3"/>
  <c r="E129" i="1"/>
  <c r="O158" i="1"/>
  <c r="G82" i="3"/>
  <c r="I82" i="3"/>
  <c r="K82" i="3"/>
  <c r="M82" i="3"/>
  <c r="G83" i="3"/>
  <c r="I83" i="3"/>
  <c r="K83" i="3"/>
  <c r="M83" i="3"/>
  <c r="G84" i="3"/>
  <c r="I84" i="3"/>
  <c r="K84" i="3"/>
  <c r="M84" i="3"/>
  <c r="G85" i="3"/>
  <c r="I85" i="3"/>
  <c r="K85" i="3"/>
  <c r="M85" i="3"/>
  <c r="G86" i="3"/>
  <c r="I86" i="3"/>
  <c r="K86" i="3"/>
  <c r="M86" i="3"/>
  <c r="G87" i="3"/>
  <c r="I87" i="3"/>
  <c r="K87" i="3"/>
  <c r="M87" i="3"/>
  <c r="G88" i="3"/>
  <c r="I88" i="3"/>
  <c r="K88" i="3"/>
  <c r="M88" i="3"/>
  <c r="E83" i="3"/>
  <c r="E84" i="3"/>
  <c r="E85" i="3"/>
  <c r="E86" i="3"/>
  <c r="E87" i="3"/>
  <c r="E88" i="3"/>
  <c r="E82" i="3"/>
  <c r="G71" i="3"/>
  <c r="I71" i="3"/>
  <c r="K71" i="3"/>
  <c r="M71" i="3"/>
  <c r="G72" i="3"/>
  <c r="I72" i="3"/>
  <c r="K72" i="3"/>
  <c r="M72" i="3"/>
  <c r="G73" i="3"/>
  <c r="I73" i="3"/>
  <c r="K73" i="3"/>
  <c r="M73" i="3"/>
  <c r="G74" i="3"/>
  <c r="I74" i="3"/>
  <c r="K74" i="3"/>
  <c r="M74" i="3"/>
  <c r="G75" i="3"/>
  <c r="I75" i="3"/>
  <c r="K75" i="3"/>
  <c r="M75" i="3"/>
  <c r="G76" i="3"/>
  <c r="I76" i="3"/>
  <c r="K76" i="3"/>
  <c r="M76" i="3"/>
  <c r="G77" i="3"/>
  <c r="I77" i="3"/>
  <c r="K77" i="3"/>
  <c r="M77" i="3"/>
  <c r="E72" i="3"/>
  <c r="E73" i="3"/>
  <c r="E74" i="3"/>
  <c r="E75" i="3"/>
  <c r="E76" i="3"/>
  <c r="E77" i="3"/>
  <c r="E71" i="3"/>
  <c r="G55" i="3"/>
  <c r="I55" i="3"/>
  <c r="K55" i="3"/>
  <c r="M55" i="3"/>
  <c r="G56" i="3"/>
  <c r="I56" i="3"/>
  <c r="K56" i="3"/>
  <c r="M56" i="3"/>
  <c r="G57" i="3"/>
  <c r="I57" i="3"/>
  <c r="K57" i="3"/>
  <c r="M57" i="3"/>
  <c r="G58" i="3"/>
  <c r="I58" i="3"/>
  <c r="K58" i="3"/>
  <c r="M58" i="3"/>
  <c r="E58" i="3"/>
  <c r="E56" i="3"/>
  <c r="E55" i="3"/>
  <c r="G45" i="3"/>
  <c r="I45" i="3"/>
  <c r="K45" i="3"/>
  <c r="M45" i="3"/>
  <c r="G46" i="3"/>
  <c r="I46" i="3"/>
  <c r="K46" i="3"/>
  <c r="M46" i="3"/>
  <c r="G47" i="3"/>
  <c r="I47" i="3"/>
  <c r="K47" i="3"/>
  <c r="M47" i="3"/>
  <c r="G48" i="3"/>
  <c r="I48" i="3"/>
  <c r="K48" i="3"/>
  <c r="M48" i="3"/>
  <c r="G49" i="3"/>
  <c r="I49" i="3"/>
  <c r="K49" i="3"/>
  <c r="M49" i="3"/>
  <c r="G50" i="3"/>
  <c r="I50" i="3"/>
  <c r="K50" i="3"/>
  <c r="M50" i="3"/>
  <c r="E50" i="3"/>
  <c r="E48" i="3"/>
  <c r="E47" i="3"/>
  <c r="E46" i="3"/>
  <c r="E45" i="3"/>
  <c r="K35" i="3"/>
  <c r="K36" i="3"/>
  <c r="K37" i="3"/>
  <c r="K38" i="3"/>
  <c r="K39" i="3"/>
  <c r="K40" i="3"/>
  <c r="I35" i="3"/>
  <c r="I36" i="3"/>
  <c r="I37" i="3"/>
  <c r="I38" i="3"/>
  <c r="I39" i="3"/>
  <c r="I40" i="3"/>
  <c r="G35" i="3"/>
  <c r="G36" i="3"/>
  <c r="G37" i="3"/>
  <c r="G38" i="3"/>
  <c r="G39" i="3"/>
  <c r="G40" i="3"/>
  <c r="M35" i="3"/>
  <c r="M36" i="3"/>
  <c r="M37" i="3"/>
  <c r="M38" i="3"/>
  <c r="M39" i="3"/>
  <c r="M40" i="3"/>
  <c r="E40" i="3"/>
  <c r="E38" i="3"/>
  <c r="E37" i="3"/>
  <c r="E36" i="3"/>
  <c r="E35" i="3"/>
  <c r="M30" i="3"/>
  <c r="M29" i="3"/>
  <c r="M28" i="3"/>
  <c r="M27" i="3"/>
  <c r="M26" i="3"/>
  <c r="M25" i="3"/>
  <c r="M24" i="3"/>
  <c r="K30" i="3"/>
  <c r="K29" i="3"/>
  <c r="K28" i="3"/>
  <c r="K27" i="3"/>
  <c r="K26" i="3"/>
  <c r="K25" i="3"/>
  <c r="I30" i="3"/>
  <c r="I29" i="3"/>
  <c r="I28" i="3"/>
  <c r="I27" i="3"/>
  <c r="I26" i="3"/>
  <c r="I25" i="3"/>
  <c r="K24" i="3"/>
  <c r="I24" i="3"/>
  <c r="G30" i="3"/>
  <c r="G29" i="3"/>
  <c r="G28" i="3"/>
  <c r="G27" i="3"/>
  <c r="G26" i="3"/>
  <c r="G25" i="3"/>
  <c r="G24" i="3"/>
  <c r="O108" i="3" l="1"/>
  <c r="O35" i="3"/>
  <c r="P108" i="3"/>
  <c r="Q108" i="3" s="1"/>
  <c r="O106" i="3"/>
  <c r="E19" i="3" l="1"/>
  <c r="O19" i="3" s="1"/>
  <c r="E17" i="3"/>
  <c r="O17" i="3" s="1"/>
  <c r="E16" i="3"/>
  <c r="O16" i="3" s="1"/>
  <c r="E15" i="3"/>
  <c r="O15" i="3" s="1"/>
  <c r="O75" i="1"/>
  <c r="E155" i="1"/>
  <c r="E42" i="3"/>
  <c r="E52" i="3"/>
  <c r="E60" i="3"/>
  <c r="E79" i="3"/>
  <c r="E90" i="3"/>
  <c r="E99" i="3"/>
  <c r="E125" i="3"/>
  <c r="E152" i="3"/>
  <c r="E175" i="3"/>
  <c r="G32" i="3"/>
  <c r="G42" i="3"/>
  <c r="G52" i="3"/>
  <c r="G60" i="3"/>
  <c r="G90" i="3"/>
  <c r="G99" i="3"/>
  <c r="G79" i="3"/>
  <c r="G125" i="3"/>
  <c r="G152" i="3"/>
  <c r="G175" i="3"/>
  <c r="I32" i="3"/>
  <c r="I42" i="3"/>
  <c r="I52" i="3"/>
  <c r="I60" i="3"/>
  <c r="I90" i="3"/>
  <c r="I99" i="3"/>
  <c r="I79" i="3"/>
  <c r="I125" i="3"/>
  <c r="I152" i="3"/>
  <c r="I175" i="3"/>
  <c r="K32" i="3"/>
  <c r="K60" i="3"/>
  <c r="K52" i="3"/>
  <c r="K42" i="3"/>
  <c r="K99" i="3"/>
  <c r="K90" i="3"/>
  <c r="K79" i="3"/>
  <c r="K125" i="3"/>
  <c r="K152" i="3"/>
  <c r="K175" i="3"/>
  <c r="M32" i="3"/>
  <c r="M60" i="3"/>
  <c r="M52" i="3"/>
  <c r="M42" i="3"/>
  <c r="M90" i="3"/>
  <c r="M99" i="3"/>
  <c r="M79" i="3"/>
  <c r="M125" i="3"/>
  <c r="M152" i="3"/>
  <c r="M175" i="3"/>
  <c r="O115" i="3"/>
  <c r="O116" i="3"/>
  <c r="O117" i="3"/>
  <c r="O118" i="3"/>
  <c r="O119" i="3"/>
  <c r="O120" i="3"/>
  <c r="O121" i="3"/>
  <c r="O122" i="3"/>
  <c r="O123" i="3"/>
  <c r="O155" i="3"/>
  <c r="O157" i="3"/>
  <c r="O158" i="3"/>
  <c r="O160" i="3"/>
  <c r="O161" i="3"/>
  <c r="O162" i="3"/>
  <c r="O163" i="3"/>
  <c r="O164" i="3"/>
  <c r="O165" i="3"/>
  <c r="O166" i="3"/>
  <c r="O167" i="3"/>
  <c r="O168" i="3"/>
  <c r="O170" i="3"/>
  <c r="O171" i="3"/>
  <c r="O172" i="3"/>
  <c r="O173" i="3"/>
  <c r="O134" i="3"/>
  <c r="O135" i="3"/>
  <c r="O136" i="3"/>
  <c r="O137" i="3"/>
  <c r="O138" i="3"/>
  <c r="O139" i="3"/>
  <c r="O140" i="3"/>
  <c r="O141" i="3"/>
  <c r="O143" i="3"/>
  <c r="O144" i="3"/>
  <c r="O145" i="3"/>
  <c r="O149" i="3"/>
  <c r="O150" i="3"/>
  <c r="O93" i="3"/>
  <c r="O94" i="3"/>
  <c r="O95" i="3"/>
  <c r="O96" i="3"/>
  <c r="O97" i="3"/>
  <c r="O82" i="3"/>
  <c r="O83" i="3"/>
  <c r="O84" i="3"/>
  <c r="O85" i="3"/>
  <c r="O86" i="3"/>
  <c r="O87" i="3"/>
  <c r="O88" i="3"/>
  <c r="O71" i="3"/>
  <c r="O72" i="3"/>
  <c r="O73" i="3"/>
  <c r="O74" i="3"/>
  <c r="O75" i="3"/>
  <c r="O76" i="3"/>
  <c r="O77" i="3"/>
  <c r="O55" i="3"/>
  <c r="O56" i="3"/>
  <c r="O57" i="3"/>
  <c r="O58" i="3"/>
  <c r="O45" i="3"/>
  <c r="O46" i="3"/>
  <c r="O47" i="3"/>
  <c r="O48" i="3"/>
  <c r="O49" i="3"/>
  <c r="O50" i="3"/>
  <c r="O36" i="3"/>
  <c r="O37" i="3"/>
  <c r="O38" i="3"/>
  <c r="O39" i="3"/>
  <c r="O40" i="3"/>
  <c r="O18" i="3"/>
  <c r="M129" i="1"/>
  <c r="G129" i="1"/>
  <c r="I129" i="1"/>
  <c r="K129" i="1"/>
  <c r="O176" i="1"/>
  <c r="O153" i="1"/>
  <c r="O127" i="1"/>
  <c r="O43" i="1"/>
  <c r="E83" i="1"/>
  <c r="G83" i="1"/>
  <c r="I83" i="1"/>
  <c r="K83" i="1"/>
  <c r="M83" i="1"/>
  <c r="O76" i="1"/>
  <c r="O77" i="1"/>
  <c r="O78" i="1"/>
  <c r="O79" i="1"/>
  <c r="O80" i="1"/>
  <c r="O81" i="1"/>
  <c r="O100" i="1"/>
  <c r="O61" i="1"/>
  <c r="O53" i="1"/>
  <c r="O22" i="1"/>
  <c r="E94" i="1"/>
  <c r="G94" i="1"/>
  <c r="I94" i="1"/>
  <c r="K94" i="1"/>
  <c r="M94" i="1"/>
  <c r="E103" i="1"/>
  <c r="G103" i="1"/>
  <c r="I103" i="1"/>
  <c r="K103" i="1"/>
  <c r="M103" i="1"/>
  <c r="E45" i="1"/>
  <c r="E55" i="1"/>
  <c r="E63" i="1"/>
  <c r="E24" i="1"/>
  <c r="G35" i="1"/>
  <c r="G45" i="1"/>
  <c r="G55" i="1"/>
  <c r="G24" i="1"/>
  <c r="G155" i="1"/>
  <c r="G178" i="1"/>
  <c r="I35" i="1"/>
  <c r="I45" i="1"/>
  <c r="I55" i="1"/>
  <c r="I63" i="1"/>
  <c r="I24" i="1"/>
  <c r="I155" i="1"/>
  <c r="I178" i="1"/>
  <c r="K35" i="1"/>
  <c r="K45" i="1"/>
  <c r="K55" i="1"/>
  <c r="K63" i="1"/>
  <c r="K24" i="1"/>
  <c r="K155" i="1"/>
  <c r="K178" i="1"/>
  <c r="M155" i="1"/>
  <c r="M178" i="1"/>
  <c r="M24" i="1"/>
  <c r="M35" i="1"/>
  <c r="M45" i="1"/>
  <c r="M55" i="1"/>
  <c r="M63" i="1"/>
  <c r="O175" i="1"/>
  <c r="O174" i="1"/>
  <c r="O171" i="1"/>
  <c r="O170" i="1"/>
  <c r="O169" i="1"/>
  <c r="O168" i="1"/>
  <c r="O167" i="1"/>
  <c r="O166" i="1"/>
  <c r="O165" i="1"/>
  <c r="O164" i="1"/>
  <c r="O163" i="1"/>
  <c r="O161" i="1"/>
  <c r="O160" i="1"/>
  <c r="O152" i="1"/>
  <c r="O148" i="1"/>
  <c r="O147" i="1"/>
  <c r="O146" i="1"/>
  <c r="O144" i="1"/>
  <c r="O143" i="1"/>
  <c r="O142" i="1"/>
  <c r="O141" i="1"/>
  <c r="O140" i="1"/>
  <c r="O139" i="1"/>
  <c r="O138" i="1"/>
  <c r="O137" i="1"/>
  <c r="O126" i="1"/>
  <c r="O125" i="1"/>
  <c r="O124" i="1"/>
  <c r="O123" i="1"/>
  <c r="O122" i="1"/>
  <c r="O121" i="1"/>
  <c r="O120" i="1"/>
  <c r="O101" i="1"/>
  <c r="O99" i="1"/>
  <c r="O98" i="1"/>
  <c r="O97" i="1"/>
  <c r="O92" i="1"/>
  <c r="O91" i="1"/>
  <c r="O90" i="1"/>
  <c r="O89" i="1"/>
  <c r="O88" i="1"/>
  <c r="O87" i="1"/>
  <c r="O86" i="1"/>
  <c r="O59" i="1"/>
  <c r="O60" i="1"/>
  <c r="O58" i="1"/>
  <c r="O52" i="1"/>
  <c r="O51" i="1"/>
  <c r="O50" i="1"/>
  <c r="O49" i="1"/>
  <c r="O48" i="1"/>
  <c r="O42" i="1"/>
  <c r="O41" i="1"/>
  <c r="O40" i="1"/>
  <c r="O39" i="1"/>
  <c r="O38" i="1"/>
  <c r="O21" i="1"/>
  <c r="O20" i="1"/>
  <c r="O19" i="1"/>
  <c r="O18" i="1"/>
  <c r="O152" i="3" l="1"/>
  <c r="P152" i="3"/>
  <c r="O155" i="1"/>
  <c r="O178" i="1"/>
  <c r="O175" i="3"/>
  <c r="P103" i="1"/>
  <c r="E65" i="1"/>
  <c r="E114" i="1"/>
  <c r="P42" i="3"/>
  <c r="M110" i="3"/>
  <c r="I110" i="3"/>
  <c r="O90" i="3"/>
  <c r="O63" i="1"/>
  <c r="O60" i="3"/>
  <c r="O42" i="3"/>
  <c r="O33" i="1"/>
  <c r="E30" i="3"/>
  <c r="O30" i="3" s="1"/>
  <c r="O31" i="1"/>
  <c r="E28" i="3"/>
  <c r="O28" i="3" s="1"/>
  <c r="O27" i="1"/>
  <c r="E24" i="3"/>
  <c r="O30" i="1"/>
  <c r="E27" i="3"/>
  <c r="O27" i="3" s="1"/>
  <c r="O55" i="1"/>
  <c r="E14" i="3"/>
  <c r="O32" i="1"/>
  <c r="O29" i="3"/>
  <c r="O28" i="1"/>
  <c r="E25" i="3"/>
  <c r="O25" i="3" s="1"/>
  <c r="O29" i="1"/>
  <c r="E26" i="3"/>
  <c r="O26" i="3" s="1"/>
  <c r="K110" i="3"/>
  <c r="E110" i="3"/>
  <c r="O99" i="3"/>
  <c r="G110" i="3"/>
  <c r="O125" i="3"/>
  <c r="P125" i="3"/>
  <c r="O79" i="3"/>
  <c r="O52" i="3"/>
  <c r="K114" i="1"/>
  <c r="G114" i="1"/>
  <c r="M114" i="1"/>
  <c r="I114" i="1"/>
  <c r="K65" i="1"/>
  <c r="P55" i="1"/>
  <c r="O45" i="1"/>
  <c r="P63" i="1"/>
  <c r="O103" i="1"/>
  <c r="O35" i="1"/>
  <c r="P175" i="3"/>
  <c r="P90" i="3"/>
  <c r="M62" i="3"/>
  <c r="K62" i="3"/>
  <c r="I62" i="3"/>
  <c r="G62" i="3"/>
  <c r="P79" i="3"/>
  <c r="P99" i="3"/>
  <c r="P52" i="3"/>
  <c r="P60" i="3"/>
  <c r="P129" i="1"/>
  <c r="P178" i="1"/>
  <c r="P94" i="1"/>
  <c r="P155" i="1"/>
  <c r="O129" i="1"/>
  <c r="O94" i="1"/>
  <c r="O83" i="1"/>
  <c r="I65" i="1"/>
  <c r="P45" i="1"/>
  <c r="G65" i="1"/>
  <c r="M65" i="1"/>
  <c r="P83" i="1"/>
  <c r="E21" i="3" l="1"/>
  <c r="O21" i="3" s="1"/>
  <c r="O14" i="3"/>
  <c r="P21" i="3" s="1"/>
  <c r="Q99" i="3"/>
  <c r="M112" i="3"/>
  <c r="M177" i="3" s="1"/>
  <c r="G112" i="3"/>
  <c r="G177" i="3" s="1"/>
  <c r="Q55" i="1"/>
  <c r="Q24" i="1"/>
  <c r="P35" i="1"/>
  <c r="Q35" i="1" s="1"/>
  <c r="Q152" i="3"/>
  <c r="I112" i="3"/>
  <c r="I177" i="3" s="1"/>
  <c r="Q42" i="3"/>
  <c r="Q90" i="3"/>
  <c r="M116" i="1"/>
  <c r="M180" i="1" s="1"/>
  <c r="Q60" i="3"/>
  <c r="Q63" i="1"/>
  <c r="Q45" i="1"/>
  <c r="P110" i="3"/>
  <c r="Q103" i="1"/>
  <c r="Q52" i="3"/>
  <c r="Q175" i="3"/>
  <c r="P114" i="1"/>
  <c r="Q125" i="3"/>
  <c r="E32" i="3"/>
  <c r="O24" i="3"/>
  <c r="P32" i="3" s="1"/>
  <c r="O110" i="3"/>
  <c r="Q79" i="3"/>
  <c r="K112" i="3"/>
  <c r="K177" i="3" s="1"/>
  <c r="I116" i="1"/>
  <c r="I180" i="1" s="1"/>
  <c r="Q112" i="1"/>
  <c r="K116" i="1"/>
  <c r="K180" i="1" s="1"/>
  <c r="P65" i="1"/>
  <c r="E116" i="1"/>
  <c r="E180" i="1" s="1"/>
  <c r="Q129" i="1"/>
  <c r="Q83" i="1"/>
  <c r="G116" i="1"/>
  <c r="G180" i="1" s="1"/>
  <c r="O114" i="1"/>
  <c r="Q94" i="1"/>
  <c r="Q178" i="1"/>
  <c r="Q155" i="1"/>
  <c r="Q110" i="3" l="1"/>
  <c r="O32" i="3"/>
  <c r="P62" i="3" s="1"/>
  <c r="E62" i="3"/>
  <c r="Q21" i="3"/>
  <c r="Q114" i="1"/>
  <c r="O65" i="1"/>
  <c r="Q65" i="1" s="1"/>
  <c r="Q32" i="3" l="1"/>
  <c r="Q180" i="1"/>
  <c r="E112" i="3"/>
  <c r="E177" i="3" s="1"/>
  <c r="O177" i="3" s="1"/>
  <c r="O62" i="3"/>
  <c r="Q116" i="1"/>
  <c r="Q62" i="3" l="1"/>
  <c r="P112" i="3"/>
  <c r="O112" i="3"/>
  <c r="P177" i="3" s="1"/>
  <c r="Q112" i="3" l="1"/>
  <c r="Q177" i="3"/>
</calcChain>
</file>

<file path=xl/sharedStrings.xml><?xml version="1.0" encoding="utf-8"?>
<sst xmlns="http://schemas.openxmlformats.org/spreadsheetml/2006/main" count="1036" uniqueCount="301">
  <si>
    <t>GULF POWER COMPANY</t>
  </si>
  <si>
    <t>ACCUMULATED PROVISIONS FOR DEPRECIATION AND AMORTIZATION</t>
  </si>
  <si>
    <t>Balance</t>
  </si>
  <si>
    <t>Cost of</t>
  </si>
  <si>
    <t>First of Year</t>
  </si>
  <si>
    <t>Provisions</t>
  </si>
  <si>
    <t>Retirements</t>
  </si>
  <si>
    <t>Removal</t>
  </si>
  <si>
    <t>Adjustments</t>
  </si>
  <si>
    <t>STEAM PRODUCTION:</t>
  </si>
  <si>
    <t>DANIEL PLANT:</t>
  </si>
  <si>
    <t>TOTAL DANIEL PLANT:</t>
  </si>
  <si>
    <t>CRIST PLANT: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</si>
  <si>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</si>
  <si>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</si>
  <si>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</si>
  <si>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</si>
  <si>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</si>
  <si>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</si>
  <si>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</si>
  <si>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</si>
  <si>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</si>
  <si>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</si>
  <si>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</si>
  <si>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</si>
  <si>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</si>
  <si>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</si>
  <si>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</si>
  <si>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PACE PLANT:</t>
  </si>
  <si>
    <t>TOTAL PACE PLANT:</t>
  </si>
  <si>
    <t>TOTAL OTHER PRODUCTION:</t>
  </si>
  <si>
    <t>TOTAL PRODUCTION:</t>
  </si>
  <si>
    <t>TRANSMISSION: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</si>
  <si>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</si>
  <si>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</si>
  <si>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</si>
  <si>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</si>
  <si>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</si>
  <si>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</si>
  <si>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</si>
  <si>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</si>
  <si>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</si>
  <si>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369.1</t>
  </si>
  <si>
    <t>369.2</t>
  </si>
  <si>
    <t>370</t>
  </si>
  <si>
    <t>373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</si>
  <si>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</si>
  <si>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</si>
  <si>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</si>
  <si>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</si>
  <si>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</si>
  <si>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</si>
  <si>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</si>
  <si>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</si>
  <si>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</si>
  <si>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</si>
  <si>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</si>
  <si>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</si>
  <si>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</si>
  <si>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</si>
  <si>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</si>
  <si>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 xml:space="preserve"> </t>
  </si>
  <si>
    <t>Sheet 1 of 3</t>
  </si>
  <si>
    <t xml:space="preserve">  </t>
  </si>
  <si>
    <t>Plant</t>
  </si>
  <si>
    <t>Easements</t>
  </si>
  <si>
    <t>Cooling Lake, 23 Year</t>
  </si>
  <si>
    <t>Rail Track System</t>
  </si>
  <si>
    <t>Dismantlement - Fixed</t>
  </si>
  <si>
    <t>Base Coal, 5 Year</t>
  </si>
  <si>
    <t>- 7 Year</t>
  </si>
  <si>
    <t>Sheet 2 of 3</t>
  </si>
  <si>
    <t>Sheet 3 of 3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</si>
  <si>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</si>
  <si>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</si>
  <si>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</si>
  <si>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</si>
  <si>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</si>
  <si>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</si>
  <si>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</si>
  <si>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</si>
  <si>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</si>
  <si>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</si>
  <si>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</si>
  <si>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</si>
  <si>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</si>
  <si>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</si>
  <si>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</si>
  <si>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</si>
  <si>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</si>
  <si>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</si>
  <si>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</si>
  <si>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</si>
  <si>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</si>
  <si>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</si>
  <si>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</si>
  <si>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</si>
  <si>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</si>
  <si>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</si>
  <si>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</si>
  <si>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</si>
  <si>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</si>
  <si>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</si>
  <si>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</si>
  <si>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</si>
  <si>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</si>
  <si>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</si>
  <si>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</si>
  <si>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</si>
  <si>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- 5 Year</t>
  </si>
  <si>
    <t>End of Year</t>
  </si>
  <si>
    <t>Salvage and</t>
  </si>
  <si>
    <t>Other Credits</t>
  </si>
  <si>
    <t>Transfers and</t>
  </si>
  <si>
    <t>SMITH PLANT UNIT 3 COMBINED CYCLE:</t>
  </si>
  <si>
    <t>SMITH PLANT CT:</t>
  </si>
  <si>
    <t>TOTAL SMITH PLANT CT:</t>
  </si>
  <si>
    <t>TOTAL SMITH PLANT UNIT 3 COMBINED CYCLE:</t>
  </si>
  <si>
    <t>Asset Retirement Obligation</t>
  </si>
  <si>
    <t>Plant-Units 4 Through 7</t>
  </si>
  <si>
    <t>*</t>
  </si>
  <si>
    <t>TOTAL ALL DEPRECIATION AND AMORTIZATION:</t>
  </si>
  <si>
    <t>Depr - 1203</t>
  </si>
  <si>
    <t>Gulf Power Company</t>
  </si>
  <si>
    <t>Schedule 75A</t>
  </si>
  <si>
    <t>Schedule 75A - Accumulated Provisions For Depreciation &amp; Amortization- Summary (Year To Date)</t>
  </si>
  <si>
    <t>Sheet 1</t>
  </si>
  <si>
    <t>CONFIDENTIAL</t>
  </si>
  <si>
    <t>Functional Class</t>
  </si>
  <si>
    <t>Depr Group Summary Rollup</t>
  </si>
  <si>
    <t>Beginning Reserve</t>
  </si>
  <si>
    <t>Provision</t>
  </si>
  <si>
    <t>Cost of Removal</t>
  </si>
  <si>
    <t>Ending Reserve</t>
  </si>
  <si>
    <t>Steam Production Plant</t>
  </si>
  <si>
    <t>310.1 - Land Rights</t>
  </si>
  <si>
    <t>311 - Structures and Improvements</t>
  </si>
  <si>
    <t>312 - Boiler Plant Equipment</t>
  </si>
  <si>
    <t>314 - Turbogenerator Units</t>
  </si>
  <si>
    <t>315 - Accessory Electric Equipment</t>
  </si>
  <si>
    <t>316 - Misc. Power Plant Equipment</t>
  </si>
  <si>
    <t>317 - Asset Retirement Obligation</t>
  </si>
  <si>
    <t>Total Steam Production:</t>
  </si>
  <si>
    <t>Other Production Plant</t>
  </si>
  <si>
    <t>341 - Structures and Improvements</t>
  </si>
  <si>
    <t>342 - Fuel Holders &amp; Accessories</t>
  </si>
  <si>
    <t>343 - Prime Movers</t>
  </si>
  <si>
    <t>344 - Generators</t>
  </si>
  <si>
    <t>345 - Accessory Electric Equipment</t>
  </si>
  <si>
    <t>346 - Misc Power Plant Equipment</t>
  </si>
  <si>
    <t>347 - Asset Retirement Obligation</t>
  </si>
  <si>
    <t>Total Other Production Plant:</t>
  </si>
  <si>
    <t>Transmission Plant</t>
  </si>
  <si>
    <t>350.2 - Easements</t>
  </si>
  <si>
    <t>352 - Structures &amp; Improvements</t>
  </si>
  <si>
    <t>353 - Station Equipment</t>
  </si>
  <si>
    <t>354 - Towers and Fixtures</t>
  </si>
  <si>
    <t>355 - Poles and Fixtures</t>
  </si>
  <si>
    <t>356 - Overhead Conductors &amp; Devices</t>
  </si>
  <si>
    <t>358 - Underground Conductors &amp; Dev</t>
  </si>
  <si>
    <t>359 - Roads and Trails</t>
  </si>
  <si>
    <t>359.1 - ARO Transmission</t>
  </si>
  <si>
    <t>Total Transmission Plant:</t>
  </si>
  <si>
    <t>Sheet 2</t>
  </si>
  <si>
    <t>Distribution Plant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</si>
  <si>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</si>
  <si>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</si>
  <si>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</si>
  <si>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</si>
  <si>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</si>
  <si>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</si>
  <si>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</si>
  <si>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</si>
  <si>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</t>
  </si>
  <si>
    <t>370 - Meters</t>
  </si>
  <si>
    <t>373 - Street Light &amp; Signal Systems</t>
  </si>
  <si>
    <t>374 - ARO Distribution</t>
  </si>
  <si>
    <t>Total Distribution Plant:</t>
  </si>
  <si>
    <t>General Plant</t>
  </si>
  <si>
    <t>390 - Structures and Improvements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</si>
  <si>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</si>
  <si>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</si>
  <si>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</si>
  <si>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</si>
  <si>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</si>
  <si>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396 - Power Operated Equipment</t>
  </si>
  <si>
    <t>397 - Communication Equipment</t>
  </si>
  <si>
    <t>398 - Miscellaneous Equipment</t>
  </si>
  <si>
    <t>399.1 - ARO General Plant</t>
  </si>
  <si>
    <t>Total General Plant:</t>
  </si>
  <si>
    <t>Total All:</t>
  </si>
  <si>
    <t>Depr - 1202</t>
  </si>
  <si>
    <t>Schedule 75B</t>
  </si>
  <si>
    <t>Schedule 75B - Accumulated Provisions For Depreciation &amp; Amortization- Detail (Year To Date)</t>
  </si>
  <si>
    <t>Depr Group Summary</t>
  </si>
  <si>
    <t>Crist Plant</t>
  </si>
  <si>
    <t>311 - Struct and Improve - Other</t>
  </si>
  <si>
    <t>312 - Boiler Plant - Base Coal 5 Yr</t>
  </si>
  <si>
    <t>312 - Boiler Plant Equip - Other</t>
  </si>
  <si>
    <t>315 - Accessory Elec Equip - Common</t>
  </si>
  <si>
    <t>316 - Misc Power Plant Equi - Other</t>
  </si>
  <si>
    <t>316.5 - Misc Power Plant - 5 Yr</t>
  </si>
  <si>
    <t>316.7 - Misc Power Plant - 7 Yr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</si>
  <si>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</si>
  <si>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</si>
  <si>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</si>
  <si>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</si>
  <si>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</si>
  <si>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</si>
  <si>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316 - Cooling Lake - 23 Yr</t>
  </si>
  <si>
    <t xml:space="preserve">Total Daniel Plant: 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</si>
  <si>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</si>
  <si>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</si>
  <si>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</si>
  <si>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</si>
  <si>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</si>
  <si>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</si>
  <si>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</si>
  <si>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</si>
  <si>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</si>
  <si>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</si>
  <si>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</si>
  <si>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</si>
  <si>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</si>
  <si>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316.5 - Misc Power Plant -  5 Yr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</si>
  <si>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</si>
  <si>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</si>
  <si>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</si>
  <si>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</si>
  <si>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</si>
  <si>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</si>
  <si>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</si>
  <si>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Pace Plant</t>
  </si>
  <si>
    <t>Total Pace Plant:</t>
  </si>
  <si>
    <t>Plant Perdido Landfill</t>
  </si>
  <si>
    <t>Total Plant Perdido Landfill:</t>
  </si>
  <si>
    <t>Smith Plant CT</t>
  </si>
  <si>
    <t>342 - Fuel Holders and Accessories</t>
  </si>
  <si>
    <t>Total Smith Plant CT:</t>
  </si>
  <si>
    <t>Sheet 3</t>
  </si>
  <si>
    <t>Smith Unit 3 - Combined Cycle</t>
  </si>
  <si>
    <t>Total Smith Unit 3 - Combined Cycle:</t>
  </si>
  <si>
    <t xml:space="preserve">Transmission 115-500KV Lines </t>
  </si>
  <si>
    <t xml:space="preserve">355 - Poles and Fixtures </t>
  </si>
  <si>
    <t>Total Transmission 115-500KV Lines: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</si>
  <si>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</si>
  <si>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</si>
  <si>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</si>
  <si>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</si>
  <si>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</si>
  <si>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</si>
  <si>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</si>
  <si>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</si>
  <si>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</si>
  <si>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</si>
  <si>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</si>
  <si>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</si>
  <si>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</si>
  <si>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</si>
  <si>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</si>
  <si>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</si>
  <si>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</si>
  <si>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</si>
  <si>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</si>
  <si>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Total Transmission Substations:</t>
  </si>
  <si>
    <t>Sheet 4</t>
  </si>
  <si>
    <t>Distribution</t>
  </si>
  <si>
    <t>369 - Services - Overhead</t>
  </si>
  <si>
    <t>369 - Services - Underground</t>
  </si>
  <si>
    <t xml:space="preserve">370 - Meters - FPSC Segregated </t>
  </si>
  <si>
    <t xml:space="preserve">370 - Meters - Non FPSC Segregated </t>
  </si>
  <si>
    <t>Total Distribution: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</si>
  <si>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</si>
  <si>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</si>
  <si>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</si>
  <si>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</si>
  <si>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</si>
  <si>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</si>
  <si>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</si>
  <si>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</si>
  <si>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</si>
  <si>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397 - Comm Equipment - Scherer</t>
  </si>
  <si>
    <t>397 - Communication Equip - 7 Yr</t>
  </si>
  <si>
    <t>397 - Communication Equip - Other</t>
  </si>
  <si>
    <t>398 - Miscellaneous Equip - 7 Yr</t>
  </si>
  <si>
    <t>Total General Plant &amp; Appl Sales:</t>
  </si>
  <si>
    <t xml:space="preserve">PERDIDO LANDFILL PLANT:          </t>
  </si>
  <si>
    <t>TOTAL PERDIDO LANDFILL PLANT:</t>
  </si>
  <si>
    <t>Intangible Plant</t>
  </si>
  <si>
    <t>303 - Intangible Software</t>
  </si>
  <si>
    <t>Intangible Plant Total:</t>
  </si>
  <si>
    <t>Total Intangible Plant:</t>
  </si>
  <si>
    <t xml:space="preserve">INTANGIBLE:              </t>
  </si>
  <si>
    <t>Intangible Software</t>
  </si>
  <si>
    <t>TOTAL INTANGIBLE:</t>
  </si>
  <si>
    <t>Meters - FPSC Segregated</t>
  </si>
  <si>
    <t>Meters - Non FPSC Segregated</t>
  </si>
  <si>
    <t>370 - Meters - AMI Equipment</t>
  </si>
  <si>
    <t>ACTUAL:  DECEMBER, 2012</t>
  </si>
  <si>
    <t>Meters - AMI Equipment</t>
  </si>
  <si>
    <t>* DISMANTLEMENT COSTS INCLUDE AMOUNTS RECLASSIFIED TO REGULATORY ACCOUNTS RELATED TO FAS143 / FIN47.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</si>
</sst>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0"/>
      <color theme="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39" fontId="7" fillId="0" borderId="0"/>
    <xf numFmtId="0" fontId="8" fillId="0" borderId="0"/>
    <xf numFmtId="0" fontId="9" fillId="0" borderId="0"/>
    <xf numFmtId="0" fontId="10" fillId="0" borderId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7" fillId="3" borderId="10" applyNumberFormat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3" fillId="0" borderId="0"/>
    <xf numFmtId="39" fontId="9" fillId="0" borderId="0"/>
    <xf numFmtId="0" fontId="1" fillId="4" borderId="12" applyNumberFormat="0" applyFont="0" applyAlignment="0" applyProtection="0"/>
    <xf numFmtId="0" fontId="16" fillId="3" borderId="11" applyNumberFormat="0" applyAlignment="0" applyProtection="0"/>
    <xf numFmtId="0" fontId="11" fillId="0" borderId="0" applyNumberFormat="0" applyFill="0" applyBorder="0" applyAlignment="0" applyProtection="0"/>
    <xf numFmtId="0" fontId="18" fillId="0" borderId="13" applyNumberFormat="0" applyFill="0" applyAlignment="0" applyProtection="0"/>
  </cellStyleXfs>
  <cellXfs count="115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Alignment="1">
      <alignment horizontal="center"/>
    </xf>
    <xf numFmtId="4" fontId="0" fillId="0" borderId="0" xfId="0" applyNumberFormat="1" applyFill="1"/>
    <xf numFmtId="1" fontId="0" fillId="0" borderId="0" xfId="0" applyNumberFormat="1" applyFill="1" applyAlignment="1">
      <alignment horizontal="left"/>
    </xf>
    <xf numFmtId="39" fontId="0" fillId="0" borderId="0" xfId="0" applyNumberFormat="1" applyFill="1"/>
    <xf numFmtId="0" fontId="0" fillId="0" borderId="0" xfId="0" applyFill="1"/>
    <xf numFmtId="39" fontId="0" fillId="0" borderId="1" xfId="0" applyNumberFormat="1" applyFill="1" applyBorder="1"/>
    <xf numFmtId="0" fontId="2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 applyAlignment="1">
      <alignment horizontal="center"/>
    </xf>
    <xf numFmtId="0" fontId="5" fillId="0" borderId="0" xfId="1" applyFont="1" applyFill="1"/>
    <xf numFmtId="39" fontId="5" fillId="0" borderId="0" xfId="1" applyNumberFormat="1" applyFont="1" applyFill="1"/>
    <xf numFmtId="0" fontId="6" fillId="0" borderId="0" xfId="1" applyFont="1" applyFill="1"/>
    <xf numFmtId="0" fontId="5" fillId="0" borderId="4" xfId="1" applyFont="1" applyFill="1" applyBorder="1"/>
    <xf numFmtId="39" fontId="5" fillId="0" borderId="4" xfId="1" applyNumberFormat="1" applyFont="1" applyFill="1" applyBorder="1"/>
    <xf numFmtId="0" fontId="5" fillId="0" borderId="0" xfId="1" applyFont="1" applyFill="1" applyBorder="1"/>
    <xf numFmtId="39" fontId="5" fillId="0" borderId="0" xfId="1" applyNumberFormat="1" applyFont="1" applyFill="1" applyBorder="1"/>
    <xf numFmtId="0" fontId="5" fillId="0" borderId="4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left"/>
    </xf>
    <xf numFmtId="0" fontId="5" fillId="0" borderId="5" xfId="1" applyFont="1" applyFill="1" applyBorder="1"/>
    <xf numFmtId="39" fontId="5" fillId="0" borderId="5" xfId="1" applyNumberFormat="1" applyFont="1" applyFill="1" applyBorder="1"/>
    <xf numFmtId="39" fontId="5" fillId="0" borderId="6" xfId="1" applyNumberFormat="1" applyFont="1" applyFill="1" applyBorder="1" applyAlignment="1">
      <alignment horizontal="center"/>
    </xf>
    <xf numFmtId="39" fontId="5" fillId="0" borderId="6" xfId="1" quotePrefix="1" applyNumberFormat="1" applyFont="1" applyFill="1" applyBorder="1" applyAlignment="1">
      <alignment horizontal="center"/>
    </xf>
    <xf numFmtId="39" fontId="5" fillId="0" borderId="0" xfId="1" applyNumberFormat="1" applyFont="1" applyFill="1" applyAlignment="1">
      <alignment horizontal="right"/>
    </xf>
    <xf numFmtId="0" fontId="5" fillId="0" borderId="3" xfId="1" applyFont="1" applyFill="1" applyBorder="1"/>
    <xf numFmtId="39" fontId="5" fillId="0" borderId="3" xfId="1" applyNumberFormat="1" applyFont="1" applyFill="1" applyBorder="1"/>
    <xf numFmtId="3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39" fontId="5" fillId="0" borderId="0" xfId="1" applyNumberFormat="1" applyFont="1" applyFill="1" applyAlignment="1">
      <alignment vertical="center" wrapText="1"/>
    </xf>
    <xf numFmtId="43" fontId="0" fillId="0" borderId="0" xfId="0" applyNumberFormat="1" applyAlignment="1">
      <alignment horizontal="center"/>
    </xf>
    <xf numFmtId="39" fontId="0" fillId="0" borderId="0" xfId="0" applyNumberFormat="1" applyBorder="1" applyAlignment="1"/>
    <xf numFmtId="4" fontId="0" fillId="0" borderId="0" xfId="0" quotePrefix="1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4" fontId="0" fillId="0" borderId="0" xfId="0" applyNumberFormat="1" applyFill="1"/>
    <xf numFmtId="39" fontId="0" fillId="0" borderId="0" xfId="0" applyNumberFormat="1" applyFill="1"/>
    <xf numFmtId="0" fontId="0" fillId="0" borderId="0" xfId="0" applyFill="1"/>
    <xf numFmtId="39" fontId="0" fillId="0" borderId="1" xfId="0" applyNumberFormat="1" applyFill="1" applyBorder="1"/>
    <xf numFmtId="4" fontId="2" fillId="0" borderId="0" xfId="0" applyNumberFormat="1" applyFont="1" applyFill="1" applyAlignment="1">
      <alignment horizontal="center"/>
    </xf>
    <xf numFmtId="39" fontId="0" fillId="0" borderId="0" xfId="0" applyNumberFormat="1" applyBorder="1" applyAlignment="1"/>
    <xf numFmtId="4" fontId="2" fillId="0" borderId="0" xfId="0" applyNumberFormat="1" applyFont="1" applyFill="1"/>
    <xf numFmtId="0" fontId="2" fillId="0" borderId="0" xfId="0" applyFont="1" applyFill="1"/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/>
    <xf numFmtId="39" fontId="2" fillId="0" borderId="0" xfId="0" applyNumberFormat="1" applyFont="1" applyFill="1"/>
    <xf numFmtId="39" fontId="2" fillId="0" borderId="0" xfId="0" applyNumberFormat="1" applyFont="1" applyFill="1" applyBorder="1"/>
    <xf numFmtId="3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39" fontId="0" fillId="0" borderId="2" xfId="0" applyNumberFormat="1" applyFill="1" applyBorder="1"/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Fill="1"/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1" xfId="0" applyNumberFormat="1" applyFill="1" applyBorder="1"/>
    <xf numFmtId="39" fontId="0" fillId="0" borderId="0" xfId="0" applyNumberFormat="1"/>
    <xf numFmtId="39" fontId="0" fillId="0" borderId="1" xfId="0" applyNumberFormat="1" applyBorder="1"/>
    <xf numFmtId="4" fontId="2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39" fontId="5" fillId="0" borderId="0" xfId="1" applyNumberFormat="1" applyFont="1" applyFill="1" applyAlignment="1">
      <alignment horizontal="center"/>
    </xf>
    <xf numFmtId="0" fontId="5" fillId="0" borderId="0" xfId="1" applyFont="1"/>
    <xf numFmtId="39" fontId="5" fillId="0" borderId="0" xfId="1" applyNumberFormat="1" applyFont="1" applyAlignment="1">
      <alignment horizontal="right"/>
    </xf>
    <xf numFmtId="0" fontId="6" fillId="0" borderId="0" xfId="1" applyFont="1"/>
    <xf numFmtId="39" fontId="5" fillId="0" borderId="0" xfId="1" applyNumberFormat="1" applyFont="1"/>
    <xf numFmtId="0" fontId="5" fillId="0" borderId="3" xfId="1" applyFont="1" applyBorder="1"/>
    <xf numFmtId="39" fontId="5" fillId="0" borderId="3" xfId="1" applyNumberFormat="1" applyFont="1" applyBorder="1"/>
    <xf numFmtId="39" fontId="5" fillId="0" borderId="0" xfId="1" applyNumberFormat="1" applyFont="1" applyAlignment="1">
      <alignment horizontal="center"/>
    </xf>
    <xf numFmtId="39" fontId="5" fillId="0" borderId="3" xfId="1" applyNumberFormat="1" applyFont="1" applyBorder="1" applyAlignment="1">
      <alignment horizontal="center"/>
    </xf>
    <xf numFmtId="0" fontId="5" fillId="0" borderId="0" xfId="1" applyFont="1" applyBorder="1"/>
    <xf numFmtId="39" fontId="5" fillId="0" borderId="0" xfId="1" applyNumberFormat="1" applyFont="1" applyBorder="1" applyAlignment="1">
      <alignment horizontal="center"/>
    </xf>
    <xf numFmtId="39" fontId="5" fillId="0" borderId="0" xfId="1" applyNumberFormat="1" applyFont="1" applyBorder="1" applyAlignment="1">
      <alignment horizontal="right"/>
    </xf>
    <xf numFmtId="0" fontId="5" fillId="20" borderId="4" xfId="1" applyFont="1" applyFill="1" applyBorder="1"/>
    <xf numFmtId="39" fontId="5" fillId="20" borderId="4" xfId="1" applyNumberFormat="1" applyFont="1" applyFill="1" applyBorder="1" applyAlignment="1">
      <alignment horizontal="right"/>
    </xf>
    <xf numFmtId="0" fontId="6" fillId="20" borderId="0" xfId="1" applyFont="1" applyFill="1"/>
    <xf numFmtId="0" fontId="5" fillId="20" borderId="0" xfId="1" applyFont="1" applyFill="1"/>
    <xf numFmtId="39" fontId="5" fillId="20" borderId="0" xfId="1" applyNumberFormat="1" applyFont="1" applyFill="1"/>
    <xf numFmtId="0" fontId="5" fillId="0" borderId="4" xfId="1" quotePrefix="1" applyFont="1" applyBorder="1" applyAlignment="1">
      <alignment horizontal="left"/>
    </xf>
    <xf numFmtId="39" fontId="5" fillId="0" borderId="4" xfId="1" applyNumberFormat="1" applyFont="1" applyBorder="1"/>
    <xf numFmtId="0" fontId="5" fillId="20" borderId="4" xfId="1" quotePrefix="1" applyFont="1" applyFill="1" applyBorder="1" applyAlignment="1">
      <alignment horizontal="left"/>
    </xf>
    <xf numFmtId="39" fontId="5" fillId="20" borderId="4" xfId="1" applyNumberFormat="1" applyFont="1" applyFill="1" applyBorder="1"/>
    <xf numFmtId="0" fontId="5" fillId="20" borderId="0" xfId="1" quotePrefix="1" applyFont="1" applyFill="1" applyBorder="1" applyAlignment="1">
      <alignment horizontal="left"/>
    </xf>
    <xf numFmtId="39" fontId="5" fillId="20" borderId="0" xfId="1" applyNumberFormat="1" applyFont="1" applyFill="1" applyBorder="1"/>
    <xf numFmtId="0" fontId="5" fillId="0" borderId="4" xfId="1" applyFont="1" applyBorder="1"/>
    <xf numFmtId="39" fontId="5" fillId="0" borderId="0" xfId="1" applyNumberFormat="1" applyFont="1" applyAlignment="1">
      <alignment vertical="center" wrapText="1"/>
    </xf>
    <xf numFmtId="39" fontId="5" fillId="0" borderId="0" xfId="1" applyNumberFormat="1" applyFont="1" applyFill="1" applyAlignment="1">
      <alignment horizontal="center"/>
    </xf>
    <xf numFmtId="39" fontId="5" fillId="0" borderId="0" xfId="1" applyNumberFormat="1" applyFont="1" applyAlignment="1">
      <alignment horizontal="center"/>
    </xf>
  </cellXfs>
  <cellStyles count="40">
    <cellStyle name="20% - Accent1 2" xfId="10"/>
    <cellStyle name="20% - Accent2 2" xfId="11"/>
    <cellStyle name="20% - Accent3 2" xfId="12"/>
    <cellStyle name="20% - Accent4 2" xfId="13"/>
    <cellStyle name="20% - Accent6 2" xfId="14"/>
    <cellStyle name="40% - Accent1 2" xfId="15"/>
    <cellStyle name="40% - Accent3 2" xfId="16"/>
    <cellStyle name="40% - Accent4 2" xfId="17"/>
    <cellStyle name="40% - Accent6 2" xfId="18"/>
    <cellStyle name="60% - Accent1 2" xfId="19"/>
    <cellStyle name="60% - Accent3 2" xfId="20"/>
    <cellStyle name="60% - Accent4 2" xfId="21"/>
    <cellStyle name="60% - Accent6 2" xfId="22"/>
    <cellStyle name="Accent1 2" xfId="23"/>
    <cellStyle name="Accent4 2" xfId="24"/>
    <cellStyle name="Calculation 2" xfId="25"/>
    <cellStyle name="Comma 2" xfId="2"/>
    <cellStyle name="Comma 2 2" xfId="3"/>
    <cellStyle name="Comma 2 2 2" xfId="26"/>
    <cellStyle name="Comma 3" xfId="27"/>
    <cellStyle name="Comma 4" xfId="28"/>
    <cellStyle name="Currency 2" xfId="4"/>
    <cellStyle name="Heading 1 2" xfId="29"/>
    <cellStyle name="Heading 2 2" xfId="30"/>
    <cellStyle name="Heading 3 2" xfId="31"/>
    <cellStyle name="Heading 4 2" xfId="32"/>
    <cellStyle name="Input 2" xfId="33"/>
    <cellStyle name="Normal" xfId="0" builtinId="0"/>
    <cellStyle name="Normal 2" xfId="5"/>
    <cellStyle name="Normal 2 2" xfId="34"/>
    <cellStyle name="Normal 3" xfId="6"/>
    <cellStyle name="Normal 4" xfId="1"/>
    <cellStyle name="Normal 5" xfId="7"/>
    <cellStyle name="Normal 6" xfId="8"/>
    <cellStyle name="Normal 7" xfId="9"/>
    <cellStyle name="Normal 8" xfId="35"/>
    <cellStyle name="Note 2 2" xfId="36"/>
    <cellStyle name="Output 2" xfId="37"/>
    <cellStyle name="Title 2" xfId="38"/>
    <cellStyle name="Total 2" xfId="39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ccounting/Operating%20Report/2012/December%202012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26A"/>
      <sheetName val="Sch 36"/>
      <sheetName val="Sch 39"/>
      <sheetName val="Sch 43"/>
      <sheetName val="Sch 46"/>
      <sheetName val="Sch 53"/>
      <sheetName val="Sch 57"/>
      <sheetName val="Sch 58"/>
      <sheetName val="Sch 60 (REVISED)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0"/>
  <sheetViews>
    <sheetView tabSelected="1" view="pageBreakPreview" zoomScale="60" zoomScaleNormal="100" workbookViewId="0">
      <pane ySplit="6" topLeftCell="A7" activePane="bottomLeft" state="frozen"/>
      <selection pane="bottomLeft" activeCell="M57" sqref="M57"/>
    </sheetView>
  </sheetViews>
  <sheetFormatPr defaultRowHeight="12.75"/>
  <cols>
    <col min="1" max="1" width="42.42578125" customWidth="1"/>
    <col min="2" max="2" width="5.7109375" style="4" customWidth="1"/>
    <col min="3" max="3" width="18.5703125" customWidth="1"/>
    <col min="4" max="4" width="2.7109375" customWidth="1"/>
    <col min="5" max="5" width="17.28515625" customWidth="1"/>
    <col min="6" max="6" width="2.7109375" customWidth="1"/>
    <col min="7" max="7" width="17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customWidth="1"/>
    <col min="15" max="15" width="21.85546875" customWidth="1"/>
    <col min="16" max="16" width="16" bestFit="1" customWidth="1"/>
    <col min="17" max="17" width="12.85546875" bestFit="1" customWidth="1"/>
  </cols>
  <sheetData>
    <row r="1" spans="1:30" s="17" customFormat="1">
      <c r="A1" s="28"/>
      <c r="B1" s="16"/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 t="s">
        <v>63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7" customFormat="1">
      <c r="A2" s="2"/>
      <c r="B2" s="16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 t="s">
        <v>61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7" customFormat="1">
      <c r="A3" s="2"/>
      <c r="B3" s="16"/>
      <c r="C3" s="2"/>
      <c r="D3" s="2"/>
      <c r="E3" s="2"/>
      <c r="F3" s="2" t="str">
        <f>ACTUAL!F3</f>
        <v>ACTUAL:  DECEMBER, 2012</v>
      </c>
      <c r="G3" s="2"/>
      <c r="H3" s="2"/>
      <c r="I3" s="2"/>
      <c r="J3" s="2"/>
      <c r="K3" s="2"/>
      <c r="L3" s="2"/>
      <c r="M3" s="2"/>
      <c r="N3" s="2" t="s">
        <v>62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17" customFormat="1">
      <c r="A4" s="2"/>
      <c r="B4" s="1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7" customFormat="1">
      <c r="A5" s="2"/>
      <c r="B5" s="16"/>
      <c r="C5" s="18" t="s">
        <v>2</v>
      </c>
      <c r="D5" s="18"/>
      <c r="E5" s="18"/>
      <c r="F5" s="18"/>
      <c r="G5" s="18"/>
      <c r="H5" s="18"/>
      <c r="I5" s="18" t="s">
        <v>3</v>
      </c>
      <c r="J5" s="18"/>
      <c r="K5" s="18" t="s">
        <v>111</v>
      </c>
      <c r="L5" s="18"/>
      <c r="M5" s="18" t="s">
        <v>113</v>
      </c>
      <c r="N5" s="18"/>
      <c r="O5" s="1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7" customFormat="1">
      <c r="A6" s="2"/>
      <c r="B6" s="16"/>
      <c r="C6" s="18" t="s">
        <v>4</v>
      </c>
      <c r="D6" s="18"/>
      <c r="E6" s="18" t="s">
        <v>5</v>
      </c>
      <c r="F6" s="18"/>
      <c r="G6" s="18" t="s">
        <v>6</v>
      </c>
      <c r="H6" s="18"/>
      <c r="I6" s="18" t="s">
        <v>7</v>
      </c>
      <c r="J6" s="18"/>
      <c r="K6" s="18" t="s">
        <v>112</v>
      </c>
      <c r="L6" s="18"/>
      <c r="M6" s="18" t="s">
        <v>8</v>
      </c>
      <c r="N6" s="18"/>
      <c r="O6" s="18" t="s">
        <v>110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3" customFormat="1">
      <c r="A7" s="86" t="s">
        <v>292</v>
      </c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s="53" customFormat="1">
      <c r="A8" s="87" t="s">
        <v>293</v>
      </c>
      <c r="B8" s="57"/>
      <c r="C8" s="60">
        <v>1835550</v>
      </c>
      <c r="D8" s="59"/>
      <c r="E8" s="60">
        <f>ACTUAL!E11</f>
        <v>2097192.12</v>
      </c>
      <c r="F8" s="59"/>
      <c r="G8" s="60">
        <f>ACTUAL!G11</f>
        <v>0</v>
      </c>
      <c r="H8" s="59"/>
      <c r="I8" s="60">
        <f>ACTUAL!I11</f>
        <v>0</v>
      </c>
      <c r="J8" s="59"/>
      <c r="K8" s="60">
        <f>ACTUAL!K11</f>
        <v>0</v>
      </c>
      <c r="L8" s="59"/>
      <c r="M8" s="60">
        <f>ACTUAL!M11</f>
        <v>0</v>
      </c>
      <c r="N8" s="59"/>
      <c r="O8" s="60">
        <f>SUM(C8:M8)</f>
        <v>3932742.12</v>
      </c>
      <c r="P8" s="59"/>
      <c r="Q8" s="59"/>
      <c r="R8" s="59"/>
      <c r="S8" s="59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s="53" customFormat="1">
      <c r="A9" s="8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s="53" customFormat="1">
      <c r="A10" s="86" t="s">
        <v>294</v>
      </c>
      <c r="B10" s="57"/>
      <c r="C10" s="60">
        <v>1835550</v>
      </c>
      <c r="D10" s="59"/>
      <c r="E10" s="60">
        <f>SUM(E8:E9)</f>
        <v>2097192.12</v>
      </c>
      <c r="F10" s="59"/>
      <c r="G10" s="60">
        <f>SUM(G8:G9)</f>
        <v>0</v>
      </c>
      <c r="H10" s="59"/>
      <c r="I10" s="60">
        <f>SUM(I8:I9)</f>
        <v>0</v>
      </c>
      <c r="J10" s="59"/>
      <c r="K10" s="60">
        <f>SUM(K8:K9)</f>
        <v>0</v>
      </c>
      <c r="L10" s="59"/>
      <c r="M10" s="60">
        <f>SUM(M8:M9)</f>
        <v>0</v>
      </c>
      <c r="N10" s="59"/>
      <c r="O10" s="60">
        <f>SUM(C10:M10)</f>
        <v>3932742.12</v>
      </c>
      <c r="P10" s="59">
        <f>SUM(O8)</f>
        <v>3932742.12</v>
      </c>
      <c r="Q10" s="59">
        <f>O10-P10</f>
        <v>0</v>
      </c>
      <c r="R10" s="59"/>
      <c r="S10" s="59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0" s="53" customFormat="1">
      <c r="A11" s="54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>
      <c r="A12" s="2" t="s">
        <v>9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2" t="s">
        <v>10</v>
      </c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 t="s">
        <v>64</v>
      </c>
      <c r="B14" s="8"/>
      <c r="C14" s="77">
        <v>126208949.55000001</v>
      </c>
      <c r="D14" s="12"/>
      <c r="E14" s="12">
        <f>ACTUAL!E17</f>
        <v>7115895.9600000009</v>
      </c>
      <c r="F14" s="12"/>
      <c r="G14" s="12">
        <f>ACTUAL!G17</f>
        <v>-373427.74</v>
      </c>
      <c r="H14" s="12"/>
      <c r="I14" s="12">
        <f>ACTUAL!I17</f>
        <v>-255689.75999999989</v>
      </c>
      <c r="J14" s="12"/>
      <c r="K14" s="12">
        <f>ACTUAL!K17</f>
        <v>55694</v>
      </c>
      <c r="L14" s="12"/>
      <c r="M14" s="12">
        <f>ACTUAL!M17</f>
        <v>0</v>
      </c>
      <c r="N14" s="12"/>
      <c r="O14" s="12">
        <f>C14+E14+G14+I14+K14+M14</f>
        <v>132751422.01000002</v>
      </c>
      <c r="P14" s="12"/>
      <c r="Q14" s="12"/>
      <c r="R14" s="12"/>
      <c r="S14" s="1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 t="s">
        <v>65</v>
      </c>
      <c r="B15" s="8" t="s">
        <v>61</v>
      </c>
      <c r="C15" s="77">
        <v>39351.480000000003</v>
      </c>
      <c r="D15" s="12"/>
      <c r="E15" s="12">
        <f>ACTUAL!E18</f>
        <v>1080.24</v>
      </c>
      <c r="F15" s="12"/>
      <c r="G15" s="12">
        <f>ACTUAL!G18</f>
        <v>0</v>
      </c>
      <c r="H15" s="12"/>
      <c r="I15" s="12">
        <f>ACTUAL!I18</f>
        <v>0</v>
      </c>
      <c r="J15" s="12"/>
      <c r="K15" s="12">
        <f>ACTUAL!K18</f>
        <v>0</v>
      </c>
      <c r="L15" s="12"/>
      <c r="M15" s="12">
        <f>ACTUAL!M18</f>
        <v>0</v>
      </c>
      <c r="N15" s="12"/>
      <c r="O15" s="12">
        <f t="shared" ref="O15:O19" si="0">C15+E15+G15+I15+K15+M15</f>
        <v>40431.72</v>
      </c>
      <c r="P15" s="12"/>
      <c r="Q15" s="12"/>
      <c r="R15" s="12"/>
      <c r="S15" s="1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 t="s">
        <v>66</v>
      </c>
      <c r="B16" s="8"/>
      <c r="C16" s="77">
        <v>8954191.9199999999</v>
      </c>
      <c r="D16" s="12"/>
      <c r="E16" s="12">
        <f>ACTUAL!E19</f>
        <v>0</v>
      </c>
      <c r="F16" s="12"/>
      <c r="G16" s="12">
        <f>ACTUAL!G19</f>
        <v>0</v>
      </c>
      <c r="H16" s="12"/>
      <c r="I16" s="12">
        <f>ACTUAL!I19</f>
        <v>0</v>
      </c>
      <c r="J16" s="12"/>
      <c r="K16" s="12">
        <f>ACTUAL!K19</f>
        <v>0</v>
      </c>
      <c r="L16" s="12"/>
      <c r="M16" s="12">
        <f>ACTUAL!M19</f>
        <v>0</v>
      </c>
      <c r="N16" s="12"/>
      <c r="O16" s="12">
        <f t="shared" si="0"/>
        <v>8954191.9199999999</v>
      </c>
      <c r="P16" s="12"/>
      <c r="Q16" s="12"/>
      <c r="R16" s="12"/>
      <c r="S16" s="1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 t="s">
        <v>67</v>
      </c>
      <c r="B17" s="8"/>
      <c r="C17" s="77">
        <v>1302268.0399999998</v>
      </c>
      <c r="D17" s="12"/>
      <c r="E17" s="12">
        <f>ACTUAL!E20</f>
        <v>41124.239999999998</v>
      </c>
      <c r="F17" s="12"/>
      <c r="G17" s="12">
        <f>ACTUAL!G20</f>
        <v>0</v>
      </c>
      <c r="H17" s="12"/>
      <c r="I17" s="12">
        <f>ACTUAL!I20</f>
        <v>0</v>
      </c>
      <c r="J17" s="12"/>
      <c r="K17" s="12">
        <f>ACTUAL!K20</f>
        <v>0</v>
      </c>
      <c r="L17" s="12"/>
      <c r="M17" s="12">
        <f>ACTUAL!M20</f>
        <v>0</v>
      </c>
      <c r="N17" s="12"/>
      <c r="O17" s="12">
        <f t="shared" si="0"/>
        <v>1343392.2799999998</v>
      </c>
      <c r="P17" s="12"/>
      <c r="Q17" s="12"/>
      <c r="R17" s="12"/>
      <c r="S17" s="1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4" customFormat="1">
      <c r="A18" s="21" t="s">
        <v>68</v>
      </c>
      <c r="B18" s="22" t="s">
        <v>120</v>
      </c>
      <c r="C18" s="79">
        <v>18724298.02</v>
      </c>
      <c r="D18" s="79"/>
      <c r="E18" s="79">
        <v>684446.04</v>
      </c>
      <c r="F18" s="79"/>
      <c r="G18" s="79">
        <f>ACTUAL!G21</f>
        <v>0</v>
      </c>
      <c r="H18" s="79"/>
      <c r="I18" s="79">
        <f>ACTUAL!I21</f>
        <v>0</v>
      </c>
      <c r="J18" s="79"/>
      <c r="K18" s="79">
        <f>ACTUAL!K21</f>
        <v>0</v>
      </c>
      <c r="L18" s="79"/>
      <c r="M18" s="79">
        <f>ACTUAL!M21</f>
        <v>0</v>
      </c>
      <c r="N18" s="79"/>
      <c r="O18" s="79">
        <f t="shared" si="0"/>
        <v>19408744.059999999</v>
      </c>
      <c r="P18" s="79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>
      <c r="A19" s="1" t="s">
        <v>118</v>
      </c>
      <c r="B19" s="51"/>
      <c r="C19" s="83">
        <v>95322.0900000002</v>
      </c>
      <c r="D19" s="79"/>
      <c r="E19" s="83">
        <f>ACTUAL!E22</f>
        <v>19721.830000000002</v>
      </c>
      <c r="F19" s="79"/>
      <c r="G19" s="83">
        <f>ACTUAL!G22</f>
        <v>0</v>
      </c>
      <c r="H19" s="79"/>
      <c r="I19" s="83">
        <f>ACTUAL!I22</f>
        <v>0</v>
      </c>
      <c r="J19" s="79"/>
      <c r="K19" s="83">
        <f>ACTUAL!K22</f>
        <v>0</v>
      </c>
      <c r="L19" s="79"/>
      <c r="M19" s="83">
        <f>ACTUAL!M22</f>
        <v>0</v>
      </c>
      <c r="N19" s="79"/>
      <c r="O19" s="83">
        <f t="shared" si="0"/>
        <v>115043.9200000002</v>
      </c>
      <c r="P19" s="79"/>
      <c r="Q19" s="12"/>
      <c r="R19" s="12"/>
      <c r="S19" s="1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51"/>
      <c r="C20" s="79" t="s">
        <v>61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 t="s">
        <v>61</v>
      </c>
      <c r="P20" s="79"/>
      <c r="Q20" s="12"/>
      <c r="R20" s="12"/>
      <c r="S20" s="1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2" t="s">
        <v>11</v>
      </c>
      <c r="B21" s="51"/>
      <c r="C21" s="83">
        <v>155324381.10000005</v>
      </c>
      <c r="D21" s="79"/>
      <c r="E21" s="83">
        <f>SUM(E14:E20)</f>
        <v>7862268.3100000015</v>
      </c>
      <c r="F21" s="79"/>
      <c r="G21" s="83">
        <f>SUM(G14:G20)</f>
        <v>-373427.74</v>
      </c>
      <c r="H21" s="79"/>
      <c r="I21" s="83">
        <f>SUM(I14:I20)</f>
        <v>-255689.75999999989</v>
      </c>
      <c r="J21" s="79"/>
      <c r="K21" s="83">
        <f>SUM(K14:K20)</f>
        <v>55694</v>
      </c>
      <c r="L21" s="79"/>
      <c r="M21" s="83">
        <f>SUM(M14:M20)</f>
        <v>0</v>
      </c>
      <c r="N21" s="79"/>
      <c r="O21" s="83">
        <f>SUM(C21:M21)</f>
        <v>162613225.91000006</v>
      </c>
      <c r="P21" s="79">
        <f>SUM(O14:O20)</f>
        <v>162613225.91</v>
      </c>
      <c r="Q21" s="12">
        <f>O21-P21</f>
        <v>0</v>
      </c>
      <c r="R21" s="12"/>
      <c r="S21" s="1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51"/>
      <c r="C22" s="79" t="s">
        <v>61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 t="s">
        <v>61</v>
      </c>
      <c r="P22" s="79"/>
      <c r="Q22" s="12"/>
      <c r="R22" s="12"/>
      <c r="S22" s="1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2" t="s">
        <v>12</v>
      </c>
      <c r="B23" s="51"/>
      <c r="C23" s="79" t="s">
        <v>61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 t="s">
        <v>61</v>
      </c>
      <c r="P23" s="79"/>
      <c r="Q23" s="12"/>
      <c r="R23" s="12"/>
      <c r="S23" s="1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 t="s">
        <v>119</v>
      </c>
      <c r="B24" s="51"/>
      <c r="C24" s="79">
        <v>265302538.31</v>
      </c>
      <c r="D24" s="79"/>
      <c r="E24" s="79">
        <f>ACTUAL!E27</f>
        <v>47176066.350000001</v>
      </c>
      <c r="F24" s="79"/>
      <c r="G24" s="79">
        <f>ACTUAL!G27</f>
        <v>-20188801.780000001</v>
      </c>
      <c r="H24" s="79"/>
      <c r="I24" s="79">
        <f>ACTUAL!I27</f>
        <v>-17481396.98</v>
      </c>
      <c r="J24" s="79"/>
      <c r="K24" s="79">
        <f>ACTUAL!K27</f>
        <v>674720.42</v>
      </c>
      <c r="L24" s="79"/>
      <c r="M24" s="79">
        <f>ACTUAL!M27</f>
        <v>54000.479999999996</v>
      </c>
      <c r="N24" s="79"/>
      <c r="O24" s="79">
        <f t="shared" ref="O24:O29" si="1">C24+E24+G24+I24+K24+M24</f>
        <v>275537126.80000001</v>
      </c>
      <c r="P24" s="79"/>
      <c r="Q24" s="12"/>
      <c r="R24" s="12"/>
      <c r="S24" s="1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 t="s">
        <v>65</v>
      </c>
      <c r="B25" s="51"/>
      <c r="C25" s="79">
        <v>347.04</v>
      </c>
      <c r="D25" s="79"/>
      <c r="E25" s="79">
        <f>ACTUAL!E28</f>
        <v>72.099999999999994</v>
      </c>
      <c r="F25" s="79"/>
      <c r="G25" s="79">
        <f>ACTUAL!G28</f>
        <v>0</v>
      </c>
      <c r="H25" s="12"/>
      <c r="I25" s="12">
        <f>ACTUAL!I28</f>
        <v>0</v>
      </c>
      <c r="J25" s="12"/>
      <c r="K25" s="12">
        <f>ACTUAL!K28</f>
        <v>0</v>
      </c>
      <c r="L25" s="12"/>
      <c r="M25" s="12">
        <f>ACTUAL!M28</f>
        <v>0</v>
      </c>
      <c r="N25" s="12"/>
      <c r="O25" s="12">
        <f t="shared" si="1"/>
        <v>419.14</v>
      </c>
      <c r="P25" s="12"/>
      <c r="Q25" s="12"/>
      <c r="R25" s="12"/>
      <c r="S25" s="1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 t="s">
        <v>69</v>
      </c>
      <c r="B26" s="51"/>
      <c r="C26" s="79">
        <v>141840</v>
      </c>
      <c r="D26" s="79"/>
      <c r="E26" s="79">
        <f>ACTUAL!E29</f>
        <v>0</v>
      </c>
      <c r="F26" s="79"/>
      <c r="G26" s="79">
        <f>ACTUAL!G29</f>
        <v>0</v>
      </c>
      <c r="H26" s="12"/>
      <c r="I26" s="12">
        <f>ACTUAL!I29</f>
        <v>0</v>
      </c>
      <c r="J26" s="12"/>
      <c r="K26" s="12">
        <f>ACTUAL!K29</f>
        <v>0</v>
      </c>
      <c r="L26" s="12"/>
      <c r="M26" s="12">
        <f>ACTUAL!M29</f>
        <v>0</v>
      </c>
      <c r="N26" s="12"/>
      <c r="O26" s="12">
        <f t="shared" si="1"/>
        <v>141840</v>
      </c>
      <c r="P26" s="12"/>
      <c r="Q26" s="12"/>
      <c r="R26" s="12"/>
      <c r="S26" s="1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 t="s">
        <v>109</v>
      </c>
      <c r="B27" s="51"/>
      <c r="C27" s="79">
        <v>50481.380000000005</v>
      </c>
      <c r="D27" s="79"/>
      <c r="E27" s="79">
        <f>ACTUAL!E30</f>
        <v>32245.19</v>
      </c>
      <c r="F27" s="79"/>
      <c r="G27" s="79">
        <f>ACTUAL!G30</f>
        <v>-23653.79</v>
      </c>
      <c r="H27" s="12"/>
      <c r="I27" s="12">
        <f>ACTUAL!I30</f>
        <v>0</v>
      </c>
      <c r="J27" s="12"/>
      <c r="K27" s="12">
        <f>ACTUAL!K30</f>
        <v>0</v>
      </c>
      <c r="L27" s="12"/>
      <c r="M27" s="12">
        <f>ACTUAL!M30</f>
        <v>0</v>
      </c>
      <c r="N27" s="12"/>
      <c r="O27" s="12">
        <f t="shared" si="1"/>
        <v>59072.780000000006</v>
      </c>
      <c r="P27" s="12"/>
      <c r="Q27" s="12"/>
      <c r="R27" s="12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 t="s">
        <v>70</v>
      </c>
      <c r="B28" s="51"/>
      <c r="C28" s="79">
        <v>2409985.9000000004</v>
      </c>
      <c r="D28" s="79"/>
      <c r="E28" s="79">
        <f>ACTUAL!E31</f>
        <v>698630.76</v>
      </c>
      <c r="F28" s="79"/>
      <c r="G28" s="79">
        <f>ACTUAL!G31</f>
        <v>0</v>
      </c>
      <c r="H28" s="12"/>
      <c r="I28" s="12">
        <f>ACTUAL!I31</f>
        <v>0</v>
      </c>
      <c r="J28" s="12"/>
      <c r="K28" s="12">
        <f>ACTUAL!K31</f>
        <v>0</v>
      </c>
      <c r="L28" s="12"/>
      <c r="M28" s="12">
        <f>ACTUAL!M31</f>
        <v>-0.03</v>
      </c>
      <c r="N28" s="12"/>
      <c r="O28" s="12">
        <f t="shared" si="1"/>
        <v>3108616.6300000004</v>
      </c>
      <c r="P28" s="12"/>
      <c r="Q28" s="12"/>
      <c r="R28" s="12"/>
      <c r="S28" s="1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4" customFormat="1">
      <c r="A29" s="21" t="s">
        <v>68</v>
      </c>
      <c r="B29" s="22" t="s">
        <v>120</v>
      </c>
      <c r="C29" s="79">
        <v>67006289.909999989</v>
      </c>
      <c r="D29" s="79"/>
      <c r="E29" s="79">
        <v>6458948.04</v>
      </c>
      <c r="F29" s="79"/>
      <c r="G29" s="79">
        <f>ACTUAL!G32</f>
        <v>0</v>
      </c>
      <c r="H29" s="12"/>
      <c r="I29" s="12">
        <f>ACTUAL!I32</f>
        <v>0</v>
      </c>
      <c r="J29" s="12"/>
      <c r="K29" s="12">
        <f>ACTUAL!K32</f>
        <v>0</v>
      </c>
      <c r="L29" s="12"/>
      <c r="M29" s="12">
        <f>ACTUAL!M32</f>
        <v>0</v>
      </c>
      <c r="N29" s="12"/>
      <c r="O29" s="23">
        <f t="shared" si="1"/>
        <v>73465237.949999988</v>
      </c>
      <c r="P29" s="23"/>
      <c r="Q29" s="23"/>
      <c r="R29" s="23"/>
      <c r="S29" s="23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>
      <c r="A30" s="1" t="s">
        <v>118</v>
      </c>
      <c r="B30" s="51"/>
      <c r="C30" s="83">
        <v>692262.18000000017</v>
      </c>
      <c r="D30" s="79"/>
      <c r="E30" s="83">
        <f>ACTUAL!E33</f>
        <v>38479.08</v>
      </c>
      <c r="F30" s="79"/>
      <c r="G30" s="83">
        <f>ACTUAL!G33</f>
        <v>0</v>
      </c>
      <c r="H30" s="12"/>
      <c r="I30" s="13">
        <f>ACTUAL!I33</f>
        <v>0</v>
      </c>
      <c r="J30" s="12"/>
      <c r="K30" s="13">
        <f>ACTUAL!K33</f>
        <v>0</v>
      </c>
      <c r="L30" s="12"/>
      <c r="M30" s="13">
        <f>ACTUAL!M33</f>
        <v>0</v>
      </c>
      <c r="N30" s="12"/>
      <c r="O30" s="13">
        <f>C30+E30+G30+I30+K30+M30</f>
        <v>730741.26000000013</v>
      </c>
      <c r="P30" s="12"/>
      <c r="Q30" s="12"/>
      <c r="R30" s="12"/>
      <c r="S30" s="1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51"/>
      <c r="C31" s="79" t="s">
        <v>61</v>
      </c>
      <c r="D31" s="79"/>
      <c r="E31" s="79"/>
      <c r="F31" s="79"/>
      <c r="G31" s="79"/>
      <c r="H31" s="12"/>
      <c r="I31" s="12"/>
      <c r="J31" s="12"/>
      <c r="K31" s="12"/>
      <c r="L31" s="12"/>
      <c r="M31" s="12"/>
      <c r="N31" s="12"/>
      <c r="O31" s="12" t="s">
        <v>61</v>
      </c>
      <c r="P31" s="12"/>
      <c r="Q31" s="12"/>
      <c r="R31" s="12"/>
      <c r="S31" s="1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2" t="s">
        <v>13</v>
      </c>
      <c r="B32" s="51"/>
      <c r="C32" s="83">
        <v>335603744.71999997</v>
      </c>
      <c r="D32" s="79"/>
      <c r="E32" s="83">
        <f>SUM(E24:E31)</f>
        <v>54404441.519999996</v>
      </c>
      <c r="F32" s="79"/>
      <c r="G32" s="83">
        <f>SUM(G24:G31)</f>
        <v>-20212455.57</v>
      </c>
      <c r="H32" s="12"/>
      <c r="I32" s="13">
        <f>SUM(I24:I31)</f>
        <v>-17481396.98</v>
      </c>
      <c r="J32" s="12"/>
      <c r="K32" s="13">
        <f>SUM(K24:K31)</f>
        <v>674720.42</v>
      </c>
      <c r="L32" s="12"/>
      <c r="M32" s="13">
        <f>SUM(M24:M31)</f>
        <v>54000.45</v>
      </c>
      <c r="N32" s="12"/>
      <c r="O32" s="13">
        <f>SUM(C32:M32)</f>
        <v>353043054.55999994</v>
      </c>
      <c r="P32" s="12">
        <f>SUM(O24:O30)</f>
        <v>353043054.55999994</v>
      </c>
      <c r="Q32" s="12">
        <f>O32-P32</f>
        <v>0</v>
      </c>
      <c r="R32" s="12"/>
      <c r="S32" s="1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51"/>
      <c r="C33" s="79" t="s">
        <v>61</v>
      </c>
      <c r="D33" s="79"/>
      <c r="E33" s="79"/>
      <c r="F33" s="79"/>
      <c r="G33" s="79"/>
      <c r="H33" s="12"/>
      <c r="I33" s="12"/>
      <c r="J33" s="12"/>
      <c r="K33" s="12"/>
      <c r="L33" s="12"/>
      <c r="M33" s="12"/>
      <c r="N33" s="12"/>
      <c r="O33" s="12" t="s">
        <v>61</v>
      </c>
      <c r="P33" s="12"/>
      <c r="Q33" s="12"/>
      <c r="R33" s="12"/>
      <c r="S33" s="1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2" t="s">
        <v>14</v>
      </c>
      <c r="B34" s="51"/>
      <c r="C34" s="79" t="s">
        <v>61</v>
      </c>
      <c r="D34" s="79"/>
      <c r="E34" s="79"/>
      <c r="F34" s="79"/>
      <c r="G34" s="79"/>
      <c r="H34" s="12"/>
      <c r="I34" s="12"/>
      <c r="J34" s="12"/>
      <c r="K34" s="12"/>
      <c r="L34" s="12"/>
      <c r="M34" s="12"/>
      <c r="N34" s="12"/>
      <c r="O34" s="12" t="s">
        <v>61</v>
      </c>
      <c r="P34" s="12"/>
      <c r="Q34" s="12"/>
      <c r="R34" s="12"/>
      <c r="S34" s="1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 t="s">
        <v>64</v>
      </c>
      <c r="B35" s="51"/>
      <c r="C35" s="79">
        <v>28681055.280000005</v>
      </c>
      <c r="D35" s="79"/>
      <c r="E35" s="79">
        <f>ACTUAL!E38</f>
        <v>1260917.74</v>
      </c>
      <c r="F35" s="79"/>
      <c r="G35" s="79">
        <f>ACTUAL!G38</f>
        <v>-469319.35</v>
      </c>
      <c r="H35" s="12"/>
      <c r="I35" s="12">
        <f>ACTUAL!I38</f>
        <v>21740.21</v>
      </c>
      <c r="J35" s="12"/>
      <c r="K35" s="12">
        <f>ACTUAL!K38</f>
        <v>0</v>
      </c>
      <c r="L35" s="12"/>
      <c r="M35" s="12">
        <f>ACTUAL!M38</f>
        <v>-54000.45</v>
      </c>
      <c r="N35" s="12"/>
      <c r="O35" s="12">
        <f>C35+E35+G35+I35+K35+M35</f>
        <v>29440393.430000003</v>
      </c>
      <c r="P35" s="12"/>
      <c r="Q35" s="12"/>
      <c r="R35" s="12"/>
      <c r="S35" s="1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 t="s">
        <v>69</v>
      </c>
      <c r="B36" s="51"/>
      <c r="C36" s="79">
        <v>71300</v>
      </c>
      <c r="D36" s="79"/>
      <c r="E36" s="79">
        <f>ACTUAL!E39</f>
        <v>0</v>
      </c>
      <c r="F36" s="79"/>
      <c r="G36" s="79">
        <f>ACTUAL!G39</f>
        <v>0</v>
      </c>
      <c r="H36" s="12"/>
      <c r="I36" s="12">
        <f>ACTUAL!I39</f>
        <v>0</v>
      </c>
      <c r="J36" s="12"/>
      <c r="K36" s="12">
        <f>ACTUAL!K39</f>
        <v>0</v>
      </c>
      <c r="L36" s="12"/>
      <c r="M36" s="12">
        <f>ACTUAL!M39</f>
        <v>0</v>
      </c>
      <c r="N36" s="12"/>
      <c r="O36" s="12">
        <f t="shared" ref="O36:O40" si="2">C36+E36+G36+I36+K36+M36</f>
        <v>71300</v>
      </c>
      <c r="P36" s="12"/>
      <c r="Q36" s="12"/>
      <c r="R36" s="12"/>
      <c r="S36" s="1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 t="s">
        <v>109</v>
      </c>
      <c r="B37" s="22"/>
      <c r="C37" s="79">
        <v>1143.3599999999999</v>
      </c>
      <c r="D37" s="79"/>
      <c r="E37" s="79">
        <f>ACTUAL!E40</f>
        <v>1746.12</v>
      </c>
      <c r="F37" s="79"/>
      <c r="G37" s="79">
        <f>ACTUAL!G40</f>
        <v>0</v>
      </c>
      <c r="H37" s="12"/>
      <c r="I37" s="12">
        <f>ACTUAL!I40</f>
        <v>0</v>
      </c>
      <c r="J37" s="12"/>
      <c r="K37" s="12">
        <f>ACTUAL!K40</f>
        <v>0</v>
      </c>
      <c r="L37" s="12"/>
      <c r="M37" s="12">
        <f>ACTUAL!M40</f>
        <v>0</v>
      </c>
      <c r="N37" s="12"/>
      <c r="O37" s="12">
        <f t="shared" si="2"/>
        <v>2889.4799999999996</v>
      </c>
      <c r="P37" s="12"/>
      <c r="Q37" s="12"/>
      <c r="R37" s="12"/>
      <c r="S37" s="1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 t="s">
        <v>70</v>
      </c>
      <c r="B38" s="51"/>
      <c r="C38" s="79">
        <v>126843.6</v>
      </c>
      <c r="D38" s="79"/>
      <c r="E38" s="79">
        <f>ACTUAL!E41</f>
        <v>30561.72</v>
      </c>
      <c r="F38" s="79"/>
      <c r="G38" s="79">
        <f>ACTUAL!G41</f>
        <v>-110583.13</v>
      </c>
      <c r="H38" s="12"/>
      <c r="I38" s="12">
        <f>ACTUAL!I41</f>
        <v>0</v>
      </c>
      <c r="J38" s="12"/>
      <c r="K38" s="12">
        <f>ACTUAL!K41</f>
        <v>0</v>
      </c>
      <c r="L38" s="12"/>
      <c r="M38" s="12">
        <f>ACTUAL!M41</f>
        <v>0</v>
      </c>
      <c r="N38" s="12"/>
      <c r="O38" s="12">
        <f t="shared" si="2"/>
        <v>46822.19</v>
      </c>
      <c r="P38" s="12"/>
      <c r="Q38" s="12"/>
      <c r="R38" s="12"/>
      <c r="S38" s="1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4" customFormat="1">
      <c r="A39" s="21" t="s">
        <v>68</v>
      </c>
      <c r="B39" s="22" t="s">
        <v>120</v>
      </c>
      <c r="C39" s="79">
        <v>12734151.229999999</v>
      </c>
      <c r="D39" s="79"/>
      <c r="E39" s="79">
        <v>799767</v>
      </c>
      <c r="F39" s="79"/>
      <c r="G39" s="79">
        <f>ACTUAL!G42</f>
        <v>0</v>
      </c>
      <c r="H39" s="12"/>
      <c r="I39" s="12">
        <f>ACTUAL!I42</f>
        <v>0</v>
      </c>
      <c r="J39" s="12"/>
      <c r="K39" s="12">
        <f>ACTUAL!K42</f>
        <v>0</v>
      </c>
      <c r="L39" s="12"/>
      <c r="M39" s="12">
        <f>ACTUAL!M42</f>
        <v>0</v>
      </c>
      <c r="N39" s="23"/>
      <c r="O39" s="23">
        <f t="shared" si="2"/>
        <v>13533918.229999999</v>
      </c>
      <c r="P39" s="23"/>
      <c r="Q39" s="23"/>
      <c r="R39" s="23"/>
      <c r="S39" s="23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>
      <c r="A40" s="1" t="s">
        <v>118</v>
      </c>
      <c r="B40" s="51"/>
      <c r="C40" s="83">
        <v>315697.36</v>
      </c>
      <c r="D40" s="79"/>
      <c r="E40" s="83">
        <f>ACTUAL!E43</f>
        <v>-20929.080000000002</v>
      </c>
      <c r="F40" s="79"/>
      <c r="G40" s="83">
        <f>ACTUAL!G43</f>
        <v>-13014.06</v>
      </c>
      <c r="H40" s="12"/>
      <c r="I40" s="13">
        <f>ACTUAL!I43</f>
        <v>0</v>
      </c>
      <c r="J40" s="12"/>
      <c r="K40" s="13">
        <f>ACTUAL!K43</f>
        <v>0</v>
      </c>
      <c r="L40" s="12"/>
      <c r="M40" s="13">
        <f>ACTUAL!M43</f>
        <v>0</v>
      </c>
      <c r="N40" s="12"/>
      <c r="O40" s="13">
        <f t="shared" si="2"/>
        <v>281754.21999999997</v>
      </c>
      <c r="P40" s="12"/>
      <c r="Q40" s="12"/>
      <c r="R40" s="12"/>
      <c r="S40" s="1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51"/>
      <c r="C41" s="79" t="s">
        <v>61</v>
      </c>
      <c r="D41" s="79"/>
      <c r="E41" s="79"/>
      <c r="F41" s="79"/>
      <c r="G41" s="79"/>
      <c r="H41" s="12"/>
      <c r="I41" s="12"/>
      <c r="J41" s="12"/>
      <c r="K41" s="12"/>
      <c r="L41" s="12"/>
      <c r="M41" s="12"/>
      <c r="N41" s="12"/>
      <c r="O41" s="12" t="s">
        <v>61</v>
      </c>
      <c r="P41" s="12"/>
      <c r="Q41" s="12"/>
      <c r="R41" s="12"/>
      <c r="S41" s="1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2" t="s">
        <v>15</v>
      </c>
      <c r="B42" s="51"/>
      <c r="C42" s="83">
        <v>41930190.830000006</v>
      </c>
      <c r="D42" s="79"/>
      <c r="E42" s="83">
        <f>SUM(E35:E41)</f>
        <v>2072063.5</v>
      </c>
      <c r="F42" s="79"/>
      <c r="G42" s="83">
        <f>SUM(G35:G41)</f>
        <v>-592916.54</v>
      </c>
      <c r="H42" s="12"/>
      <c r="I42" s="13">
        <f>SUM(I35:I41)</f>
        <v>21740.21</v>
      </c>
      <c r="J42" s="12"/>
      <c r="K42" s="13">
        <f>SUM(K35:K41)</f>
        <v>0</v>
      </c>
      <c r="L42" s="12"/>
      <c r="M42" s="13">
        <f>SUM(M35:M41)</f>
        <v>-54000.45</v>
      </c>
      <c r="N42" s="12"/>
      <c r="O42" s="13">
        <f>SUM(C42:M42)</f>
        <v>43377077.550000004</v>
      </c>
      <c r="P42" s="12">
        <f>SUM(O35:O41)</f>
        <v>43377077.550000004</v>
      </c>
      <c r="Q42" s="12">
        <f>O42-P42</f>
        <v>0</v>
      </c>
      <c r="R42" s="12"/>
      <c r="S42" s="1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51"/>
      <c r="C43" s="79" t="s">
        <v>61</v>
      </c>
      <c r="D43" s="79"/>
      <c r="E43" s="79"/>
      <c r="F43" s="79"/>
      <c r="G43" s="79"/>
      <c r="H43" s="12"/>
      <c r="I43" s="12"/>
      <c r="J43" s="12"/>
      <c r="K43" s="12"/>
      <c r="L43" s="12"/>
      <c r="M43" s="12"/>
      <c r="N43" s="12"/>
      <c r="O43" s="12" t="s">
        <v>61</v>
      </c>
      <c r="P43" s="12"/>
      <c r="Q43" s="12"/>
      <c r="R43" s="12"/>
      <c r="S43" s="1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2" t="s">
        <v>16</v>
      </c>
      <c r="B44" s="51"/>
      <c r="C44" s="79" t="s">
        <v>61</v>
      </c>
      <c r="D44" s="79"/>
      <c r="E44" s="79"/>
      <c r="F44" s="79"/>
      <c r="G44" s="79"/>
      <c r="H44" s="12"/>
      <c r="I44" s="12"/>
      <c r="J44" s="12"/>
      <c r="K44" s="12"/>
      <c r="L44" s="12"/>
      <c r="M44" s="12"/>
      <c r="N44" s="12"/>
      <c r="O44" s="12" t="s">
        <v>61</v>
      </c>
      <c r="P44" s="12"/>
      <c r="Q44" s="12"/>
      <c r="R44" s="12"/>
      <c r="S44" s="1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 t="s">
        <v>64</v>
      </c>
      <c r="B45" s="51"/>
      <c r="C45" s="79">
        <v>79007344.780000016</v>
      </c>
      <c r="D45" s="79"/>
      <c r="E45" s="79">
        <f>ACTUAL!E48</f>
        <v>5779341.1300000008</v>
      </c>
      <c r="F45" s="79"/>
      <c r="G45" s="79">
        <f>ACTUAL!G48</f>
        <v>-103740.47</v>
      </c>
      <c r="H45" s="12"/>
      <c r="I45" s="12">
        <f>ACTUAL!I48</f>
        <v>-64309.36</v>
      </c>
      <c r="J45" s="12"/>
      <c r="K45" s="12">
        <f>ACTUAL!K48</f>
        <v>0</v>
      </c>
      <c r="L45" s="12"/>
      <c r="M45" s="12">
        <f>ACTUAL!M48</f>
        <v>0</v>
      </c>
      <c r="N45" s="12"/>
      <c r="O45" s="12">
        <f t="shared" ref="O45:O50" si="3">C45+E45+G45+I45+K45+M45</f>
        <v>84618636.080000013</v>
      </c>
      <c r="P45" s="12"/>
      <c r="Q45" s="12"/>
      <c r="R45" s="12"/>
      <c r="S45" s="1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 t="s">
        <v>69</v>
      </c>
      <c r="B46" s="51"/>
      <c r="C46" s="79">
        <v>108300</v>
      </c>
      <c r="D46" s="79"/>
      <c r="E46" s="79">
        <f>ACTUAL!E49</f>
        <v>0</v>
      </c>
      <c r="F46" s="79"/>
      <c r="G46" s="79">
        <f>ACTUAL!G49</f>
        <v>0</v>
      </c>
      <c r="H46" s="12"/>
      <c r="I46" s="12">
        <f>ACTUAL!I49</f>
        <v>0</v>
      </c>
      <c r="J46" s="12"/>
      <c r="K46" s="12">
        <f>ACTUAL!K49</f>
        <v>0</v>
      </c>
      <c r="L46" s="12"/>
      <c r="M46" s="12">
        <f>ACTUAL!M49</f>
        <v>0</v>
      </c>
      <c r="N46" s="12"/>
      <c r="O46" s="12">
        <f t="shared" si="3"/>
        <v>108300</v>
      </c>
      <c r="P46" s="12"/>
      <c r="Q46" s="12"/>
      <c r="R46" s="12"/>
      <c r="S46" s="1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 t="s">
        <v>109</v>
      </c>
      <c r="B47" s="51"/>
      <c r="C47" s="79">
        <v>3905.76</v>
      </c>
      <c r="D47" s="79"/>
      <c r="E47" s="79">
        <f>ACTUAL!E50</f>
        <v>5905.2</v>
      </c>
      <c r="F47" s="79"/>
      <c r="G47" s="79">
        <f>ACTUAL!G50</f>
        <v>0</v>
      </c>
      <c r="H47" s="12"/>
      <c r="I47" s="12">
        <f>ACTUAL!I50</f>
        <v>0</v>
      </c>
      <c r="J47" s="12"/>
      <c r="K47" s="12">
        <f>ACTUAL!K50</f>
        <v>0</v>
      </c>
      <c r="L47" s="12"/>
      <c r="M47" s="12">
        <f>ACTUAL!M50</f>
        <v>0</v>
      </c>
      <c r="N47" s="12"/>
      <c r="O47" s="12">
        <f t="shared" si="3"/>
        <v>9810.9599999999991</v>
      </c>
      <c r="P47" s="12"/>
      <c r="Q47" s="12"/>
      <c r="R47" s="12"/>
      <c r="S47" s="1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 t="s">
        <v>70</v>
      </c>
      <c r="B48" s="51"/>
      <c r="C48" s="79">
        <v>678119.64999999991</v>
      </c>
      <c r="D48" s="79"/>
      <c r="E48" s="79">
        <f>ACTUAL!E51</f>
        <v>225269.16</v>
      </c>
      <c r="F48" s="79"/>
      <c r="G48" s="79">
        <f>ACTUAL!G51</f>
        <v>0</v>
      </c>
      <c r="H48" s="12"/>
      <c r="I48" s="12">
        <f>ACTUAL!I51</f>
        <v>0</v>
      </c>
      <c r="J48" s="12"/>
      <c r="K48" s="12">
        <f>ACTUAL!K51</f>
        <v>0</v>
      </c>
      <c r="L48" s="12"/>
      <c r="M48" s="12">
        <f>ACTUAL!M51</f>
        <v>0</v>
      </c>
      <c r="N48" s="12"/>
      <c r="O48" s="12">
        <f t="shared" si="3"/>
        <v>903388.80999999994</v>
      </c>
      <c r="P48" s="12"/>
      <c r="Q48" s="12"/>
      <c r="R48" s="12"/>
      <c r="S48" s="1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24" customFormat="1">
      <c r="A49" s="21" t="s">
        <v>68</v>
      </c>
      <c r="B49" s="22" t="s">
        <v>120</v>
      </c>
      <c r="C49" s="79">
        <v>21409588.509999998</v>
      </c>
      <c r="D49" s="79"/>
      <c r="E49" s="79">
        <v>1249287</v>
      </c>
      <c r="F49" s="79"/>
      <c r="G49" s="79">
        <f>ACTUAL!G52</f>
        <v>0</v>
      </c>
      <c r="H49" s="12"/>
      <c r="I49" s="12">
        <f>ACTUAL!I52</f>
        <v>0</v>
      </c>
      <c r="J49" s="12"/>
      <c r="K49" s="12">
        <f>ACTUAL!K52</f>
        <v>0</v>
      </c>
      <c r="L49" s="12"/>
      <c r="M49" s="12">
        <f>ACTUAL!M52</f>
        <v>0</v>
      </c>
      <c r="N49" s="12"/>
      <c r="O49" s="23">
        <f t="shared" si="3"/>
        <v>22658875.509999998</v>
      </c>
      <c r="P49" s="23"/>
      <c r="Q49" s="23"/>
      <c r="R49" s="23"/>
      <c r="S49" s="23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>
      <c r="A50" s="1" t="s">
        <v>118</v>
      </c>
      <c r="B50" s="51"/>
      <c r="C50" s="83">
        <v>347273.98</v>
      </c>
      <c r="D50" s="79"/>
      <c r="E50" s="83">
        <f>ACTUAL!E53</f>
        <v>4795.49</v>
      </c>
      <c r="F50" s="79"/>
      <c r="G50" s="83">
        <f>ACTUAL!G53</f>
        <v>-22</v>
      </c>
      <c r="H50" s="12"/>
      <c r="I50" s="13">
        <f>ACTUAL!I53</f>
        <v>0</v>
      </c>
      <c r="J50" s="12"/>
      <c r="K50" s="13">
        <f>ACTUAL!K53</f>
        <v>0</v>
      </c>
      <c r="L50" s="12"/>
      <c r="M50" s="13">
        <f>ACTUAL!M53</f>
        <v>0</v>
      </c>
      <c r="N50" s="12"/>
      <c r="O50" s="13">
        <f t="shared" si="3"/>
        <v>352047.47</v>
      </c>
      <c r="P50" s="12"/>
      <c r="Q50" s="12"/>
      <c r="R50" s="12"/>
      <c r="S50" s="1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51"/>
      <c r="C51" s="79" t="s">
        <v>61</v>
      </c>
      <c r="D51" s="79"/>
      <c r="E51" s="79"/>
      <c r="F51" s="79"/>
      <c r="G51" s="79"/>
      <c r="H51" s="12"/>
      <c r="I51" s="12"/>
      <c r="J51" s="12"/>
      <c r="K51" s="12"/>
      <c r="L51" s="12"/>
      <c r="M51" s="12"/>
      <c r="N51" s="12"/>
      <c r="O51" s="12" t="s">
        <v>61</v>
      </c>
      <c r="P51" s="12"/>
      <c r="Q51" s="12"/>
      <c r="R51" s="12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2" t="s">
        <v>17</v>
      </c>
      <c r="B52" s="51"/>
      <c r="C52" s="83">
        <v>101554532.67999999</v>
      </c>
      <c r="D52" s="79"/>
      <c r="E52" s="83">
        <f>SUM(E45:E51)</f>
        <v>7264597.9800000014</v>
      </c>
      <c r="F52" s="79"/>
      <c r="G52" s="83">
        <f>SUM(G45:G51)</f>
        <v>-103762.47</v>
      </c>
      <c r="H52" s="12"/>
      <c r="I52" s="13">
        <f>SUM(I45:I51)</f>
        <v>-64309.36</v>
      </c>
      <c r="J52" s="12"/>
      <c r="K52" s="13">
        <f>SUM(K45:K51)</f>
        <v>0</v>
      </c>
      <c r="L52" s="12"/>
      <c r="M52" s="13">
        <f>SUM(M45:M51)</f>
        <v>0</v>
      </c>
      <c r="N52" s="12"/>
      <c r="O52" s="13">
        <f>SUM(C52:M52)</f>
        <v>108651058.83</v>
      </c>
      <c r="P52" s="12">
        <f>SUM(O45:O51)</f>
        <v>108651058.83000001</v>
      </c>
      <c r="Q52" s="12">
        <f>O52-P52</f>
        <v>0</v>
      </c>
      <c r="R52" s="12"/>
      <c r="S52" s="1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51"/>
      <c r="C53" s="79" t="s">
        <v>61</v>
      </c>
      <c r="D53" s="79"/>
      <c r="E53" s="79"/>
      <c r="F53" s="79"/>
      <c r="G53" s="79"/>
      <c r="H53" s="12"/>
      <c r="I53" s="12"/>
      <c r="J53" s="12"/>
      <c r="K53" s="12"/>
      <c r="L53" s="12"/>
      <c r="M53" s="12"/>
      <c r="N53" s="12"/>
      <c r="O53" s="12" t="s">
        <v>61</v>
      </c>
      <c r="P53" s="12"/>
      <c r="Q53" s="12"/>
      <c r="R53" s="12"/>
      <c r="S53" s="1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2" t="s">
        <v>18</v>
      </c>
      <c r="B54" s="51"/>
      <c r="C54" s="79" t="s">
        <v>61</v>
      </c>
      <c r="D54" s="79"/>
      <c r="E54" s="79"/>
      <c r="F54" s="79"/>
      <c r="G54" s="79"/>
      <c r="H54" s="12"/>
      <c r="I54" s="12"/>
      <c r="J54" s="12"/>
      <c r="K54" s="12"/>
      <c r="L54" s="12"/>
      <c r="M54" s="12"/>
      <c r="N54" s="12"/>
      <c r="O54" s="12" t="s">
        <v>61</v>
      </c>
      <c r="P54" s="12"/>
      <c r="Q54" s="12"/>
      <c r="R54" s="12"/>
      <c r="S54" s="1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 t="s">
        <v>64</v>
      </c>
      <c r="B55" s="51"/>
      <c r="C55" s="79">
        <v>102942268.73999999</v>
      </c>
      <c r="D55" s="79"/>
      <c r="E55" s="79">
        <f>ACTUAL!E58</f>
        <v>7158144.0299999993</v>
      </c>
      <c r="F55" s="79"/>
      <c r="G55" s="79">
        <f>ACTUAL!G58</f>
        <v>-488765.04000000004</v>
      </c>
      <c r="H55" s="12"/>
      <c r="I55" s="12">
        <f>ACTUAL!I58</f>
        <v>-10347.58</v>
      </c>
      <c r="J55" s="12"/>
      <c r="K55" s="12">
        <f>ACTUAL!K58</f>
        <v>111288.11</v>
      </c>
      <c r="L55" s="12"/>
      <c r="M55" s="12">
        <f>ACTUAL!M58</f>
        <v>0</v>
      </c>
      <c r="N55" s="12"/>
      <c r="O55" s="12">
        <f>C55+E55+G55+I55+K55+M55</f>
        <v>109712588.25999999</v>
      </c>
      <c r="P55" s="12"/>
      <c r="Q55" s="12"/>
      <c r="R55" s="12"/>
      <c r="S55" s="1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 t="s">
        <v>70</v>
      </c>
      <c r="B56" s="51"/>
      <c r="C56" s="79">
        <v>77802.64</v>
      </c>
      <c r="D56" s="79"/>
      <c r="E56" s="79">
        <f>ACTUAL!E59</f>
        <v>28254.38</v>
      </c>
      <c r="F56" s="79"/>
      <c r="G56" s="79">
        <f>ACTUAL!G59</f>
        <v>-9023.7800000000007</v>
      </c>
      <c r="H56" s="12"/>
      <c r="I56" s="12">
        <f>ACTUAL!I59</f>
        <v>0</v>
      </c>
      <c r="J56" s="12"/>
      <c r="K56" s="12">
        <f>ACTUAL!K59</f>
        <v>0</v>
      </c>
      <c r="L56" s="12"/>
      <c r="M56" s="12">
        <f>ACTUAL!M59</f>
        <v>0</v>
      </c>
      <c r="N56" s="12"/>
      <c r="O56" s="12">
        <f>C56+E56+G56+I56+K56+M56</f>
        <v>97033.24</v>
      </c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24" customFormat="1">
      <c r="A57" s="21" t="s">
        <v>68</v>
      </c>
      <c r="B57" s="22" t="s">
        <v>120</v>
      </c>
      <c r="C57" s="79">
        <v>5140992.1500000004</v>
      </c>
      <c r="D57" s="79"/>
      <c r="E57" s="79">
        <v>98877.96</v>
      </c>
      <c r="F57" s="79"/>
      <c r="G57" s="79">
        <f>ACTUAL!G60</f>
        <v>0</v>
      </c>
      <c r="H57" s="12"/>
      <c r="I57" s="12">
        <f>ACTUAL!I60</f>
        <v>0</v>
      </c>
      <c r="J57" s="12"/>
      <c r="K57" s="12">
        <f>ACTUAL!K60</f>
        <v>0</v>
      </c>
      <c r="L57" s="12"/>
      <c r="M57" s="12">
        <f>ACTUAL!M60</f>
        <v>0</v>
      </c>
      <c r="N57" s="12"/>
      <c r="O57" s="23">
        <f>C57+E57+G57+I57+K57+M57</f>
        <v>5239870.1100000003</v>
      </c>
      <c r="P57" s="23"/>
      <c r="Q57" s="23"/>
      <c r="R57" s="23"/>
      <c r="S57" s="23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>
      <c r="A58" s="1" t="s">
        <v>118</v>
      </c>
      <c r="B58" s="51"/>
      <c r="C58" s="83">
        <v>62839.319999999992</v>
      </c>
      <c r="D58" s="79"/>
      <c r="E58" s="83">
        <f>ACTUAL!E61</f>
        <v>18475.169999999998</v>
      </c>
      <c r="F58" s="79"/>
      <c r="G58" s="83">
        <f>ACTUAL!G61</f>
        <v>-0.28000000000000003</v>
      </c>
      <c r="H58" s="12"/>
      <c r="I58" s="13">
        <f>ACTUAL!I61</f>
        <v>0</v>
      </c>
      <c r="J58" s="12"/>
      <c r="K58" s="13">
        <f>ACTUAL!K61</f>
        <v>0</v>
      </c>
      <c r="L58" s="12"/>
      <c r="M58" s="13">
        <f>ACTUAL!M61</f>
        <v>0</v>
      </c>
      <c r="N58" s="12"/>
      <c r="O58" s="13">
        <f>C58+E58+G58+I58+K58+M58</f>
        <v>81314.209999999992</v>
      </c>
      <c r="P58" s="12"/>
      <c r="Q58" s="12"/>
      <c r="R58" s="12"/>
      <c r="S58" s="1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51"/>
      <c r="C59" s="79" t="s">
        <v>61</v>
      </c>
      <c r="D59" s="79"/>
      <c r="E59" s="79"/>
      <c r="F59" s="79"/>
      <c r="G59" s="79"/>
      <c r="H59" s="12"/>
      <c r="I59" s="12"/>
      <c r="J59" s="12"/>
      <c r="K59" s="12"/>
      <c r="L59" s="12"/>
      <c r="M59" s="12"/>
      <c r="N59" s="12"/>
      <c r="O59" s="12" t="s">
        <v>61</v>
      </c>
      <c r="P59" s="12"/>
      <c r="Q59" s="12"/>
      <c r="R59" s="12"/>
      <c r="S59" s="1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2" t="s">
        <v>19</v>
      </c>
      <c r="B60" s="51"/>
      <c r="C60" s="83">
        <v>108223902.85000004</v>
      </c>
      <c r="D60" s="79"/>
      <c r="E60" s="83">
        <f>SUM(E55:E59)</f>
        <v>7303751.5399999991</v>
      </c>
      <c r="F60" s="79"/>
      <c r="G60" s="83">
        <f>SUM(G55:G59)</f>
        <v>-497789.10000000009</v>
      </c>
      <c r="H60" s="12"/>
      <c r="I60" s="13">
        <f>SUM(I55:I59)</f>
        <v>-10347.58</v>
      </c>
      <c r="J60" s="12"/>
      <c r="K60" s="13">
        <f>SUM(K55:K59)</f>
        <v>111288.11</v>
      </c>
      <c r="L60" s="12"/>
      <c r="M60" s="13">
        <f>SUM(M55:M59)</f>
        <v>0</v>
      </c>
      <c r="N60" s="12"/>
      <c r="O60" s="13">
        <f>SUM(C60:M60)</f>
        <v>115130805.82000005</v>
      </c>
      <c r="P60" s="12">
        <f>SUM(O55:O59)</f>
        <v>115130805.81999998</v>
      </c>
      <c r="Q60" s="12">
        <f>O60-P60</f>
        <v>0</v>
      </c>
      <c r="R60" s="12"/>
      <c r="S60" s="1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51"/>
      <c r="C61" s="79" t="s">
        <v>61</v>
      </c>
      <c r="D61" s="79"/>
      <c r="E61" s="79"/>
      <c r="F61" s="79"/>
      <c r="G61" s="79"/>
      <c r="H61" s="12"/>
      <c r="I61" s="12"/>
      <c r="J61" s="12"/>
      <c r="K61" s="12"/>
      <c r="L61" s="12"/>
      <c r="M61" s="12"/>
      <c r="N61" s="12"/>
      <c r="O61" s="12" t="s">
        <v>61</v>
      </c>
      <c r="P61" s="12"/>
      <c r="Q61" s="12"/>
      <c r="R61" s="12"/>
      <c r="S61" s="1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" customHeight="1">
      <c r="A62" s="2" t="s">
        <v>20</v>
      </c>
      <c r="B62" s="8"/>
      <c r="C62" s="78">
        <v>742636752.17999983</v>
      </c>
      <c r="D62" s="12"/>
      <c r="E62" s="13">
        <f>SUM(E60,E52,E42,E32,E21)</f>
        <v>78907122.849999994</v>
      </c>
      <c r="F62" s="12"/>
      <c r="G62" s="13">
        <f>SUM(G60,G52,G42,G32,G21)</f>
        <v>-21780351.419999998</v>
      </c>
      <c r="H62" s="12"/>
      <c r="I62" s="13">
        <f>SUM(I60,I52,I42,I32,I21)</f>
        <v>-17790003.470000003</v>
      </c>
      <c r="J62" s="12"/>
      <c r="K62" s="13">
        <f>SUM(K60,K52,K42,K32,K21)</f>
        <v>841702.53</v>
      </c>
      <c r="L62" s="12"/>
      <c r="M62" s="13">
        <f>SUM(M60,M52,M42,M32,M21)</f>
        <v>0</v>
      </c>
      <c r="N62" s="12"/>
      <c r="O62" s="13">
        <f>SUM(C62:M62)</f>
        <v>782815222.66999984</v>
      </c>
      <c r="P62" s="12">
        <f>SUM(O21,O32,O42,O52,O60)</f>
        <v>782815222.67000008</v>
      </c>
      <c r="Q62" s="12">
        <f>O62-P62</f>
        <v>0</v>
      </c>
      <c r="R62" s="12"/>
      <c r="S62" s="1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17" customFormat="1">
      <c r="A63" s="2"/>
      <c r="B63" s="16"/>
      <c r="C63" s="19"/>
      <c r="D63" s="19"/>
      <c r="E63" s="19"/>
      <c r="F63" s="19" t="s">
        <v>0</v>
      </c>
      <c r="G63" s="19"/>
      <c r="H63" s="19"/>
      <c r="I63" s="19"/>
      <c r="J63" s="19"/>
      <c r="K63" s="19"/>
      <c r="L63" s="19"/>
      <c r="M63" s="19"/>
      <c r="N63" s="19" t="s">
        <v>63</v>
      </c>
      <c r="O63" s="19"/>
      <c r="P63" s="19"/>
      <c r="Q63" s="19"/>
      <c r="R63" s="19"/>
      <c r="S63" s="19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17" customFormat="1">
      <c r="A64" s="2"/>
      <c r="B64" s="16"/>
      <c r="C64" s="19"/>
      <c r="D64" s="19"/>
      <c r="E64" s="19"/>
      <c r="F64" s="19" t="s">
        <v>1</v>
      </c>
      <c r="G64" s="19"/>
      <c r="H64" s="19"/>
      <c r="I64" s="19"/>
      <c r="J64" s="19"/>
      <c r="K64" s="19"/>
      <c r="L64" s="19"/>
      <c r="M64" s="19"/>
      <c r="N64" s="19" t="s">
        <v>61</v>
      </c>
      <c r="O64" s="19"/>
      <c r="P64" s="19"/>
      <c r="Q64" s="19"/>
      <c r="R64" s="19"/>
      <c r="S64" s="19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17" customFormat="1">
      <c r="A65" s="2"/>
      <c r="B65" s="16"/>
      <c r="C65" s="19"/>
      <c r="D65" s="19"/>
      <c r="E65" s="19"/>
      <c r="F65" s="2" t="str">
        <f>F3</f>
        <v>ACTUAL:  DECEMBER, 2012</v>
      </c>
      <c r="G65" s="19"/>
      <c r="H65" s="19"/>
      <c r="I65" s="19"/>
      <c r="J65" s="19"/>
      <c r="K65" s="19"/>
      <c r="L65" s="19"/>
      <c r="M65" s="19"/>
      <c r="N65" s="19" t="s">
        <v>71</v>
      </c>
      <c r="O65" s="19"/>
      <c r="P65" s="19"/>
      <c r="Q65" s="19"/>
      <c r="R65" s="19"/>
      <c r="S65" s="19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17" customFormat="1">
      <c r="A66" s="2"/>
      <c r="B66" s="16"/>
      <c r="C66" s="19"/>
      <c r="D66" s="19"/>
      <c r="E66" s="19"/>
      <c r="F66" s="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17" customFormat="1">
      <c r="A67" s="2"/>
      <c r="B67" s="16"/>
      <c r="C67" s="20" t="s">
        <v>2</v>
      </c>
      <c r="D67" s="20"/>
      <c r="E67" s="20"/>
      <c r="F67" s="20"/>
      <c r="G67" s="20"/>
      <c r="H67" s="20"/>
      <c r="I67" s="18" t="s">
        <v>3</v>
      </c>
      <c r="J67" s="18"/>
      <c r="K67" s="18" t="s">
        <v>111</v>
      </c>
      <c r="L67" s="18"/>
      <c r="M67" s="18" t="s">
        <v>113</v>
      </c>
      <c r="N67" s="20"/>
      <c r="O67" s="20" t="s">
        <v>2</v>
      </c>
      <c r="P67" s="19"/>
      <c r="Q67" s="19"/>
      <c r="R67" s="19"/>
      <c r="S67" s="19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17" customFormat="1">
      <c r="A68" s="2"/>
      <c r="B68" s="16"/>
      <c r="C68" s="18" t="s">
        <v>4</v>
      </c>
      <c r="D68" s="20"/>
      <c r="E68" s="20" t="s">
        <v>5</v>
      </c>
      <c r="F68" s="20"/>
      <c r="G68" s="20" t="s">
        <v>6</v>
      </c>
      <c r="H68" s="20"/>
      <c r="I68" s="18" t="s">
        <v>7</v>
      </c>
      <c r="J68" s="18"/>
      <c r="K68" s="18" t="s">
        <v>112</v>
      </c>
      <c r="L68" s="18"/>
      <c r="M68" s="18" t="s">
        <v>8</v>
      </c>
      <c r="N68" s="20"/>
      <c r="O68" s="20" t="s">
        <v>110</v>
      </c>
      <c r="P68" s="19"/>
      <c r="Q68" s="19"/>
      <c r="R68" s="19"/>
      <c r="S68" s="19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 t="s">
        <v>21</v>
      </c>
      <c r="B69" s="8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2" t="s">
        <v>115</v>
      </c>
      <c r="B70" s="8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 t="s">
        <v>73</v>
      </c>
      <c r="B71" s="8" t="s">
        <v>22</v>
      </c>
      <c r="C71" s="80">
        <v>54862.430000000168</v>
      </c>
      <c r="D71" s="12"/>
      <c r="E71" s="12">
        <f>ACTUAL!E75</f>
        <v>47086.37</v>
      </c>
      <c r="F71" s="12"/>
      <c r="G71" s="12">
        <f>ACTUAL!G75</f>
        <v>0</v>
      </c>
      <c r="H71" s="12"/>
      <c r="I71" s="12">
        <f>ACTUAL!I75</f>
        <v>0</v>
      </c>
      <c r="J71" s="12"/>
      <c r="K71" s="12">
        <f>ACTUAL!K75</f>
        <v>0</v>
      </c>
      <c r="L71" s="12"/>
      <c r="M71" s="12">
        <f>ACTUAL!M75</f>
        <v>0</v>
      </c>
      <c r="N71" s="12"/>
      <c r="O71" s="12">
        <f t="shared" ref="O71:O77" si="4">C71+E71+G71+I71+K71+M71</f>
        <v>101948.80000000016</v>
      </c>
      <c r="P71" s="12"/>
      <c r="Q71" s="12"/>
      <c r="R71" s="12"/>
      <c r="S71" s="1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 t="s">
        <v>74</v>
      </c>
      <c r="B72" s="8" t="s">
        <v>23</v>
      </c>
      <c r="C72" s="80">
        <v>180576.40000000002</v>
      </c>
      <c r="D72" s="12"/>
      <c r="E72" s="12">
        <f>ACTUAL!E76</f>
        <v>25276.95</v>
      </c>
      <c r="F72" s="12"/>
      <c r="G72" s="12">
        <f>ACTUAL!G76</f>
        <v>-23443.59</v>
      </c>
      <c r="H72" s="12"/>
      <c r="I72" s="12">
        <f>ACTUAL!I76</f>
        <v>0</v>
      </c>
      <c r="J72" s="12"/>
      <c r="K72" s="12">
        <f>ACTUAL!K76</f>
        <v>0</v>
      </c>
      <c r="L72" s="12"/>
      <c r="M72" s="12">
        <f>ACTUAL!M76</f>
        <v>0</v>
      </c>
      <c r="N72" s="12"/>
      <c r="O72" s="12">
        <f t="shared" si="4"/>
        <v>182409.76000000004</v>
      </c>
      <c r="P72" s="12"/>
      <c r="Q72" s="12"/>
      <c r="R72" s="12"/>
      <c r="S72" s="1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 t="s">
        <v>75</v>
      </c>
      <c r="B73" s="8" t="s">
        <v>24</v>
      </c>
      <c r="C73" s="80">
        <v>65832.05</v>
      </c>
      <c r="D73" s="12"/>
      <c r="E73" s="12">
        <f>ACTUAL!E77</f>
        <v>86608.89</v>
      </c>
      <c r="F73" s="12"/>
      <c r="G73" s="12">
        <f>ACTUAL!G77</f>
        <v>0</v>
      </c>
      <c r="H73" s="12"/>
      <c r="I73" s="12">
        <f>ACTUAL!I77</f>
        <v>65437.41</v>
      </c>
      <c r="J73" s="12"/>
      <c r="K73" s="12">
        <f>ACTUAL!K77</f>
        <v>0</v>
      </c>
      <c r="L73" s="12"/>
      <c r="M73" s="12">
        <f>ACTUAL!M77</f>
        <v>0</v>
      </c>
      <c r="N73" s="12"/>
      <c r="O73" s="12">
        <f t="shared" si="4"/>
        <v>217878.35</v>
      </c>
      <c r="P73" s="12"/>
      <c r="Q73" s="12"/>
      <c r="R73" s="12"/>
      <c r="S73" s="1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 t="s">
        <v>76</v>
      </c>
      <c r="B74" s="8" t="s">
        <v>25</v>
      </c>
      <c r="C74" s="80">
        <v>2823372.3300000005</v>
      </c>
      <c r="D74" s="12"/>
      <c r="E74" s="12">
        <f>ACTUAL!E78</f>
        <v>123801.12</v>
      </c>
      <c r="F74" s="12"/>
      <c r="G74" s="12">
        <f>ACTUAL!G78</f>
        <v>0</v>
      </c>
      <c r="H74" s="12"/>
      <c r="I74" s="12">
        <f>ACTUAL!I78</f>
        <v>0</v>
      </c>
      <c r="J74" s="12"/>
      <c r="K74" s="12">
        <f>ACTUAL!K78</f>
        <v>0</v>
      </c>
      <c r="L74" s="12"/>
      <c r="M74" s="12">
        <f>ACTUAL!M78</f>
        <v>0</v>
      </c>
      <c r="N74" s="12"/>
      <c r="O74" s="12">
        <f t="shared" si="4"/>
        <v>2947173.4500000007</v>
      </c>
      <c r="P74" s="12"/>
      <c r="Q74" s="12"/>
      <c r="R74" s="12"/>
      <c r="S74" s="1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 t="s">
        <v>77</v>
      </c>
      <c r="B75" s="8" t="s">
        <v>26</v>
      </c>
      <c r="C75" s="80">
        <v>25434.820000000003</v>
      </c>
      <c r="D75" s="12"/>
      <c r="E75" s="12">
        <f>ACTUAL!E79</f>
        <v>1745.16</v>
      </c>
      <c r="F75" s="12"/>
      <c r="G75" s="12">
        <f>ACTUAL!G79</f>
        <v>0</v>
      </c>
      <c r="H75" s="12"/>
      <c r="I75" s="12">
        <f>ACTUAL!I79</f>
        <v>-65437.41</v>
      </c>
      <c r="J75" s="12"/>
      <c r="K75" s="12">
        <f>ACTUAL!K79</f>
        <v>0</v>
      </c>
      <c r="L75" s="12"/>
      <c r="M75" s="12">
        <f>ACTUAL!M79</f>
        <v>0</v>
      </c>
      <c r="N75" s="12"/>
      <c r="O75" s="12">
        <f t="shared" si="4"/>
        <v>-38257.43</v>
      </c>
      <c r="P75" s="12"/>
      <c r="Q75" s="12"/>
      <c r="R75" s="12"/>
      <c r="S75" s="1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 t="s">
        <v>78</v>
      </c>
      <c r="B76" s="8" t="s">
        <v>27</v>
      </c>
      <c r="C76" s="80">
        <v>-10533.49</v>
      </c>
      <c r="D76" s="12"/>
      <c r="E76" s="12">
        <f>ACTUAL!E80</f>
        <v>1617.94</v>
      </c>
      <c r="F76" s="12"/>
      <c r="G76" s="12">
        <f>ACTUAL!G80</f>
        <v>0</v>
      </c>
      <c r="H76" s="12"/>
      <c r="I76" s="12">
        <f>ACTUAL!I80</f>
        <v>0</v>
      </c>
      <c r="J76" s="12"/>
      <c r="K76" s="12">
        <f>ACTUAL!K80</f>
        <v>0</v>
      </c>
      <c r="L76" s="12"/>
      <c r="M76" s="12">
        <f>ACTUAL!M80</f>
        <v>0</v>
      </c>
      <c r="N76" s="12"/>
      <c r="O76" s="12">
        <f t="shared" si="4"/>
        <v>-8915.5499999999993</v>
      </c>
      <c r="P76" s="12"/>
      <c r="Q76" s="12"/>
      <c r="R76" s="12"/>
      <c r="S76" s="1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 t="s">
        <v>68</v>
      </c>
      <c r="B77" s="8"/>
      <c r="C77" s="81">
        <v>170263.56999999998</v>
      </c>
      <c r="D77" s="12"/>
      <c r="E77" s="13">
        <f>ACTUAL!E81</f>
        <v>3258</v>
      </c>
      <c r="F77" s="12"/>
      <c r="G77" s="13">
        <f>ACTUAL!G81</f>
        <v>0</v>
      </c>
      <c r="H77" s="12"/>
      <c r="I77" s="13">
        <f>ACTUAL!I81</f>
        <v>0</v>
      </c>
      <c r="J77" s="12"/>
      <c r="K77" s="13">
        <f>ACTUAL!K81</f>
        <v>0</v>
      </c>
      <c r="L77" s="12"/>
      <c r="M77" s="13">
        <f>ACTUAL!M81</f>
        <v>0</v>
      </c>
      <c r="N77" s="12"/>
      <c r="O77" s="13">
        <f t="shared" si="4"/>
        <v>173521.56999999998</v>
      </c>
      <c r="P77" s="12"/>
      <c r="Q77" s="12"/>
      <c r="R77" s="12"/>
      <c r="S77" s="1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8"/>
      <c r="C78" s="80" t="s">
        <v>61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 t="s">
        <v>61</v>
      </c>
      <c r="P78" s="12"/>
      <c r="Q78" s="12"/>
      <c r="R78" s="12"/>
      <c r="S78" s="1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2" t="s">
        <v>116</v>
      </c>
      <c r="B79" s="8"/>
      <c r="C79" s="81">
        <v>3309808.1100000003</v>
      </c>
      <c r="D79" s="12"/>
      <c r="E79" s="13">
        <f>SUM(E71:E78)</f>
        <v>289394.43</v>
      </c>
      <c r="F79" s="12"/>
      <c r="G79" s="13">
        <f>SUM(G71:G78)</f>
        <v>-23443.59</v>
      </c>
      <c r="H79" s="12"/>
      <c r="I79" s="13">
        <f>SUM(I71:I78)</f>
        <v>0</v>
      </c>
      <c r="J79" s="12"/>
      <c r="K79" s="13">
        <f>SUM(K71:K78)</f>
        <v>0</v>
      </c>
      <c r="L79" s="12"/>
      <c r="M79" s="13">
        <f>SUM(M71:M78)</f>
        <v>0</v>
      </c>
      <c r="N79" s="12"/>
      <c r="O79" s="13">
        <f>SUM(C79:M79)</f>
        <v>3575758.9500000007</v>
      </c>
      <c r="P79" s="12">
        <f>SUM(O71:O78)</f>
        <v>3575758.9500000007</v>
      </c>
      <c r="Q79" s="12">
        <f>O79-P79</f>
        <v>0</v>
      </c>
      <c r="R79" s="12"/>
      <c r="S79" s="1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8"/>
      <c r="C80" s="8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2" t="s">
        <v>114</v>
      </c>
      <c r="B81" s="8"/>
      <c r="C81" s="80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 t="s">
        <v>73</v>
      </c>
      <c r="B82" s="8" t="s">
        <v>22</v>
      </c>
      <c r="C82" s="80">
        <v>2197841.2199999997</v>
      </c>
      <c r="D82" s="12"/>
      <c r="E82" s="12">
        <f>ACTUAL!E86</f>
        <v>373385.22</v>
      </c>
      <c r="F82" s="12"/>
      <c r="G82" s="12">
        <f>ACTUAL!G86</f>
        <v>-1022062.77</v>
      </c>
      <c r="H82" s="12"/>
      <c r="I82" s="12">
        <f>ACTUAL!I86</f>
        <v>-151020.96</v>
      </c>
      <c r="J82" s="12"/>
      <c r="K82" s="12">
        <f>ACTUAL!K86</f>
        <v>0</v>
      </c>
      <c r="L82" s="12"/>
      <c r="M82" s="12">
        <f>ACTUAL!M86</f>
        <v>0</v>
      </c>
      <c r="N82" s="12"/>
      <c r="O82" s="12">
        <f t="shared" ref="O82:O88" si="5">C82+E82+G82+I82+K82+M82</f>
        <v>1398142.7099999995</v>
      </c>
      <c r="P82" s="12"/>
      <c r="Q82" s="12"/>
      <c r="R82" s="12"/>
      <c r="S82" s="1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 t="s">
        <v>74</v>
      </c>
      <c r="B83" s="8" t="s">
        <v>23</v>
      </c>
      <c r="C83" s="80">
        <v>870404.45</v>
      </c>
      <c r="D83" s="12"/>
      <c r="E83" s="12">
        <f>ACTUAL!E87</f>
        <v>85215.48</v>
      </c>
      <c r="F83" s="12"/>
      <c r="G83" s="12">
        <f>ACTUAL!G87</f>
        <v>0</v>
      </c>
      <c r="H83" s="12"/>
      <c r="I83" s="12">
        <f>ACTUAL!I87</f>
        <v>0</v>
      </c>
      <c r="J83" s="12"/>
      <c r="K83" s="12">
        <f>ACTUAL!K87</f>
        <v>0</v>
      </c>
      <c r="L83" s="12"/>
      <c r="M83" s="12">
        <f>ACTUAL!M87</f>
        <v>0</v>
      </c>
      <c r="N83" s="12"/>
      <c r="O83" s="12">
        <f t="shared" si="5"/>
        <v>955619.92999999993</v>
      </c>
      <c r="P83" s="12"/>
      <c r="Q83" s="12"/>
      <c r="R83" s="12"/>
      <c r="S83" s="1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 t="s">
        <v>75</v>
      </c>
      <c r="B84" s="8" t="s">
        <v>24</v>
      </c>
      <c r="C84" s="80">
        <v>-5725171.5599999996</v>
      </c>
      <c r="D84" s="12"/>
      <c r="E84" s="12">
        <f>ACTUAL!E88</f>
        <v>3186135.65</v>
      </c>
      <c r="F84" s="12"/>
      <c r="G84" s="12">
        <f>ACTUAL!G88</f>
        <v>-249093.88</v>
      </c>
      <c r="H84" s="12"/>
      <c r="I84" s="12">
        <f>ACTUAL!I88</f>
        <v>-21973.77</v>
      </c>
      <c r="J84" s="12"/>
      <c r="K84" s="12">
        <f>ACTUAL!K88</f>
        <v>0</v>
      </c>
      <c r="L84" s="12"/>
      <c r="M84" s="12">
        <f>ACTUAL!M88</f>
        <v>0</v>
      </c>
      <c r="N84" s="12"/>
      <c r="O84" s="12">
        <f t="shared" si="5"/>
        <v>-2810103.5599999996</v>
      </c>
      <c r="P84" s="12"/>
      <c r="Q84" s="12"/>
      <c r="R84" s="12"/>
      <c r="S84" s="1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 t="s">
        <v>76</v>
      </c>
      <c r="B85" s="8" t="s">
        <v>25</v>
      </c>
      <c r="C85" s="80">
        <v>17895277.199999999</v>
      </c>
      <c r="D85" s="12"/>
      <c r="E85" s="12">
        <f>ACTUAL!E89</f>
        <v>1882930.32</v>
      </c>
      <c r="F85" s="12"/>
      <c r="G85" s="12">
        <f>ACTUAL!G89</f>
        <v>-7462.48</v>
      </c>
      <c r="H85" s="12"/>
      <c r="I85" s="12">
        <f>ACTUAL!I89</f>
        <v>0</v>
      </c>
      <c r="J85" s="12"/>
      <c r="K85" s="12">
        <f>ACTUAL!K89</f>
        <v>0</v>
      </c>
      <c r="L85" s="12"/>
      <c r="M85" s="12">
        <f>ACTUAL!M89</f>
        <v>0</v>
      </c>
      <c r="N85" s="12"/>
      <c r="O85" s="12">
        <f t="shared" si="5"/>
        <v>19770745.039999999</v>
      </c>
      <c r="P85" s="12"/>
      <c r="Q85" s="12"/>
      <c r="R85" s="12"/>
      <c r="S85" s="1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 t="s">
        <v>77</v>
      </c>
      <c r="B86" s="8" t="s">
        <v>26</v>
      </c>
      <c r="C86" s="80">
        <v>2493437.4900000002</v>
      </c>
      <c r="D86" s="12"/>
      <c r="E86" s="12">
        <f>ACTUAL!E90</f>
        <v>338240.36</v>
      </c>
      <c r="F86" s="12"/>
      <c r="G86" s="12">
        <f>ACTUAL!G90</f>
        <v>0</v>
      </c>
      <c r="H86" s="12"/>
      <c r="I86" s="12">
        <f>ACTUAL!I90</f>
        <v>0</v>
      </c>
      <c r="J86" s="12"/>
      <c r="K86" s="12">
        <f>ACTUAL!K90</f>
        <v>0</v>
      </c>
      <c r="L86" s="12"/>
      <c r="M86" s="12">
        <f>ACTUAL!M90</f>
        <v>0</v>
      </c>
      <c r="N86" s="12"/>
      <c r="O86" s="12">
        <f t="shared" si="5"/>
        <v>2831677.85</v>
      </c>
      <c r="P86" s="12"/>
      <c r="Q86" s="12"/>
      <c r="R86" s="12"/>
      <c r="S86" s="1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 t="s">
        <v>78</v>
      </c>
      <c r="B87" s="8" t="s">
        <v>27</v>
      </c>
      <c r="C87" s="80">
        <v>19066.890000000029</v>
      </c>
      <c r="D87" s="12"/>
      <c r="E87" s="12">
        <f>ACTUAL!E91</f>
        <v>31275.39</v>
      </c>
      <c r="F87" s="12"/>
      <c r="G87" s="12">
        <f>ACTUAL!G91</f>
        <v>-35796.910000000003</v>
      </c>
      <c r="H87" s="12"/>
      <c r="I87" s="12">
        <f>ACTUAL!I91</f>
        <v>0</v>
      </c>
      <c r="J87" s="12"/>
      <c r="K87" s="12">
        <f>ACTUAL!K91</f>
        <v>0</v>
      </c>
      <c r="L87" s="12"/>
      <c r="M87" s="12">
        <f>ACTUAL!M91</f>
        <v>0</v>
      </c>
      <c r="N87" s="12"/>
      <c r="O87" s="12">
        <f t="shared" si="5"/>
        <v>14545.370000000024</v>
      </c>
      <c r="P87" s="12"/>
      <c r="Q87" s="12"/>
      <c r="R87" s="12"/>
      <c r="S87" s="1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 t="s">
        <v>68</v>
      </c>
      <c r="B88" s="8"/>
      <c r="C88" s="81">
        <v>2466993</v>
      </c>
      <c r="D88" s="12"/>
      <c r="E88" s="13">
        <f>ACTUAL!E92</f>
        <v>280020</v>
      </c>
      <c r="F88" s="12"/>
      <c r="G88" s="13">
        <f>ACTUAL!G92</f>
        <v>0</v>
      </c>
      <c r="H88" s="12"/>
      <c r="I88" s="13">
        <f>ACTUAL!I92</f>
        <v>0</v>
      </c>
      <c r="J88" s="12"/>
      <c r="K88" s="13">
        <f>ACTUAL!K92</f>
        <v>0</v>
      </c>
      <c r="L88" s="12"/>
      <c r="M88" s="13">
        <f>ACTUAL!M92</f>
        <v>0</v>
      </c>
      <c r="N88" s="12"/>
      <c r="O88" s="13">
        <f t="shared" si="5"/>
        <v>2747013</v>
      </c>
      <c r="P88" s="12"/>
      <c r="Q88" s="12"/>
      <c r="R88" s="12"/>
      <c r="S88" s="1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8"/>
      <c r="C89" s="80" t="s">
        <v>61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 t="s">
        <v>61</v>
      </c>
      <c r="P89" s="12"/>
      <c r="Q89" s="12"/>
      <c r="R89" s="12"/>
      <c r="S89" s="1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2" t="s">
        <v>117</v>
      </c>
      <c r="B90" s="8"/>
      <c r="C90" s="81">
        <v>20217848.689999994</v>
      </c>
      <c r="D90" s="12"/>
      <c r="E90" s="13">
        <f>SUM(E82:E89)</f>
        <v>6177202.4199999999</v>
      </c>
      <c r="F90" s="12"/>
      <c r="G90" s="13">
        <f>SUM(G82:G89)</f>
        <v>-1314416.0399999998</v>
      </c>
      <c r="H90" s="12"/>
      <c r="I90" s="13">
        <f>SUM(I82:I89)</f>
        <v>-172994.72999999998</v>
      </c>
      <c r="J90" s="12"/>
      <c r="K90" s="13">
        <f>SUM(K82:K89)</f>
        <v>0</v>
      </c>
      <c r="L90" s="12"/>
      <c r="M90" s="13">
        <f>SUM(M82:M89)</f>
        <v>0</v>
      </c>
      <c r="N90" s="12"/>
      <c r="O90" s="13">
        <f>SUM(C90:M90)</f>
        <v>24907640.339999992</v>
      </c>
      <c r="P90" s="12">
        <f>SUM(O82:O89)</f>
        <v>24907640.34</v>
      </c>
      <c r="Q90" s="12">
        <f>O90-P90</f>
        <v>0</v>
      </c>
      <c r="R90" s="12"/>
      <c r="S90" s="1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8"/>
      <c r="C91" s="80" t="s">
        <v>61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 t="s">
        <v>61</v>
      </c>
      <c r="P91" s="12"/>
      <c r="Q91" s="12"/>
      <c r="R91" s="12"/>
      <c r="S91" s="1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2" t="s">
        <v>28</v>
      </c>
      <c r="B92" s="8"/>
      <c r="C92" s="80" t="s">
        <v>61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 t="s">
        <v>61</v>
      </c>
      <c r="P92" s="12"/>
      <c r="Q92" s="12"/>
      <c r="R92" s="12"/>
      <c r="S92" s="1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 t="s">
        <v>75</v>
      </c>
      <c r="B93" s="8" t="s">
        <v>24</v>
      </c>
      <c r="C93" s="80">
        <v>4617635.8999999994</v>
      </c>
      <c r="D93" s="12"/>
      <c r="E93" s="12">
        <f>ACTUAL!E97</f>
        <v>359901.6</v>
      </c>
      <c r="F93" s="12"/>
      <c r="G93" s="12">
        <f>ACTUAL!G97</f>
        <v>0</v>
      </c>
      <c r="H93" s="12"/>
      <c r="I93" s="12">
        <f>ACTUAL!I97</f>
        <v>0</v>
      </c>
      <c r="J93" s="12"/>
      <c r="K93" s="12">
        <f>ACTUAL!K97</f>
        <v>0</v>
      </c>
      <c r="L93" s="12"/>
      <c r="M93" s="12">
        <f>ACTUAL!M97</f>
        <v>0</v>
      </c>
      <c r="N93" s="12"/>
      <c r="O93" s="12">
        <f>C93+E93+G93+I93+K93+M93</f>
        <v>4977537.4999999991</v>
      </c>
      <c r="P93" s="12"/>
      <c r="Q93" s="12"/>
      <c r="R93" s="12"/>
      <c r="S93" s="1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 t="s">
        <v>76</v>
      </c>
      <c r="B94" s="8" t="s">
        <v>25</v>
      </c>
      <c r="C94" s="80">
        <v>2122127.7599999998</v>
      </c>
      <c r="D94" s="12"/>
      <c r="E94" s="12">
        <f>ACTUAL!E98</f>
        <v>164683.32</v>
      </c>
      <c r="F94" s="12"/>
      <c r="G94" s="12">
        <f>ACTUAL!G98</f>
        <v>0</v>
      </c>
      <c r="H94" s="12"/>
      <c r="I94" s="12">
        <f>ACTUAL!I98</f>
        <v>0</v>
      </c>
      <c r="J94" s="12"/>
      <c r="K94" s="12">
        <f>ACTUAL!K98</f>
        <v>0</v>
      </c>
      <c r="L94" s="12"/>
      <c r="M94" s="12">
        <f>ACTUAL!M98</f>
        <v>0</v>
      </c>
      <c r="N94" s="12"/>
      <c r="O94" s="12">
        <f>C94+E94+G94+I94+K94+M94</f>
        <v>2286811.0799999996</v>
      </c>
      <c r="P94" s="12"/>
      <c r="Q94" s="12"/>
      <c r="R94" s="12"/>
      <c r="S94" s="1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 t="s">
        <v>77</v>
      </c>
      <c r="B95" s="8" t="s">
        <v>26</v>
      </c>
      <c r="C95" s="80">
        <v>398423.80000000005</v>
      </c>
      <c r="D95" s="12"/>
      <c r="E95" s="12">
        <f>ACTUAL!E99</f>
        <v>30956.76</v>
      </c>
      <c r="F95" s="12"/>
      <c r="G95" s="12">
        <f>ACTUAL!G99</f>
        <v>0</v>
      </c>
      <c r="H95" s="12"/>
      <c r="I95" s="12">
        <f>ACTUAL!I99</f>
        <v>0</v>
      </c>
      <c r="J95" s="12"/>
      <c r="K95" s="12">
        <f>ACTUAL!K99</f>
        <v>0</v>
      </c>
      <c r="L95" s="12"/>
      <c r="M95" s="12">
        <f>ACTUAL!M99</f>
        <v>0</v>
      </c>
      <c r="N95" s="12"/>
      <c r="O95" s="12">
        <f>C95+E95+G95+I95+K95+M95</f>
        <v>429380.56000000006</v>
      </c>
      <c r="P95" s="12"/>
      <c r="Q95" s="12"/>
      <c r="R95" s="12"/>
      <c r="S95" s="1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 t="s">
        <v>118</v>
      </c>
      <c r="B96" s="8">
        <v>347</v>
      </c>
      <c r="C96" s="80">
        <v>269761.27999999997</v>
      </c>
      <c r="D96" s="12"/>
      <c r="E96" s="12">
        <f>ACTUAL!E100</f>
        <v>19859.68</v>
      </c>
      <c r="F96" s="12"/>
      <c r="G96" s="12">
        <f>ACTUAL!G100</f>
        <v>0</v>
      </c>
      <c r="H96" s="12"/>
      <c r="I96" s="12">
        <f>ACTUAL!I100</f>
        <v>0</v>
      </c>
      <c r="J96" s="12"/>
      <c r="K96" s="12">
        <f>ACTUAL!K100</f>
        <v>0</v>
      </c>
      <c r="L96" s="12"/>
      <c r="M96" s="12">
        <f>ACTUAL!M100</f>
        <v>0</v>
      </c>
      <c r="N96" s="12"/>
      <c r="O96" s="12">
        <f>C96+E96+G96+I96+K96+M96</f>
        <v>289620.95999999996</v>
      </c>
      <c r="P96" s="12"/>
      <c r="Q96" s="12"/>
      <c r="R96" s="12"/>
      <c r="S96" s="1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52" s="24" customFormat="1">
      <c r="A97" s="21" t="s">
        <v>68</v>
      </c>
      <c r="B97" s="22" t="s">
        <v>120</v>
      </c>
      <c r="C97" s="83">
        <v>135221</v>
      </c>
      <c r="D97" s="79"/>
      <c r="E97" s="83">
        <v>17334</v>
      </c>
      <c r="F97" s="12"/>
      <c r="G97" s="13">
        <f>ACTUAL!G101</f>
        <v>0</v>
      </c>
      <c r="H97" s="12"/>
      <c r="I97" s="13">
        <f>ACTUAL!I101</f>
        <v>0</v>
      </c>
      <c r="J97" s="12"/>
      <c r="K97" s="13">
        <f>ACTUAL!K101</f>
        <v>0</v>
      </c>
      <c r="L97" s="12"/>
      <c r="M97" s="13">
        <f>ACTUAL!M101</f>
        <v>0</v>
      </c>
      <c r="N97" s="23"/>
      <c r="O97" s="25">
        <f>C97+E97+G97+I97+K97+M97</f>
        <v>152555</v>
      </c>
      <c r="P97" s="23"/>
      <c r="Q97" s="23"/>
      <c r="R97" s="23"/>
      <c r="S97" s="23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52">
      <c r="A98" s="1"/>
      <c r="B98" s="8"/>
      <c r="C98" s="80" t="s">
        <v>61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 t="s">
        <v>61</v>
      </c>
      <c r="P98" s="12"/>
      <c r="Q98" s="12"/>
      <c r="R98" s="12"/>
      <c r="S98" s="1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52">
      <c r="A99" s="2" t="s">
        <v>29</v>
      </c>
      <c r="B99" s="8"/>
      <c r="C99" s="81">
        <v>7543169.7400000002</v>
      </c>
      <c r="D99" s="12"/>
      <c r="E99" s="13">
        <f>SUM(E93:E98)</f>
        <v>592735.36</v>
      </c>
      <c r="F99" s="12"/>
      <c r="G99" s="13">
        <f>SUM(G93:G98)</f>
        <v>0</v>
      </c>
      <c r="H99" s="12"/>
      <c r="I99" s="13">
        <f>SUM(I93:I98)</f>
        <v>0</v>
      </c>
      <c r="J99" s="12"/>
      <c r="K99" s="13">
        <f>SUM(K93:K98)</f>
        <v>0</v>
      </c>
      <c r="L99" s="12"/>
      <c r="M99" s="13">
        <f>SUM(M93:M98)</f>
        <v>0</v>
      </c>
      <c r="N99" s="12"/>
      <c r="O99" s="13">
        <f>SUM(C99:M99)</f>
        <v>8135905.1000000006</v>
      </c>
      <c r="P99" s="12">
        <f>SUM(O93:O98)</f>
        <v>8135905.0999999987</v>
      </c>
      <c r="Q99" s="12">
        <f>O99-P99</f>
        <v>0</v>
      </c>
      <c r="R99" s="12"/>
      <c r="S99" s="1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52">
      <c r="A100" s="2"/>
      <c r="B100" s="8"/>
      <c r="C100" s="82"/>
      <c r="D100" s="12"/>
      <c r="E100" s="14"/>
      <c r="F100" s="12"/>
      <c r="G100" s="14"/>
      <c r="H100" s="12"/>
      <c r="I100" s="14"/>
      <c r="J100" s="12"/>
      <c r="K100" s="14"/>
      <c r="L100" s="12"/>
      <c r="M100" s="14"/>
      <c r="N100" s="12"/>
      <c r="O100" s="14"/>
      <c r="P100" s="12"/>
      <c r="Q100" s="12"/>
      <c r="R100" s="12"/>
      <c r="S100" s="1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52">
      <c r="A101" s="6" t="s">
        <v>286</v>
      </c>
      <c r="B101" s="48"/>
      <c r="C101" s="82"/>
      <c r="D101" s="12"/>
      <c r="E101" s="14"/>
      <c r="F101" s="14"/>
      <c r="G101" s="12"/>
      <c r="H101" s="12"/>
      <c r="I101" s="14"/>
      <c r="J101" s="14"/>
      <c r="K101" s="12"/>
      <c r="L101" s="12"/>
      <c r="M101" s="14"/>
      <c r="N101" s="12"/>
      <c r="O101" s="14"/>
      <c r="P101" s="12"/>
      <c r="Q101" s="49"/>
      <c r="R101" s="1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1:52" s="53" customFormat="1">
      <c r="A102" s="87" t="s">
        <v>73</v>
      </c>
      <c r="B102" s="57" t="s">
        <v>22</v>
      </c>
      <c r="C102" s="71">
        <v>23557.23</v>
      </c>
      <c r="D102" s="84"/>
      <c r="E102" s="84">
        <f>ACTUAL!E106</f>
        <v>47121.96</v>
      </c>
      <c r="F102" s="84"/>
      <c r="G102" s="84">
        <f>ACTUAL!G106</f>
        <v>0</v>
      </c>
      <c r="H102" s="84"/>
      <c r="I102" s="84">
        <f>ACTUAL!I106</f>
        <v>0</v>
      </c>
      <c r="J102" s="84"/>
      <c r="K102" s="84">
        <f>ACTUAL!K106</f>
        <v>0</v>
      </c>
      <c r="L102" s="84"/>
      <c r="M102" s="84">
        <f>ACTUAL!M106</f>
        <v>0</v>
      </c>
      <c r="N102" s="84"/>
      <c r="O102" s="84">
        <f t="shared" ref="O102:O105" si="6">C102+E102+G102+I102+K102+M102</f>
        <v>70679.19</v>
      </c>
      <c r="P102" s="84"/>
      <c r="Q102" s="67"/>
      <c r="R102" s="82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</row>
    <row r="103" spans="1:52" s="53" customFormat="1">
      <c r="A103" s="87" t="s">
        <v>74</v>
      </c>
      <c r="B103" s="57" t="s">
        <v>23</v>
      </c>
      <c r="C103" s="71">
        <v>14466.81</v>
      </c>
      <c r="D103" s="84"/>
      <c r="E103" s="84">
        <f>ACTUAL!E107</f>
        <v>28938.240000000002</v>
      </c>
      <c r="F103" s="84"/>
      <c r="G103" s="84">
        <f>ACTUAL!G107</f>
        <v>0</v>
      </c>
      <c r="H103" s="84"/>
      <c r="I103" s="84">
        <f>ACTUAL!I107</f>
        <v>0</v>
      </c>
      <c r="J103" s="84"/>
      <c r="K103" s="84">
        <f>ACTUAL!K107</f>
        <v>0</v>
      </c>
      <c r="L103" s="84"/>
      <c r="M103" s="84">
        <f>ACTUAL!M107</f>
        <v>0</v>
      </c>
      <c r="N103" s="84"/>
      <c r="O103" s="84">
        <f t="shared" si="6"/>
        <v>43405.05</v>
      </c>
      <c r="P103" s="84"/>
      <c r="Q103" s="67"/>
      <c r="R103" s="82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</row>
    <row r="104" spans="1:52" s="53" customFormat="1">
      <c r="A104" s="87" t="s">
        <v>75</v>
      </c>
      <c r="B104" s="57" t="s">
        <v>24</v>
      </c>
      <c r="C104" s="71">
        <v>68630.28</v>
      </c>
      <c r="D104" s="84"/>
      <c r="E104" s="84">
        <f>ACTUAL!E108</f>
        <v>137282.51999999999</v>
      </c>
      <c r="F104" s="84"/>
      <c r="G104" s="84">
        <f>ACTUAL!G108</f>
        <v>0</v>
      </c>
      <c r="H104" s="84"/>
      <c r="I104" s="84">
        <f>ACTUAL!I108</f>
        <v>0</v>
      </c>
      <c r="J104" s="84"/>
      <c r="K104" s="84">
        <f>ACTUAL!K108</f>
        <v>0</v>
      </c>
      <c r="L104" s="84"/>
      <c r="M104" s="84">
        <f>ACTUAL!M108</f>
        <v>0</v>
      </c>
      <c r="N104" s="84"/>
      <c r="O104" s="84">
        <f t="shared" si="6"/>
        <v>205912.8</v>
      </c>
      <c r="P104" s="84"/>
      <c r="Q104" s="67"/>
      <c r="R104" s="82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</row>
    <row r="105" spans="1:52" s="53" customFormat="1">
      <c r="A105" s="87" t="s">
        <v>77</v>
      </c>
      <c r="B105" s="57" t="s">
        <v>26</v>
      </c>
      <c r="C105" s="71">
        <v>19714.71</v>
      </c>
      <c r="D105" s="84"/>
      <c r="E105" s="84">
        <f>ACTUAL!E109</f>
        <v>39585.440000000002</v>
      </c>
      <c r="F105" s="84"/>
      <c r="G105" s="84">
        <f>ACTUAL!G109</f>
        <v>0</v>
      </c>
      <c r="H105" s="84"/>
      <c r="I105" s="84">
        <f>ACTUAL!I109</f>
        <v>0</v>
      </c>
      <c r="J105" s="84"/>
      <c r="K105" s="84">
        <f>ACTUAL!K109</f>
        <v>0</v>
      </c>
      <c r="L105" s="84"/>
      <c r="M105" s="84">
        <f>ACTUAL!M109</f>
        <v>0</v>
      </c>
      <c r="N105" s="84"/>
      <c r="O105" s="84">
        <f t="shared" si="6"/>
        <v>59300.15</v>
      </c>
      <c r="P105" s="84"/>
      <c r="Q105" s="67"/>
      <c r="R105" s="82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</row>
    <row r="106" spans="1:52">
      <c r="A106" s="87" t="s">
        <v>78</v>
      </c>
      <c r="B106" s="48" t="s">
        <v>27</v>
      </c>
      <c r="C106" s="81">
        <v>171042.97</v>
      </c>
      <c r="D106" s="12"/>
      <c r="E106" s="13">
        <f>ACTUAL!E110</f>
        <v>2277.48</v>
      </c>
      <c r="F106" s="13"/>
      <c r="G106" s="13">
        <f>ACTUAL!G110</f>
        <v>0</v>
      </c>
      <c r="H106" s="13"/>
      <c r="I106" s="13">
        <f>ACTUAL!I110</f>
        <v>0</v>
      </c>
      <c r="J106" s="13"/>
      <c r="K106" s="13">
        <f>ACTUAL!K110</f>
        <v>0</v>
      </c>
      <c r="L106" s="13"/>
      <c r="M106" s="13">
        <f>ACTUAL!M110</f>
        <v>0</v>
      </c>
      <c r="N106" s="12"/>
      <c r="O106" s="13">
        <f>C106+E106+G106+I106+K106+M106</f>
        <v>173320.45</v>
      </c>
      <c r="P106" s="12"/>
      <c r="Q106" s="49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1:52">
      <c r="A107" s="5"/>
      <c r="B107" s="48"/>
      <c r="C107" s="8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9" t="s">
        <v>61</v>
      </c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1:52">
      <c r="A108" s="6" t="s">
        <v>287</v>
      </c>
      <c r="B108" s="48"/>
      <c r="C108" s="81">
        <v>297412</v>
      </c>
      <c r="D108" s="12"/>
      <c r="E108" s="13">
        <f>SUM(E102:E107)</f>
        <v>255205.63999999998</v>
      </c>
      <c r="F108" s="13"/>
      <c r="G108" s="13">
        <f>SUM(G102:G107)</f>
        <v>0</v>
      </c>
      <c r="H108" s="13"/>
      <c r="I108" s="13">
        <f>SUM(I102:I107)</f>
        <v>0</v>
      </c>
      <c r="J108" s="13"/>
      <c r="K108" s="13">
        <f>SUM(K102:K107)</f>
        <v>0</v>
      </c>
      <c r="L108" s="13"/>
      <c r="M108" s="13">
        <f>SUM(M102:M107)</f>
        <v>0</v>
      </c>
      <c r="N108" s="12"/>
      <c r="O108" s="13">
        <f>C108+E108+G108+I108+K108+M108</f>
        <v>552617.64</v>
      </c>
      <c r="P108" s="12">
        <f>O108</f>
        <v>552617.64</v>
      </c>
      <c r="Q108" s="12">
        <f>O108-P108</f>
        <v>0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>
      <c r="A109" s="1"/>
      <c r="B109" s="8"/>
      <c r="C109" s="80" t="s">
        <v>61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 t="s">
        <v>61</v>
      </c>
      <c r="P109" s="12"/>
      <c r="Q109" s="12"/>
      <c r="R109" s="12"/>
      <c r="S109" s="1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52">
      <c r="A110" s="2" t="s">
        <v>30</v>
      </c>
      <c r="B110" s="8"/>
      <c r="C110" s="81">
        <v>31368238.539999984</v>
      </c>
      <c r="D110" s="12"/>
      <c r="E110" s="13">
        <f>SUM(E99,E90,E79,E108)</f>
        <v>7314537.8499999996</v>
      </c>
      <c r="F110" s="12"/>
      <c r="G110" s="13">
        <f>SUM(G99,G90,G79,G108)</f>
        <v>-1337859.6299999999</v>
      </c>
      <c r="H110" s="12"/>
      <c r="I110" s="13">
        <f>SUM(I99,I90,I79,I108)</f>
        <v>-172994.72999999998</v>
      </c>
      <c r="J110" s="12"/>
      <c r="K110" s="13">
        <f>SUM(K99,K90,K79,K108)</f>
        <v>0</v>
      </c>
      <c r="L110" s="12"/>
      <c r="M110" s="13">
        <f>SUM(M99,M90,M79,M108)</f>
        <v>0</v>
      </c>
      <c r="N110" s="12"/>
      <c r="O110" s="13">
        <f>C110+E110+G110+I110+K110+M110</f>
        <v>37171922.029999986</v>
      </c>
      <c r="P110" s="12">
        <f>SUM(O79,O90,O99,O108)</f>
        <v>37171922.029999994</v>
      </c>
      <c r="Q110" s="12">
        <f>O110-P110</f>
        <v>0</v>
      </c>
      <c r="R110" s="12"/>
      <c r="S110" s="1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52">
      <c r="A111" s="1"/>
      <c r="B111" s="8"/>
      <c r="C111" s="80" t="s">
        <v>61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 t="s">
        <v>61</v>
      </c>
      <c r="P111" s="12"/>
      <c r="Q111" s="12"/>
      <c r="R111" s="12"/>
      <c r="S111" s="1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52">
      <c r="A112" s="2" t="s">
        <v>31</v>
      </c>
      <c r="B112" s="8"/>
      <c r="C112" s="81">
        <v>774004990.72000015</v>
      </c>
      <c r="D112" s="12"/>
      <c r="E112" s="13">
        <f>SUM(E110,E62)</f>
        <v>86221660.699999988</v>
      </c>
      <c r="F112" s="12"/>
      <c r="G112" s="13">
        <f>SUM(G110,G62)</f>
        <v>-23118211.049999997</v>
      </c>
      <c r="H112" s="12"/>
      <c r="I112" s="13">
        <f>SUM(I110,I62)</f>
        <v>-17962998.200000003</v>
      </c>
      <c r="J112" s="12"/>
      <c r="K112" s="13">
        <f>SUM(K110,K62)</f>
        <v>841702.53</v>
      </c>
      <c r="L112" s="12"/>
      <c r="M112" s="13">
        <f>SUM(M110,M62)</f>
        <v>0</v>
      </c>
      <c r="N112" s="12"/>
      <c r="O112" s="13">
        <f>C112+E112+G112+I112+K112+M112</f>
        <v>819987144.70000005</v>
      </c>
      <c r="P112" s="12">
        <f>SUM(O62,O110)</f>
        <v>819987144.69999981</v>
      </c>
      <c r="Q112" s="12">
        <f>O112-P112</f>
        <v>0</v>
      </c>
      <c r="R112" s="12"/>
      <c r="S112" s="1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8"/>
      <c r="C113" s="80" t="s">
        <v>61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 t="s">
        <v>61</v>
      </c>
      <c r="P113" s="12"/>
      <c r="Q113" s="12"/>
      <c r="R113" s="12"/>
      <c r="S113" s="1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2" t="s">
        <v>32</v>
      </c>
      <c r="B114" s="8"/>
      <c r="C114" s="80" t="s">
        <v>61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 t="s">
        <v>61</v>
      </c>
      <c r="P114" s="12"/>
      <c r="Q114" s="12"/>
      <c r="R114" s="12"/>
      <c r="S114" s="1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 t="s">
        <v>65</v>
      </c>
      <c r="B115" s="9">
        <v>350.2</v>
      </c>
      <c r="C115" s="80">
        <v>6298410.1199999982</v>
      </c>
      <c r="D115" s="12"/>
      <c r="E115" s="12">
        <f>ACTUAL!E119</f>
        <v>202400.75</v>
      </c>
      <c r="F115" s="12"/>
      <c r="G115" s="12">
        <f>ACTUAL!G119</f>
        <v>0</v>
      </c>
      <c r="H115" s="12"/>
      <c r="I115" s="12">
        <f>ACTUAL!I119</f>
        <v>0</v>
      </c>
      <c r="J115" s="12"/>
      <c r="K115" s="12">
        <f>ACTUAL!K119</f>
        <v>0</v>
      </c>
      <c r="L115" s="12"/>
      <c r="M115" s="12">
        <f>ACTUAL!M119</f>
        <v>0</v>
      </c>
      <c r="N115" s="12"/>
      <c r="O115" s="12">
        <f t="shared" ref="O115:O122" si="7">C115+E115+G115+I115+K115+M115</f>
        <v>6500810.8699999982</v>
      </c>
      <c r="P115" s="12"/>
      <c r="Q115" s="12"/>
      <c r="R115" s="12"/>
      <c r="S115" s="1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 t="s">
        <v>73</v>
      </c>
      <c r="B116" s="8">
        <v>352</v>
      </c>
      <c r="C116" s="80">
        <v>3145327.0599999991</v>
      </c>
      <c r="D116" s="12"/>
      <c r="E116" s="12">
        <f>ACTUAL!E120</f>
        <v>215259.3</v>
      </c>
      <c r="F116" s="12"/>
      <c r="G116" s="12">
        <f>ACTUAL!G120</f>
        <v>-17056.830000000002</v>
      </c>
      <c r="H116" s="12"/>
      <c r="I116" s="12">
        <f>ACTUAL!I120</f>
        <v>0</v>
      </c>
      <c r="J116" s="12"/>
      <c r="K116" s="12">
        <f>ACTUAL!K120</f>
        <v>0</v>
      </c>
      <c r="L116" s="12"/>
      <c r="M116" s="12">
        <f>ACTUAL!M120</f>
        <v>0</v>
      </c>
      <c r="N116" s="12"/>
      <c r="O116" s="12">
        <f t="shared" si="7"/>
        <v>3343529.5299999989</v>
      </c>
      <c r="P116" s="12"/>
      <c r="Q116" s="12"/>
      <c r="R116" s="12"/>
      <c r="S116" s="1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 t="s">
        <v>79</v>
      </c>
      <c r="B117" s="8">
        <v>353</v>
      </c>
      <c r="C117" s="80">
        <v>27841962.18</v>
      </c>
      <c r="D117" s="12"/>
      <c r="E117" s="12">
        <f>ACTUAL!E121</f>
        <v>3054547.9</v>
      </c>
      <c r="F117" s="12"/>
      <c r="G117" s="12">
        <f>ACTUAL!G121</f>
        <v>-2574916.75</v>
      </c>
      <c r="H117" s="12"/>
      <c r="I117" s="12">
        <f>ACTUAL!I121</f>
        <v>-670021.82999999996</v>
      </c>
      <c r="J117" s="12"/>
      <c r="K117" s="12">
        <f>ACTUAL!K121</f>
        <v>22700.76</v>
      </c>
      <c r="L117" s="12"/>
      <c r="M117" s="12">
        <f>ACTUAL!M121</f>
        <v>-1848.05</v>
      </c>
      <c r="N117" s="12"/>
      <c r="O117" s="12">
        <f t="shared" si="7"/>
        <v>27672424.210000001</v>
      </c>
      <c r="P117" s="12"/>
      <c r="Q117" s="12"/>
      <c r="R117" s="12"/>
      <c r="S117" s="1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 t="s">
        <v>80</v>
      </c>
      <c r="B118" s="8">
        <v>354</v>
      </c>
      <c r="C118" s="80">
        <v>24344171.969999991</v>
      </c>
      <c r="D118" s="12"/>
      <c r="E118" s="12">
        <f>ACTUAL!E122</f>
        <v>950674.95</v>
      </c>
      <c r="F118" s="12"/>
      <c r="G118" s="12">
        <f>ACTUAL!G122</f>
        <v>-1174358.8</v>
      </c>
      <c r="H118" s="12"/>
      <c r="I118" s="12">
        <f>ACTUAL!I122</f>
        <v>-5517.69</v>
      </c>
      <c r="J118" s="12"/>
      <c r="K118" s="12">
        <f>ACTUAL!K122</f>
        <v>7932</v>
      </c>
      <c r="L118" s="12"/>
      <c r="M118" s="12">
        <f>ACTUAL!M122</f>
        <v>2680.26</v>
      </c>
      <c r="N118" s="12"/>
      <c r="O118" s="12">
        <f t="shared" si="7"/>
        <v>24125582.68999999</v>
      </c>
      <c r="P118" s="12"/>
      <c r="Q118" s="12"/>
      <c r="R118" s="12"/>
      <c r="S118" s="1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 t="s">
        <v>81</v>
      </c>
      <c r="B119" s="8">
        <v>355</v>
      </c>
      <c r="C119" s="80">
        <v>25459041.279999994</v>
      </c>
      <c r="D119" s="12"/>
      <c r="E119" s="12">
        <f>ACTUAL!E123</f>
        <v>3340249.04</v>
      </c>
      <c r="F119" s="12"/>
      <c r="G119" s="12">
        <f>ACTUAL!G123</f>
        <v>-3579967.29</v>
      </c>
      <c r="H119" s="12"/>
      <c r="I119" s="12">
        <f>ACTUAL!I123</f>
        <v>-5970882.29</v>
      </c>
      <c r="J119" s="12"/>
      <c r="K119" s="12">
        <f>ACTUAL!K123</f>
        <v>262657.8</v>
      </c>
      <c r="L119" s="12"/>
      <c r="M119" s="12">
        <f>ACTUAL!M123</f>
        <v>153.29</v>
      </c>
      <c r="N119" s="12"/>
      <c r="O119" s="12">
        <f t="shared" si="7"/>
        <v>19511251.829999994</v>
      </c>
      <c r="P119" s="12"/>
      <c r="Q119" s="12"/>
      <c r="R119" s="12"/>
      <c r="S119" s="1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 t="s">
        <v>82</v>
      </c>
      <c r="B120" s="8">
        <v>356</v>
      </c>
      <c r="C120" s="80">
        <v>24120642.929999992</v>
      </c>
      <c r="D120" s="12"/>
      <c r="E120" s="12">
        <f>ACTUAL!E124</f>
        <v>1870348.51</v>
      </c>
      <c r="F120" s="12"/>
      <c r="G120" s="12">
        <f>ACTUAL!G124</f>
        <v>-2447789.62</v>
      </c>
      <c r="H120" s="12"/>
      <c r="I120" s="12">
        <f>ACTUAL!I124</f>
        <v>-473803.79</v>
      </c>
      <c r="J120" s="12"/>
      <c r="K120" s="12">
        <f>ACTUAL!K124</f>
        <v>7022.5</v>
      </c>
      <c r="L120" s="12"/>
      <c r="M120" s="12">
        <f>ACTUAL!M124</f>
        <v>7379.99</v>
      </c>
      <c r="N120" s="12"/>
      <c r="O120" s="12">
        <f t="shared" si="7"/>
        <v>23083800.519999992</v>
      </c>
      <c r="P120" s="12"/>
      <c r="Q120" s="12"/>
      <c r="R120" s="12"/>
      <c r="S120" s="1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 t="s">
        <v>83</v>
      </c>
      <c r="B121" s="8">
        <v>358</v>
      </c>
      <c r="C121" s="80">
        <v>6941023.7699999996</v>
      </c>
      <c r="D121" s="12"/>
      <c r="E121" s="12">
        <f>ACTUAL!E125</f>
        <v>295984.56</v>
      </c>
      <c r="F121" s="12"/>
      <c r="G121" s="12">
        <f>ACTUAL!G125</f>
        <v>0</v>
      </c>
      <c r="H121" s="12"/>
      <c r="I121" s="12">
        <f>ACTUAL!I125</f>
        <v>-2632.68</v>
      </c>
      <c r="J121" s="12"/>
      <c r="K121" s="12">
        <f>ACTUAL!K125</f>
        <v>0</v>
      </c>
      <c r="L121" s="12"/>
      <c r="M121" s="12">
        <f>ACTUAL!M125</f>
        <v>0</v>
      </c>
      <c r="N121" s="12"/>
      <c r="O121" s="12">
        <f t="shared" si="7"/>
        <v>7234375.6499999994</v>
      </c>
      <c r="P121" s="12"/>
      <c r="Q121" s="12"/>
      <c r="R121" s="12"/>
      <c r="S121" s="1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 t="s">
        <v>84</v>
      </c>
      <c r="B122" s="8">
        <v>359</v>
      </c>
      <c r="C122" s="80">
        <v>31225.480000000003</v>
      </c>
      <c r="D122" s="12"/>
      <c r="E122" s="12">
        <f>ACTUAL!E126</f>
        <v>1852.06</v>
      </c>
      <c r="F122" s="12"/>
      <c r="G122" s="12">
        <f>ACTUAL!G126</f>
        <v>0</v>
      </c>
      <c r="H122" s="12"/>
      <c r="I122" s="12">
        <f>ACTUAL!I126</f>
        <v>0</v>
      </c>
      <c r="J122" s="12"/>
      <c r="K122" s="12">
        <f>ACTUAL!K126</f>
        <v>0</v>
      </c>
      <c r="L122" s="12"/>
      <c r="M122" s="12">
        <f>ACTUAL!M126</f>
        <v>0</v>
      </c>
      <c r="N122" s="12"/>
      <c r="O122" s="12">
        <f t="shared" si="7"/>
        <v>33077.54</v>
      </c>
      <c r="P122" s="12"/>
      <c r="Q122" s="12"/>
      <c r="R122" s="12"/>
      <c r="S122" s="1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 t="s">
        <v>118</v>
      </c>
      <c r="B123" s="9">
        <v>359.1</v>
      </c>
      <c r="C123" s="81">
        <v>4412.2800000000007</v>
      </c>
      <c r="D123" s="12"/>
      <c r="E123" s="13">
        <f>ACTUAL!E127</f>
        <v>143.04</v>
      </c>
      <c r="F123" s="12"/>
      <c r="G123" s="13">
        <f>ACTUAL!G127</f>
        <v>0</v>
      </c>
      <c r="H123" s="12"/>
      <c r="I123" s="13">
        <f>ACTUAL!I127</f>
        <v>0</v>
      </c>
      <c r="J123" s="12"/>
      <c r="K123" s="13">
        <f>ACTUAL!K127</f>
        <v>0</v>
      </c>
      <c r="L123" s="12"/>
      <c r="M123" s="13">
        <f>ACTUAL!M127</f>
        <v>0</v>
      </c>
      <c r="N123" s="12"/>
      <c r="O123" s="13">
        <f>C123+E123+G123+I123+K123+M123</f>
        <v>4555.3200000000006</v>
      </c>
      <c r="P123" s="12"/>
      <c r="Q123" s="12"/>
      <c r="R123" s="12"/>
      <c r="S123" s="1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8"/>
      <c r="C124" s="80" t="s">
        <v>61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 t="s">
        <v>61</v>
      </c>
      <c r="P124" s="12"/>
      <c r="Q124" s="12"/>
      <c r="R124" s="12"/>
      <c r="S124" s="1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2" t="s">
        <v>33</v>
      </c>
      <c r="B125" s="8"/>
      <c r="C125" s="81">
        <v>118186217.06999998</v>
      </c>
      <c r="D125" s="12"/>
      <c r="E125" s="13">
        <f>SUM(E115:E124)</f>
        <v>9931460.1099999994</v>
      </c>
      <c r="F125" s="12"/>
      <c r="G125" s="13">
        <f>SUM(G115:G124)</f>
        <v>-9794089.2899999991</v>
      </c>
      <c r="H125" s="12"/>
      <c r="I125" s="13">
        <f>SUM(I115:I124)</f>
        <v>-7122858.2799999993</v>
      </c>
      <c r="J125" s="12"/>
      <c r="K125" s="13">
        <f>SUM(K115:K124)</f>
        <v>300313.06</v>
      </c>
      <c r="L125" s="12"/>
      <c r="M125" s="13">
        <f>SUM(M115:M124)</f>
        <v>8365.49</v>
      </c>
      <c r="N125" s="12"/>
      <c r="O125" s="13">
        <f>SUM(C125:M125)</f>
        <v>111509408.15999998</v>
      </c>
      <c r="P125" s="12">
        <f>SUM(O115:O123)</f>
        <v>111509408.15999998</v>
      </c>
      <c r="Q125" s="12">
        <f>O125-P125</f>
        <v>0</v>
      </c>
      <c r="R125" s="12"/>
      <c r="S125" s="1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17" customFormat="1">
      <c r="A126" s="2"/>
      <c r="B126" s="16"/>
      <c r="C126" s="19"/>
      <c r="D126" s="19"/>
      <c r="E126" s="19"/>
      <c r="F126" s="19" t="s">
        <v>0</v>
      </c>
      <c r="G126" s="19"/>
      <c r="H126" s="19"/>
      <c r="I126" s="19"/>
      <c r="J126" s="19"/>
      <c r="K126" s="19"/>
      <c r="L126" s="19"/>
      <c r="M126" s="19"/>
      <c r="N126" s="19" t="s">
        <v>63</v>
      </c>
      <c r="O126" s="19"/>
      <c r="P126" s="19"/>
      <c r="Q126" s="19"/>
      <c r="R126" s="19"/>
      <c r="S126" s="19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s="17" customFormat="1">
      <c r="A127" s="2"/>
      <c r="B127" s="16"/>
      <c r="C127" s="19"/>
      <c r="D127" s="19"/>
      <c r="E127" s="19"/>
      <c r="F127" s="19" t="s">
        <v>1</v>
      </c>
      <c r="G127" s="19"/>
      <c r="H127" s="19"/>
      <c r="I127" s="19"/>
      <c r="J127" s="19"/>
      <c r="K127" s="19"/>
      <c r="L127" s="19"/>
      <c r="M127" s="19"/>
      <c r="N127" s="19" t="s">
        <v>61</v>
      </c>
      <c r="O127" s="19"/>
      <c r="P127" s="19"/>
      <c r="Q127" s="19"/>
      <c r="R127" s="19"/>
      <c r="S127" s="19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s="17" customFormat="1">
      <c r="A128" s="2"/>
      <c r="B128" s="16"/>
      <c r="C128" s="19"/>
      <c r="D128" s="19"/>
      <c r="E128" s="19"/>
      <c r="F128" s="2" t="str">
        <f>F3</f>
        <v>ACTUAL:  DECEMBER, 2012</v>
      </c>
      <c r="G128" s="19"/>
      <c r="H128" s="19"/>
      <c r="I128" s="19"/>
      <c r="J128" s="19"/>
      <c r="K128" s="19"/>
      <c r="L128" s="19"/>
      <c r="M128" s="19"/>
      <c r="N128" s="19" t="s">
        <v>72</v>
      </c>
      <c r="O128" s="19"/>
      <c r="P128" s="19"/>
      <c r="Q128" s="19"/>
      <c r="R128" s="19"/>
      <c r="S128" s="19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s="17" customFormat="1">
      <c r="A129" s="2"/>
      <c r="B129" s="16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s="17" customFormat="1">
      <c r="A130" s="2"/>
      <c r="B130" s="16"/>
      <c r="C130" s="20" t="s">
        <v>2</v>
      </c>
      <c r="D130" s="20"/>
      <c r="E130" s="20"/>
      <c r="F130" s="20"/>
      <c r="G130" s="20"/>
      <c r="H130" s="20"/>
      <c r="I130" s="18" t="s">
        <v>3</v>
      </c>
      <c r="J130" s="18"/>
      <c r="K130" s="18" t="s">
        <v>111</v>
      </c>
      <c r="L130" s="18"/>
      <c r="M130" s="18" t="s">
        <v>113</v>
      </c>
      <c r="N130" s="20"/>
      <c r="O130" s="20" t="s">
        <v>2</v>
      </c>
      <c r="P130" s="19"/>
      <c r="Q130" s="19"/>
      <c r="R130" s="19"/>
      <c r="S130" s="19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17" customFormat="1">
      <c r="A131" s="2"/>
      <c r="B131" s="16"/>
      <c r="C131" s="20" t="s">
        <v>4</v>
      </c>
      <c r="D131" s="20"/>
      <c r="E131" s="20" t="s">
        <v>5</v>
      </c>
      <c r="F131" s="20"/>
      <c r="G131" s="20" t="s">
        <v>6</v>
      </c>
      <c r="H131" s="20"/>
      <c r="I131" s="18" t="s">
        <v>7</v>
      </c>
      <c r="J131" s="18"/>
      <c r="K131" s="18" t="s">
        <v>112</v>
      </c>
      <c r="L131" s="18"/>
      <c r="M131" s="18" t="s">
        <v>8</v>
      </c>
      <c r="N131" s="20"/>
      <c r="O131" s="20" t="s">
        <v>110</v>
      </c>
      <c r="P131" s="19"/>
      <c r="Q131" s="19"/>
      <c r="R131" s="19"/>
      <c r="S131" s="19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1"/>
      <c r="B132" s="8"/>
      <c r="C132" s="12" t="s">
        <v>61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 t="s">
        <v>61</v>
      </c>
      <c r="P132" s="12"/>
      <c r="Q132" s="12"/>
      <c r="R132" s="12"/>
      <c r="S132" s="1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2" t="s">
        <v>34</v>
      </c>
      <c r="B133" s="8"/>
      <c r="C133" s="12" t="s">
        <v>61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 t="s">
        <v>61</v>
      </c>
      <c r="P133" s="12"/>
      <c r="Q133" s="12"/>
      <c r="R133" s="12"/>
      <c r="S133" s="1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 t="s">
        <v>65</v>
      </c>
      <c r="B134" s="9">
        <v>360.2</v>
      </c>
      <c r="C134" s="84">
        <v>20007.78</v>
      </c>
      <c r="D134" s="12"/>
      <c r="E134" s="12">
        <f>ACTUAL!E137</f>
        <v>3675.12</v>
      </c>
      <c r="F134" s="12"/>
      <c r="G134" s="12">
        <f>ACTUAL!G137</f>
        <v>0</v>
      </c>
      <c r="H134" s="12"/>
      <c r="I134" s="12">
        <f>ACTUAL!I137</f>
        <v>0</v>
      </c>
      <c r="J134" s="12"/>
      <c r="K134" s="12">
        <f>ACTUAL!K137</f>
        <v>0</v>
      </c>
      <c r="L134" s="12"/>
      <c r="M134" s="12">
        <f>ACTUAL!M137</f>
        <v>0</v>
      </c>
      <c r="N134" s="12"/>
      <c r="O134" s="12">
        <f t="shared" ref="O134:O141" si="8">C134+E134+G134+I134+K134+M134</f>
        <v>23682.899999999998</v>
      </c>
      <c r="P134" s="12"/>
      <c r="Q134" s="12"/>
      <c r="R134" s="12"/>
      <c r="S134" s="1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 t="s">
        <v>73</v>
      </c>
      <c r="B135" s="8" t="s">
        <v>35</v>
      </c>
      <c r="C135" s="84">
        <v>6748108.0199999986</v>
      </c>
      <c r="D135" s="12"/>
      <c r="E135" s="12">
        <f>ACTUAL!E138</f>
        <v>442517.38</v>
      </c>
      <c r="F135" s="12"/>
      <c r="G135" s="12">
        <f>ACTUAL!G138</f>
        <v>-80557.95</v>
      </c>
      <c r="H135" s="12"/>
      <c r="I135" s="12">
        <f>ACTUAL!I138</f>
        <v>-827.33</v>
      </c>
      <c r="J135" s="12"/>
      <c r="K135" s="12">
        <f>ACTUAL!K138</f>
        <v>20264.650000000001</v>
      </c>
      <c r="L135" s="12"/>
      <c r="M135" s="12">
        <f>ACTUAL!M138</f>
        <v>0</v>
      </c>
      <c r="N135" s="12"/>
      <c r="O135" s="12">
        <f t="shared" si="8"/>
        <v>7129504.7699999986</v>
      </c>
      <c r="P135" s="12"/>
      <c r="Q135" s="12"/>
      <c r="R135" s="12"/>
      <c r="S135" s="1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 t="s">
        <v>79</v>
      </c>
      <c r="B136" s="8" t="s">
        <v>36</v>
      </c>
      <c r="C136" s="84">
        <v>53879860.779999986</v>
      </c>
      <c r="D136" s="12"/>
      <c r="E136" s="12">
        <f>ACTUAL!E139</f>
        <v>3889921.85</v>
      </c>
      <c r="F136" s="12"/>
      <c r="G136" s="12">
        <f>ACTUAL!G139</f>
        <v>-2093738.56</v>
      </c>
      <c r="H136" s="12"/>
      <c r="I136" s="12">
        <f>ACTUAL!I139</f>
        <v>-288397.96999999997</v>
      </c>
      <c r="J136" s="12"/>
      <c r="K136" s="12">
        <f>ACTUAL!K139</f>
        <v>110060.82</v>
      </c>
      <c r="L136" s="12"/>
      <c r="M136" s="12">
        <f>ACTUAL!M139</f>
        <v>-7190.16</v>
      </c>
      <c r="N136" s="12"/>
      <c r="O136" s="12">
        <f t="shared" si="8"/>
        <v>55490516.75999999</v>
      </c>
      <c r="P136" s="12"/>
      <c r="Q136" s="12"/>
      <c r="R136" s="12"/>
      <c r="S136" s="1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 t="s">
        <v>85</v>
      </c>
      <c r="B137" s="8" t="s">
        <v>37</v>
      </c>
      <c r="C137" s="84">
        <v>71605798.140000015</v>
      </c>
      <c r="D137" s="12"/>
      <c r="E137" s="12">
        <f>ACTUAL!E140</f>
        <v>6642565.4400000004</v>
      </c>
      <c r="F137" s="12"/>
      <c r="G137" s="12">
        <f>ACTUAL!G140</f>
        <v>-12625534.060000001</v>
      </c>
      <c r="H137" s="12"/>
      <c r="I137" s="12">
        <f>ACTUAL!I140</f>
        <v>-3540740.22</v>
      </c>
      <c r="J137" s="12"/>
      <c r="K137" s="12">
        <f>ACTUAL!K140</f>
        <v>-91433.79</v>
      </c>
      <c r="L137" s="12"/>
      <c r="M137" s="12">
        <f>ACTUAL!M140</f>
        <v>-315.99</v>
      </c>
      <c r="N137" s="12"/>
      <c r="O137" s="12">
        <f t="shared" si="8"/>
        <v>61990339.520000011</v>
      </c>
      <c r="P137" s="12"/>
      <c r="Q137" s="12"/>
      <c r="R137" s="12"/>
      <c r="S137" s="1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 t="s">
        <v>82</v>
      </c>
      <c r="B138" s="8" t="s">
        <v>38</v>
      </c>
      <c r="C138" s="84">
        <v>43974414.520000003</v>
      </c>
      <c r="D138" s="12"/>
      <c r="E138" s="12">
        <f>ACTUAL!E141</f>
        <v>3945385.4</v>
      </c>
      <c r="F138" s="12"/>
      <c r="G138" s="12">
        <f>ACTUAL!G141</f>
        <v>-1926631.73</v>
      </c>
      <c r="H138" s="12"/>
      <c r="I138" s="12">
        <f>ACTUAL!I141</f>
        <v>-970500.84</v>
      </c>
      <c r="J138" s="12"/>
      <c r="K138" s="12">
        <f>ACTUAL!K141</f>
        <v>-479161.35</v>
      </c>
      <c r="L138" s="12"/>
      <c r="M138" s="12">
        <f>ACTUAL!M141</f>
        <v>-19774.099999999999</v>
      </c>
      <c r="N138" s="12"/>
      <c r="O138" s="12">
        <f t="shared" si="8"/>
        <v>44523731.899999999</v>
      </c>
      <c r="P138" s="12"/>
      <c r="Q138" s="12"/>
      <c r="R138" s="12"/>
      <c r="S138" s="1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 t="s">
        <v>86</v>
      </c>
      <c r="B139" s="8" t="s">
        <v>39</v>
      </c>
      <c r="C139" s="84">
        <v>819380.38</v>
      </c>
      <c r="D139" s="12"/>
      <c r="E139" s="12">
        <f>ACTUAL!E142</f>
        <v>15826.88</v>
      </c>
      <c r="F139" s="12"/>
      <c r="G139" s="12">
        <f>ACTUAL!G142</f>
        <v>-56769.27</v>
      </c>
      <c r="H139" s="12"/>
      <c r="I139" s="12">
        <f>ACTUAL!I142</f>
        <v>-40.200000000000003</v>
      </c>
      <c r="J139" s="12"/>
      <c r="K139" s="12">
        <f>ACTUAL!K142</f>
        <v>0</v>
      </c>
      <c r="L139" s="12"/>
      <c r="M139" s="12">
        <f>ACTUAL!M142</f>
        <v>0</v>
      </c>
      <c r="N139" s="12"/>
      <c r="O139" s="12">
        <f t="shared" si="8"/>
        <v>778397.79</v>
      </c>
      <c r="P139" s="12"/>
      <c r="Q139" s="12"/>
      <c r="R139" s="12"/>
      <c r="S139" s="1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 t="s">
        <v>83</v>
      </c>
      <c r="B140" s="8" t="s">
        <v>40</v>
      </c>
      <c r="C140" s="84">
        <v>43830983.590000004</v>
      </c>
      <c r="D140" s="12"/>
      <c r="E140" s="12">
        <f>ACTUAL!E143</f>
        <v>4209019.99</v>
      </c>
      <c r="F140" s="12"/>
      <c r="G140" s="12">
        <f>ACTUAL!G143</f>
        <v>-755577.66</v>
      </c>
      <c r="H140" s="12"/>
      <c r="I140" s="12">
        <f>ACTUAL!I143</f>
        <v>-146012.29999999999</v>
      </c>
      <c r="J140" s="12"/>
      <c r="K140" s="12">
        <f>ACTUAL!K143</f>
        <v>130090.45</v>
      </c>
      <c r="L140" s="12"/>
      <c r="M140" s="12">
        <f>ACTUAL!M143</f>
        <v>659583.35</v>
      </c>
      <c r="N140" s="12"/>
      <c r="O140" s="12">
        <f t="shared" si="8"/>
        <v>47928087.420000017</v>
      </c>
      <c r="P140" s="12"/>
      <c r="Q140" s="12"/>
      <c r="R140" s="12"/>
      <c r="S140" s="1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 t="s">
        <v>87</v>
      </c>
      <c r="B141" s="8" t="s">
        <v>41</v>
      </c>
      <c r="C141" s="84">
        <v>83877310.980000004</v>
      </c>
      <c r="D141" s="12"/>
      <c r="E141" s="12">
        <f>ACTUAL!E144</f>
        <v>9370879.4299999997</v>
      </c>
      <c r="F141" s="12"/>
      <c r="G141" s="12">
        <f>ACTUAL!G144</f>
        <v>-8488740.8399999999</v>
      </c>
      <c r="H141" s="12"/>
      <c r="I141" s="12">
        <f>ACTUAL!I144</f>
        <v>-1255533.42</v>
      </c>
      <c r="J141" s="12"/>
      <c r="K141" s="12">
        <f>ACTUAL!K144</f>
        <v>151305.29</v>
      </c>
      <c r="L141" s="12"/>
      <c r="M141" s="12">
        <f>ACTUAL!M144</f>
        <v>-640831.29</v>
      </c>
      <c r="N141" s="12"/>
      <c r="O141" s="12">
        <f t="shared" si="8"/>
        <v>83014390.149999991</v>
      </c>
      <c r="P141" s="12"/>
      <c r="Q141" s="12"/>
      <c r="R141" s="12"/>
      <c r="S141" s="1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 t="s">
        <v>88</v>
      </c>
      <c r="B142" s="8"/>
      <c r="C142" s="84" t="s">
        <v>61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 t="s">
        <v>61</v>
      </c>
      <c r="P142" s="12"/>
      <c r="Q142" s="12"/>
      <c r="R142" s="12"/>
      <c r="S142" s="1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 t="s">
        <v>89</v>
      </c>
      <c r="B143" s="8" t="s">
        <v>42</v>
      </c>
      <c r="C143" s="84">
        <v>29540037.399999995</v>
      </c>
      <c r="D143" s="12"/>
      <c r="E143" s="12">
        <f>ACTUAL!E146</f>
        <v>1986788.54</v>
      </c>
      <c r="F143" s="12"/>
      <c r="G143" s="12">
        <f>ACTUAL!G146</f>
        <v>-215073.57</v>
      </c>
      <c r="H143" s="12"/>
      <c r="I143" s="12">
        <f>ACTUAL!I146</f>
        <v>-309067.87</v>
      </c>
      <c r="J143" s="12"/>
      <c r="K143" s="12">
        <f>ACTUAL!K146</f>
        <v>57191.86</v>
      </c>
      <c r="L143" s="12"/>
      <c r="M143" s="12">
        <f>ACTUAL!M146</f>
        <v>0</v>
      </c>
      <c r="N143" s="12"/>
      <c r="O143" s="12">
        <f t="shared" ref="O143:O150" si="9">C143+E143+G143+I143+K143+M143</f>
        <v>31059876.359999992</v>
      </c>
      <c r="P143" s="12"/>
      <c r="Q143" s="12"/>
      <c r="R143" s="12"/>
      <c r="S143" s="1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 t="s">
        <v>90</v>
      </c>
      <c r="B144" s="8" t="s">
        <v>43</v>
      </c>
      <c r="C144" s="84">
        <v>14367970.170000002</v>
      </c>
      <c r="D144" s="12"/>
      <c r="E144" s="12">
        <f>ACTUAL!E147</f>
        <v>1157377.8500000001</v>
      </c>
      <c r="F144" s="12"/>
      <c r="G144" s="12">
        <f>ACTUAL!G147</f>
        <v>-95268.81</v>
      </c>
      <c r="H144" s="12"/>
      <c r="I144" s="12">
        <f>ACTUAL!I147</f>
        <v>-100020.49</v>
      </c>
      <c r="J144" s="12"/>
      <c r="K144" s="12">
        <f>ACTUAL!K147</f>
        <v>0</v>
      </c>
      <c r="L144" s="12"/>
      <c r="M144" s="12">
        <f>ACTUAL!M147</f>
        <v>0</v>
      </c>
      <c r="N144" s="12"/>
      <c r="O144" s="12">
        <f t="shared" si="9"/>
        <v>15330058.720000001</v>
      </c>
      <c r="P144" s="12"/>
      <c r="Q144" s="12"/>
      <c r="R144" s="12"/>
      <c r="S144" s="1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54">
      <c r="A145" s="52" t="s">
        <v>91</v>
      </c>
      <c r="B145" s="48" t="s">
        <v>44</v>
      </c>
      <c r="C145" s="79">
        <v>6550482.8399999999</v>
      </c>
      <c r="D145" s="12"/>
      <c r="E145" s="12">
        <f>ACTUAL!E148</f>
        <v>997597.33</v>
      </c>
      <c r="F145" s="12"/>
      <c r="G145" s="12">
        <f>ACTUAL!G148</f>
        <v>-1381325.55</v>
      </c>
      <c r="H145" s="12"/>
      <c r="I145" s="12">
        <f>ACTUAL!I148</f>
        <v>374836.2</v>
      </c>
      <c r="J145" s="12"/>
      <c r="K145" s="12">
        <f>ACTUAL!K148</f>
        <v>225484.63</v>
      </c>
      <c r="L145" s="12"/>
      <c r="M145" s="12">
        <f>ACTUAL!M148</f>
        <v>-6031603.3200000003</v>
      </c>
      <c r="N145" s="12"/>
      <c r="O145" s="12">
        <f t="shared" si="9"/>
        <v>735472.12999999989</v>
      </c>
      <c r="P145" s="12"/>
      <c r="Q145" s="12"/>
      <c r="R145" s="12"/>
      <c r="S145" s="1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54" s="64" customFormat="1">
      <c r="A146" s="87" t="s">
        <v>299</v>
      </c>
      <c r="B146" s="51">
        <v>370</v>
      </c>
      <c r="C146" s="79">
        <v>0</v>
      </c>
      <c r="D146" s="79"/>
      <c r="E146" s="79">
        <f>ACTUAL!E149</f>
        <v>1745536.22</v>
      </c>
      <c r="F146" s="79"/>
      <c r="G146" s="79">
        <f>ACTUAL!G149</f>
        <v>-83475.38</v>
      </c>
      <c r="H146" s="79"/>
      <c r="I146" s="79">
        <f>ACTUAL!I149</f>
        <v>0</v>
      </c>
      <c r="J146" s="79"/>
      <c r="K146" s="79">
        <f>ACTUAL!K149</f>
        <v>0</v>
      </c>
      <c r="L146" s="79"/>
      <c r="M146" s="79">
        <f>ACTUAL!M149</f>
        <v>6031603.3200000003</v>
      </c>
      <c r="N146" s="79"/>
      <c r="O146" s="79">
        <f t="shared" ref="O146" si="10">C146+E146+G146+I146+K146+M146</f>
        <v>7693664.1600000001</v>
      </c>
      <c r="P146" s="79"/>
      <c r="Q146" s="79"/>
      <c r="R146" s="79"/>
      <c r="S146" s="7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:54" s="53" customFormat="1">
      <c r="A147" s="52" t="s">
        <v>295</v>
      </c>
      <c r="B147" s="48" t="s">
        <v>44</v>
      </c>
      <c r="C147" s="79">
        <v>5826982.7000000002</v>
      </c>
      <c r="D147" s="84"/>
      <c r="E147" s="84">
        <f>ACTUAL!E150</f>
        <v>0</v>
      </c>
      <c r="F147" s="84"/>
      <c r="G147" s="84">
        <f>ACTUAL!G150</f>
        <v>-4057393.04</v>
      </c>
      <c r="H147" s="84"/>
      <c r="I147" s="84">
        <f>ACTUAL!I150</f>
        <v>0</v>
      </c>
      <c r="J147" s="84"/>
      <c r="K147" s="84">
        <f>ACTUAL!K150</f>
        <v>0</v>
      </c>
      <c r="L147" s="84"/>
      <c r="M147" s="84">
        <f>ACTUAL!M150</f>
        <v>0</v>
      </c>
      <c r="N147" s="84"/>
      <c r="O147" s="84">
        <f t="shared" si="9"/>
        <v>1769589.6600000001</v>
      </c>
      <c r="P147" s="84"/>
      <c r="Q147" s="84"/>
      <c r="R147" s="84"/>
      <c r="S147" s="8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</row>
    <row r="148" spans="1:54" s="53" customFormat="1">
      <c r="A148" s="52" t="s">
        <v>296</v>
      </c>
      <c r="B148" s="48" t="s">
        <v>44</v>
      </c>
      <c r="C148" s="79">
        <v>993576.79000000027</v>
      </c>
      <c r="D148" s="84"/>
      <c r="E148" s="84">
        <f>ACTUAL!E151</f>
        <v>48695.41</v>
      </c>
      <c r="F148" s="84"/>
      <c r="G148" s="84">
        <f>ACTUAL!G151</f>
        <v>-4580574.8499999996</v>
      </c>
      <c r="H148" s="84"/>
      <c r="I148" s="84">
        <f>ACTUAL!I151</f>
        <v>-248728.69</v>
      </c>
      <c r="J148" s="84"/>
      <c r="K148" s="84">
        <f>ACTUAL!K151</f>
        <v>271524.90000000002</v>
      </c>
      <c r="L148" s="84"/>
      <c r="M148" s="84">
        <f>ACTUAL!M151</f>
        <v>7088000</v>
      </c>
      <c r="N148" s="84"/>
      <c r="O148" s="84">
        <f t="shared" si="9"/>
        <v>3572493.5600000005</v>
      </c>
      <c r="P148" s="84"/>
      <c r="Q148" s="84"/>
      <c r="R148" s="84"/>
      <c r="S148" s="8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</row>
    <row r="149" spans="1:54">
      <c r="A149" s="1" t="s">
        <v>92</v>
      </c>
      <c r="B149" s="8" t="s">
        <v>45</v>
      </c>
      <c r="C149" s="84">
        <v>28419861.890000001</v>
      </c>
      <c r="D149" s="12"/>
      <c r="E149" s="12">
        <f>ACTUAL!E152</f>
        <v>3063085.32</v>
      </c>
      <c r="F149" s="12"/>
      <c r="G149" s="12">
        <f>ACTUAL!G152</f>
        <v>-247799.21</v>
      </c>
      <c r="H149" s="12"/>
      <c r="I149" s="12">
        <f>ACTUAL!I152</f>
        <v>-64618.47</v>
      </c>
      <c r="J149" s="12"/>
      <c r="K149" s="12">
        <f>ACTUAL!K152</f>
        <v>107004.13</v>
      </c>
      <c r="L149" s="12"/>
      <c r="M149" s="12">
        <f>ACTUAL!M152</f>
        <v>0</v>
      </c>
      <c r="N149" s="12"/>
      <c r="O149" s="12">
        <f t="shared" si="9"/>
        <v>31277533.66</v>
      </c>
      <c r="P149" s="12"/>
      <c r="Q149" s="12"/>
      <c r="R149" s="12"/>
      <c r="S149" s="1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54">
      <c r="A150" s="1" t="s">
        <v>118</v>
      </c>
      <c r="B150" s="8">
        <v>374</v>
      </c>
      <c r="C150" s="85">
        <v>24367.020000000004</v>
      </c>
      <c r="D150" s="12"/>
      <c r="E150" s="13">
        <f>ACTUAL!E153</f>
        <v>1005.18</v>
      </c>
      <c r="F150" s="12"/>
      <c r="G150" s="13">
        <f>ACTUAL!G153</f>
        <v>0</v>
      </c>
      <c r="H150" s="12"/>
      <c r="I150" s="13">
        <f>ACTUAL!I153</f>
        <v>0</v>
      </c>
      <c r="J150" s="12"/>
      <c r="K150" s="13">
        <f>ACTUAL!K153</f>
        <v>0</v>
      </c>
      <c r="L150" s="12"/>
      <c r="M150" s="13">
        <f>ACTUAL!M153</f>
        <v>0</v>
      </c>
      <c r="N150" s="12"/>
      <c r="O150" s="13">
        <f t="shared" si="9"/>
        <v>25372.200000000004</v>
      </c>
      <c r="P150" s="12"/>
      <c r="Q150" s="12"/>
      <c r="R150" s="12"/>
      <c r="S150" s="1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54">
      <c r="A151" s="1"/>
      <c r="B151" s="8"/>
      <c r="C151" s="84" t="s">
        <v>61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 t="s">
        <v>61</v>
      </c>
      <c r="P151" s="12"/>
      <c r="Q151" s="12"/>
      <c r="R151" s="12"/>
      <c r="S151" s="1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54">
      <c r="A152" s="2" t="s">
        <v>46</v>
      </c>
      <c r="B152" s="8"/>
      <c r="C152" s="85">
        <v>390479143.00000012</v>
      </c>
      <c r="D152" s="12"/>
      <c r="E152" s="13">
        <f>SUM(E134:E150)</f>
        <v>37519877.339999996</v>
      </c>
      <c r="F152" s="12"/>
      <c r="G152" s="13">
        <f>SUM(G134:G150)</f>
        <v>-36688460.479999997</v>
      </c>
      <c r="H152" s="12"/>
      <c r="I152" s="13">
        <f>SUM(I134:I150)</f>
        <v>-6549651.6000000006</v>
      </c>
      <c r="J152" s="12"/>
      <c r="K152" s="13">
        <f>SUM(K134:K150)</f>
        <v>502331.59000000008</v>
      </c>
      <c r="L152" s="12"/>
      <c r="M152" s="13">
        <f>SUM(M134:M150)</f>
        <v>7079471.8099999996</v>
      </c>
      <c r="N152" s="12"/>
      <c r="O152" s="13">
        <f>SUM(C152:M152)</f>
        <v>392342711.66000003</v>
      </c>
      <c r="P152" s="12">
        <f>SUM(O134:O151)</f>
        <v>392342711.66000009</v>
      </c>
      <c r="Q152" s="12">
        <f>O152-P152</f>
        <v>0</v>
      </c>
      <c r="R152" s="12"/>
      <c r="S152" s="1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4" spans="1:54">
      <c r="A154" s="2" t="s">
        <v>47</v>
      </c>
      <c r="B154" s="8"/>
      <c r="C154" s="8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54">
      <c r="A155" s="1" t="s">
        <v>73</v>
      </c>
      <c r="B155" s="8">
        <v>390</v>
      </c>
      <c r="C155" s="84">
        <v>25264509.09</v>
      </c>
      <c r="D155" s="12"/>
      <c r="E155" s="12">
        <f>ACTUAL!E158</f>
        <v>1597356.07</v>
      </c>
      <c r="F155" s="12"/>
      <c r="G155" s="12">
        <f>ACTUAL!G158</f>
        <v>-852560.92</v>
      </c>
      <c r="H155" s="12"/>
      <c r="I155" s="12">
        <f>ACTUAL!I158</f>
        <v>-46745.24</v>
      </c>
      <c r="J155" s="12"/>
      <c r="K155" s="12">
        <f>ACTUAL!K158</f>
        <v>0</v>
      </c>
      <c r="L155" s="12"/>
      <c r="M155" s="12">
        <f>ACTUAL!M158</f>
        <v>0</v>
      </c>
      <c r="N155" s="12"/>
      <c r="O155" s="12">
        <f>C155+E155+G155+I155+K155+M155</f>
        <v>25962559</v>
      </c>
      <c r="P155" s="12"/>
      <c r="Q155" s="12"/>
      <c r="R155" s="12"/>
      <c r="S155" s="1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54">
      <c r="A156" s="1" t="s">
        <v>93</v>
      </c>
      <c r="B156" s="8"/>
      <c r="C156" s="84" t="s">
        <v>61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 t="s">
        <v>61</v>
      </c>
      <c r="P156" s="12"/>
      <c r="Q156" s="12"/>
      <c r="R156" s="12"/>
      <c r="S156" s="1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54">
      <c r="A157" s="1" t="s">
        <v>94</v>
      </c>
      <c r="B157" s="8" t="s">
        <v>48</v>
      </c>
      <c r="C157" s="84">
        <v>2878568</v>
      </c>
      <c r="D157" s="12"/>
      <c r="E157" s="12">
        <f>ACTUAL!E160</f>
        <v>787369.05</v>
      </c>
      <c r="F157" s="12"/>
      <c r="G157" s="12">
        <f>ACTUAL!G160</f>
        <v>-1052186.6299999999</v>
      </c>
      <c r="H157" s="12"/>
      <c r="I157" s="12">
        <f>ACTUAL!I160</f>
        <v>0</v>
      </c>
      <c r="J157" s="12"/>
      <c r="K157" s="12">
        <f>ACTUAL!K160</f>
        <v>0</v>
      </c>
      <c r="L157" s="12"/>
      <c r="M157" s="12">
        <f>ACTUAL!M160</f>
        <v>0</v>
      </c>
      <c r="N157" s="12"/>
      <c r="O157" s="12">
        <f>C157+E157+G157+I157+K157+M157</f>
        <v>2613750.42</v>
      </c>
      <c r="P157" s="12"/>
      <c r="Q157" s="12"/>
      <c r="R157" s="12"/>
      <c r="S157" s="1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54">
      <c r="A158" s="1" t="s">
        <v>95</v>
      </c>
      <c r="B158" s="8" t="s">
        <v>48</v>
      </c>
      <c r="C158" s="84">
        <v>968116.40000000026</v>
      </c>
      <c r="D158" s="12"/>
      <c r="E158" s="12">
        <f>ACTUAL!E161</f>
        <v>364394.12</v>
      </c>
      <c r="F158" s="12"/>
      <c r="G158" s="12">
        <f>ACTUAL!G161</f>
        <v>-234269.12</v>
      </c>
      <c r="H158" s="12"/>
      <c r="I158" s="12">
        <f>ACTUAL!I161</f>
        <v>0</v>
      </c>
      <c r="J158" s="12"/>
      <c r="K158" s="12">
        <f>ACTUAL!K161</f>
        <v>0</v>
      </c>
      <c r="L158" s="12"/>
      <c r="M158" s="12">
        <f>ACTUAL!M161</f>
        <v>0</v>
      </c>
      <c r="N158" s="12"/>
      <c r="O158" s="12">
        <f>C158+E158+G158+I158+K158+M158</f>
        <v>1098241.4000000004</v>
      </c>
      <c r="P158" s="12"/>
      <c r="Q158" s="12"/>
      <c r="R158" s="12"/>
      <c r="S158" s="1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54">
      <c r="A159" s="1" t="s">
        <v>96</v>
      </c>
      <c r="B159" s="8"/>
      <c r="C159" s="84" t="s">
        <v>61</v>
      </c>
      <c r="D159" s="12" t="s">
        <v>61</v>
      </c>
      <c r="E159" s="12" t="s">
        <v>61</v>
      </c>
      <c r="F159" s="12"/>
      <c r="G159" s="12" t="s">
        <v>61</v>
      </c>
      <c r="H159" s="12"/>
      <c r="I159" s="12" t="s">
        <v>61</v>
      </c>
      <c r="J159" s="12"/>
      <c r="K159" s="12" t="s">
        <v>61</v>
      </c>
      <c r="L159" s="12"/>
      <c r="M159" s="12" t="s">
        <v>61</v>
      </c>
      <c r="N159" s="12" t="s">
        <v>61</v>
      </c>
      <c r="O159" s="12" t="s">
        <v>61</v>
      </c>
      <c r="P159" s="12" t="s">
        <v>61</v>
      </c>
      <c r="Q159" s="12" t="s">
        <v>61</v>
      </c>
      <c r="R159" s="12" t="s">
        <v>61</v>
      </c>
      <c r="S159" s="12" t="s">
        <v>61</v>
      </c>
      <c r="T159" s="12" t="s">
        <v>61</v>
      </c>
      <c r="U159" s="12" t="s">
        <v>61</v>
      </c>
      <c r="V159" s="12" t="s">
        <v>61</v>
      </c>
      <c r="W159" s="12" t="s">
        <v>61</v>
      </c>
      <c r="X159" s="12" t="s">
        <v>61</v>
      </c>
      <c r="Y159" s="12" t="s">
        <v>61</v>
      </c>
      <c r="Z159" s="12" t="s">
        <v>61</v>
      </c>
      <c r="AA159" s="12" t="s">
        <v>61</v>
      </c>
      <c r="AB159" s="12" t="s">
        <v>61</v>
      </c>
      <c r="AC159" s="12" t="s">
        <v>61</v>
      </c>
      <c r="AD159" s="12" t="s">
        <v>61</v>
      </c>
      <c r="AE159" s="12" t="s">
        <v>61</v>
      </c>
      <c r="AF159" s="12" t="s">
        <v>61</v>
      </c>
      <c r="AG159" s="12" t="s">
        <v>61</v>
      </c>
      <c r="AH159" s="12" t="s">
        <v>61</v>
      </c>
      <c r="AI159" s="12" t="s">
        <v>61</v>
      </c>
      <c r="AJ159" s="12" t="s">
        <v>61</v>
      </c>
      <c r="AK159" s="12" t="s">
        <v>61</v>
      </c>
      <c r="AL159" s="12" t="s">
        <v>61</v>
      </c>
      <c r="AM159" s="12" t="s">
        <v>61</v>
      </c>
      <c r="AN159" s="12" t="s">
        <v>61</v>
      </c>
      <c r="AO159" s="12" t="s">
        <v>61</v>
      </c>
      <c r="AP159" s="12" t="s">
        <v>61</v>
      </c>
      <c r="AQ159" s="12" t="s">
        <v>61</v>
      </c>
      <c r="AR159" s="12" t="s">
        <v>61</v>
      </c>
      <c r="AS159" s="12" t="s">
        <v>61</v>
      </c>
      <c r="AT159" s="12" t="s">
        <v>61</v>
      </c>
      <c r="AU159" s="12" t="s">
        <v>61</v>
      </c>
      <c r="AV159" s="12" t="s">
        <v>61</v>
      </c>
      <c r="AW159" s="12" t="s">
        <v>61</v>
      </c>
      <c r="AX159" s="12" t="s">
        <v>61</v>
      </c>
      <c r="AY159" s="12" t="s">
        <v>61</v>
      </c>
      <c r="AZ159" t="s">
        <v>61</v>
      </c>
      <c r="BA159" t="s">
        <v>61</v>
      </c>
      <c r="BB159" t="s">
        <v>61</v>
      </c>
    </row>
    <row r="160" spans="1:54">
      <c r="A160" s="1" t="s">
        <v>97</v>
      </c>
      <c r="B160" s="8" t="s">
        <v>49</v>
      </c>
      <c r="C160" s="84">
        <v>0</v>
      </c>
      <c r="D160" s="12"/>
      <c r="E160" s="12">
        <f>ACTUAL!E163</f>
        <v>0</v>
      </c>
      <c r="F160" s="12"/>
      <c r="G160" s="12">
        <f>ACTUAL!G163</f>
        <v>0</v>
      </c>
      <c r="H160" s="12"/>
      <c r="I160" s="12">
        <f>ACTUAL!I163</f>
        <v>0</v>
      </c>
      <c r="J160" s="12"/>
      <c r="K160" s="12">
        <f>ACTUAL!K163</f>
        <v>0</v>
      </c>
      <c r="L160" s="12"/>
      <c r="M160" s="12">
        <f>ACTUAL!M163</f>
        <v>0</v>
      </c>
      <c r="N160" s="12"/>
      <c r="O160" s="12">
        <f t="shared" ref="O160:O168" si="11">C160+E160+G160+I160+K160+M160</f>
        <v>0</v>
      </c>
      <c r="P160" s="12"/>
      <c r="Q160" s="12"/>
      <c r="R160" s="12"/>
      <c r="S160" s="1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 t="s">
        <v>98</v>
      </c>
      <c r="B161" s="8" t="s">
        <v>50</v>
      </c>
      <c r="C161" s="84">
        <v>3257104.57</v>
      </c>
      <c r="D161" s="12"/>
      <c r="E161" s="12">
        <f>ACTUAL!E164</f>
        <v>652206.46</v>
      </c>
      <c r="F161" s="12"/>
      <c r="G161" s="12">
        <f>ACTUAL!G164</f>
        <v>-696122.27</v>
      </c>
      <c r="H161" s="12"/>
      <c r="I161" s="12">
        <f>ACTUAL!I164</f>
        <v>0</v>
      </c>
      <c r="J161" s="12"/>
      <c r="K161" s="12">
        <f>ACTUAL!K164</f>
        <v>0</v>
      </c>
      <c r="L161" s="12"/>
      <c r="M161" s="12">
        <f>ACTUAL!M164</f>
        <v>0</v>
      </c>
      <c r="N161" s="12"/>
      <c r="O161" s="12">
        <f t="shared" si="11"/>
        <v>3213188.76</v>
      </c>
      <c r="P161" s="12"/>
      <c r="Q161" s="12"/>
      <c r="R161" s="12"/>
      <c r="S161" s="1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 t="s">
        <v>99</v>
      </c>
      <c r="B162" s="8" t="s">
        <v>51</v>
      </c>
      <c r="C162" s="84">
        <v>10553315.02</v>
      </c>
      <c r="D162" s="12"/>
      <c r="E162" s="12">
        <f>ACTUAL!E165</f>
        <v>1598927.62</v>
      </c>
      <c r="F162" s="12"/>
      <c r="G162" s="12">
        <f>ACTUAL!G165</f>
        <v>-294039.25</v>
      </c>
      <c r="H162" s="12"/>
      <c r="I162" s="12">
        <f>ACTUAL!I165</f>
        <v>0</v>
      </c>
      <c r="J162" s="12"/>
      <c r="K162" s="12">
        <f>ACTUAL!K165</f>
        <v>103723.29</v>
      </c>
      <c r="L162" s="12"/>
      <c r="M162" s="12">
        <f>ACTUAL!M165</f>
        <v>0</v>
      </c>
      <c r="N162" s="12"/>
      <c r="O162" s="12">
        <f t="shared" si="11"/>
        <v>11961926.68</v>
      </c>
      <c r="P162" s="12"/>
      <c r="Q162" s="12"/>
      <c r="R162" s="12"/>
      <c r="S162" s="1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 t="s">
        <v>100</v>
      </c>
      <c r="B163" s="8" t="s">
        <v>52</v>
      </c>
      <c r="C163" s="84">
        <v>687599.36</v>
      </c>
      <c r="D163" s="12"/>
      <c r="E163" s="12">
        <f>ACTUAL!E166</f>
        <v>56956.52</v>
      </c>
      <c r="F163" s="12"/>
      <c r="G163" s="12">
        <f>ACTUAL!G166</f>
        <v>-85899.62</v>
      </c>
      <c r="H163" s="12"/>
      <c r="I163" s="12">
        <f>ACTUAL!I166</f>
        <v>0</v>
      </c>
      <c r="J163" s="12"/>
      <c r="K163" s="12">
        <f>ACTUAL!K166</f>
        <v>0</v>
      </c>
      <c r="L163" s="12"/>
      <c r="M163" s="12">
        <f>ACTUAL!M166</f>
        <v>0</v>
      </c>
      <c r="N163" s="12"/>
      <c r="O163" s="12">
        <f t="shared" si="11"/>
        <v>658656.26</v>
      </c>
      <c r="P163" s="12"/>
      <c r="Q163" s="12"/>
      <c r="R163" s="12"/>
      <c r="S163" s="1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 t="s">
        <v>101</v>
      </c>
      <c r="B164" s="8" t="s">
        <v>53</v>
      </c>
      <c r="C164" s="84">
        <v>4416.1600000000035</v>
      </c>
      <c r="D164" s="12"/>
      <c r="E164" s="12">
        <f>ACTUAL!E167</f>
        <v>42718.8</v>
      </c>
      <c r="F164" s="12"/>
      <c r="G164" s="12">
        <f>ACTUAL!G167</f>
        <v>0</v>
      </c>
      <c r="H164" s="12"/>
      <c r="I164" s="12">
        <f>ACTUAL!I167</f>
        <v>0</v>
      </c>
      <c r="J164" s="12"/>
      <c r="K164" s="12">
        <f>ACTUAL!K167</f>
        <v>0</v>
      </c>
      <c r="L164" s="12"/>
      <c r="M164" s="12">
        <f>ACTUAL!M167</f>
        <v>0</v>
      </c>
      <c r="N164" s="12"/>
      <c r="O164" s="12">
        <f t="shared" si="11"/>
        <v>47134.960000000006</v>
      </c>
      <c r="P164" s="12"/>
      <c r="Q164" s="12"/>
      <c r="R164" s="12"/>
      <c r="S164" s="1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 t="s">
        <v>106</v>
      </c>
      <c r="B165" s="8" t="s">
        <v>54</v>
      </c>
      <c r="C165" s="84">
        <v>447079.1100000001</v>
      </c>
      <c r="D165" s="12"/>
      <c r="E165" s="12">
        <f>ACTUAL!E168</f>
        <v>168066.72</v>
      </c>
      <c r="F165" s="12"/>
      <c r="G165" s="12">
        <f>ACTUAL!G168</f>
        <v>0</v>
      </c>
      <c r="H165" s="12"/>
      <c r="I165" s="12">
        <f>ACTUAL!I168</f>
        <v>0</v>
      </c>
      <c r="J165" s="12"/>
      <c r="K165" s="12">
        <f>ACTUAL!K168</f>
        <v>0</v>
      </c>
      <c r="L165" s="12"/>
      <c r="M165" s="12">
        <f>ACTUAL!M168</f>
        <v>0</v>
      </c>
      <c r="N165" s="12"/>
      <c r="O165" s="12">
        <f t="shared" si="11"/>
        <v>615145.83000000007</v>
      </c>
      <c r="P165" s="12"/>
      <c r="Q165" s="12"/>
      <c r="R165" s="12"/>
      <c r="S165" s="1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 t="s">
        <v>107</v>
      </c>
      <c r="B166" s="8" t="s">
        <v>55</v>
      </c>
      <c r="C166" s="84">
        <v>732684.17999999993</v>
      </c>
      <c r="D166" s="12"/>
      <c r="E166" s="12">
        <f>ACTUAL!E169</f>
        <v>358154.99</v>
      </c>
      <c r="F166" s="12"/>
      <c r="G166" s="12">
        <f>ACTUAL!G169</f>
        <v>-151121.63</v>
      </c>
      <c r="H166" s="12"/>
      <c r="I166" s="12">
        <f>ACTUAL!I169</f>
        <v>0</v>
      </c>
      <c r="J166" s="12"/>
      <c r="K166" s="12">
        <f>ACTUAL!K169</f>
        <v>0</v>
      </c>
      <c r="L166" s="12"/>
      <c r="M166" s="12">
        <f>ACTUAL!M169</f>
        <v>0</v>
      </c>
      <c r="N166" s="12"/>
      <c r="O166" s="12">
        <f t="shared" si="11"/>
        <v>939717.53999999992</v>
      </c>
      <c r="P166" s="12"/>
      <c r="Q166" s="12"/>
      <c r="R166" s="12"/>
      <c r="S166" s="1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 t="s">
        <v>108</v>
      </c>
      <c r="B167" s="8" t="s">
        <v>56</v>
      </c>
      <c r="C167" s="84">
        <v>1160925.5299999998</v>
      </c>
      <c r="D167" s="12"/>
      <c r="E167" s="12">
        <f>ACTUAL!E170</f>
        <v>346814.96</v>
      </c>
      <c r="F167" s="12"/>
      <c r="G167" s="12">
        <f>ACTUAL!G170</f>
        <v>-479501.29</v>
      </c>
      <c r="H167" s="12"/>
      <c r="I167" s="12">
        <f>ACTUAL!I170</f>
        <v>0</v>
      </c>
      <c r="J167" s="12"/>
      <c r="K167" s="12">
        <f>ACTUAL!K170</f>
        <v>0</v>
      </c>
      <c r="L167" s="12"/>
      <c r="M167" s="12">
        <f>ACTUAL!M170</f>
        <v>0</v>
      </c>
      <c r="N167" s="12"/>
      <c r="O167" s="12">
        <f t="shared" si="11"/>
        <v>1028239.1999999997</v>
      </c>
      <c r="P167" s="12"/>
      <c r="Q167" s="12"/>
      <c r="R167" s="12"/>
      <c r="S167" s="1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 t="s">
        <v>102</v>
      </c>
      <c r="B168" s="8" t="s">
        <v>57</v>
      </c>
      <c r="C168" s="84">
        <v>432879.07999999996</v>
      </c>
      <c r="D168" s="12"/>
      <c r="E168" s="12">
        <f>ACTUAL!E171</f>
        <v>39660.370000000003</v>
      </c>
      <c r="F168" s="12"/>
      <c r="G168" s="12">
        <f>ACTUAL!G171</f>
        <v>0</v>
      </c>
      <c r="H168" s="12"/>
      <c r="I168" s="12">
        <f>ACTUAL!I171</f>
        <v>0</v>
      </c>
      <c r="J168" s="12"/>
      <c r="K168" s="12">
        <f>ACTUAL!K171</f>
        <v>0</v>
      </c>
      <c r="L168" s="12"/>
      <c r="M168" s="12">
        <f>ACTUAL!M171</f>
        <v>0</v>
      </c>
      <c r="N168" s="12"/>
      <c r="O168" s="12">
        <f t="shared" si="11"/>
        <v>472539.44999999995</v>
      </c>
      <c r="P168" s="12"/>
      <c r="Q168" s="12"/>
      <c r="R168" s="12"/>
      <c r="S168" s="1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 t="s">
        <v>103</v>
      </c>
      <c r="B169" s="8"/>
      <c r="C169" s="84" t="s">
        <v>61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 t="s">
        <v>61</v>
      </c>
      <c r="P169" s="12"/>
      <c r="Q169" s="12"/>
      <c r="R169" s="12"/>
      <c r="S169" s="1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 t="s">
        <v>104</v>
      </c>
      <c r="B170" s="8" t="s">
        <v>58</v>
      </c>
      <c r="C170" s="84">
        <v>9628528.2699999977</v>
      </c>
      <c r="D170" s="12"/>
      <c r="E170" s="12">
        <f>ACTUAL!E173</f>
        <v>1261470.1399999999</v>
      </c>
      <c r="F170" s="12"/>
      <c r="G170" s="12">
        <f>ACTUAL!G173</f>
        <v>-5076185.34</v>
      </c>
      <c r="H170" s="12"/>
      <c r="I170" s="12">
        <f>ACTUAL!I173</f>
        <v>-24895.99</v>
      </c>
      <c r="J170" s="12"/>
      <c r="K170" s="12">
        <f>ACTUAL!K173</f>
        <v>-956.54</v>
      </c>
      <c r="L170" s="12"/>
      <c r="M170" s="12">
        <f>ACTUAL!M173</f>
        <v>162.69999999999999</v>
      </c>
      <c r="N170" s="12"/>
      <c r="O170" s="12">
        <f>C170+E170+G170+I170+K170+M170</f>
        <v>5788123.2399999984</v>
      </c>
      <c r="P170" s="12"/>
      <c r="Q170" s="12"/>
      <c r="R170" s="12"/>
      <c r="S170" s="1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 t="s">
        <v>70</v>
      </c>
      <c r="B171" s="8" t="s">
        <v>58</v>
      </c>
      <c r="C171" s="84">
        <v>1646443.5899999999</v>
      </c>
      <c r="D171" s="12"/>
      <c r="E171" s="12">
        <f>ACTUAL!E174</f>
        <v>597510.19999999995</v>
      </c>
      <c r="F171" s="12"/>
      <c r="G171" s="12">
        <f>ACTUAL!G174</f>
        <v>-808454.5</v>
      </c>
      <c r="H171" s="12"/>
      <c r="I171" s="12">
        <f>ACTUAL!I174</f>
        <v>0</v>
      </c>
      <c r="J171" s="12"/>
      <c r="K171" s="12">
        <f>ACTUAL!K174</f>
        <v>0</v>
      </c>
      <c r="L171" s="12"/>
      <c r="M171" s="12">
        <f>ACTUAL!M174</f>
        <v>0</v>
      </c>
      <c r="N171" s="12"/>
      <c r="O171" s="12">
        <f>C171+E171+G171+I171+K171+M171</f>
        <v>1435499.29</v>
      </c>
      <c r="P171" s="12"/>
      <c r="Q171" s="12"/>
      <c r="R171" s="12"/>
      <c r="S171" s="1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 t="s">
        <v>105</v>
      </c>
      <c r="B172" s="8" t="s">
        <v>59</v>
      </c>
      <c r="C172" s="84">
        <v>1359819.27</v>
      </c>
      <c r="D172" s="12"/>
      <c r="E172" s="12">
        <f>ACTUAL!E175</f>
        <v>495315.55</v>
      </c>
      <c r="F172" s="12"/>
      <c r="G172" s="12">
        <f>ACTUAL!G175</f>
        <v>-135770.47</v>
      </c>
      <c r="H172" s="12"/>
      <c r="I172" s="12">
        <f>ACTUAL!I175</f>
        <v>0</v>
      </c>
      <c r="J172" s="12"/>
      <c r="K172" s="12">
        <f>ACTUAL!K175</f>
        <v>0</v>
      </c>
      <c r="L172" s="12"/>
      <c r="M172" s="12">
        <f>ACTUAL!M175</f>
        <v>0</v>
      </c>
      <c r="N172" s="14"/>
      <c r="O172" s="12">
        <f>C172+E172+G172+I172+K172+M172</f>
        <v>1719364.35</v>
      </c>
      <c r="P172" s="12"/>
      <c r="Q172" s="12"/>
      <c r="R172" s="12"/>
      <c r="S172" s="1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 t="s">
        <v>118</v>
      </c>
      <c r="B173" s="9">
        <v>399.1</v>
      </c>
      <c r="C173" s="85">
        <v>114378.66000000002</v>
      </c>
      <c r="D173" s="12"/>
      <c r="E173" s="13">
        <f>ACTUAL!E176</f>
        <v>4052.52</v>
      </c>
      <c r="F173" s="12"/>
      <c r="G173" s="13">
        <f>ACTUAL!G176</f>
        <v>0</v>
      </c>
      <c r="H173" s="12"/>
      <c r="I173" s="13">
        <f>ACTUAL!I176</f>
        <v>0</v>
      </c>
      <c r="J173" s="12"/>
      <c r="K173" s="13">
        <f>ACTUAL!K176</f>
        <v>0</v>
      </c>
      <c r="L173" s="12"/>
      <c r="M173" s="13">
        <f>ACTUAL!M176</f>
        <v>0</v>
      </c>
      <c r="N173" s="12"/>
      <c r="O173" s="13">
        <f>C173+E173+G173+I173+K173+M173</f>
        <v>118431.18000000002</v>
      </c>
      <c r="P173" s="12"/>
      <c r="Q173" s="12"/>
      <c r="R173" s="12"/>
      <c r="S173" s="1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8"/>
      <c r="C174" s="84" t="s">
        <v>61</v>
      </c>
      <c r="D174" s="12"/>
      <c r="E174" s="12"/>
      <c r="F174" s="12"/>
      <c r="G174" s="12"/>
      <c r="H174" s="12"/>
      <c r="I174" s="12"/>
      <c r="J174" s="12"/>
      <c r="K174" s="12" t="s">
        <v>61</v>
      </c>
      <c r="L174" s="12"/>
      <c r="M174" s="12"/>
      <c r="N174" s="12"/>
      <c r="O174" s="12" t="s">
        <v>61</v>
      </c>
      <c r="P174" s="12"/>
      <c r="Q174" s="12"/>
      <c r="R174" s="12"/>
      <c r="S174" s="1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2" t="s">
        <v>60</v>
      </c>
      <c r="B175" s="8"/>
      <c r="C175" s="85">
        <v>59136366.289999977</v>
      </c>
      <c r="D175" s="12"/>
      <c r="E175" s="13">
        <f>SUM(E155:E173)</f>
        <v>8370974.0899999989</v>
      </c>
      <c r="F175" s="12"/>
      <c r="G175" s="13">
        <f>SUM(G155:G173)</f>
        <v>-9866111.040000001</v>
      </c>
      <c r="H175" s="12"/>
      <c r="I175" s="13">
        <f>SUM(I155:I173)</f>
        <v>-71641.23</v>
      </c>
      <c r="J175" s="12"/>
      <c r="K175" s="13">
        <f>SUM(K155:K173)</f>
        <v>102766.75</v>
      </c>
      <c r="L175" s="12"/>
      <c r="M175" s="13">
        <f>SUM(M155:M173)</f>
        <v>162.69999999999999</v>
      </c>
      <c r="N175" s="12"/>
      <c r="O175" s="13">
        <f>SUM(C175:M175)</f>
        <v>57672517.559999987</v>
      </c>
      <c r="P175" s="12">
        <f>SUM(O155:O174)</f>
        <v>57672517.559999995</v>
      </c>
      <c r="Q175" s="12">
        <f>O175-P175</f>
        <v>0</v>
      </c>
      <c r="R175" s="12"/>
      <c r="S175" s="1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8"/>
      <c r="C176" s="84" t="s">
        <v>61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 t="s">
        <v>61</v>
      </c>
      <c r="P176" s="12"/>
      <c r="Q176" s="12"/>
      <c r="R176" s="12"/>
      <c r="S176" s="1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thickBot="1">
      <c r="A177" s="2" t="s">
        <v>121</v>
      </c>
      <c r="B177" s="8"/>
      <c r="C177" s="76">
        <v>1343642267.0800004</v>
      </c>
      <c r="D177" s="12"/>
      <c r="E177" s="15">
        <f>SUM(E10,E175,E152,E125,E112)</f>
        <v>144141164.35999998</v>
      </c>
      <c r="F177" s="12"/>
      <c r="G177" s="15">
        <f>SUM(G10,G175,G152,G125,G112)</f>
        <v>-79466871.859999985</v>
      </c>
      <c r="H177" s="12"/>
      <c r="I177" s="15">
        <f>SUM(I10,I175,I152,I125,I112)</f>
        <v>-31707149.310000002</v>
      </c>
      <c r="J177" s="12"/>
      <c r="K177" s="15">
        <f>SUM(K10,K175,K152,K125,K112)</f>
        <v>1747113.9300000002</v>
      </c>
      <c r="L177" s="12"/>
      <c r="M177" s="15">
        <f>SUM(M10,M175,M152,M125,M112)</f>
        <v>7088000</v>
      </c>
      <c r="N177" s="12"/>
      <c r="O177" s="15">
        <f>SUM(C177:M177)</f>
        <v>1385444524.2000005</v>
      </c>
      <c r="P177" s="12">
        <f>SUM(O10,O112,O125,O152,O175)</f>
        <v>1385444524.2</v>
      </c>
      <c r="Q177" s="12">
        <f>O177-P177</f>
        <v>0</v>
      </c>
      <c r="R177" s="12"/>
      <c r="S177" s="1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thickTop="1">
      <c r="A178" s="1"/>
      <c r="B178" s="8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 t="s">
        <v>300</v>
      </c>
      <c r="B180" s="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3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3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3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A367" s="1"/>
      <c r="B367" s="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>
      <c r="A368" s="1"/>
      <c r="B368" s="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>
      <c r="A369" s="1"/>
      <c r="B369" s="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A370" s="1"/>
      <c r="B370" s="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>
      <c r="A371" s="1"/>
      <c r="B371" s="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>
      <c r="A372" s="1"/>
      <c r="B372" s="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>
      <c r="A373" s="1"/>
      <c r="B373" s="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>
      <c r="A374" s="1"/>
      <c r="B374" s="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>
      <c r="A375" s="1"/>
      <c r="B375" s="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>
      <c r="A376" s="1"/>
      <c r="B376" s="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>
      <c r="A377" s="1"/>
      <c r="B377" s="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>
      <c r="A378" s="1"/>
      <c r="B378" s="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>
      <c r="A379" s="1"/>
      <c r="B379" s="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>
      <c r="A380" s="1"/>
      <c r="B380" s="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>
      <c r="A381" s="1"/>
      <c r="B381" s="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>
      <c r="A382" s="1"/>
      <c r="B382" s="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>
      <c r="A383" s="1"/>
      <c r="B383" s="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>
      <c r="A384" s="1"/>
      <c r="B384" s="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>
      <c r="A385" s="1"/>
      <c r="B385" s="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>
      <c r="A386" s="1"/>
      <c r="B386" s="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>
      <c r="A387" s="1"/>
      <c r="B387" s="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>
      <c r="A388" s="1"/>
      <c r="B388" s="3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>
      <c r="A389" s="1"/>
      <c r="B389" s="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>
      <c r="A390" s="1"/>
      <c r="B390" s="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>
      <c r="A391" s="1"/>
      <c r="B391" s="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>
      <c r="A392" s="1"/>
      <c r="B392" s="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>
      <c r="A393" s="1"/>
      <c r="B393" s="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>
      <c r="A394" s="1"/>
      <c r="B394" s="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>
      <c r="A395" s="1"/>
      <c r="B395" s="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>
      <c r="A396" s="1"/>
      <c r="B396" s="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>
      <c r="A397" s="1"/>
      <c r="B397" s="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>
      <c r="A398" s="1"/>
      <c r="B398" s="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>
      <c r="A399" s="1"/>
      <c r="B399" s="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>
      <c r="A400" s="1"/>
      <c r="B400" s="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>
      <c r="A401" s="1"/>
      <c r="B401" s="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>
      <c r="A402" s="1"/>
      <c r="B402" s="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>
      <c r="A403" s="1"/>
      <c r="B403" s="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>
      <c r="A404" s="1"/>
      <c r="B404" s="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>
      <c r="A405" s="1"/>
      <c r="B405" s="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>
      <c r="A406" s="1"/>
      <c r="B406" s="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>
      <c r="A407" s="1"/>
      <c r="B407" s="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>
      <c r="A408" s="1"/>
      <c r="B408" s="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>
      <c r="A409" s="1"/>
      <c r="B409" s="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>
      <c r="A410" s="1"/>
      <c r="B410" s="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>
      <c r="A411" s="1"/>
      <c r="B411" s="3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>
      <c r="A412" s="1"/>
      <c r="B412" s="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>
      <c r="A413" s="1"/>
      <c r="B413" s="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>
      <c r="A414" s="1"/>
      <c r="B414" s="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>
      <c r="A415" s="1"/>
      <c r="B415" s="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>
      <c r="A416" s="1"/>
      <c r="B416" s="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>
      <c r="A417" s="1"/>
      <c r="B417" s="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>
      <c r="A418" s="1"/>
      <c r="B418" s="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>
      <c r="A419" s="1"/>
      <c r="B419" s="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>
      <c r="A420" s="1"/>
      <c r="B420" s="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>
      <c r="A421" s="1"/>
      <c r="B421" s="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>
      <c r="A422" s="1"/>
      <c r="B422" s="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>
      <c r="A423" s="1"/>
      <c r="B423" s="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>
      <c r="A424" s="1"/>
      <c r="B424" s="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>
      <c r="A425" s="1"/>
      <c r="B425" s="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>
      <c r="A426" s="1"/>
      <c r="B426" s="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>
      <c r="A427" s="1"/>
      <c r="B427" s="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>
      <c r="A428" s="1"/>
      <c r="B428" s="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>
      <c r="A429" s="1"/>
      <c r="B429" s="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>
      <c r="A430" s="1"/>
      <c r="B430" s="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>
      <c r="A431" s="1"/>
      <c r="B431" s="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>
      <c r="A432" s="1"/>
      <c r="B432" s="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>
      <c r="A433" s="1"/>
      <c r="B433" s="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>
      <c r="A434" s="1"/>
      <c r="B434" s="3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>
      <c r="A435" s="1"/>
      <c r="B435" s="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>
      <c r="A436" s="1"/>
      <c r="B436" s="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>
      <c r="A437" s="1"/>
      <c r="B437" s="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>
      <c r="A438" s="1"/>
      <c r="B438" s="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>
      <c r="A439" s="1"/>
      <c r="B439" s="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>
      <c r="A440" s="1"/>
      <c r="B440" s="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>
      <c r="A441" s="1"/>
      <c r="B441" s="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>
      <c r="A442" s="1"/>
      <c r="B442" s="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>
      <c r="A443" s="1"/>
      <c r="B443" s="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>
      <c r="A444" s="1"/>
      <c r="B444" s="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>
      <c r="A445" s="1"/>
      <c r="B445" s="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>
      <c r="A446" s="1"/>
      <c r="B446" s="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>
      <c r="A447" s="1"/>
      <c r="B447" s="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>
      <c r="A448" s="1"/>
      <c r="B448" s="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>
      <c r="A449" s="1"/>
      <c r="B449" s="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>
      <c r="A450" s="1"/>
      <c r="B450" s="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>
      <c r="A451" s="1"/>
      <c r="B451" s="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>
      <c r="A452" s="1"/>
      <c r="B452" s="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>
      <c r="A453" s="1"/>
      <c r="B453" s="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>
      <c r="A454" s="1"/>
      <c r="B454" s="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>
      <c r="A455" s="1"/>
      <c r="B455" s="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>
      <c r="A456" s="1"/>
      <c r="B456" s="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>
      <c r="A457" s="1"/>
      <c r="B457" s="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>
      <c r="A458" s="1"/>
      <c r="B458" s="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>
      <c r="A459" s="1"/>
      <c r="B459" s="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>
      <c r="A460" s="1"/>
      <c r="B460" s="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>
      <c r="A461" s="1"/>
      <c r="B461" s="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>
      <c r="A462" s="1"/>
      <c r="B462" s="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>
      <c r="A463" s="1"/>
      <c r="B463" s="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>
      <c r="A464" s="1"/>
      <c r="B464" s="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>
      <c r="A465" s="1"/>
      <c r="B465" s="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>
      <c r="A466" s="1"/>
      <c r="B466" s="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>
      <c r="A467" s="1"/>
      <c r="B467" s="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>
      <c r="A468" s="1"/>
      <c r="B468" s="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>
      <c r="A469" s="1"/>
      <c r="B469" s="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>
      <c r="A470" s="1"/>
      <c r="B470" s="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>
      <c r="A471" s="1"/>
      <c r="B471" s="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>
      <c r="A472" s="1"/>
      <c r="B472" s="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>
      <c r="A473" s="1"/>
      <c r="B473" s="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>
      <c r="A474" s="1"/>
      <c r="B474" s="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>
      <c r="A475" s="1"/>
      <c r="B475" s="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>
      <c r="A476" s="1"/>
      <c r="B476" s="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>
      <c r="A477" s="1"/>
      <c r="B477" s="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>
      <c r="A478" s="1"/>
      <c r="B478" s="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>
      <c r="A479" s="1"/>
      <c r="B479" s="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>
      <c r="A480" s="1"/>
      <c r="B480" s="3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>
      <c r="A481" s="1"/>
      <c r="B481" s="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>
      <c r="A482" s="1"/>
      <c r="B482" s="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>
      <c r="A483" s="1"/>
      <c r="B483" s="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>
      <c r="A484" s="1"/>
      <c r="B484" s="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>
      <c r="A485" s="1"/>
      <c r="B485" s="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>
      <c r="A486" s="1"/>
      <c r="B486" s="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>
      <c r="A487" s="1"/>
      <c r="B487" s="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>
      <c r="A488" s="1"/>
      <c r="B488" s="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>
      <c r="A489" s="1"/>
      <c r="B489" s="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>
      <c r="A490" s="1"/>
      <c r="B490" s="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>
      <c r="A491" s="1"/>
      <c r="B491" s="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>
      <c r="A492" s="1"/>
      <c r="B492" s="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>
      <c r="A493" s="1"/>
      <c r="B493" s="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>
      <c r="A494" s="1"/>
      <c r="B494" s="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>
      <c r="A495" s="1"/>
      <c r="B495" s="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>
      <c r="A496" s="1"/>
      <c r="B496" s="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>
      <c r="A497" s="1"/>
      <c r="B497" s="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>
      <c r="A498" s="1"/>
      <c r="B498" s="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>
      <c r="A499" s="1"/>
      <c r="B499" s="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>
      <c r="A500" s="1"/>
      <c r="B500" s="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>
      <c r="A501" s="1"/>
      <c r="B501" s="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>
      <c r="A502" s="1"/>
      <c r="B502" s="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>
      <c r="A503" s="1"/>
      <c r="B503" s="3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>
      <c r="A504" s="1"/>
      <c r="B504" s="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>
      <c r="A505" s="1"/>
      <c r="B505" s="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>
      <c r="A506" s="1"/>
      <c r="B506" s="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>
      <c r="A507" s="1"/>
      <c r="B507" s="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>
      <c r="A508" s="1"/>
      <c r="B508" s="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>
      <c r="A509" s="1"/>
      <c r="B509" s="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>
      <c r="A510" s="1"/>
      <c r="B510" s="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>
      <c r="A511" s="1"/>
      <c r="B511" s="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>
      <c r="A512" s="1"/>
      <c r="B512" s="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>
      <c r="A513" s="1"/>
      <c r="B513" s="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>
      <c r="A514" s="1"/>
      <c r="B514" s="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>
      <c r="A515" s="1"/>
      <c r="B515" s="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>
      <c r="A516" s="1"/>
      <c r="B516" s="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>
      <c r="A517" s="1"/>
      <c r="B517" s="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>
      <c r="A518" s="1"/>
      <c r="B518" s="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>
      <c r="A519" s="1"/>
      <c r="B519" s="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>
      <c r="A520" s="1"/>
      <c r="B520" s="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>
      <c r="A521" s="1"/>
      <c r="B521" s="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>
      <c r="A522" s="1"/>
      <c r="B522" s="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>
      <c r="A523" s="1"/>
      <c r="B523" s="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>
      <c r="A524" s="1"/>
      <c r="B524" s="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>
      <c r="A525" s="1"/>
      <c r="B525" s="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>
      <c r="A526" s="1"/>
      <c r="B526" s="3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>
      <c r="A527" s="1"/>
      <c r="B527" s="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>
      <c r="A528" s="1"/>
      <c r="B528" s="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>
      <c r="A529" s="1"/>
      <c r="B529" s="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>
      <c r="A530" s="1"/>
      <c r="B530" s="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>
      <c r="A531" s="1"/>
      <c r="B531" s="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>
      <c r="A532" s="1"/>
      <c r="B532" s="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>
      <c r="A533" s="1"/>
      <c r="B533" s="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>
      <c r="A534" s="1"/>
      <c r="B534" s="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>
      <c r="A535" s="1"/>
      <c r="B535" s="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>
      <c r="A536" s="1"/>
      <c r="B536" s="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>
      <c r="A537" s="1"/>
      <c r="B537" s="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>
      <c r="A538" s="1"/>
      <c r="B538" s="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>
      <c r="A539" s="1"/>
      <c r="B539" s="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>
      <c r="A540" s="1"/>
      <c r="B540" s="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>
      <c r="A541" s="1"/>
      <c r="B541" s="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>
      <c r="A542" s="1"/>
      <c r="B542" s="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>
      <c r="A543" s="1"/>
      <c r="B543" s="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>
      <c r="A544" s="1"/>
      <c r="B544" s="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>
      <c r="A545" s="1"/>
      <c r="B545" s="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>
      <c r="A546" s="1"/>
      <c r="B546" s="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>
      <c r="A547" s="1"/>
      <c r="B547" s="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>
      <c r="A548" s="1"/>
      <c r="B548" s="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>
      <c r="A549" s="1"/>
      <c r="B549" s="3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>
      <c r="A550" s="1"/>
      <c r="B550" s="3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>
      <c r="A551" s="1"/>
      <c r="B551" s="3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>
      <c r="A552" s="1"/>
      <c r="B552" s="3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>
      <c r="A553" s="1"/>
      <c r="B553" s="3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>
      <c r="A554" s="1"/>
      <c r="B554" s="3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>
      <c r="A555" s="1"/>
      <c r="B555" s="3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>
      <c r="A556" s="1"/>
      <c r="B556" s="3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>
      <c r="A557" s="1"/>
      <c r="B557" s="3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>
      <c r="A558" s="1"/>
      <c r="B558" s="3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>
      <c r="A559" s="1"/>
      <c r="B559" s="3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>
      <c r="A560" s="1"/>
      <c r="B560" s="3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>
      <c r="A561" s="1"/>
      <c r="B561" s="3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>
      <c r="A562" s="1"/>
      <c r="B562" s="3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>
      <c r="A563" s="1"/>
      <c r="B563" s="3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>
      <c r="A564" s="1"/>
      <c r="B564" s="3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>
      <c r="A565" s="1"/>
      <c r="B565" s="3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>
      <c r="A566" s="1"/>
      <c r="B566" s="3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>
      <c r="A567" s="1"/>
      <c r="B567" s="3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>
      <c r="A568" s="1"/>
      <c r="B568" s="3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>
      <c r="A569" s="1"/>
      <c r="B569" s="3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>
      <c r="A570" s="1"/>
      <c r="B570" s="3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>
      <c r="A571" s="1"/>
      <c r="B571" s="3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>
      <c r="A572" s="1"/>
      <c r="B572" s="3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>
      <c r="A573" s="1"/>
      <c r="B573" s="3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>
      <c r="A574" s="1"/>
      <c r="B574" s="3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>
      <c r="A575" s="1"/>
      <c r="B575" s="3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>
      <c r="A576" s="1"/>
      <c r="B576" s="3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>
      <c r="A577" s="1"/>
      <c r="B577" s="3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>
      <c r="A578" s="1"/>
      <c r="B578" s="3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>
      <c r="A579" s="1"/>
      <c r="B579" s="3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>
      <c r="A580" s="1"/>
      <c r="B580" s="3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>
      <c r="A581" s="1"/>
      <c r="B581" s="3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>
      <c r="A582" s="1"/>
      <c r="B582" s="3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>
      <c r="A583" s="1"/>
      <c r="B583" s="3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>
      <c r="A584" s="1"/>
      <c r="B584" s="3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>
      <c r="A585" s="1"/>
      <c r="B585" s="3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>
      <c r="A586" s="1"/>
      <c r="B586" s="3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>
      <c r="A587" s="1"/>
      <c r="B587" s="3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>
      <c r="A588" s="1"/>
      <c r="B588" s="3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>
      <c r="A589" s="1"/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>
      <c r="A590" s="1"/>
      <c r="B590" s="3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>
      <c r="A591" s="1"/>
      <c r="B591" s="3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>
      <c r="A592" s="1"/>
      <c r="B592" s="3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>
      <c r="A593" s="1"/>
      <c r="B593" s="3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>
      <c r="A594" s="1"/>
      <c r="B594" s="3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>
      <c r="A595" s="1"/>
      <c r="B595" s="3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>
      <c r="A596" s="1"/>
      <c r="B596" s="3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>
      <c r="A597" s="1"/>
      <c r="B597" s="3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>
      <c r="A598" s="1"/>
      <c r="B598" s="3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>
      <c r="A599" s="1"/>
      <c r="B599" s="3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>
      <c r="A600" s="1"/>
      <c r="B600" s="3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>
      <c r="A601" s="1"/>
      <c r="B601" s="3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>
      <c r="A602" s="1"/>
      <c r="B602" s="3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>
      <c r="A603" s="1"/>
      <c r="B603" s="3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>
      <c r="A604" s="1"/>
      <c r="B604" s="3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>
      <c r="A605" s="1"/>
      <c r="B605" s="3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>
      <c r="A606" s="1"/>
      <c r="B606" s="3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>
      <c r="A607" s="1"/>
      <c r="B607" s="3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>
      <c r="A608" s="1"/>
      <c r="B608" s="3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>
      <c r="A609" s="1"/>
      <c r="B609" s="3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>
      <c r="A610" s="1"/>
      <c r="B610" s="3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>
      <c r="A611" s="1"/>
      <c r="B611" s="3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>
      <c r="A612" s="1"/>
      <c r="B612" s="3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>
      <c r="A613" s="1"/>
      <c r="B613" s="3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>
      <c r="A614" s="1"/>
      <c r="B614" s="3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>
      <c r="A615" s="1"/>
      <c r="B615" s="3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>
      <c r="A616" s="1"/>
      <c r="B616" s="3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>
      <c r="A617" s="1"/>
      <c r="B617" s="3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>
      <c r="A618" s="1"/>
      <c r="B618" s="3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>
      <c r="A619" s="1"/>
      <c r="B619" s="3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>
      <c r="A620" s="1"/>
      <c r="B620" s="3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>
      <c r="A621" s="1"/>
      <c r="B621" s="3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>
      <c r="A622" s="1"/>
      <c r="B622" s="3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>
      <c r="A623" s="1"/>
      <c r="B623" s="3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>
      <c r="A624" s="1"/>
      <c r="B624" s="3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>
      <c r="A625" s="1"/>
      <c r="B625" s="3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>
      <c r="A626" s="1"/>
      <c r="B626" s="3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>
      <c r="A627" s="1"/>
      <c r="B627" s="3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>
      <c r="A628" s="1"/>
      <c r="B628" s="3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>
      <c r="A629" s="1"/>
      <c r="B629" s="3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>
      <c r="A630" s="1"/>
      <c r="B630" s="3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>
      <c r="A631" s="1"/>
      <c r="B631" s="3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>
      <c r="A632" s="1"/>
      <c r="B632" s="3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>
      <c r="A633" s="1"/>
      <c r="B633" s="3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>
      <c r="A634" s="1"/>
      <c r="B634" s="3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>
      <c r="A635" s="1"/>
      <c r="B635" s="3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>
      <c r="A636" s="1"/>
      <c r="B636" s="3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>
      <c r="A637" s="1"/>
      <c r="B637" s="3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>
      <c r="A638" s="1"/>
      <c r="B638" s="3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>
      <c r="A639" s="1"/>
      <c r="B639" s="3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>
      <c r="A640" s="1"/>
      <c r="B640" s="3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>
      <c r="A641" s="1"/>
      <c r="B641" s="3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>
      <c r="A642" s="1"/>
      <c r="B642" s="3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>
      <c r="A643" s="1"/>
      <c r="B643" s="3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>
      <c r="A644" s="1"/>
      <c r="B644" s="3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>
      <c r="A645" s="1"/>
      <c r="B645" s="3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>
      <c r="A646" s="1"/>
      <c r="B646" s="3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>
      <c r="A647" s="1"/>
      <c r="B647" s="3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>
      <c r="A648" s="1"/>
      <c r="B648" s="3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>
      <c r="A649" s="1"/>
      <c r="B649" s="3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>
      <c r="A650" s="1"/>
      <c r="B650" s="3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>
      <c r="A651" s="1"/>
      <c r="B651" s="3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>
      <c r="A652" s="1"/>
      <c r="B652" s="3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>
      <c r="A653" s="1"/>
      <c r="B653" s="3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>
      <c r="A654" s="1"/>
      <c r="B654" s="3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>
      <c r="A655" s="1"/>
      <c r="B655" s="3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>
      <c r="A656" s="1"/>
      <c r="B656" s="3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>
      <c r="A657" s="1"/>
      <c r="B657" s="3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>
      <c r="A658" s="1"/>
      <c r="B658" s="3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>
      <c r="A659" s="1"/>
      <c r="B659" s="3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1"/>
      <c r="B660" s="3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>
      <c r="A661" s="1"/>
      <c r="B661" s="3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1"/>
      <c r="B662" s="3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>
      <c r="A663" s="1"/>
      <c r="B663" s="3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>
      <c r="A664" s="1"/>
      <c r="B664" s="3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1"/>
      <c r="B665" s="3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>
      <c r="A666" s="1"/>
      <c r="B666" s="3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>
      <c r="A667" s="1"/>
      <c r="B667" s="3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1"/>
      <c r="B668" s="3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>
      <c r="A669" s="1"/>
      <c r="B669" s="3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>
      <c r="A670" s="1"/>
      <c r="B670" s="3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>
      <c r="A671" s="1"/>
      <c r="B671" s="3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>
      <c r="A672" s="1"/>
      <c r="B672" s="3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>
      <c r="A673" s="1"/>
      <c r="B673" s="3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1"/>
      <c r="B674" s="3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>
      <c r="A675" s="1"/>
      <c r="B675" s="3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>
      <c r="A676" s="1"/>
      <c r="B676" s="3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>
      <c r="A677" s="1"/>
      <c r="B677" s="3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>
      <c r="A678" s="1"/>
      <c r="B678" s="3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>
      <c r="A679" s="1"/>
      <c r="B679" s="3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>
      <c r="A680" s="1"/>
      <c r="B680" s="3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>
      <c r="A681" s="1"/>
      <c r="B681" s="3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>
      <c r="A682" s="1"/>
      <c r="B682" s="3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>
      <c r="A683" s="1"/>
      <c r="B683" s="3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>
      <c r="A684" s="1"/>
      <c r="B684" s="3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>
      <c r="A685" s="1"/>
      <c r="B685" s="3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>
      <c r="A686" s="1"/>
      <c r="B686" s="3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1"/>
      <c r="B687" s="3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>
      <c r="A688" s="1"/>
      <c r="B688" s="3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>
      <c r="A689" s="1"/>
      <c r="B689" s="3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>
      <c r="A690" s="1"/>
      <c r="B690" s="3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>
      <c r="A691" s="1"/>
      <c r="B691" s="3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>
      <c r="A692" s="1"/>
      <c r="B692" s="3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>
      <c r="A693" s="1"/>
      <c r="B693" s="3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>
      <c r="A694" s="1"/>
      <c r="B694" s="3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>
      <c r="A695" s="1"/>
      <c r="B695" s="3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>
      <c r="A696" s="1"/>
      <c r="B696" s="3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>
      <c r="A697" s="1"/>
      <c r="B697" s="3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>
      <c r="A698" s="1"/>
      <c r="B698" s="3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>
      <c r="A699" s="1"/>
      <c r="B699" s="3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>
      <c r="A700" s="1"/>
      <c r="B700" s="3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>
      <c r="A701" s="1"/>
      <c r="B701" s="3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>
      <c r="A702" s="1"/>
      <c r="B702" s="3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>
      <c r="A703" s="1"/>
      <c r="B703" s="3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>
      <c r="A704" s="1"/>
      <c r="B704" s="3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>
      <c r="A705" s="1"/>
      <c r="B705" s="3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>
      <c r="A706" s="1"/>
      <c r="B706" s="3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>
      <c r="A707" s="1"/>
      <c r="B707" s="3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>
      <c r="A708" s="1"/>
      <c r="B708" s="3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>
      <c r="A709" s="1"/>
      <c r="B709" s="3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>
      <c r="A710" s="1"/>
      <c r="B710" s="3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>
      <c r="A711" s="1"/>
      <c r="B711" s="3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>
      <c r="A712" s="1"/>
      <c r="B712" s="3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>
      <c r="A713" s="1"/>
      <c r="B713" s="3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>
      <c r="A714" s="1"/>
      <c r="B714" s="3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>
      <c r="A715" s="1"/>
      <c r="B715" s="3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>
      <c r="A716" s="1"/>
      <c r="B716" s="3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>
      <c r="A717" s="1"/>
      <c r="B717" s="3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>
      <c r="A718" s="1"/>
      <c r="B718" s="3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>
      <c r="A719" s="1"/>
      <c r="B719" s="3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>
      <c r="A720" s="1"/>
      <c r="B720" s="3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>
      <c r="A721" s="1"/>
      <c r="B721" s="3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>
      <c r="A722" s="1"/>
      <c r="B722" s="3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>
      <c r="A723" s="1"/>
      <c r="B723" s="3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>
      <c r="A724" s="1"/>
      <c r="B724" s="3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>
      <c r="A725" s="1"/>
      <c r="B725" s="3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>
      <c r="A726" s="1"/>
      <c r="B726" s="3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>
      <c r="A727" s="1"/>
      <c r="B727" s="3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>
      <c r="A728" s="1"/>
      <c r="B728" s="3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>
      <c r="A729" s="1"/>
      <c r="B729" s="3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>
      <c r="A730" s="1"/>
      <c r="B730" s="3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>
      <c r="A731" s="1"/>
      <c r="B731" s="3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>
      <c r="A732" s="1"/>
      <c r="B732" s="3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>
      <c r="A733" s="1"/>
      <c r="B733" s="3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>
      <c r="A734" s="1"/>
      <c r="B734" s="3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>
      <c r="A735" s="1"/>
      <c r="B735" s="3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>
      <c r="A736" s="1"/>
      <c r="B736" s="3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>
      <c r="A737" s="1"/>
      <c r="B737" s="3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>
      <c r="A738" s="1"/>
      <c r="B738" s="3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>
      <c r="A739" s="1"/>
      <c r="B739" s="3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>
      <c r="A740" s="1"/>
      <c r="B740" s="3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>
      <c r="A741" s="1"/>
      <c r="B741" s="3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>
      <c r="A742" s="1"/>
      <c r="B742" s="3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>
      <c r="A743" s="1"/>
      <c r="B743" s="3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>
      <c r="A744" s="1"/>
      <c r="B744" s="3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>
      <c r="A745" s="1"/>
      <c r="B745" s="3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>
      <c r="A746" s="1"/>
      <c r="B746" s="3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>
      <c r="A747" s="1"/>
      <c r="B747" s="3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>
      <c r="A748" s="1"/>
      <c r="B748" s="3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>
      <c r="A749" s="1"/>
      <c r="B749" s="3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>
      <c r="A750" s="1"/>
      <c r="B750" s="3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>
      <c r="A751" s="1"/>
      <c r="B751" s="3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>
      <c r="A752" s="1"/>
      <c r="B752" s="3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>
      <c r="A753" s="1"/>
      <c r="B753" s="3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>
      <c r="A754" s="1"/>
      <c r="B754" s="3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>
      <c r="A755" s="1"/>
      <c r="B755" s="3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>
      <c r="A756" s="1"/>
      <c r="B756" s="3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>
      <c r="A757" s="1"/>
      <c r="B757" s="3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>
      <c r="A758" s="1"/>
      <c r="B758" s="3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>
      <c r="A759" s="1"/>
      <c r="B759" s="3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>
      <c r="A760" s="1"/>
      <c r="B760" s="3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>
      <c r="A761" s="1"/>
      <c r="B761" s="3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>
      <c r="A762" s="1"/>
      <c r="B762" s="3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>
      <c r="A763" s="1"/>
      <c r="B763" s="3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>
      <c r="A764" s="1"/>
      <c r="B764" s="3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>
      <c r="A765" s="1"/>
      <c r="B765" s="3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>
      <c r="A766" s="1"/>
      <c r="B766" s="3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>
      <c r="A767" s="1"/>
      <c r="B767" s="3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>
      <c r="A768" s="1"/>
      <c r="B768" s="3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>
      <c r="A769" s="1"/>
      <c r="B769" s="3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>
      <c r="A770" s="1"/>
      <c r="B770" s="3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>
      <c r="A771" s="1"/>
      <c r="B771" s="3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>
      <c r="A772" s="1"/>
      <c r="B772" s="3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>
      <c r="A773" s="1"/>
      <c r="B773" s="3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>
      <c r="A774" s="1"/>
      <c r="B774" s="3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>
      <c r="A775" s="1"/>
      <c r="B775" s="3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>
      <c r="A776" s="1"/>
      <c r="B776" s="3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>
      <c r="A777" s="1"/>
      <c r="B777" s="3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>
      <c r="A778" s="1"/>
      <c r="B778" s="3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>
      <c r="A779" s="1"/>
      <c r="B779" s="3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>
      <c r="A780" s="1"/>
      <c r="B780" s="3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>
      <c r="A781" s="1"/>
      <c r="B781" s="3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>
      <c r="A782" s="1"/>
      <c r="B782" s="3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>
      <c r="A783" s="1"/>
      <c r="B783" s="3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>
      <c r="A784" s="1"/>
      <c r="B784" s="3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>
      <c r="A785" s="1"/>
      <c r="B785" s="3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>
      <c r="A786" s="1"/>
      <c r="B786" s="3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>
      <c r="A787" s="1"/>
      <c r="B787" s="3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>
      <c r="A788" s="1"/>
      <c r="B788" s="3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>
      <c r="A789" s="1"/>
      <c r="B789" s="3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>
      <c r="A790" s="1"/>
      <c r="B790" s="3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>
      <c r="A791" s="1"/>
      <c r="B791" s="3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>
      <c r="A792" s="1"/>
      <c r="B792" s="3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>
      <c r="A793" s="1"/>
      <c r="B793" s="3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>
      <c r="A794" s="1"/>
      <c r="B794" s="3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>
      <c r="A795" s="1"/>
      <c r="B795" s="3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>
      <c r="A796" s="1"/>
      <c r="B796" s="3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>
      <c r="A797" s="1"/>
      <c r="B797" s="3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>
      <c r="A798" s="1"/>
      <c r="B798" s="3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>
      <c r="A799" s="1"/>
      <c r="B799" s="3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>
      <c r="A800" s="1"/>
      <c r="B800" s="3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>
      <c r="A801" s="1"/>
      <c r="B801" s="3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>
      <c r="A802" s="1"/>
      <c r="B802" s="3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>
      <c r="A803" s="1"/>
      <c r="B803" s="3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>
      <c r="A804" s="1"/>
      <c r="B804" s="3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>
      <c r="A805" s="1"/>
      <c r="B805" s="3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>
      <c r="A806" s="1"/>
      <c r="B806" s="3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>
      <c r="A807" s="1"/>
      <c r="B807" s="3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>
      <c r="A808" s="1"/>
      <c r="B808" s="3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>
      <c r="A809" s="1"/>
      <c r="B809" s="3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>
      <c r="A810" s="1"/>
      <c r="B810" s="3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>
      <c r="A811" s="1"/>
      <c r="B811" s="3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>
      <c r="A812" s="1"/>
      <c r="B812" s="3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>
      <c r="A813" s="1"/>
      <c r="B813" s="3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>
      <c r="A814" s="1"/>
      <c r="B814" s="3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>
      <c r="A815" s="1"/>
      <c r="B815" s="3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>
      <c r="A816" s="1"/>
      <c r="B816" s="3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>
      <c r="A817" s="1"/>
      <c r="B817" s="3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>
      <c r="A818" s="1"/>
      <c r="B818" s="3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>
      <c r="A819" s="1"/>
      <c r="B819" s="3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>
      <c r="A820" s="1"/>
      <c r="B820" s="3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>
      <c r="A821" s="1"/>
      <c r="B821" s="3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>
      <c r="A822" s="1"/>
      <c r="B822" s="3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>
      <c r="A823" s="1"/>
      <c r="B823" s="3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>
      <c r="A824" s="1"/>
      <c r="B824" s="3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>
      <c r="A825" s="1"/>
      <c r="B825" s="3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>
      <c r="A826" s="1"/>
      <c r="B826" s="3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>
      <c r="A827" s="1"/>
      <c r="B827" s="3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>
      <c r="A828" s="1"/>
      <c r="B828" s="3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>
      <c r="A829" s="1"/>
      <c r="B829" s="3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>
      <c r="A830" s="1"/>
      <c r="B830" s="3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>
      <c r="A831" s="1"/>
      <c r="B831" s="3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>
      <c r="A832" s="1"/>
      <c r="B832" s="3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>
      <c r="A833" s="1"/>
      <c r="B833" s="3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>
      <c r="A834" s="1"/>
      <c r="B834" s="3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>
      <c r="A835" s="1"/>
      <c r="B835" s="3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>
      <c r="A836" s="1"/>
      <c r="B836" s="3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>
      <c r="A837" s="1"/>
      <c r="B837" s="3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>
      <c r="A838" s="1"/>
      <c r="B838" s="3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>
      <c r="A839" s="1"/>
      <c r="B839" s="3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>
      <c r="A840" s="1"/>
      <c r="B840" s="3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>
      <c r="A841" s="1"/>
      <c r="B841" s="3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>
      <c r="A842" s="1"/>
      <c r="B842" s="3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>
      <c r="A843" s="1"/>
      <c r="B843" s="3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>
      <c r="A844" s="1"/>
      <c r="B844" s="3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>
      <c r="A845" s="1"/>
      <c r="B845" s="3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>
      <c r="A846" s="1"/>
      <c r="B846" s="3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>
      <c r="A847" s="1"/>
      <c r="B847" s="3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>
      <c r="A848" s="1"/>
      <c r="B848" s="3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>
      <c r="A849" s="1"/>
      <c r="B849" s="3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>
      <c r="A850" s="1"/>
      <c r="B850" s="3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>
      <c r="A851" s="1"/>
      <c r="B851" s="3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>
      <c r="A852" s="1"/>
      <c r="B852" s="3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>
      <c r="A853" s="1"/>
      <c r="B853" s="3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>
      <c r="A854" s="1"/>
      <c r="B854" s="3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>
      <c r="A855" s="1"/>
      <c r="B855" s="3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>
      <c r="A856" s="1"/>
      <c r="B856" s="3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>
      <c r="A857" s="1"/>
      <c r="B857" s="3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>
      <c r="A858" s="1"/>
      <c r="B858" s="3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>
      <c r="A859" s="1"/>
      <c r="B859" s="3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>
      <c r="A860" s="1"/>
      <c r="B860" s="3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>
      <c r="A861" s="1"/>
      <c r="B861" s="3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>
      <c r="A862" s="1"/>
      <c r="B862" s="3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>
      <c r="A863" s="1"/>
      <c r="B863" s="3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>
      <c r="A864" s="1"/>
      <c r="B864" s="3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>
      <c r="A865" s="1"/>
      <c r="B865" s="3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>
      <c r="A866" s="1"/>
      <c r="B866" s="3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>
      <c r="A867" s="1"/>
      <c r="B867" s="3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>
      <c r="A868" s="1"/>
      <c r="B868" s="3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>
      <c r="A869" s="1"/>
      <c r="B869" s="3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>
      <c r="A870" s="1"/>
      <c r="B870" s="3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>
      <c r="A871" s="1"/>
      <c r="B871" s="3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>
      <c r="A872" s="1"/>
      <c r="B872" s="3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>
      <c r="A873" s="1"/>
      <c r="B873" s="3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>
      <c r="A874" s="1"/>
      <c r="B874" s="3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>
      <c r="A875" s="1"/>
      <c r="B875" s="3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>
      <c r="A876" s="1"/>
      <c r="B876" s="3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>
      <c r="A877" s="1"/>
      <c r="B877" s="3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>
      <c r="A878" s="1"/>
      <c r="B878" s="3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>
      <c r="A879" s="1"/>
      <c r="B879" s="3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>
      <c r="A880" s="1"/>
      <c r="B880" s="3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>
      <c r="A881" s="1"/>
      <c r="B881" s="3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>
      <c r="A882" s="1"/>
      <c r="B882" s="3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>
      <c r="A883" s="1"/>
      <c r="B883" s="3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>
      <c r="A884" s="1"/>
      <c r="B884" s="3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>
      <c r="A885" s="1"/>
      <c r="B885" s="3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>
      <c r="A886" s="1"/>
      <c r="B886" s="3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>
      <c r="A887" s="1"/>
      <c r="B887" s="3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>
      <c r="A888" s="1"/>
      <c r="B888" s="3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>
      <c r="A889" s="1"/>
      <c r="B889" s="3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>
      <c r="A890" s="1"/>
      <c r="B890" s="3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>
      <c r="A891" s="1"/>
      <c r="B891" s="3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>
      <c r="A892" s="1"/>
      <c r="B892" s="3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>
      <c r="A893" s="1"/>
      <c r="B893" s="3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>
      <c r="A894" s="1"/>
      <c r="B894" s="3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>
      <c r="A895" s="1"/>
      <c r="B895" s="3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>
      <c r="A896" s="1"/>
      <c r="B896" s="3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>
      <c r="A897" s="1"/>
      <c r="B897" s="3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>
      <c r="A898" s="1"/>
      <c r="B898" s="3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>
      <c r="A899" s="1"/>
      <c r="B899" s="3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>
      <c r="A900" s="1"/>
      <c r="B900" s="3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>
      <c r="A901" s="1"/>
      <c r="B901" s="3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>
      <c r="A902" s="1"/>
      <c r="B902" s="3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>
      <c r="A903" s="1"/>
      <c r="B903" s="3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>
      <c r="A904" s="1"/>
      <c r="B904" s="3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>
      <c r="A905" s="1"/>
      <c r="B905" s="3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>
      <c r="A906" s="1"/>
      <c r="B906" s="3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>
      <c r="A907" s="1"/>
      <c r="B907" s="3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>
      <c r="A908" s="1"/>
      <c r="B908" s="3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>
      <c r="A909" s="1"/>
      <c r="B909" s="3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>
      <c r="A910" s="1"/>
      <c r="B910" s="3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>
      <c r="A911" s="1"/>
      <c r="B911" s="3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>
      <c r="A912" s="1"/>
      <c r="B912" s="3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>
      <c r="A913" s="1"/>
      <c r="B913" s="3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>
      <c r="A914" s="1"/>
      <c r="B914" s="3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>
      <c r="A915" s="1"/>
      <c r="B915" s="3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>
      <c r="A916" s="1"/>
      <c r="B916" s="3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>
      <c r="A917" s="1"/>
      <c r="B917" s="3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>
      <c r="A918" s="1"/>
      <c r="B918" s="3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>
      <c r="A919" s="1"/>
      <c r="B919" s="3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>
      <c r="A920" s="1"/>
      <c r="B920" s="3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>
      <c r="A921" s="1"/>
      <c r="B921" s="3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>
      <c r="A922" s="1"/>
      <c r="B922" s="3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>
      <c r="A923" s="1"/>
      <c r="B923" s="3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>
      <c r="A924" s="1"/>
      <c r="B924" s="3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>
      <c r="A925" s="1"/>
      <c r="B925" s="3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>
      <c r="A926" s="1"/>
      <c r="B926" s="3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>
      <c r="A927" s="1"/>
      <c r="B927" s="3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>
      <c r="A928" s="1"/>
      <c r="B928" s="3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>
      <c r="A929" s="1"/>
      <c r="B929" s="3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>
      <c r="A930" s="1"/>
      <c r="B930" s="3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>
      <c r="A931" s="1"/>
      <c r="B931" s="3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>
      <c r="A932" s="1"/>
      <c r="B932" s="3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>
      <c r="A933" s="1"/>
      <c r="B933" s="3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>
      <c r="A934" s="1"/>
      <c r="B934" s="3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>
      <c r="A935" s="1"/>
      <c r="B935" s="3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>
      <c r="A936" s="1"/>
      <c r="B936" s="3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>
      <c r="A937" s="1"/>
      <c r="B937" s="3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>
      <c r="A938" s="1"/>
      <c r="B938" s="3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>
      <c r="A939" s="1"/>
      <c r="B939" s="3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>
      <c r="A940" s="1"/>
      <c r="B940" s="3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>
      <c r="A941" s="1"/>
      <c r="B941" s="3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>
      <c r="A942" s="1"/>
      <c r="B942" s="3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>
      <c r="A943" s="1"/>
      <c r="B943" s="3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>
      <c r="A944" s="1"/>
      <c r="B944" s="3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>
      <c r="A945" s="1"/>
      <c r="B945" s="3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>
      <c r="A946" s="1"/>
      <c r="B946" s="3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>
      <c r="A947" s="1"/>
      <c r="B947" s="3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>
      <c r="A948" s="1"/>
      <c r="B948" s="3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>
      <c r="A949" s="1"/>
      <c r="B949" s="3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>
      <c r="A950" s="1"/>
      <c r="B950" s="3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>
      <c r="A951" s="1"/>
      <c r="B951" s="3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>
      <c r="A952" s="1"/>
      <c r="B952" s="3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>
      <c r="A953" s="1"/>
      <c r="B953" s="3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>
      <c r="A954" s="1"/>
      <c r="B954" s="3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>
      <c r="A955" s="1"/>
      <c r="B955" s="3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>
      <c r="A956" s="1"/>
      <c r="B956" s="3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>
      <c r="A957" s="1"/>
      <c r="B957" s="3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>
      <c r="A958" s="1"/>
      <c r="B958" s="3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>
      <c r="A959" s="1"/>
      <c r="B959" s="3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>
      <c r="A960" s="1"/>
      <c r="B960" s="3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>
      <c r="A961" s="1"/>
      <c r="B961" s="3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>
      <c r="A962" s="1"/>
      <c r="B962" s="3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>
      <c r="A963" s="1"/>
      <c r="B963" s="3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>
      <c r="A964" s="1"/>
      <c r="B964" s="3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>
      <c r="A965" s="1"/>
      <c r="B965" s="3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>
      <c r="A966" s="1"/>
      <c r="B966" s="3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>
      <c r="A967" s="1"/>
      <c r="B967" s="3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>
      <c r="A968" s="1"/>
      <c r="B968" s="3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>
      <c r="A969" s="1"/>
      <c r="B969" s="3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>
      <c r="A970" s="1"/>
      <c r="B970" s="3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>
      <c r="A971" s="1"/>
      <c r="B971" s="3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>
      <c r="A972" s="1"/>
      <c r="B972" s="3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>
      <c r="A973" s="1"/>
      <c r="B973" s="3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>
      <c r="A974" s="1"/>
      <c r="B974" s="3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>
      <c r="A975" s="1"/>
      <c r="B975" s="3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>
      <c r="A976" s="1"/>
      <c r="B976" s="3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>
      <c r="A977" s="1"/>
      <c r="B977" s="3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>
      <c r="A978" s="1"/>
      <c r="B978" s="3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>
      <c r="A979" s="1"/>
      <c r="B979" s="3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>
      <c r="A980" s="1"/>
      <c r="B980" s="3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>
      <c r="A981" s="1"/>
      <c r="B981" s="3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>
      <c r="A982" s="1"/>
      <c r="B982" s="3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>
      <c r="A983" s="1"/>
      <c r="B983" s="3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>
      <c r="A984" s="1"/>
      <c r="B984" s="3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>
      <c r="A985" s="1"/>
      <c r="B985" s="3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>
      <c r="A986" s="1"/>
      <c r="B986" s="3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>
      <c r="A987" s="1"/>
      <c r="B987" s="3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>
      <c r="A988" s="1"/>
      <c r="B988" s="3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>
      <c r="A989" s="1"/>
      <c r="B989" s="3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>
      <c r="A990" s="1"/>
      <c r="B990" s="3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>
      <c r="A991" s="1"/>
      <c r="B991" s="3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>
      <c r="A992" s="1"/>
      <c r="B992" s="3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>
      <c r="A993" s="1"/>
      <c r="B993" s="3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>
      <c r="A994" s="1"/>
      <c r="B994" s="3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>
      <c r="A995" s="1"/>
      <c r="B995" s="3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>
      <c r="A996" s="1"/>
      <c r="B996" s="3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>
      <c r="A997" s="1"/>
      <c r="B997" s="3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>
      <c r="A998" s="1"/>
      <c r="B998" s="3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>
      <c r="A999" s="1"/>
      <c r="B999" s="3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>
      <c r="A1000" s="1"/>
      <c r="B1000" s="3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>
      <c r="A1001" s="1"/>
      <c r="B1001" s="3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>
      <c r="A1002" s="1"/>
      <c r="B1002" s="3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>
      <c r="A1003" s="1"/>
      <c r="B1003" s="3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>
      <c r="A1004" s="1"/>
      <c r="B1004" s="3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>
      <c r="A1005" s="1"/>
      <c r="B1005" s="3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>
      <c r="A1006" s="1"/>
      <c r="B1006" s="3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>
      <c r="A1007" s="1"/>
      <c r="B1007" s="3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>
      <c r="A1008" s="1"/>
      <c r="B1008" s="3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>
      <c r="A1009" s="1"/>
      <c r="B1009" s="3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>
      <c r="A1010" s="1"/>
      <c r="B1010" s="3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>
      <c r="A1011" s="1"/>
      <c r="B1011" s="3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>
      <c r="A1012" s="1"/>
      <c r="B1012" s="3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>
      <c r="A1013" s="1"/>
      <c r="B1013" s="3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>
      <c r="A1014" s="1"/>
      <c r="B1014" s="3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>
      <c r="A1015" s="1"/>
      <c r="B1015" s="3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>
      <c r="A1016" s="1"/>
      <c r="B1016" s="3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>
      <c r="A1017" s="1"/>
      <c r="B1017" s="3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>
      <c r="A1018" s="1"/>
      <c r="B1018" s="3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>
      <c r="A1019" s="1"/>
      <c r="B1019" s="3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>
      <c r="A1020" s="1"/>
      <c r="B1020" s="3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>
      <c r="A1021" s="1"/>
      <c r="B1021" s="3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>
      <c r="A1022" s="1"/>
      <c r="B1022" s="3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>
      <c r="A1023" s="1"/>
      <c r="B1023" s="3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>
      <c r="A1024" s="1"/>
      <c r="B1024" s="3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>
      <c r="A1025" s="1"/>
      <c r="B1025" s="3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>
      <c r="A1026" s="1"/>
      <c r="B1026" s="3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>
      <c r="A1027" s="1"/>
      <c r="B1027" s="3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>
      <c r="A1028" s="1"/>
      <c r="B1028" s="3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>
      <c r="A1029" s="1"/>
      <c r="B1029" s="3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>
      <c r="A1030" s="1"/>
      <c r="B1030" s="3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>
      <c r="A1031" s="1"/>
      <c r="B1031" s="3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>
      <c r="A1032" s="1"/>
      <c r="B1032" s="3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>
      <c r="A1033" s="1"/>
      <c r="B1033" s="3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>
      <c r="A1034" s="1"/>
      <c r="B1034" s="3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>
      <c r="A1035" s="1"/>
      <c r="B1035" s="3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>
      <c r="A1036" s="1"/>
      <c r="B1036" s="3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>
      <c r="A1037" s="1"/>
      <c r="B1037" s="3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>
      <c r="A1038" s="1"/>
      <c r="B1038" s="3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>
      <c r="A1039" s="1"/>
      <c r="B1039" s="3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>
      <c r="A1040" s="1"/>
      <c r="B1040" s="3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>
      <c r="A1041" s="1"/>
      <c r="B1041" s="3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>
      <c r="A1042" s="1"/>
      <c r="B1042" s="3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>
      <c r="A1043" s="1"/>
      <c r="B1043" s="3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>
      <c r="A1044" s="1"/>
      <c r="B1044" s="3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>
      <c r="A1045" s="1"/>
      <c r="B1045" s="3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>
      <c r="A1046" s="1"/>
      <c r="B1046" s="3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>
      <c r="A1047" s="1"/>
      <c r="B1047" s="3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>
      <c r="A1048" s="1"/>
      <c r="B1048" s="3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>
      <c r="A1049" s="1"/>
      <c r="B1049" s="3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>
      <c r="A1050" s="1"/>
      <c r="B1050" s="3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>
      <c r="A1051" s="1"/>
      <c r="B1051" s="3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>
      <c r="A1052" s="1"/>
      <c r="B1052" s="3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>
      <c r="A1053" s="1"/>
      <c r="B1053" s="3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>
      <c r="A1054" s="1"/>
      <c r="B1054" s="3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>
      <c r="A1055" s="1"/>
      <c r="B1055" s="3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>
      <c r="A1056" s="1"/>
      <c r="B1056" s="3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>
      <c r="A1057" s="1"/>
      <c r="B1057" s="3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>
      <c r="A1058" s="1"/>
      <c r="B1058" s="3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>
      <c r="A1059" s="1"/>
      <c r="B1059" s="3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>
      <c r="A1060" s="1"/>
      <c r="B1060" s="3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>
      <c r="A1061" s="1"/>
      <c r="B1061" s="3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>
      <c r="A1062" s="1"/>
      <c r="B1062" s="3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>
      <c r="A1063" s="1"/>
      <c r="B1063" s="3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>
      <c r="A1064" s="1"/>
      <c r="B1064" s="3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>
      <c r="A1065" s="1"/>
      <c r="B1065" s="3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>
      <c r="A1066" s="1"/>
      <c r="B1066" s="3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>
      <c r="A1067" s="1"/>
      <c r="B1067" s="3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>
      <c r="A1068" s="1"/>
      <c r="B1068" s="3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>
      <c r="A1069" s="1"/>
      <c r="B1069" s="3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>
      <c r="A1070" s="1"/>
      <c r="B1070" s="3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>
      <c r="A1071" s="1"/>
      <c r="B1071" s="3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>
      <c r="A1072" s="1"/>
      <c r="B1072" s="3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>
      <c r="A1073" s="1"/>
      <c r="B1073" s="3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>
      <c r="A1074" s="1"/>
      <c r="B1074" s="3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>
      <c r="A1075" s="1"/>
      <c r="B1075" s="3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>
      <c r="A1076" s="1"/>
      <c r="B1076" s="3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>
      <c r="A1077" s="1"/>
      <c r="B1077" s="3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>
      <c r="A1078" s="1"/>
      <c r="B1078" s="3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>
      <c r="A1079" s="1"/>
      <c r="B1079" s="3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>
      <c r="A1080" s="1"/>
      <c r="B1080" s="3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>
      <c r="A1081" s="1"/>
      <c r="B1081" s="3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>
      <c r="A1082" s="1"/>
      <c r="B1082" s="3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>
      <c r="A1083" s="1"/>
      <c r="B1083" s="3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>
      <c r="A1084" s="1"/>
      <c r="B1084" s="3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>
      <c r="A1085" s="1"/>
      <c r="B1085" s="3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>
      <c r="A1086" s="1"/>
      <c r="B1086" s="3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>
      <c r="A1087" s="1"/>
      <c r="B1087" s="3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>
      <c r="A1088" s="1"/>
      <c r="B1088" s="3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>
      <c r="A1089" s="1"/>
      <c r="B1089" s="3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>
      <c r="A1090" s="1"/>
      <c r="B1090" s="3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>
      <c r="A1091" s="1"/>
      <c r="B1091" s="3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>
      <c r="A1092" s="1"/>
      <c r="B1092" s="3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>
      <c r="A1093" s="1"/>
      <c r="B1093" s="3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>
      <c r="A1094" s="1"/>
      <c r="B1094" s="3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>
      <c r="A1095" s="1"/>
      <c r="B1095" s="3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>
      <c r="A1096" s="1"/>
      <c r="B1096" s="3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>
      <c r="A1097" s="1"/>
      <c r="B1097" s="3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>
      <c r="A1098" s="1"/>
      <c r="B1098" s="3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>
      <c r="A1099" s="1"/>
      <c r="B1099" s="3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>
      <c r="A1100" s="1"/>
      <c r="B1100" s="3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>
      <c r="A1101" s="1"/>
      <c r="B1101" s="3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>
      <c r="A1102" s="1"/>
      <c r="B1102" s="3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>
      <c r="A1103" s="1"/>
      <c r="B1103" s="3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>
      <c r="A1104" s="1"/>
      <c r="B1104" s="3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>
      <c r="A1105" s="1"/>
      <c r="B1105" s="3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>
      <c r="A1106" s="1"/>
      <c r="B1106" s="3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>
      <c r="A1107" s="1"/>
      <c r="B1107" s="3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>
      <c r="A1108" s="1"/>
      <c r="B1108" s="3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>
      <c r="A1109" s="1"/>
      <c r="B1109" s="3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>
      <c r="A1110" s="1"/>
      <c r="B1110" s="3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>
      <c r="A1111" s="1"/>
      <c r="B1111" s="3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>
      <c r="A1112" s="1"/>
      <c r="B1112" s="3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>
      <c r="A1113" s="1"/>
      <c r="B1113" s="3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pans="1:30">
      <c r="A1114" s="1"/>
      <c r="B1114" s="3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pans="1:30">
      <c r="A1115" s="1"/>
      <c r="B1115" s="3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pans="1:30">
      <c r="A1116" s="1"/>
      <c r="B1116" s="3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pans="1:30">
      <c r="A1117" s="1"/>
      <c r="B1117" s="3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pans="1:30">
      <c r="A1118" s="1"/>
      <c r="B1118" s="3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pans="1:30">
      <c r="A1119" s="1"/>
      <c r="B1119" s="3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pans="1:30">
      <c r="A1120" s="1"/>
      <c r="B1120" s="3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pans="1:30">
      <c r="A1121" s="1"/>
      <c r="B1121" s="3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pans="1:30">
      <c r="A1122" s="1"/>
      <c r="B1122" s="3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pans="1:30">
      <c r="A1123" s="1"/>
      <c r="B1123" s="3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pans="1:30">
      <c r="A1124" s="1"/>
      <c r="B1124" s="3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pans="1:30">
      <c r="A1125" s="1"/>
      <c r="B1125" s="3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pans="1:30">
      <c r="A1126" s="1"/>
      <c r="B1126" s="3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pans="1:30">
      <c r="A1127" s="1"/>
      <c r="B1127" s="3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pans="1:30">
      <c r="A1128" s="1"/>
      <c r="B1128" s="3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pans="1:30">
      <c r="A1129" s="1"/>
      <c r="B1129" s="3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pans="1:30">
      <c r="A1130" s="1"/>
      <c r="B1130" s="3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pans="1:30">
      <c r="A1131" s="1"/>
      <c r="B1131" s="3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pans="1:30">
      <c r="A1132" s="1"/>
      <c r="B1132" s="3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pans="1:30">
      <c r="A1133" s="1"/>
      <c r="B1133" s="3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pans="1:30">
      <c r="A1134" s="1"/>
      <c r="B1134" s="3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pans="1:30">
      <c r="A1135" s="1"/>
      <c r="B1135" s="3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pans="1:30">
      <c r="A1136" s="1"/>
      <c r="B1136" s="3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pans="1:30">
      <c r="A1137" s="1"/>
      <c r="B1137" s="3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pans="1:30">
      <c r="A1138" s="1"/>
      <c r="B1138" s="3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pans="1:30">
      <c r="A1139" s="1"/>
      <c r="B1139" s="3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pans="1:30">
      <c r="A1140" s="1"/>
      <c r="B1140" s="3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pans="1:30">
      <c r="A1141" s="1"/>
      <c r="B1141" s="3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pans="1:30">
      <c r="A1142" s="1"/>
      <c r="B1142" s="3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pans="1:30">
      <c r="A1143" s="1"/>
      <c r="B1143" s="3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pans="1:30">
      <c r="A1144" s="1"/>
      <c r="B1144" s="3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>
      <c r="A1145" s="1"/>
      <c r="B1145" s="3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pans="1:30">
      <c r="A1146" s="1"/>
      <c r="B1146" s="3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pans="1:30">
      <c r="A1147" s="1"/>
      <c r="B1147" s="3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pans="1:30">
      <c r="A1148" s="1"/>
      <c r="B1148" s="3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pans="1:30">
      <c r="A1149" s="1"/>
      <c r="B1149" s="3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pans="1:30">
      <c r="A1150" s="1"/>
      <c r="B1150" s="3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pans="1:30">
      <c r="A1151" s="1"/>
      <c r="B1151" s="3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pans="1:30">
      <c r="A1152" s="1"/>
      <c r="B1152" s="3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pans="1:30">
      <c r="A1153" s="1"/>
      <c r="B1153" s="3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pans="1:30">
      <c r="A1154" s="1"/>
      <c r="B1154" s="3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pans="1:30">
      <c r="A1155" s="1"/>
      <c r="B1155" s="3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pans="1:30">
      <c r="A1156" s="1"/>
      <c r="B1156" s="3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pans="1:30">
      <c r="A1157" s="1"/>
      <c r="B1157" s="3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pans="1:30">
      <c r="A1158" s="1"/>
      <c r="B1158" s="3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>
      <c r="A1159" s="1"/>
      <c r="B1159" s="3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>
      <c r="A1160" s="1"/>
      <c r="B1160" s="3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pans="1:30">
      <c r="A1161" s="1"/>
      <c r="B1161" s="3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pans="1:30">
      <c r="A1162" s="1"/>
      <c r="B1162" s="3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pans="1:30">
      <c r="A1163" s="1"/>
      <c r="B1163" s="3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>
      <c r="A1164" s="1"/>
      <c r="B1164" s="3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pans="1:30">
      <c r="A1165" s="1"/>
      <c r="B1165" s="3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pans="1:30">
      <c r="A1166" s="1"/>
      <c r="B1166" s="3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pans="1:30">
      <c r="A1167" s="1"/>
      <c r="B1167" s="3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pans="1:30">
      <c r="A1168" s="1"/>
      <c r="B1168" s="3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pans="1:30">
      <c r="A1169" s="1"/>
      <c r="B1169" s="3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pans="1:30">
      <c r="A1170" s="1"/>
      <c r="B1170" s="3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pans="1:30">
      <c r="A1171" s="1"/>
      <c r="B1171" s="3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pans="1:30">
      <c r="A1172" s="1"/>
      <c r="B1172" s="3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pans="1:30">
      <c r="A1173" s="1"/>
      <c r="B1173" s="3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pans="1:30">
      <c r="A1174" s="1"/>
      <c r="B1174" s="3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pans="1:30">
      <c r="A1175" s="1"/>
      <c r="B1175" s="3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pans="1:30">
      <c r="A1176" s="1"/>
      <c r="B1176" s="3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pans="1:30">
      <c r="A1177" s="1"/>
      <c r="B1177" s="3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pans="1:30">
      <c r="A1178" s="1"/>
      <c r="B1178" s="3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pans="1:30">
      <c r="A1179" s="1"/>
      <c r="B1179" s="3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pans="1:30">
      <c r="A1180" s="1"/>
      <c r="B1180" s="3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pans="1:30">
      <c r="A1181" s="1"/>
      <c r="B1181" s="3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pans="1:30">
      <c r="A1182" s="1"/>
      <c r="B1182" s="3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pans="1:30">
      <c r="A1183" s="1"/>
      <c r="B1183" s="3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pans="1:30">
      <c r="A1184" s="1"/>
      <c r="B1184" s="3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pans="1:30">
      <c r="A1185" s="1"/>
      <c r="B1185" s="3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pans="1:30">
      <c r="A1186" s="1"/>
      <c r="B1186" s="3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pans="1:30">
      <c r="A1187" s="1"/>
      <c r="B1187" s="3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pans="1:30">
      <c r="A1188" s="1"/>
      <c r="B1188" s="3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pans="1:30">
      <c r="A1189" s="1"/>
      <c r="B1189" s="3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pans="1:30">
      <c r="A1190" s="1"/>
      <c r="B1190" s="3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pans="1:30">
      <c r="A1191" s="1"/>
      <c r="B1191" s="3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pans="1:30">
      <c r="A1192" s="1"/>
      <c r="B1192" s="3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pans="1:30">
      <c r="A1193" s="1"/>
      <c r="B1193" s="3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pans="1:30">
      <c r="A1194" s="1"/>
      <c r="B1194" s="3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pans="1:30">
      <c r="A1195" s="1"/>
      <c r="B1195" s="3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pans="1:30">
      <c r="A1196" s="1"/>
      <c r="B1196" s="3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pans="1:30">
      <c r="A1197" s="1"/>
      <c r="B1197" s="3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pans="1:30">
      <c r="A1198" s="1"/>
      <c r="B1198" s="3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pans="1:30">
      <c r="A1199" s="1"/>
      <c r="B1199" s="3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pans="1:30">
      <c r="A1200" s="1"/>
      <c r="B1200" s="3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  <row r="1201" spans="1:30">
      <c r="A1201" s="1"/>
      <c r="B1201" s="3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</row>
    <row r="1202" spans="1:30">
      <c r="A1202" s="1"/>
      <c r="B1202" s="3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</row>
    <row r="1203" spans="1:30">
      <c r="A1203" s="1"/>
      <c r="B1203" s="3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</row>
    <row r="1204" spans="1:30">
      <c r="A1204" s="1"/>
      <c r="B1204" s="3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</row>
    <row r="1205" spans="1:30">
      <c r="A1205" s="1"/>
      <c r="B1205" s="3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</row>
    <row r="1206" spans="1:30">
      <c r="A1206" s="1"/>
      <c r="B1206" s="3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</row>
    <row r="1207" spans="1:30">
      <c r="A1207" s="1"/>
      <c r="B1207" s="3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</row>
    <row r="1208" spans="1:30">
      <c r="A1208" s="1"/>
      <c r="B1208" s="3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spans="1:30">
      <c r="A1209" s="1"/>
      <c r="B1209" s="3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spans="1:30">
      <c r="A1210" s="1"/>
      <c r="B1210" s="3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spans="1:30">
      <c r="A1211" s="1"/>
      <c r="B1211" s="3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spans="1:30">
      <c r="A1212" s="1"/>
      <c r="B1212" s="3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</row>
    <row r="1213" spans="1:30">
      <c r="A1213" s="1"/>
      <c r="B1213" s="3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</row>
    <row r="1214" spans="1:30">
      <c r="A1214" s="1"/>
      <c r="B1214" s="3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</row>
    <row r="1215" spans="1:30">
      <c r="A1215" s="1"/>
      <c r="B1215" s="3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</row>
    <row r="1216" spans="1:30">
      <c r="A1216" s="1"/>
      <c r="B1216" s="3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</row>
    <row r="1217" spans="1:30">
      <c r="A1217" s="1"/>
      <c r="B1217" s="3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</row>
    <row r="1218" spans="1:30">
      <c r="A1218" s="1"/>
      <c r="B1218" s="3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</row>
    <row r="1219" spans="1:30">
      <c r="A1219" s="1"/>
      <c r="B1219" s="3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spans="1:30">
      <c r="A1220" s="1"/>
      <c r="B1220" s="3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spans="1:30">
      <c r="A1221" s="1"/>
      <c r="B1221" s="3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spans="1:30">
      <c r="A1222" s="1"/>
      <c r="B1222" s="3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spans="1:30">
      <c r="A1223" s="1"/>
      <c r="B1223" s="3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spans="1:30">
      <c r="A1224" s="1"/>
      <c r="B1224" s="3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spans="1:30">
      <c r="A1225" s="1"/>
      <c r="B1225" s="3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spans="1:30">
      <c r="A1226" s="1"/>
      <c r="B1226" s="3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spans="1:30">
      <c r="A1227" s="1"/>
      <c r="B1227" s="3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</row>
    <row r="1228" spans="1:30">
      <c r="A1228" s="1"/>
      <c r="B1228" s="3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</row>
    <row r="1229" spans="1:30">
      <c r="A1229" s="1"/>
      <c r="B1229" s="3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</row>
    <row r="1230" spans="1:30">
      <c r="A1230" s="1"/>
      <c r="B1230" s="3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</row>
    <row r="1231" spans="1:30">
      <c r="A1231" s="1"/>
      <c r="B1231" s="3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</row>
    <row r="1232" spans="1:30">
      <c r="A1232" s="1"/>
      <c r="B1232" s="3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</row>
    <row r="1233" spans="1:30">
      <c r="A1233" s="1"/>
      <c r="B1233" s="3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</row>
    <row r="1234" spans="1:30">
      <c r="A1234" s="1"/>
      <c r="B1234" s="3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</row>
    <row r="1235" spans="1:30">
      <c r="A1235" s="1"/>
      <c r="B1235" s="3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</row>
    <row r="1236" spans="1:30">
      <c r="A1236" s="1"/>
      <c r="B1236" s="3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</row>
    <row r="1237" spans="1:30">
      <c r="A1237" s="1"/>
      <c r="B1237" s="3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</row>
    <row r="1238" spans="1:30">
      <c r="A1238" s="1"/>
      <c r="B1238" s="3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spans="1:30">
      <c r="A1239" s="1"/>
      <c r="B1239" s="3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spans="1:30">
      <c r="A1240" s="1"/>
      <c r="B1240" s="3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spans="1:30">
      <c r="A1241" s="1"/>
      <c r="B1241" s="3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spans="1:30">
      <c r="A1242" s="1"/>
      <c r="B1242" s="3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</row>
    <row r="1243" spans="1:30">
      <c r="A1243" s="1"/>
      <c r="B1243" s="3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</row>
    <row r="1244" spans="1:30">
      <c r="A1244" s="1"/>
      <c r="B1244" s="3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</row>
    <row r="1245" spans="1:30">
      <c r="A1245" s="1"/>
      <c r="B1245" s="3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</row>
    <row r="1246" spans="1:30">
      <c r="A1246" s="1"/>
      <c r="B1246" s="3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</row>
    <row r="1247" spans="1:30">
      <c r="A1247" s="1"/>
      <c r="B1247" s="3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</row>
    <row r="1248" spans="1:30">
      <c r="A1248" s="1"/>
      <c r="B1248" s="3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</row>
    <row r="1249" spans="1:30">
      <c r="A1249" s="1"/>
      <c r="B1249" s="3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</row>
    <row r="1250" spans="1:30">
      <c r="A1250" s="1"/>
      <c r="B1250" s="3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</row>
    <row r="1251" spans="1:30">
      <c r="A1251" s="1"/>
      <c r="B1251" s="3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</row>
    <row r="1252" spans="1:30">
      <c r="A1252" s="1"/>
      <c r="B1252" s="3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</row>
    <row r="1253" spans="1:30">
      <c r="A1253" s="1"/>
      <c r="B1253" s="3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</row>
    <row r="1254" spans="1:30">
      <c r="A1254" s="1"/>
      <c r="B1254" s="3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</row>
    <row r="1255" spans="1:30">
      <c r="A1255" s="1"/>
      <c r="B1255" s="3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</row>
    <row r="1256" spans="1:30">
      <c r="A1256" s="1"/>
      <c r="B1256" s="3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</row>
    <row r="1257" spans="1:30">
      <c r="A1257" s="1"/>
      <c r="B1257" s="3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</row>
    <row r="1258" spans="1:30">
      <c r="A1258" s="1"/>
      <c r="B1258" s="3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</row>
    <row r="1259" spans="1:30">
      <c r="A1259" s="1"/>
      <c r="B1259" s="3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</row>
    <row r="1260" spans="1:30">
      <c r="A1260" s="1"/>
      <c r="B1260" s="3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</row>
    <row r="1261" spans="1:30">
      <c r="A1261" s="1"/>
      <c r="B1261" s="3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</row>
    <row r="1262" spans="1:30">
      <c r="A1262" s="1"/>
      <c r="B1262" s="3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</row>
    <row r="1263" spans="1:30">
      <c r="A1263" s="1"/>
      <c r="B1263" s="3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</row>
    <row r="1264" spans="1:30">
      <c r="A1264" s="1"/>
      <c r="B1264" s="3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</row>
    <row r="1265" spans="1:30">
      <c r="A1265" s="1"/>
      <c r="B1265" s="3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</row>
    <row r="1266" spans="1:30">
      <c r="A1266" s="1"/>
      <c r="B1266" s="3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</row>
    <row r="1267" spans="1:30">
      <c r="A1267" s="1"/>
      <c r="B1267" s="3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</row>
    <row r="1268" spans="1:30">
      <c r="A1268" s="1"/>
      <c r="B1268" s="3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</row>
    <row r="1269" spans="1:30">
      <c r="A1269" s="1"/>
      <c r="B1269" s="3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</row>
    <row r="1270" spans="1:30">
      <c r="A1270" s="1"/>
      <c r="B1270" s="3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</row>
    <row r="1271" spans="1:30">
      <c r="A1271" s="1"/>
      <c r="B1271" s="3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</row>
    <row r="1272" spans="1:30">
      <c r="A1272" s="1"/>
      <c r="B1272" s="3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</row>
    <row r="1273" spans="1:30">
      <c r="A1273" s="1"/>
      <c r="B1273" s="3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</row>
    <row r="1274" spans="1:30">
      <c r="A1274" s="1"/>
      <c r="B1274" s="3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</row>
    <row r="1275" spans="1:30">
      <c r="A1275" s="1"/>
      <c r="B1275" s="3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</row>
    <row r="1276" spans="1:30">
      <c r="A1276" s="1"/>
      <c r="B1276" s="3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</row>
    <row r="1277" spans="1:30">
      <c r="A1277" s="1"/>
      <c r="B1277" s="3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</row>
    <row r="1278" spans="1:30">
      <c r="A1278" s="1"/>
      <c r="B1278" s="3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</row>
    <row r="1279" spans="1:30">
      <c r="A1279" s="1"/>
      <c r="B1279" s="3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</row>
    <row r="1280" spans="1:30">
      <c r="A1280" s="1"/>
      <c r="B1280" s="3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</row>
    <row r="1281" spans="1:30">
      <c r="A1281" s="1"/>
      <c r="B1281" s="3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</row>
    <row r="1282" spans="1:30">
      <c r="A1282" s="1"/>
      <c r="B1282" s="3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</row>
    <row r="1283" spans="1:30">
      <c r="A1283" s="1"/>
      <c r="B1283" s="3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</row>
    <row r="1284" spans="1:30">
      <c r="A1284" s="1"/>
      <c r="B1284" s="3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</row>
    <row r="1285" spans="1:30">
      <c r="A1285" s="1"/>
      <c r="B1285" s="3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</row>
    <row r="1286" spans="1:30">
      <c r="A1286" s="1"/>
      <c r="B1286" s="3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</row>
    <row r="1287" spans="1:30">
      <c r="A1287" s="1"/>
      <c r="B1287" s="3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</row>
    <row r="1288" spans="1:30">
      <c r="A1288" s="1"/>
      <c r="B1288" s="3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</row>
    <row r="1289" spans="1:30">
      <c r="A1289" s="1"/>
      <c r="B1289" s="3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</row>
    <row r="1290" spans="1:30">
      <c r="A1290" s="1"/>
      <c r="B1290" s="3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</row>
    <row r="1291" spans="1:30">
      <c r="A1291" s="1"/>
      <c r="B1291" s="3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</row>
    <row r="1292" spans="1:30">
      <c r="A1292" s="1"/>
      <c r="B1292" s="3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</row>
    <row r="1293" spans="1:30">
      <c r="A1293" s="1"/>
      <c r="B1293" s="3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</row>
    <row r="1294" spans="1:30">
      <c r="A1294" s="1"/>
      <c r="B1294" s="3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</row>
    <row r="1295" spans="1:30">
      <c r="A1295" s="1"/>
      <c r="B1295" s="3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</row>
    <row r="1296" spans="1:30">
      <c r="A1296" s="1"/>
      <c r="B1296" s="3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</row>
    <row r="1297" spans="1:30">
      <c r="A1297" s="1"/>
      <c r="B1297" s="3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</row>
    <row r="1298" spans="1:30">
      <c r="A1298" s="1"/>
      <c r="B1298" s="3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</row>
    <row r="1299" spans="1:30">
      <c r="A1299" s="1"/>
      <c r="B1299" s="3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</row>
    <row r="1300" spans="1:30">
      <c r="A1300" s="1"/>
      <c r="B1300" s="3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</row>
    <row r="1301" spans="1:30">
      <c r="A1301" s="1"/>
      <c r="B1301" s="3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</row>
    <row r="1302" spans="1:30">
      <c r="A1302" s="1"/>
      <c r="B1302" s="3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</row>
    <row r="1303" spans="1:30">
      <c r="A1303" s="1"/>
      <c r="B1303" s="3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</row>
    <row r="1304" spans="1:30">
      <c r="A1304" s="1"/>
      <c r="B1304" s="3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</row>
    <row r="1305" spans="1:30">
      <c r="A1305" s="1"/>
      <c r="B1305" s="3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</row>
    <row r="1306" spans="1:30">
      <c r="A1306" s="1"/>
      <c r="B1306" s="3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</row>
    <row r="1307" spans="1:30">
      <c r="A1307" s="1"/>
      <c r="B1307" s="3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</row>
    <row r="1308" spans="1:30">
      <c r="A1308" s="1"/>
      <c r="B1308" s="3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</row>
    <row r="1309" spans="1:30">
      <c r="A1309" s="1"/>
      <c r="B1309" s="3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</row>
    <row r="1310" spans="1:30">
      <c r="A1310" s="1"/>
      <c r="B1310" s="3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</row>
    <row r="1311" spans="1:30">
      <c r="A1311" s="1"/>
      <c r="B1311" s="3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</row>
    <row r="1312" spans="1:30">
      <c r="A1312" s="1"/>
      <c r="B1312" s="3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</row>
    <row r="1313" spans="1:30">
      <c r="A1313" s="1"/>
      <c r="B1313" s="3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</row>
    <row r="1314" spans="1:30">
      <c r="A1314" s="1"/>
      <c r="B1314" s="3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</row>
    <row r="1315" spans="1:30">
      <c r="A1315" s="1"/>
      <c r="B1315" s="3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</row>
    <row r="1316" spans="1:30">
      <c r="A1316" s="1"/>
      <c r="B1316" s="3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</row>
    <row r="1317" spans="1:30">
      <c r="A1317" s="1"/>
      <c r="B1317" s="3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</row>
    <row r="1318" spans="1:30">
      <c r="A1318" s="1"/>
      <c r="B1318" s="3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</row>
    <row r="1319" spans="1:30">
      <c r="A1319" s="1"/>
      <c r="B1319" s="3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</row>
    <row r="1320" spans="1:30">
      <c r="A1320" s="1"/>
      <c r="B1320" s="3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</row>
    <row r="1321" spans="1:30">
      <c r="A1321" s="1"/>
      <c r="B1321" s="3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</row>
    <row r="1322" spans="1:30">
      <c r="A1322" s="1"/>
      <c r="B1322" s="3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</row>
    <row r="1323" spans="1:30">
      <c r="A1323" s="1"/>
      <c r="B1323" s="3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</row>
    <row r="1324" spans="1:30">
      <c r="A1324" s="1"/>
      <c r="B1324" s="3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</row>
    <row r="1325" spans="1:30">
      <c r="A1325" s="1"/>
      <c r="B1325" s="3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</row>
    <row r="1326" spans="1:30">
      <c r="A1326" s="1"/>
      <c r="B1326" s="3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</row>
    <row r="1327" spans="1:30">
      <c r="A1327" s="1"/>
      <c r="B1327" s="3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</row>
    <row r="1328" spans="1:30">
      <c r="A1328" s="1"/>
      <c r="B1328" s="3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</row>
    <row r="1329" spans="1:30">
      <c r="A1329" s="1"/>
      <c r="B1329" s="3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</row>
    <row r="1330" spans="1:30">
      <c r="A1330" s="1"/>
      <c r="B1330" s="3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</row>
    <row r="1331" spans="1:30">
      <c r="A1331" s="1"/>
      <c r="B1331" s="3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</row>
    <row r="1332" spans="1:30">
      <c r="A1332" s="1"/>
      <c r="B1332" s="3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</row>
    <row r="1333" spans="1:30">
      <c r="A1333" s="1"/>
      <c r="B1333" s="3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</row>
    <row r="1334" spans="1:30">
      <c r="A1334" s="1"/>
      <c r="B1334" s="3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</row>
    <row r="1335" spans="1:30">
      <c r="A1335" s="1"/>
      <c r="B1335" s="3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</row>
    <row r="1336" spans="1:30">
      <c r="A1336" s="1"/>
      <c r="B1336" s="3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</row>
    <row r="1337" spans="1:30">
      <c r="A1337" s="1"/>
      <c r="B1337" s="3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</row>
    <row r="1338" spans="1:30">
      <c r="A1338" s="1"/>
      <c r="B1338" s="3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</row>
    <row r="1339" spans="1:30">
      <c r="A1339" s="1"/>
      <c r="B1339" s="3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</row>
    <row r="1340" spans="1:30">
      <c r="A1340" s="1"/>
      <c r="B1340" s="3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</row>
    <row r="1341" spans="1:30">
      <c r="A1341" s="1"/>
      <c r="B1341" s="3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</row>
    <row r="1342" spans="1:30">
      <c r="A1342" s="1"/>
      <c r="B1342" s="3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</row>
    <row r="1343" spans="1:30">
      <c r="A1343" s="1"/>
      <c r="B1343" s="3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</row>
    <row r="1344" spans="1:30">
      <c r="A1344" s="1"/>
      <c r="B1344" s="3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</row>
    <row r="1345" spans="1:30">
      <c r="A1345" s="1"/>
      <c r="B1345" s="3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</row>
    <row r="1346" spans="1:30">
      <c r="A1346" s="1"/>
      <c r="B1346" s="3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</row>
    <row r="1347" spans="1:30">
      <c r="A1347" s="1"/>
      <c r="B1347" s="3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</row>
    <row r="1348" spans="1:30">
      <c r="A1348" s="1"/>
      <c r="B1348" s="3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</row>
    <row r="1349" spans="1:30">
      <c r="A1349" s="1"/>
      <c r="B1349" s="3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</row>
    <row r="1350" spans="1:30">
      <c r="A1350" s="1"/>
      <c r="B1350" s="3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</row>
    <row r="1351" spans="1:30">
      <c r="A1351" s="1"/>
      <c r="B1351" s="3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</row>
    <row r="1352" spans="1:30">
      <c r="A1352" s="1"/>
      <c r="B1352" s="3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</row>
    <row r="1353" spans="1:30">
      <c r="A1353" s="1"/>
      <c r="B1353" s="3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</row>
    <row r="1354" spans="1:30">
      <c r="A1354" s="1"/>
      <c r="B1354" s="3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</row>
    <row r="1355" spans="1:30">
      <c r="A1355" s="1"/>
      <c r="B1355" s="3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</row>
    <row r="1356" spans="1:30">
      <c r="A1356" s="1"/>
      <c r="B1356" s="3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</row>
    <row r="1357" spans="1:30">
      <c r="A1357" s="1"/>
      <c r="B1357" s="3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</row>
    <row r="1358" spans="1:30">
      <c r="A1358" s="1"/>
      <c r="B1358" s="3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</row>
    <row r="1359" spans="1:30">
      <c r="A1359" s="1"/>
      <c r="B1359" s="3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</row>
    <row r="1360" spans="1:30">
      <c r="A1360" s="1"/>
      <c r="B1360" s="3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</row>
    <row r="1361" spans="1:30">
      <c r="A1361" s="1"/>
      <c r="B1361" s="3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</row>
    <row r="1362" spans="1:30">
      <c r="A1362" s="1"/>
      <c r="B1362" s="3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</row>
    <row r="1363" spans="1:30">
      <c r="A1363" s="1"/>
      <c r="B1363" s="3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</row>
    <row r="1364" spans="1:30">
      <c r="A1364" s="1"/>
      <c r="B1364" s="3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</row>
    <row r="1365" spans="1:30">
      <c r="A1365" s="1"/>
      <c r="B1365" s="3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</row>
    <row r="1366" spans="1:30">
      <c r="A1366" s="1"/>
      <c r="B1366" s="3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</row>
    <row r="1367" spans="1:30">
      <c r="A1367" s="1"/>
      <c r="B1367" s="3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</row>
    <row r="1368" spans="1:30">
      <c r="A1368" s="1"/>
      <c r="B1368" s="3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</row>
    <row r="1369" spans="1:30">
      <c r="A1369" s="1"/>
      <c r="B1369" s="3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</row>
    <row r="1370" spans="1:30">
      <c r="A1370" s="1"/>
      <c r="B1370" s="3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</row>
    <row r="1371" spans="1:30">
      <c r="A1371" s="1"/>
      <c r="B1371" s="3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</row>
    <row r="1372" spans="1:30">
      <c r="A1372" s="1"/>
      <c r="B1372" s="3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</row>
    <row r="1373" spans="1:30">
      <c r="A1373" s="1"/>
      <c r="B1373" s="3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</row>
    <row r="1374" spans="1:30">
      <c r="A1374" s="1"/>
      <c r="B1374" s="3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</row>
    <row r="1375" spans="1:30">
      <c r="A1375" s="1"/>
      <c r="B1375" s="3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</row>
    <row r="1376" spans="1:30">
      <c r="A1376" s="1"/>
      <c r="B1376" s="3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</row>
    <row r="1377" spans="1:30">
      <c r="A1377" s="1"/>
      <c r="B1377" s="3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</row>
    <row r="1378" spans="1:30">
      <c r="A1378" s="1"/>
      <c r="B1378" s="3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</row>
    <row r="1379" spans="1:30">
      <c r="A1379" s="1"/>
      <c r="B1379" s="3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</row>
    <row r="1380" spans="1:30">
      <c r="A1380" s="1"/>
      <c r="B1380" s="3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</row>
    <row r="1381" spans="1:30">
      <c r="A1381" s="1"/>
      <c r="B1381" s="3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</row>
    <row r="1382" spans="1:30">
      <c r="A1382" s="1"/>
      <c r="B1382" s="3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</row>
    <row r="1383" spans="1:30">
      <c r="A1383" s="1"/>
      <c r="B1383" s="3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</row>
    <row r="1384" spans="1:30">
      <c r="A1384" s="1"/>
      <c r="B1384" s="3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</row>
    <row r="1385" spans="1:30">
      <c r="A1385" s="1"/>
      <c r="B1385" s="3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</row>
    <row r="1386" spans="1:30">
      <c r="A1386" s="1"/>
      <c r="B1386" s="3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</row>
    <row r="1387" spans="1:30">
      <c r="A1387" s="1"/>
      <c r="B1387" s="3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</row>
    <row r="1388" spans="1:30">
      <c r="A1388" s="1"/>
      <c r="B1388" s="3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</row>
    <row r="1389" spans="1:30">
      <c r="A1389" s="1"/>
      <c r="B1389" s="3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</row>
    <row r="1390" spans="1:30">
      <c r="A1390" s="1"/>
      <c r="B1390" s="3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</row>
    <row r="1391" spans="1:30">
      <c r="A1391" s="1"/>
      <c r="B1391" s="3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</row>
    <row r="1392" spans="1:30">
      <c r="A1392" s="1"/>
      <c r="B1392" s="3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</row>
    <row r="1393" spans="1:30">
      <c r="A1393" s="1"/>
      <c r="B1393" s="3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</row>
    <row r="1394" spans="1:30">
      <c r="A1394" s="1"/>
      <c r="B1394" s="3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</row>
    <row r="1395" spans="1:30">
      <c r="A1395" s="1"/>
      <c r="B1395" s="3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</row>
    <row r="1396" spans="1:30">
      <c r="A1396" s="1"/>
      <c r="B1396" s="3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</row>
    <row r="1397" spans="1:30">
      <c r="A1397" s="1"/>
      <c r="B1397" s="3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</row>
    <row r="1398" spans="1:30">
      <c r="A1398" s="1"/>
      <c r="B1398" s="3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</row>
    <row r="1399" spans="1:30">
      <c r="A1399" s="1"/>
      <c r="B1399" s="3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</row>
    <row r="1400" spans="1:30">
      <c r="A1400" s="1"/>
      <c r="B1400" s="3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</row>
    <row r="1401" spans="1:30">
      <c r="A1401" s="1"/>
      <c r="B1401" s="3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</row>
    <row r="1402" spans="1:30">
      <c r="A1402" s="1"/>
      <c r="B1402" s="3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</row>
    <row r="1403" spans="1:30">
      <c r="A1403" s="1"/>
      <c r="B1403" s="3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</row>
    <row r="1404" spans="1:30">
      <c r="A1404" s="1"/>
      <c r="B1404" s="3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</row>
    <row r="1405" spans="1:30">
      <c r="A1405" s="1"/>
      <c r="B1405" s="3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</row>
    <row r="1406" spans="1:30">
      <c r="A1406" s="1"/>
      <c r="B1406" s="3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</row>
    <row r="1407" spans="1:30">
      <c r="A1407" s="1"/>
      <c r="B1407" s="3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</row>
    <row r="1408" spans="1:30">
      <c r="A1408" s="1"/>
      <c r="B1408" s="3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</row>
    <row r="1409" spans="1:30">
      <c r="A1409" s="1"/>
      <c r="B1409" s="3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</row>
    <row r="1410" spans="1:30">
      <c r="A1410" s="1"/>
      <c r="B1410" s="3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</row>
    <row r="1411" spans="1:30">
      <c r="A1411" s="1"/>
      <c r="B1411" s="3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</row>
    <row r="1412" spans="1:30">
      <c r="A1412" s="1"/>
      <c r="B1412" s="3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</row>
    <row r="1413" spans="1:30">
      <c r="A1413" s="1"/>
      <c r="B1413" s="3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</row>
    <row r="1414" spans="1:30">
      <c r="A1414" s="1"/>
      <c r="B1414" s="3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</row>
    <row r="1415" spans="1:30">
      <c r="A1415" s="1"/>
      <c r="B1415" s="3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</row>
    <row r="1416" spans="1:30">
      <c r="A1416" s="1"/>
      <c r="B1416" s="3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</row>
    <row r="1417" spans="1:30">
      <c r="A1417" s="1"/>
      <c r="B1417" s="3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</row>
    <row r="1418" spans="1:30">
      <c r="A1418" s="1"/>
      <c r="B1418" s="3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</row>
    <row r="1419" spans="1:30">
      <c r="A1419" s="1"/>
      <c r="B1419" s="3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</row>
    <row r="1420" spans="1:30">
      <c r="A1420" s="1"/>
      <c r="B1420" s="3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</row>
    <row r="1421" spans="1:30">
      <c r="A1421" s="1"/>
      <c r="B1421" s="3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</row>
    <row r="1422" spans="1:30">
      <c r="A1422" s="1"/>
      <c r="B1422" s="3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</row>
    <row r="1423" spans="1:30">
      <c r="A1423" s="1"/>
      <c r="B1423" s="3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</row>
    <row r="1424" spans="1:30">
      <c r="A1424" s="1"/>
      <c r="B1424" s="3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</row>
    <row r="1425" spans="1:30">
      <c r="A1425" s="1"/>
      <c r="B1425" s="3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</row>
    <row r="1426" spans="1:30">
      <c r="A1426" s="1"/>
      <c r="B1426" s="3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</row>
    <row r="1427" spans="1:30">
      <c r="A1427" s="1"/>
      <c r="B1427" s="3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</row>
    <row r="1428" spans="1:30">
      <c r="A1428" s="1"/>
      <c r="B1428" s="3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</row>
    <row r="1429" spans="1:30">
      <c r="A1429" s="1"/>
      <c r="B1429" s="3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</row>
    <row r="1430" spans="1:30">
      <c r="A1430" s="1"/>
      <c r="B1430" s="3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</row>
    <row r="1431" spans="1:30">
      <c r="A1431" s="1"/>
      <c r="B1431" s="3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</row>
    <row r="1432" spans="1:30">
      <c r="A1432" s="1"/>
      <c r="B1432" s="3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</row>
    <row r="1433" spans="1:30">
      <c r="A1433" s="1"/>
      <c r="B1433" s="3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</row>
    <row r="1434" spans="1:30">
      <c r="A1434" s="1"/>
      <c r="B1434" s="3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</row>
    <row r="1435" spans="1:30">
      <c r="A1435" s="1"/>
      <c r="B1435" s="3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</row>
    <row r="1436" spans="1:30">
      <c r="A1436" s="1"/>
      <c r="B1436" s="3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</row>
    <row r="1437" spans="1:30">
      <c r="A1437" s="1"/>
      <c r="B1437" s="3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</row>
    <row r="1438" spans="1:30">
      <c r="A1438" s="1"/>
      <c r="B1438" s="3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</row>
    <row r="1439" spans="1:30">
      <c r="A1439" s="1"/>
      <c r="B1439" s="3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</row>
    <row r="1440" spans="1:30">
      <c r="A1440" s="1"/>
      <c r="B1440" s="3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</row>
    <row r="1441" spans="1:30">
      <c r="A1441" s="1"/>
      <c r="B1441" s="3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</row>
    <row r="1442" spans="1:30">
      <c r="A1442" s="1"/>
      <c r="B1442" s="3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</row>
    <row r="1443" spans="1:30">
      <c r="A1443" s="1"/>
      <c r="B1443" s="3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</row>
    <row r="1444" spans="1:30">
      <c r="A1444" s="1"/>
      <c r="B1444" s="3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</row>
    <row r="1445" spans="1:30">
      <c r="A1445" s="1"/>
      <c r="B1445" s="3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</row>
    <row r="1446" spans="1:30">
      <c r="A1446" s="1"/>
      <c r="B1446" s="3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</row>
    <row r="1447" spans="1:30">
      <c r="A1447" s="1"/>
      <c r="B1447" s="3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</row>
    <row r="1448" spans="1:30">
      <c r="A1448" s="1"/>
      <c r="B1448" s="3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</row>
    <row r="1449" spans="1:30">
      <c r="A1449" s="1"/>
      <c r="B1449" s="3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</row>
    <row r="1450" spans="1:30">
      <c r="A1450" s="1"/>
      <c r="B1450" s="3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</row>
    <row r="1451" spans="1:30">
      <c r="A1451" s="1"/>
      <c r="B1451" s="3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</row>
    <row r="1452" spans="1:30">
      <c r="A1452" s="1"/>
      <c r="B1452" s="3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</row>
    <row r="1453" spans="1:30">
      <c r="A1453" s="1"/>
      <c r="B1453" s="3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</row>
    <row r="1454" spans="1:30">
      <c r="A1454" s="1"/>
      <c r="B1454" s="3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</row>
    <row r="1455" spans="1:30">
      <c r="A1455" s="1"/>
      <c r="B1455" s="3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</row>
    <row r="1456" spans="1:30">
      <c r="A1456" s="1"/>
      <c r="B1456" s="3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</row>
    <row r="1457" spans="1:30">
      <c r="A1457" s="1"/>
      <c r="B1457" s="3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</row>
    <row r="1458" spans="1:30">
      <c r="A1458" s="1"/>
      <c r="B1458" s="3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</row>
    <row r="1459" spans="1:30">
      <c r="A1459" s="1"/>
      <c r="B1459" s="3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</row>
    <row r="1460" spans="1:30">
      <c r="A1460" s="1"/>
      <c r="B1460" s="3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</row>
    <row r="1461" spans="1:30">
      <c r="A1461" s="1"/>
      <c r="B1461" s="3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</row>
    <row r="1462" spans="1:30">
      <c r="A1462" s="1"/>
      <c r="B1462" s="3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</row>
    <row r="1463" spans="1:30">
      <c r="A1463" s="1"/>
      <c r="B1463" s="3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</row>
    <row r="1464" spans="1:30">
      <c r="A1464" s="1"/>
      <c r="B1464" s="3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</row>
    <row r="1465" spans="1:30">
      <c r="A1465" s="1"/>
      <c r="B1465" s="3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</row>
    <row r="1466" spans="1:30">
      <c r="A1466" s="1"/>
      <c r="B1466" s="3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</row>
    <row r="1467" spans="1:30">
      <c r="A1467" s="1"/>
      <c r="B1467" s="3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</row>
    <row r="1468" spans="1:30">
      <c r="A1468" s="1"/>
      <c r="B1468" s="3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</row>
    <row r="1469" spans="1:30">
      <c r="A1469" s="1"/>
      <c r="B1469" s="3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</row>
    <row r="1470" spans="1:30">
      <c r="A1470" s="1"/>
      <c r="B1470" s="3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</row>
    <row r="1471" spans="1:30">
      <c r="A1471" s="1"/>
      <c r="B1471" s="3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</row>
    <row r="1472" spans="1:30">
      <c r="A1472" s="1"/>
      <c r="B1472" s="3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</row>
    <row r="1473" spans="1:30">
      <c r="A1473" s="1"/>
      <c r="B1473" s="3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</row>
    <row r="1474" spans="1:30">
      <c r="A1474" s="1"/>
      <c r="B1474" s="3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</row>
    <row r="1475" spans="1:30">
      <c r="A1475" s="1"/>
      <c r="B1475" s="3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</row>
    <row r="1476" spans="1:30">
      <c r="A1476" s="1"/>
      <c r="B1476" s="3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</row>
    <row r="1477" spans="1:30">
      <c r="A1477" s="1"/>
      <c r="B1477" s="3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</row>
    <row r="1478" spans="1:30">
      <c r="A1478" s="1"/>
      <c r="B1478" s="3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</row>
    <row r="1479" spans="1:30">
      <c r="A1479" s="1"/>
      <c r="B1479" s="3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</row>
    <row r="1480" spans="1:30">
      <c r="A1480" s="1"/>
      <c r="B1480" s="3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</row>
    <row r="1481" spans="1:30">
      <c r="A1481" s="1"/>
      <c r="B1481" s="3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</row>
    <row r="1482" spans="1:30">
      <c r="A1482" s="1"/>
      <c r="B1482" s="3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</row>
    <row r="1483" spans="1:30">
      <c r="A1483" s="1"/>
      <c r="B1483" s="3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</row>
    <row r="1484" spans="1:30">
      <c r="A1484" s="1"/>
      <c r="B1484" s="3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</row>
    <row r="1485" spans="1:30">
      <c r="A1485" s="1"/>
      <c r="B1485" s="3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</row>
    <row r="1486" spans="1:30">
      <c r="A1486" s="1"/>
      <c r="B1486" s="3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</row>
    <row r="1487" spans="1:30">
      <c r="A1487" s="1"/>
      <c r="B1487" s="3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</row>
    <row r="1488" spans="1:30">
      <c r="A1488" s="1"/>
      <c r="B1488" s="3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</row>
    <row r="1489" spans="1:30">
      <c r="A1489" s="1"/>
      <c r="B1489" s="3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</row>
    <row r="1490" spans="1:30">
      <c r="A1490" s="1"/>
      <c r="B1490" s="3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</row>
    <row r="1491" spans="1:30">
      <c r="A1491" s="1"/>
      <c r="B1491" s="3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</row>
    <row r="1492" spans="1:30">
      <c r="A1492" s="1"/>
      <c r="B1492" s="3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</row>
    <row r="1493" spans="1:30">
      <c r="A1493" s="1"/>
      <c r="B1493" s="3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</row>
    <row r="1494" spans="1:30">
      <c r="A1494" s="1"/>
      <c r="B1494" s="3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</row>
    <row r="1495" spans="1:30">
      <c r="A1495" s="1"/>
      <c r="B1495" s="3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</row>
    <row r="1496" spans="1:30">
      <c r="A1496" s="1"/>
      <c r="B1496" s="3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</row>
    <row r="1497" spans="1:30">
      <c r="A1497" s="1"/>
      <c r="B1497" s="3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</row>
    <row r="1498" spans="1:30">
      <c r="A1498" s="1"/>
      <c r="B1498" s="3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</row>
    <row r="1499" spans="1:30">
      <c r="A1499" s="1"/>
      <c r="B1499" s="3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</row>
    <row r="1500" spans="1:30">
      <c r="A1500" s="1"/>
      <c r="B1500" s="3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</row>
    <row r="1501" spans="1:30">
      <c r="A1501" s="1"/>
      <c r="B1501" s="3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</row>
    <row r="1502" spans="1:30">
      <c r="A1502" s="1"/>
      <c r="B1502" s="3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</row>
    <row r="1503" spans="1:30">
      <c r="A1503" s="1"/>
      <c r="B1503" s="3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</row>
    <row r="1504" spans="1:30">
      <c r="A1504" s="1"/>
      <c r="B1504" s="3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</row>
    <row r="1505" spans="1:30">
      <c r="A1505" s="1"/>
      <c r="B1505" s="3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</row>
    <row r="1506" spans="1:30">
      <c r="A1506" s="1"/>
      <c r="B1506" s="3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</row>
    <row r="1507" spans="1:30">
      <c r="A1507" s="1"/>
      <c r="B1507" s="3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</row>
    <row r="1508" spans="1:30">
      <c r="A1508" s="1"/>
      <c r="B1508" s="3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</row>
    <row r="1509" spans="1:30">
      <c r="A1509" s="1"/>
      <c r="B1509" s="3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</row>
    <row r="1510" spans="1:30">
      <c r="A1510" s="1"/>
      <c r="B1510" s="3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</row>
    <row r="1511" spans="1:30">
      <c r="A1511" s="1"/>
      <c r="B1511" s="3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</row>
    <row r="1512" spans="1:30">
      <c r="A1512" s="1"/>
      <c r="B1512" s="3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</row>
    <row r="1513" spans="1:30">
      <c r="A1513" s="1"/>
      <c r="B1513" s="3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</row>
    <row r="1514" spans="1:30">
      <c r="A1514" s="1"/>
      <c r="B1514" s="3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</row>
    <row r="1515" spans="1:30">
      <c r="A1515" s="1"/>
      <c r="B1515" s="3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</row>
    <row r="1516" spans="1:30">
      <c r="A1516" s="1"/>
      <c r="B1516" s="3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</row>
    <row r="1517" spans="1:30">
      <c r="A1517" s="1"/>
      <c r="B1517" s="3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</row>
    <row r="1518" spans="1:30">
      <c r="A1518" s="1"/>
      <c r="B1518" s="3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</row>
    <row r="1519" spans="1:30">
      <c r="A1519" s="1"/>
      <c r="B1519" s="3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</row>
    <row r="1520" spans="1:30">
      <c r="A1520" s="1"/>
      <c r="B1520" s="3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</row>
    <row r="1521" spans="1:30">
      <c r="A1521" s="1"/>
      <c r="B1521" s="3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</row>
    <row r="1522" spans="1:30">
      <c r="A1522" s="1"/>
      <c r="B1522" s="3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</row>
    <row r="1523" spans="1:30">
      <c r="A1523" s="1"/>
      <c r="B1523" s="3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</row>
    <row r="1524" spans="1:30">
      <c r="A1524" s="1"/>
      <c r="B1524" s="3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</row>
    <row r="1525" spans="1:30">
      <c r="A1525" s="1"/>
      <c r="B1525" s="3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</row>
    <row r="1526" spans="1:30">
      <c r="A1526" s="1"/>
      <c r="B1526" s="3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</row>
    <row r="1527" spans="1:30">
      <c r="A1527" s="1"/>
      <c r="B1527" s="3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</row>
    <row r="1528" spans="1:30">
      <c r="A1528" s="1"/>
      <c r="B1528" s="3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</row>
    <row r="1529" spans="1:30">
      <c r="A1529" s="1"/>
      <c r="B1529" s="3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</row>
    <row r="1530" spans="1:30">
      <c r="A1530" s="1"/>
      <c r="B1530" s="3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</row>
    <row r="1531" spans="1:30">
      <c r="A1531" s="1"/>
      <c r="B1531" s="3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</row>
    <row r="1532" spans="1:30">
      <c r="A1532" s="1"/>
      <c r="B1532" s="3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</row>
    <row r="1533" spans="1:30">
      <c r="A1533" s="1"/>
      <c r="B1533" s="3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</row>
    <row r="1534" spans="1:30">
      <c r="A1534" s="1"/>
      <c r="B1534" s="3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</row>
    <row r="1535" spans="1:30">
      <c r="A1535" s="1"/>
      <c r="B1535" s="3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</row>
    <row r="1536" spans="1:30">
      <c r="A1536" s="1"/>
      <c r="B1536" s="3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</row>
    <row r="1537" spans="1:30">
      <c r="A1537" s="1"/>
      <c r="B1537" s="3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</row>
    <row r="1538" spans="1:30">
      <c r="A1538" s="1"/>
      <c r="B1538" s="3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</row>
    <row r="1539" spans="1:30">
      <c r="A1539" s="1"/>
      <c r="B1539" s="3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</row>
    <row r="1540" spans="1:30">
      <c r="A1540" s="1"/>
      <c r="B1540" s="3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</row>
    <row r="1541" spans="1:30">
      <c r="A1541" s="1"/>
      <c r="B1541" s="3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</row>
    <row r="1542" spans="1:30">
      <c r="A1542" s="1"/>
      <c r="B1542" s="3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</row>
    <row r="1543" spans="1:30">
      <c r="A1543" s="1"/>
      <c r="B1543" s="3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</row>
    <row r="1544" spans="1:30">
      <c r="A1544" s="1"/>
      <c r="B1544" s="3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</row>
    <row r="1545" spans="1:30">
      <c r="A1545" s="1"/>
      <c r="B1545" s="3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</row>
    <row r="1546" spans="1:30">
      <c r="A1546" s="1"/>
      <c r="B1546" s="3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</row>
    <row r="1547" spans="1:30">
      <c r="A1547" s="1"/>
      <c r="B1547" s="3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</row>
    <row r="1548" spans="1:30">
      <c r="A1548" s="1"/>
      <c r="B1548" s="3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</row>
    <row r="1549" spans="1:30">
      <c r="A1549" s="1"/>
      <c r="B1549" s="3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</row>
    <row r="1550" spans="1:30">
      <c r="A1550" s="1"/>
      <c r="B1550" s="3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</row>
    <row r="1551" spans="1:30">
      <c r="A1551" s="1"/>
      <c r="B1551" s="3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</row>
    <row r="1552" spans="1:30">
      <c r="A1552" s="1"/>
      <c r="B1552" s="3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</row>
    <row r="1553" spans="1:30">
      <c r="A1553" s="1"/>
      <c r="B1553" s="3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</row>
    <row r="1554" spans="1:30">
      <c r="A1554" s="1"/>
      <c r="B1554" s="3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</row>
    <row r="1555" spans="1:30">
      <c r="A1555" s="1"/>
      <c r="B1555" s="3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</row>
    <row r="1556" spans="1:30">
      <c r="A1556" s="1"/>
      <c r="B1556" s="3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</row>
    <row r="1557" spans="1:30">
      <c r="A1557" s="1"/>
      <c r="B1557" s="3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</row>
    <row r="1558" spans="1:30">
      <c r="A1558" s="1"/>
      <c r="B1558" s="3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</row>
    <row r="1559" spans="1:30">
      <c r="A1559" s="1"/>
      <c r="B1559" s="3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</row>
    <row r="1560" spans="1:30">
      <c r="A1560" s="1"/>
      <c r="B1560" s="3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</row>
    <row r="1561" spans="1:30">
      <c r="A1561" s="1"/>
      <c r="B1561" s="3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</row>
    <row r="1562" spans="1:30">
      <c r="A1562" s="1"/>
      <c r="B1562" s="3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</row>
    <row r="1563" spans="1:30">
      <c r="A1563" s="1"/>
      <c r="B1563" s="3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</row>
    <row r="1564" spans="1:30">
      <c r="A1564" s="1"/>
      <c r="B1564" s="3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</row>
    <row r="1565" spans="1:30">
      <c r="A1565" s="1"/>
      <c r="B1565" s="3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</row>
    <row r="1566" spans="1:30">
      <c r="A1566" s="1"/>
      <c r="B1566" s="3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</row>
    <row r="1567" spans="1:30">
      <c r="A1567" s="1"/>
      <c r="B1567" s="3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</row>
    <row r="1568" spans="1:30">
      <c r="A1568" s="1"/>
      <c r="B1568" s="3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</row>
    <row r="1569" spans="1:30">
      <c r="A1569" s="1"/>
      <c r="B1569" s="3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</row>
    <row r="1570" spans="1:30">
      <c r="A1570" s="1"/>
      <c r="B1570" s="3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</row>
    <row r="1571" spans="1:30">
      <c r="A1571" s="1"/>
      <c r="B1571" s="3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</row>
    <row r="1572" spans="1:30">
      <c r="A1572" s="1"/>
      <c r="B1572" s="3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</row>
    <row r="1573" spans="1:30">
      <c r="A1573" s="1"/>
      <c r="B1573" s="3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</row>
    <row r="1574" spans="1:30">
      <c r="A1574" s="1"/>
      <c r="B1574" s="3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</row>
    <row r="1575" spans="1:30">
      <c r="A1575" s="1"/>
      <c r="B1575" s="3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</row>
    <row r="1576" spans="1:30">
      <c r="A1576" s="1"/>
      <c r="B1576" s="3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</row>
    <row r="1577" spans="1:30">
      <c r="A1577" s="1"/>
      <c r="B1577" s="3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</row>
    <row r="1578" spans="1:30">
      <c r="A1578" s="1"/>
      <c r="B1578" s="3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</row>
    <row r="1579" spans="1:30">
      <c r="A1579" s="1"/>
      <c r="B1579" s="3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</row>
    <row r="1580" spans="1:30">
      <c r="A1580" s="1"/>
      <c r="B1580" s="3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</row>
    <row r="1581" spans="1:30">
      <c r="A1581" s="1"/>
      <c r="B1581" s="3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</row>
    <row r="1582" spans="1:30">
      <c r="A1582" s="1"/>
      <c r="B1582" s="3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</row>
    <row r="1583" spans="1:30">
      <c r="A1583" s="1"/>
      <c r="B1583" s="3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</row>
    <row r="1584" spans="1:30">
      <c r="A1584" s="1"/>
      <c r="B1584" s="3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</row>
    <row r="1585" spans="1:30">
      <c r="A1585" s="1"/>
      <c r="B1585" s="3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</row>
    <row r="1586" spans="1:30">
      <c r="A1586" s="1"/>
      <c r="B1586" s="3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</row>
    <row r="1587" spans="1:30">
      <c r="A1587" s="1"/>
      <c r="B1587" s="3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</row>
    <row r="1588" spans="1:30">
      <c r="A1588" s="1"/>
      <c r="B1588" s="3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</row>
    <row r="1589" spans="1:30">
      <c r="A1589" s="1"/>
      <c r="B1589" s="3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</row>
    <row r="1590" spans="1:30">
      <c r="A1590" s="1"/>
      <c r="B1590" s="3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</row>
    <row r="1591" spans="1:30">
      <c r="A1591" s="1"/>
      <c r="B1591" s="3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</row>
    <row r="1592" spans="1:30">
      <c r="A1592" s="1"/>
      <c r="B1592" s="3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</row>
    <row r="1593" spans="1:30">
      <c r="A1593" s="1"/>
      <c r="B1593" s="3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</row>
    <row r="1594" spans="1:30">
      <c r="A1594" s="1"/>
      <c r="B1594" s="3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</row>
    <row r="1595" spans="1:30">
      <c r="A1595" s="1"/>
      <c r="B1595" s="3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</row>
    <row r="1596" spans="1:30">
      <c r="A1596" s="1"/>
      <c r="B1596" s="3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</row>
    <row r="1597" spans="1:30">
      <c r="A1597" s="1"/>
      <c r="B1597" s="3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</row>
    <row r="1598" spans="1:30">
      <c r="A1598" s="1"/>
      <c r="B1598" s="3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</row>
    <row r="1599" spans="1:30">
      <c r="A1599" s="1"/>
      <c r="B1599" s="3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</row>
    <row r="1600" spans="1:30">
      <c r="A1600" s="1"/>
      <c r="B1600" s="3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</row>
    <row r="1601" spans="1:30">
      <c r="A1601" s="1"/>
      <c r="B1601" s="3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</row>
    <row r="1602" spans="1:30">
      <c r="A1602" s="1"/>
      <c r="B1602" s="3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</row>
    <row r="1603" spans="1:30">
      <c r="A1603" s="1"/>
      <c r="B1603" s="3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</row>
    <row r="1604" spans="1:30">
      <c r="A1604" s="1"/>
      <c r="B1604" s="3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</row>
    <row r="1605" spans="1:30">
      <c r="A1605" s="1"/>
      <c r="B1605" s="3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</row>
    <row r="1606" spans="1:30">
      <c r="A1606" s="1"/>
      <c r="B1606" s="3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</row>
    <row r="1607" spans="1:30">
      <c r="A1607" s="1"/>
      <c r="B1607" s="3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</row>
    <row r="1608" spans="1:30">
      <c r="A1608" s="1"/>
      <c r="B1608" s="3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</row>
    <row r="1609" spans="1:30">
      <c r="A1609" s="1"/>
      <c r="B1609" s="3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</row>
    <row r="1610" spans="1:30">
      <c r="A1610" s="1"/>
      <c r="B1610" s="3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</row>
    <row r="1611" spans="1:30">
      <c r="A1611" s="1"/>
      <c r="B1611" s="3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</row>
    <row r="1612" spans="1:30">
      <c r="A1612" s="1"/>
      <c r="B1612" s="3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</row>
    <row r="1613" spans="1:30">
      <c r="A1613" s="1"/>
      <c r="B1613" s="3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</row>
    <row r="1614" spans="1:30">
      <c r="A1614" s="1"/>
      <c r="B1614" s="3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</row>
    <row r="1615" spans="1:30">
      <c r="A1615" s="1"/>
      <c r="B1615" s="3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</row>
    <row r="1616" spans="1:30">
      <c r="A1616" s="1"/>
      <c r="B1616" s="3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</row>
    <row r="1617" spans="1:30">
      <c r="A1617" s="1"/>
      <c r="B1617" s="3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</row>
    <row r="1618" spans="1:30">
      <c r="A1618" s="1"/>
      <c r="B1618" s="3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</row>
    <row r="1619" spans="1:30">
      <c r="A1619" s="1"/>
      <c r="B1619" s="3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</row>
    <row r="1620" spans="1:30">
      <c r="A1620" s="1"/>
      <c r="B1620" s="3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</row>
    <row r="1621" spans="1:30">
      <c r="A1621" s="1"/>
      <c r="B1621" s="3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</row>
    <row r="1622" spans="1:30">
      <c r="A1622" s="1"/>
      <c r="B1622" s="3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</row>
    <row r="1623" spans="1:30">
      <c r="A1623" s="1"/>
      <c r="B1623" s="3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</row>
    <row r="1624" spans="1:30">
      <c r="A1624" s="1"/>
      <c r="B1624" s="3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</row>
    <row r="1625" spans="1:30">
      <c r="A1625" s="1"/>
      <c r="B1625" s="3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</row>
    <row r="1626" spans="1:30">
      <c r="A1626" s="1"/>
      <c r="B1626" s="3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</row>
    <row r="1627" spans="1:30">
      <c r="A1627" s="1"/>
      <c r="B1627" s="3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</row>
    <row r="1628" spans="1:30">
      <c r="A1628" s="1"/>
      <c r="B1628" s="3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</row>
    <row r="1629" spans="1:30">
      <c r="A1629" s="1"/>
      <c r="B1629" s="3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</row>
    <row r="1630" spans="1:30">
      <c r="A1630" s="1"/>
      <c r="B1630" s="3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</row>
    <row r="1631" spans="1:30">
      <c r="A1631" s="1"/>
      <c r="B1631" s="3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</row>
    <row r="1632" spans="1:30">
      <c r="A1632" s="1"/>
      <c r="B1632" s="3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</row>
    <row r="1633" spans="1:30">
      <c r="A1633" s="1"/>
      <c r="B1633" s="3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</row>
    <row r="1634" spans="1:30">
      <c r="A1634" s="1"/>
      <c r="B1634" s="3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</row>
    <row r="1635" spans="1:30">
      <c r="A1635" s="1"/>
      <c r="B1635" s="3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</row>
    <row r="1636" spans="1:30">
      <c r="A1636" s="1"/>
      <c r="B1636" s="3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</row>
    <row r="1637" spans="1:30">
      <c r="A1637" s="1"/>
      <c r="B1637" s="3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</row>
    <row r="1638" spans="1:30">
      <c r="A1638" s="1"/>
      <c r="B1638" s="3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</row>
    <row r="1639" spans="1:30">
      <c r="A1639" s="1"/>
      <c r="B1639" s="3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</row>
    <row r="1640" spans="1:30">
      <c r="A1640" s="1"/>
      <c r="B1640" s="3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</row>
    <row r="1641" spans="1:30">
      <c r="A1641" s="1"/>
      <c r="B1641" s="3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</row>
    <row r="1642" spans="1:30">
      <c r="A1642" s="1"/>
      <c r="B1642" s="3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</row>
    <row r="1643" spans="1:30">
      <c r="A1643" s="1"/>
      <c r="B1643" s="3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</row>
    <row r="1644" spans="1:30">
      <c r="A1644" s="1"/>
      <c r="B1644" s="3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</row>
    <row r="1645" spans="1:30">
      <c r="A1645" s="1"/>
      <c r="B1645" s="3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</row>
    <row r="1646" spans="1:30">
      <c r="A1646" s="1"/>
      <c r="B1646" s="3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</row>
    <row r="1647" spans="1:30">
      <c r="A1647" s="1"/>
      <c r="B1647" s="3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</row>
    <row r="1648" spans="1:30">
      <c r="A1648" s="1"/>
      <c r="B1648" s="3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</row>
    <row r="1649" spans="1:30">
      <c r="A1649" s="1"/>
      <c r="B1649" s="3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</row>
    <row r="1650" spans="1:30">
      <c r="A1650" s="1"/>
      <c r="B1650" s="3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</row>
    <row r="1651" spans="1:30">
      <c r="A1651" s="1"/>
      <c r="B1651" s="3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</row>
    <row r="1652" spans="1:30">
      <c r="A1652" s="1"/>
      <c r="B1652" s="3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</row>
    <row r="1653" spans="1:30">
      <c r="A1653" s="1"/>
      <c r="B1653" s="3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</row>
    <row r="1654" spans="1:30">
      <c r="A1654" s="1"/>
      <c r="B1654" s="3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</row>
    <row r="1655" spans="1:30">
      <c r="A1655" s="1"/>
      <c r="B1655" s="3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</row>
    <row r="1656" spans="1:30">
      <c r="A1656" s="1"/>
      <c r="B1656" s="3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</row>
    <row r="1657" spans="1:30">
      <c r="A1657" s="1"/>
      <c r="B1657" s="3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</row>
    <row r="1658" spans="1:30">
      <c r="A1658" s="1"/>
      <c r="B1658" s="3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</row>
    <row r="1659" spans="1:30">
      <c r="A1659" s="1"/>
      <c r="B1659" s="3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</row>
    <row r="1660" spans="1:30">
      <c r="A1660" s="1"/>
      <c r="B1660" s="3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</row>
    <row r="1661" spans="1:30">
      <c r="A1661" s="1"/>
      <c r="B1661" s="3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</row>
    <row r="1662" spans="1:30">
      <c r="A1662" s="1"/>
      <c r="B1662" s="3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</row>
    <row r="1663" spans="1:30">
      <c r="A1663" s="1"/>
      <c r="B1663" s="3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</row>
    <row r="1664" spans="1:30">
      <c r="A1664" s="1"/>
      <c r="B1664" s="3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</row>
    <row r="1665" spans="1:30">
      <c r="A1665" s="1"/>
      <c r="B1665" s="3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</row>
    <row r="1666" spans="1:30">
      <c r="A1666" s="1"/>
      <c r="B1666" s="3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</row>
    <row r="1667" spans="1:30">
      <c r="A1667" s="1"/>
      <c r="B1667" s="3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</row>
    <row r="1668" spans="1:30">
      <c r="A1668" s="1"/>
      <c r="B1668" s="3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</row>
    <row r="1669" spans="1:30">
      <c r="A1669" s="1"/>
      <c r="B1669" s="3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</row>
    <row r="1670" spans="1:30">
      <c r="A1670" s="1"/>
      <c r="B1670" s="3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</row>
    <row r="1671" spans="1:30">
      <c r="A1671" s="1"/>
      <c r="B1671" s="3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</row>
    <row r="1672" spans="1:30">
      <c r="A1672" s="1"/>
      <c r="B1672" s="3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</row>
    <row r="1673" spans="1:30">
      <c r="A1673" s="1"/>
      <c r="B1673" s="3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</row>
    <row r="1674" spans="1:30">
      <c r="A1674" s="1"/>
      <c r="B1674" s="3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</row>
    <row r="1675" spans="1:30">
      <c r="A1675" s="1"/>
      <c r="B1675" s="3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</row>
    <row r="1676" spans="1:30">
      <c r="A1676" s="1"/>
      <c r="B1676" s="3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</row>
    <row r="1677" spans="1:30">
      <c r="A1677" s="1"/>
      <c r="B1677" s="3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</row>
    <row r="1678" spans="1:30">
      <c r="A1678" s="1"/>
      <c r="B1678" s="3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</row>
    <row r="1679" spans="1:30">
      <c r="A1679" s="1"/>
      <c r="B1679" s="3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</row>
    <row r="1680" spans="1:30">
      <c r="A1680" s="1"/>
      <c r="B1680" s="3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</row>
    <row r="1681" spans="1:30">
      <c r="A1681" s="1"/>
      <c r="B1681" s="3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</row>
    <row r="1682" spans="1:30">
      <c r="A1682" s="1"/>
      <c r="B1682" s="3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</row>
    <row r="1683" spans="1:30">
      <c r="A1683" s="1"/>
      <c r="B1683" s="3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</row>
    <row r="1684" spans="1:30">
      <c r="A1684" s="1"/>
      <c r="B1684" s="3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</row>
    <row r="1685" spans="1:30">
      <c r="A1685" s="1"/>
      <c r="B1685" s="3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</row>
    <row r="1686" spans="1:30">
      <c r="A1686" s="1"/>
      <c r="B1686" s="3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</row>
    <row r="1687" spans="1:30">
      <c r="A1687" s="1"/>
      <c r="B1687" s="3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</row>
    <row r="1688" spans="1:30">
      <c r="A1688" s="1"/>
      <c r="B1688" s="3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</row>
    <row r="1689" spans="1:30">
      <c r="A1689" s="1"/>
      <c r="B1689" s="3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</row>
    <row r="1690" spans="1:30">
      <c r="A1690" s="1"/>
      <c r="B1690" s="3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</row>
    <row r="1691" spans="1:30">
      <c r="A1691" s="1"/>
      <c r="B1691" s="3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</row>
    <row r="1692" spans="1:30">
      <c r="A1692" s="1"/>
      <c r="B1692" s="3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spans="1:30">
      <c r="A1693" s="1"/>
      <c r="B1693" s="3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spans="1:30">
      <c r="A1694" s="1"/>
      <c r="B1694" s="3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spans="1:30">
      <c r="A1695" s="1"/>
      <c r="B1695" s="3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spans="1:30">
      <c r="A1696" s="1"/>
      <c r="B1696" s="3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spans="1:30">
      <c r="A1697" s="1"/>
      <c r="B1697" s="3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spans="1:30">
      <c r="A1698" s="1"/>
      <c r="B1698" s="3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spans="1:30">
      <c r="A1699" s="1"/>
      <c r="B1699" s="3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spans="1:30">
      <c r="A1700" s="1"/>
      <c r="B1700" s="3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spans="1:30">
      <c r="A1701" s="1"/>
      <c r="B1701" s="3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spans="1:30">
      <c r="A1702" s="1"/>
      <c r="B1702" s="3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spans="1:30">
      <c r="A1703" s="1"/>
      <c r="B1703" s="3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spans="1:30">
      <c r="A1704" s="1"/>
      <c r="B1704" s="3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spans="1:30">
      <c r="A1705" s="1"/>
      <c r="B1705" s="3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spans="1:30">
      <c r="A1706" s="1"/>
      <c r="B1706" s="3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pans="1:30">
      <c r="A1707" s="1"/>
      <c r="B1707" s="3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</row>
    <row r="1708" spans="1:30">
      <c r="A1708" s="1"/>
      <c r="B1708" s="3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</row>
    <row r="1709" spans="1:30">
      <c r="A1709" s="1"/>
      <c r="B1709" s="3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</row>
    <row r="1710" spans="1:30">
      <c r="A1710" s="1"/>
      <c r="B1710" s="3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</row>
    <row r="1711" spans="1:30">
      <c r="A1711" s="1"/>
      <c r="B1711" s="3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</row>
    <row r="1712" spans="1:30">
      <c r="A1712" s="1"/>
      <c r="B1712" s="3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</row>
    <row r="1713" spans="1:30">
      <c r="A1713" s="1"/>
      <c r="B1713" s="3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</row>
    <row r="1714" spans="1:30">
      <c r="A1714" s="1"/>
      <c r="B1714" s="3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</row>
    <row r="1715" spans="1:30">
      <c r="A1715" s="1"/>
      <c r="B1715" s="3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</row>
    <row r="1716" spans="1:30">
      <c r="A1716" s="1"/>
      <c r="B1716" s="3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</row>
    <row r="1717" spans="1:30">
      <c r="A1717" s="1"/>
      <c r="B1717" s="3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</row>
    <row r="1718" spans="1:30">
      <c r="A1718" s="1"/>
      <c r="B1718" s="3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</row>
    <row r="1719" spans="1:30">
      <c r="A1719" s="1"/>
      <c r="B1719" s="3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</row>
    <row r="1720" spans="1:30">
      <c r="A1720" s="1"/>
      <c r="B1720" s="3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</row>
    <row r="1721" spans="1:30">
      <c r="A1721" s="1"/>
      <c r="B1721" s="3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</row>
    <row r="1722" spans="1:30">
      <c r="A1722" s="1"/>
      <c r="B1722" s="3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</row>
    <row r="1723" spans="1:30">
      <c r="A1723" s="1"/>
      <c r="B1723" s="3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</row>
    <row r="1724" spans="1:30">
      <c r="A1724" s="1"/>
      <c r="B1724" s="3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</row>
    <row r="1725" spans="1:30">
      <c r="A1725" s="1"/>
      <c r="B1725" s="3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</row>
    <row r="1726" spans="1:30">
      <c r="A1726" s="1"/>
      <c r="B1726" s="3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</row>
    <row r="1727" spans="1:30">
      <c r="A1727" s="1"/>
      <c r="B1727" s="3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</row>
    <row r="1728" spans="1:30">
      <c r="A1728" s="1"/>
      <c r="B1728" s="3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</row>
    <row r="1729" spans="1:30">
      <c r="A1729" s="1"/>
      <c r="B1729" s="3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</row>
    <row r="1730" spans="1:30">
      <c r="A1730" s="1"/>
      <c r="B1730" s="3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</row>
    <row r="1731" spans="1:30">
      <c r="A1731" s="1"/>
      <c r="B1731" s="3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</row>
    <row r="1732" spans="1:30">
      <c r="A1732" s="1"/>
      <c r="B1732" s="3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</row>
    <row r="1733" spans="1:30">
      <c r="A1733" s="1"/>
      <c r="B1733" s="3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</row>
    <row r="1734" spans="1:30">
      <c r="A1734" s="1"/>
      <c r="B1734" s="3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</row>
    <row r="1735" spans="1:30">
      <c r="A1735" s="1"/>
      <c r="B1735" s="3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</row>
    <row r="1736" spans="1:30">
      <c r="A1736" s="1"/>
      <c r="B1736" s="3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</row>
    <row r="1737" spans="1:30">
      <c r="A1737" s="1"/>
      <c r="B1737" s="3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</row>
    <row r="1738" spans="1:30">
      <c r="A1738" s="1"/>
      <c r="B1738" s="3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</row>
    <row r="1739" spans="1:30">
      <c r="A1739" s="1"/>
      <c r="B1739" s="3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</row>
    <row r="1740" spans="1:30">
      <c r="A1740" s="1"/>
      <c r="B1740" s="3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</row>
    <row r="1741" spans="1:30">
      <c r="A1741" s="1"/>
      <c r="B1741" s="3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</row>
    <row r="1742" spans="1:30">
      <c r="A1742" s="1"/>
      <c r="B1742" s="3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</row>
    <row r="1743" spans="1:30">
      <c r="A1743" s="1"/>
      <c r="B1743" s="3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</row>
    <row r="1744" spans="1:30">
      <c r="A1744" s="1"/>
      <c r="B1744" s="3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</row>
    <row r="1745" spans="1:30">
      <c r="A1745" s="1"/>
      <c r="B1745" s="3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</row>
    <row r="1746" spans="1:30">
      <c r="A1746" s="1"/>
      <c r="B1746" s="3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</row>
    <row r="1747" spans="1:30">
      <c r="A1747" s="1"/>
      <c r="B1747" s="3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</row>
    <row r="1748" spans="1:30">
      <c r="A1748" s="1"/>
      <c r="B1748" s="3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</row>
    <row r="1749" spans="1:30">
      <c r="A1749" s="1"/>
      <c r="B1749" s="3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</row>
    <row r="1750" spans="1:30">
      <c r="A1750" s="1"/>
      <c r="B1750" s="3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</row>
    <row r="1751" spans="1:30">
      <c r="A1751" s="1"/>
      <c r="B1751" s="3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</row>
    <row r="1752" spans="1:30">
      <c r="A1752" s="1"/>
      <c r="B1752" s="3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</row>
    <row r="1753" spans="1:30">
      <c r="A1753" s="1"/>
      <c r="B1753" s="3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</row>
    <row r="1754" spans="1:30">
      <c r="A1754" s="1"/>
      <c r="B1754" s="3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</row>
    <row r="1755" spans="1:30">
      <c r="A1755" s="1"/>
      <c r="B1755" s="3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</row>
    <row r="1756" spans="1:30">
      <c r="A1756" s="1"/>
      <c r="B1756" s="3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</row>
    <row r="1757" spans="1:30">
      <c r="A1757" s="1"/>
      <c r="B1757" s="3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</row>
    <row r="1758" spans="1:30">
      <c r="A1758" s="1"/>
      <c r="B1758" s="3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</row>
    <row r="1759" spans="1:30">
      <c r="A1759" s="1"/>
      <c r="B1759" s="3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</row>
    <row r="1760" spans="1:30">
      <c r="A1760" s="1"/>
      <c r="B1760" s="3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</row>
    <row r="1761" spans="1:30">
      <c r="A1761" s="1"/>
      <c r="B1761" s="3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</row>
    <row r="1762" spans="1:30">
      <c r="A1762" s="1"/>
      <c r="B1762" s="3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</row>
    <row r="1763" spans="1:30">
      <c r="A1763" s="1"/>
      <c r="B1763" s="3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</row>
    <row r="1764" spans="1:30">
      <c r="A1764" s="1"/>
      <c r="B1764" s="3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</row>
    <row r="1765" spans="1:30">
      <c r="A1765" s="1"/>
      <c r="B1765" s="3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</row>
    <row r="1766" spans="1:30">
      <c r="A1766" s="1"/>
      <c r="B1766" s="3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</row>
    <row r="1767" spans="1:30">
      <c r="A1767" s="1"/>
      <c r="B1767" s="3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</row>
    <row r="1768" spans="1:30">
      <c r="A1768" s="1"/>
      <c r="B1768" s="3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</row>
    <row r="1769" spans="1:30">
      <c r="A1769" s="1"/>
      <c r="B1769" s="3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</row>
    <row r="1770" spans="1:30">
      <c r="A1770" s="1"/>
      <c r="B1770" s="3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</row>
    <row r="1771" spans="1:30">
      <c r="A1771" s="1"/>
      <c r="B1771" s="3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</row>
    <row r="1772" spans="1:30">
      <c r="A1772" s="1"/>
      <c r="B1772" s="3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</row>
    <row r="1773" spans="1:30">
      <c r="A1773" s="1"/>
      <c r="B1773" s="3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</row>
    <row r="1774" spans="1:30">
      <c r="A1774" s="1"/>
      <c r="B1774" s="3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</row>
    <row r="1775" spans="1:30">
      <c r="A1775" s="1"/>
      <c r="B1775" s="3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</row>
    <row r="1776" spans="1:30">
      <c r="A1776" s="1"/>
      <c r="B1776" s="3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</row>
    <row r="1777" spans="1:30">
      <c r="A1777" s="1"/>
      <c r="B1777" s="3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</row>
    <row r="1778" spans="1:30">
      <c r="A1778" s="1"/>
      <c r="B1778" s="3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</row>
    <row r="1779" spans="1:30">
      <c r="A1779" s="1"/>
      <c r="B1779" s="3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</row>
    <row r="1780" spans="1:30">
      <c r="A1780" s="1"/>
      <c r="B1780" s="3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</row>
    <row r="1781" spans="1:30">
      <c r="A1781" s="1"/>
      <c r="B1781" s="3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</row>
    <row r="1782" spans="1:30">
      <c r="A1782" s="1"/>
      <c r="B1782" s="3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</row>
    <row r="1783" spans="1:30">
      <c r="A1783" s="1"/>
      <c r="B1783" s="3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</row>
    <row r="1784" spans="1:30">
      <c r="A1784" s="1"/>
      <c r="B1784" s="3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</row>
    <row r="1785" spans="1:30">
      <c r="A1785" s="1"/>
      <c r="B1785" s="3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</row>
    <row r="1786" spans="1:30">
      <c r="A1786" s="1"/>
      <c r="B1786" s="3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</row>
    <row r="1787" spans="1:30">
      <c r="A1787" s="1"/>
      <c r="B1787" s="3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</row>
    <row r="1788" spans="1:30">
      <c r="A1788" s="1"/>
      <c r="B1788" s="3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</row>
    <row r="1789" spans="1:30">
      <c r="A1789" s="1"/>
      <c r="B1789" s="3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</row>
    <row r="1790" spans="1:30">
      <c r="A1790" s="1"/>
      <c r="B1790" s="3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</row>
    <row r="1791" spans="1:30">
      <c r="A1791" s="1"/>
      <c r="B1791" s="3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</row>
    <row r="1792" spans="1:30">
      <c r="A1792" s="1"/>
      <c r="B1792" s="3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</row>
    <row r="1793" spans="1:30">
      <c r="A1793" s="1"/>
      <c r="B1793" s="3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</row>
    <row r="1794" spans="1:30">
      <c r="A1794" s="1"/>
      <c r="B1794" s="3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</row>
    <row r="1795" spans="1:30">
      <c r="A1795" s="1"/>
      <c r="B1795" s="3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</row>
    <row r="1796" spans="1:30">
      <c r="A1796" s="1"/>
      <c r="B1796" s="3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</row>
    <row r="1797" spans="1:30">
      <c r="A1797" s="1"/>
      <c r="B1797" s="3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</row>
    <row r="1798" spans="1:30">
      <c r="A1798" s="1"/>
      <c r="B1798" s="3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</row>
    <row r="1799" spans="1:30">
      <c r="A1799" s="1"/>
      <c r="B1799" s="3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</row>
    <row r="1800" spans="1:30">
      <c r="A1800" s="1"/>
      <c r="B1800" s="3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</row>
    <row r="1801" spans="1:30">
      <c r="A1801" s="1"/>
      <c r="B1801" s="3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</row>
    <row r="1802" spans="1:30">
      <c r="A1802" s="1"/>
      <c r="B1802" s="3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</row>
    <row r="1803" spans="1:30">
      <c r="A1803" s="1"/>
      <c r="B1803" s="3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</row>
    <row r="1804" spans="1:30">
      <c r="A1804" s="1"/>
      <c r="B1804" s="3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</row>
    <row r="1805" spans="1:30">
      <c r="A1805" s="1"/>
      <c r="B1805" s="3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</row>
    <row r="1806" spans="1:30">
      <c r="A1806" s="1"/>
      <c r="B1806" s="3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</row>
    <row r="1807" spans="1:30">
      <c r="A1807" s="1"/>
      <c r="B1807" s="3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</row>
    <row r="1808" spans="1:30">
      <c r="A1808" s="1"/>
      <c r="B1808" s="3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</row>
    <row r="1809" spans="1:30">
      <c r="A1809" s="1"/>
      <c r="B1809" s="3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</row>
    <row r="1810" spans="1:30">
      <c r="A1810" s="1"/>
      <c r="B1810" s="3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</row>
    <row r="1811" spans="1:30">
      <c r="A1811" s="1"/>
      <c r="B1811" s="3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</row>
    <row r="1812" spans="1:30">
      <c r="A1812" s="1"/>
      <c r="B1812" s="3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</row>
    <row r="1813" spans="1:30">
      <c r="A1813" s="1"/>
      <c r="B1813" s="3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</row>
    <row r="1814" spans="1:30">
      <c r="A1814" s="1"/>
      <c r="B1814" s="3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</row>
    <row r="1815" spans="1:30">
      <c r="A1815" s="1"/>
      <c r="B1815" s="3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</row>
    <row r="1816" spans="1:30">
      <c r="A1816" s="1"/>
      <c r="B1816" s="3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</row>
    <row r="1817" spans="1:30">
      <c r="A1817" s="1"/>
      <c r="B1817" s="3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</row>
    <row r="1818" spans="1:30">
      <c r="A1818" s="1"/>
      <c r="B1818" s="3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</row>
    <row r="1819" spans="1:30">
      <c r="A1819" s="1"/>
      <c r="B1819" s="3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</row>
    <row r="1820" spans="1:30">
      <c r="A1820" s="1"/>
      <c r="B1820" s="3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</row>
    <row r="1821" spans="1:30">
      <c r="A1821" s="1"/>
      <c r="B1821" s="3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</row>
    <row r="1822" spans="1:30">
      <c r="A1822" s="1"/>
      <c r="B1822" s="3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</row>
    <row r="1823" spans="1:30">
      <c r="A1823" s="1"/>
      <c r="B1823" s="3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</row>
    <row r="1824" spans="1:30">
      <c r="A1824" s="1"/>
      <c r="B1824" s="3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</row>
    <row r="1825" spans="1:30">
      <c r="A1825" s="1"/>
      <c r="B1825" s="3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</row>
    <row r="1826" spans="1:30">
      <c r="A1826" s="1"/>
      <c r="B1826" s="3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</row>
    <row r="1827" spans="1:30">
      <c r="A1827" s="1"/>
      <c r="B1827" s="3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</row>
    <row r="1828" spans="1:30">
      <c r="A1828" s="1"/>
      <c r="B1828" s="3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</row>
    <row r="1829" spans="1:30">
      <c r="A1829" s="1"/>
      <c r="B1829" s="3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</row>
    <row r="1830" spans="1:30">
      <c r="A1830" s="1"/>
      <c r="B1830" s="3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</row>
    <row r="1831" spans="1:30">
      <c r="A1831" s="1"/>
      <c r="B1831" s="3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</row>
    <row r="1832" spans="1:30">
      <c r="A1832" s="1"/>
      <c r="B1832" s="3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</row>
    <row r="1833" spans="1:30">
      <c r="A1833" s="1"/>
      <c r="B1833" s="3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</row>
    <row r="1834" spans="1:30">
      <c r="A1834" s="1"/>
      <c r="B1834" s="3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</row>
    <row r="1835" spans="1:30">
      <c r="A1835" s="1"/>
      <c r="B1835" s="3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</row>
    <row r="1836" spans="1:30">
      <c r="A1836" s="1"/>
      <c r="B1836" s="3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</row>
    <row r="1837" spans="1:30">
      <c r="A1837" s="1"/>
      <c r="B1837" s="3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</row>
    <row r="1838" spans="1:30">
      <c r="A1838" s="1"/>
      <c r="B1838" s="3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</row>
    <row r="1839" spans="1:30">
      <c r="A1839" s="1"/>
      <c r="B1839" s="3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</row>
    <row r="1840" spans="1:30">
      <c r="A1840" s="1"/>
      <c r="B1840" s="3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</row>
    <row r="1841" spans="1:30">
      <c r="A1841" s="1"/>
      <c r="B1841" s="3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</row>
    <row r="1842" spans="1:30">
      <c r="A1842" s="1"/>
      <c r="B1842" s="3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</row>
    <row r="1843" spans="1:30">
      <c r="A1843" s="1"/>
      <c r="B1843" s="3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</row>
    <row r="1844" spans="1:30">
      <c r="A1844" s="1"/>
      <c r="B1844" s="3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</row>
    <row r="1845" spans="1:30">
      <c r="A1845" s="1"/>
      <c r="B1845" s="3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</row>
    <row r="1846" spans="1:30">
      <c r="A1846" s="1"/>
      <c r="B1846" s="3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</row>
    <row r="1847" spans="1:30">
      <c r="A1847" s="1"/>
      <c r="B1847" s="3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</row>
    <row r="1848" spans="1:30">
      <c r="A1848" s="1"/>
      <c r="B1848" s="3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</row>
    <row r="1849" spans="1:30">
      <c r="A1849" s="1"/>
      <c r="B1849" s="3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</row>
    <row r="1850" spans="1:30">
      <c r="A1850" s="1"/>
      <c r="B1850" s="3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</row>
    <row r="1851" spans="1:30">
      <c r="A1851" s="1"/>
      <c r="B1851" s="3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</row>
    <row r="1852" spans="1:30">
      <c r="A1852" s="1"/>
      <c r="B1852" s="3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</row>
    <row r="1853" spans="1:30">
      <c r="A1853" s="1"/>
      <c r="B1853" s="3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</row>
    <row r="1854" spans="1:30">
      <c r="A1854" s="1"/>
      <c r="B1854" s="3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</row>
    <row r="1855" spans="1:30">
      <c r="A1855" s="1"/>
      <c r="B1855" s="3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</row>
    <row r="1856" spans="1:30">
      <c r="A1856" s="1"/>
      <c r="B1856" s="3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</row>
    <row r="1857" spans="1:30">
      <c r="A1857" s="1"/>
      <c r="B1857" s="3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</row>
    <row r="1858" spans="1:30">
      <c r="A1858" s="1"/>
      <c r="B1858" s="3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</row>
    <row r="1859" spans="1:30">
      <c r="A1859" s="1"/>
      <c r="B1859" s="3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</row>
    <row r="1860" spans="1:30">
      <c r="A1860" s="1"/>
      <c r="B1860" s="3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</row>
    <row r="1861" spans="1:30">
      <c r="A1861" s="1"/>
      <c r="B1861" s="3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0">
      <c r="A1862" s="1"/>
      <c r="B1862" s="3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</row>
    <row r="1863" spans="1:30">
      <c r="A1863" s="1"/>
      <c r="B1863" s="3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</row>
    <row r="1864" spans="1:30">
      <c r="A1864" s="1"/>
      <c r="B1864" s="3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</row>
    <row r="1865" spans="1:30">
      <c r="A1865" s="1"/>
      <c r="B1865" s="3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</row>
    <row r="1866" spans="1:30">
      <c r="A1866" s="1"/>
      <c r="B1866" s="3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</row>
    <row r="1867" spans="1:30">
      <c r="A1867" s="1"/>
      <c r="B1867" s="3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</row>
    <row r="1868" spans="1:30">
      <c r="A1868" s="1"/>
      <c r="B1868" s="3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</row>
    <row r="1869" spans="1:30">
      <c r="A1869" s="1"/>
      <c r="B1869" s="3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</row>
    <row r="1870" spans="1:30">
      <c r="A1870" s="1"/>
      <c r="B1870" s="3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</row>
    <row r="1871" spans="1:30">
      <c r="A1871" s="1"/>
      <c r="B1871" s="3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</row>
    <row r="1872" spans="1:30">
      <c r="A1872" s="1"/>
      <c r="B1872" s="3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</row>
    <row r="1873" spans="1:30">
      <c r="A1873" s="1"/>
      <c r="B1873" s="3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</row>
    <row r="1874" spans="1:30">
      <c r="A1874" s="1"/>
      <c r="B1874" s="3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</row>
    <row r="1875" spans="1:30">
      <c r="A1875" s="1"/>
      <c r="B1875" s="3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</row>
    <row r="1876" spans="1:30">
      <c r="A1876" s="1"/>
      <c r="B1876" s="3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</row>
    <row r="1877" spans="1:30">
      <c r="A1877" s="1"/>
      <c r="B1877" s="3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</row>
    <row r="1878" spans="1:30">
      <c r="A1878" s="1"/>
      <c r="B1878" s="3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</row>
    <row r="1879" spans="1:30">
      <c r="A1879" s="1"/>
      <c r="B1879" s="3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</row>
    <row r="1880" spans="1:30">
      <c r="A1880" s="1"/>
      <c r="B1880" s="3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</row>
    <row r="1881" spans="1:30">
      <c r="A1881" s="1"/>
      <c r="B1881" s="3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</row>
    <row r="1882" spans="1:30">
      <c r="A1882" s="1"/>
      <c r="B1882" s="3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</row>
    <row r="1883" spans="1:30">
      <c r="A1883" s="1"/>
      <c r="B1883" s="3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</row>
    <row r="1884" spans="1:30">
      <c r="A1884" s="1"/>
      <c r="B1884" s="3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</row>
    <row r="1885" spans="1:30">
      <c r="A1885" s="1"/>
      <c r="B1885" s="3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</row>
    <row r="1886" spans="1:30">
      <c r="A1886" s="1"/>
      <c r="B1886" s="3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</row>
    <row r="1887" spans="1:30">
      <c r="A1887" s="1"/>
      <c r="B1887" s="3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</row>
    <row r="1888" spans="1:30">
      <c r="A1888" s="1"/>
      <c r="B1888" s="3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</row>
    <row r="1889" spans="1:30">
      <c r="A1889" s="1"/>
      <c r="B1889" s="3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</row>
    <row r="1890" spans="1:30">
      <c r="A1890" s="1"/>
      <c r="B1890" s="3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</row>
    <row r="1891" spans="1:30">
      <c r="A1891" s="1"/>
      <c r="B1891" s="3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</row>
    <row r="1892" spans="1:30">
      <c r="A1892" s="1"/>
      <c r="B1892" s="3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</row>
    <row r="1893" spans="1:30">
      <c r="A1893" s="1"/>
      <c r="B1893" s="3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</row>
    <row r="1894" spans="1:30">
      <c r="A1894" s="1"/>
      <c r="B1894" s="3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</row>
    <row r="1895" spans="1:30">
      <c r="A1895" s="1"/>
      <c r="B1895" s="3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</row>
    <row r="1896" spans="1:30">
      <c r="A1896" s="1"/>
      <c r="B1896" s="3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</row>
    <row r="1897" spans="1:30">
      <c r="A1897" s="1"/>
      <c r="B1897" s="3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</row>
    <row r="1898" spans="1:30">
      <c r="A1898" s="1"/>
      <c r="B1898" s="3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</row>
    <row r="1899" spans="1:30">
      <c r="A1899" s="1"/>
      <c r="B1899" s="3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</row>
    <row r="1900" spans="1:30">
      <c r="A1900" s="1"/>
      <c r="B1900" s="3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</row>
    <row r="1901" spans="1:30">
      <c r="A1901" s="1"/>
      <c r="B1901" s="3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</row>
    <row r="1902" spans="1:30">
      <c r="A1902" s="1"/>
      <c r="B1902" s="3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</row>
    <row r="1903" spans="1:30">
      <c r="A1903" s="1"/>
      <c r="B1903" s="3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</row>
    <row r="1904" spans="1:30">
      <c r="A1904" s="1"/>
      <c r="B1904" s="3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</row>
    <row r="1905" spans="1:30">
      <c r="A1905" s="1"/>
      <c r="B1905" s="3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</row>
    <row r="1906" spans="1:30">
      <c r="A1906" s="1"/>
      <c r="B1906" s="3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</row>
    <row r="1907" spans="1:30">
      <c r="A1907" s="1"/>
      <c r="B1907" s="3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</row>
    <row r="1908" spans="1:30">
      <c r="A1908" s="1"/>
      <c r="B1908" s="3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</row>
    <row r="1909" spans="1:30">
      <c r="A1909" s="1"/>
      <c r="B1909" s="3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</row>
    <row r="1910" spans="1:30">
      <c r="A1910" s="1"/>
      <c r="B1910" s="3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</row>
    <row r="1911" spans="1:30">
      <c r="A1911" s="1"/>
      <c r="B1911" s="3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</row>
    <row r="1912" spans="1:30">
      <c r="A1912" s="1"/>
      <c r="B1912" s="3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</row>
    <row r="1913" spans="1:30">
      <c r="A1913" s="1"/>
      <c r="B1913" s="3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</row>
    <row r="1914" spans="1:30">
      <c r="A1914" s="1"/>
      <c r="B1914" s="3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</row>
    <row r="1915" spans="1:30">
      <c r="A1915" s="1"/>
      <c r="B1915" s="3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</row>
    <row r="1916" spans="1:30">
      <c r="A1916" s="1"/>
      <c r="B1916" s="3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</row>
    <row r="1917" spans="1:30">
      <c r="A1917" s="1"/>
      <c r="B1917" s="3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</row>
    <row r="1918" spans="1:30">
      <c r="A1918" s="1"/>
      <c r="B1918" s="3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</row>
    <row r="1919" spans="1:30">
      <c r="A1919" s="1"/>
      <c r="B1919" s="3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</row>
    <row r="1920" spans="1:30">
      <c r="A1920" s="1"/>
      <c r="B1920" s="3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</row>
    <row r="1921" spans="1:30">
      <c r="A1921" s="1"/>
      <c r="B1921" s="3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</row>
    <row r="1922" spans="1:30">
      <c r="A1922" s="1"/>
      <c r="B1922" s="3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</row>
    <row r="1923" spans="1:30">
      <c r="A1923" s="1"/>
      <c r="B1923" s="3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</row>
    <row r="1924" spans="1:30">
      <c r="A1924" s="1"/>
      <c r="B1924" s="3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</row>
    <row r="1925" spans="1:30">
      <c r="A1925" s="1"/>
      <c r="B1925" s="3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</row>
    <row r="1926" spans="1:30">
      <c r="A1926" s="1"/>
      <c r="B1926" s="3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</row>
    <row r="1927" spans="1:30">
      <c r="A1927" s="1"/>
      <c r="B1927" s="3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</row>
    <row r="1928" spans="1:30">
      <c r="A1928" s="1"/>
      <c r="B1928" s="3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</row>
    <row r="1929" spans="1:30">
      <c r="A1929" s="1"/>
      <c r="B1929" s="3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</row>
    <row r="1930" spans="1:30">
      <c r="A1930" s="1"/>
      <c r="B1930" s="3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</row>
    <row r="1931" spans="1:30">
      <c r="A1931" s="1"/>
      <c r="B1931" s="3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</row>
    <row r="1932" spans="1:30">
      <c r="A1932" s="1"/>
      <c r="B1932" s="3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</row>
    <row r="1933" spans="1:30">
      <c r="A1933" s="1"/>
      <c r="B1933" s="3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</row>
    <row r="1934" spans="1:30">
      <c r="A1934" s="1"/>
      <c r="B1934" s="3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</row>
    <row r="1935" spans="1:30">
      <c r="A1935" s="1"/>
      <c r="B1935" s="3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</row>
    <row r="1936" spans="1:30">
      <c r="A1936" s="1"/>
      <c r="B1936" s="3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</row>
    <row r="1937" spans="1:30">
      <c r="A1937" s="1"/>
      <c r="B1937" s="3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</row>
    <row r="1938" spans="1:30">
      <c r="A1938" s="1"/>
      <c r="B1938" s="3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</row>
    <row r="1939" spans="1:30">
      <c r="A1939" s="1"/>
      <c r="B1939" s="3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</row>
    <row r="1940" spans="1:30">
      <c r="A1940" s="1"/>
      <c r="B1940" s="3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</row>
    <row r="1941" spans="1:30">
      <c r="A1941" s="1"/>
      <c r="B1941" s="3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</row>
    <row r="1942" spans="1:30">
      <c r="A1942" s="1"/>
      <c r="B1942" s="3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</row>
    <row r="1943" spans="1:30">
      <c r="A1943" s="1"/>
      <c r="B1943" s="3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</row>
    <row r="1944" spans="1:30">
      <c r="A1944" s="1"/>
      <c r="B1944" s="3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</row>
    <row r="1945" spans="1:30">
      <c r="A1945" s="1"/>
      <c r="B1945" s="3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</row>
    <row r="1946" spans="1:30">
      <c r="A1946" s="1"/>
      <c r="B1946" s="3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</row>
    <row r="1947" spans="1:30">
      <c r="A1947" s="1"/>
      <c r="B1947" s="3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</row>
    <row r="1948" spans="1:30">
      <c r="A1948" s="1"/>
      <c r="B1948" s="3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</row>
    <row r="1949" spans="1:30">
      <c r="A1949" s="1"/>
      <c r="B1949" s="3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</row>
    <row r="1950" spans="1:30">
      <c r="A1950" s="1"/>
      <c r="B1950" s="3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</row>
    <row r="1951" spans="1:30">
      <c r="A1951" s="1"/>
      <c r="B1951" s="3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</row>
    <row r="1952" spans="1:30">
      <c r="A1952" s="1"/>
      <c r="B1952" s="3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</row>
    <row r="1953" spans="1:30">
      <c r="A1953" s="1"/>
      <c r="B1953" s="3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</row>
    <row r="1954" spans="1:30">
      <c r="A1954" s="1"/>
      <c r="B1954" s="3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</row>
    <row r="1955" spans="1:30">
      <c r="A1955" s="1"/>
      <c r="B1955" s="3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</row>
    <row r="1956" spans="1:30">
      <c r="A1956" s="1"/>
      <c r="B1956" s="3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</row>
    <row r="1957" spans="1:30">
      <c r="A1957" s="1"/>
      <c r="B1957" s="3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</row>
    <row r="1958" spans="1:30">
      <c r="A1958" s="1"/>
      <c r="B1958" s="3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</row>
    <row r="1959" spans="1:30">
      <c r="A1959" s="1"/>
      <c r="B1959" s="3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</row>
    <row r="1960" spans="1:30">
      <c r="A1960" s="1"/>
      <c r="B1960" s="3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</row>
    <row r="1961" spans="1:30">
      <c r="A1961" s="1"/>
      <c r="B1961" s="3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</row>
    <row r="1962" spans="1:30">
      <c r="A1962" s="1"/>
      <c r="B1962" s="3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</row>
    <row r="1963" spans="1:30">
      <c r="A1963" s="1"/>
      <c r="B1963" s="3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</row>
    <row r="1964" spans="1:30">
      <c r="A1964" s="1"/>
      <c r="B1964" s="3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</row>
    <row r="1965" spans="1:30">
      <c r="A1965" s="1"/>
      <c r="B1965" s="3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</row>
    <row r="1966" spans="1:30">
      <c r="A1966" s="1"/>
      <c r="B1966" s="3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</row>
    <row r="1967" spans="1:30">
      <c r="A1967" s="1"/>
      <c r="B1967" s="3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</row>
    <row r="1968" spans="1:30">
      <c r="A1968" s="1"/>
      <c r="B1968" s="3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</row>
    <row r="1969" spans="1:30">
      <c r="A1969" s="1"/>
      <c r="B1969" s="3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</row>
    <row r="1970" spans="1:30">
      <c r="A1970" s="1"/>
      <c r="B1970" s="3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</row>
    <row r="1971" spans="1:30">
      <c r="A1971" s="1"/>
      <c r="B1971" s="3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</row>
    <row r="1972" spans="1:30">
      <c r="A1972" s="1"/>
      <c r="B1972" s="3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</row>
    <row r="1973" spans="1:30">
      <c r="A1973" s="1"/>
      <c r="B1973" s="3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</row>
    <row r="1974" spans="1:30">
      <c r="A1974" s="1"/>
      <c r="B1974" s="3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</row>
    <row r="1975" spans="1:30">
      <c r="A1975" s="1"/>
      <c r="B1975" s="3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</row>
    <row r="1976" spans="1:30">
      <c r="A1976" s="1"/>
      <c r="B1976" s="3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</row>
    <row r="1977" spans="1:30">
      <c r="A1977" s="1"/>
      <c r="B1977" s="3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</row>
    <row r="1978" spans="1:30">
      <c r="A1978" s="1"/>
      <c r="B1978" s="3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</row>
    <row r="1979" spans="1:30">
      <c r="A1979" s="1"/>
      <c r="B1979" s="3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</row>
    <row r="1980" spans="1:30">
      <c r="A1980" s="1"/>
      <c r="B1980" s="3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</row>
    <row r="1981" spans="1:30">
      <c r="A1981" s="1"/>
      <c r="B1981" s="3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</row>
    <row r="1982" spans="1:30">
      <c r="A1982" s="1"/>
      <c r="B1982" s="3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</row>
    <row r="1983" spans="1:30">
      <c r="A1983" s="1"/>
      <c r="B1983" s="3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</row>
    <row r="1984" spans="1:30">
      <c r="A1984" s="1"/>
      <c r="B1984" s="3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</row>
    <row r="1985" spans="1:30">
      <c r="A1985" s="1"/>
      <c r="B1985" s="3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</row>
    <row r="1986" spans="1:30">
      <c r="A1986" s="1"/>
      <c r="B1986" s="3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</row>
    <row r="1987" spans="1:30">
      <c r="A1987" s="1"/>
      <c r="B1987" s="3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</row>
    <row r="1988" spans="1:30">
      <c r="A1988" s="1"/>
      <c r="B1988" s="3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</row>
    <row r="1989" spans="1:30">
      <c r="A1989" s="1"/>
      <c r="B1989" s="3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</row>
    <row r="1990" spans="1:30">
      <c r="A1990" s="1"/>
      <c r="B1990" s="3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</row>
    <row r="1991" spans="1:30">
      <c r="A1991" s="1"/>
      <c r="B1991" s="3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</row>
    <row r="1992" spans="1:30">
      <c r="A1992" s="1"/>
      <c r="B1992" s="3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</row>
    <row r="1993" spans="1:30">
      <c r="A1993" s="1"/>
      <c r="B1993" s="3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</row>
    <row r="1994" spans="1:30">
      <c r="A1994" s="1"/>
      <c r="B1994" s="3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</row>
    <row r="1995" spans="1:30">
      <c r="A1995" s="1"/>
      <c r="B1995" s="3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</row>
    <row r="1996" spans="1:30">
      <c r="A1996" s="1"/>
      <c r="B1996" s="3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</row>
    <row r="1997" spans="1:30">
      <c r="A1997" s="1"/>
      <c r="B1997" s="3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</row>
    <row r="1998" spans="1:30">
      <c r="A1998" s="1"/>
      <c r="B1998" s="3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</row>
    <row r="1999" spans="1:30">
      <c r="A1999" s="1"/>
      <c r="B1999" s="3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</row>
    <row r="2000" spans="1:30">
      <c r="A2000" s="1"/>
      <c r="B2000" s="3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</row>
    <row r="2001" spans="1:30">
      <c r="A2001" s="1"/>
      <c r="B2001" s="3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</row>
    <row r="2002" spans="1:30">
      <c r="A2002" s="1"/>
      <c r="B2002" s="3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</row>
    <row r="2003" spans="1:30">
      <c r="A2003" s="1"/>
      <c r="B2003" s="3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</row>
    <row r="2004" spans="1:30">
      <c r="A2004" s="1"/>
      <c r="B2004" s="3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</row>
    <row r="2005" spans="1:30">
      <c r="A2005" s="1"/>
      <c r="B2005" s="3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</row>
    <row r="2006" spans="1:30">
      <c r="A2006" s="1"/>
      <c r="B2006" s="3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</row>
    <row r="2007" spans="1:30">
      <c r="A2007" s="1"/>
      <c r="B2007" s="3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</row>
    <row r="2008" spans="1:30">
      <c r="A2008" s="1"/>
      <c r="B2008" s="3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</row>
    <row r="2009" spans="1:30">
      <c r="A2009" s="1"/>
      <c r="B2009" s="3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</row>
    <row r="2010" spans="1:30">
      <c r="A2010" s="1"/>
      <c r="B2010" s="3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</row>
    <row r="2011" spans="1:30">
      <c r="A2011" s="1"/>
      <c r="B2011" s="3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</row>
    <row r="2012" spans="1:30">
      <c r="A2012" s="1"/>
      <c r="B2012" s="3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</row>
    <row r="2013" spans="1:30">
      <c r="A2013" s="1"/>
      <c r="B2013" s="3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</row>
    <row r="2014" spans="1:30">
      <c r="A2014" s="1"/>
      <c r="B2014" s="3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</row>
    <row r="2015" spans="1:30">
      <c r="A2015" s="1"/>
      <c r="B2015" s="3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</row>
    <row r="2016" spans="1:30">
      <c r="A2016" s="1"/>
      <c r="B2016" s="3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</row>
    <row r="2017" spans="1:30">
      <c r="A2017" s="1"/>
      <c r="B2017" s="3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</row>
    <row r="2018" spans="1:30">
      <c r="A2018" s="1"/>
      <c r="B2018" s="3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</row>
    <row r="2019" spans="1:30">
      <c r="A2019" s="1"/>
      <c r="B2019" s="3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</row>
    <row r="2020" spans="1:30">
      <c r="A2020" s="1"/>
      <c r="B2020" s="3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</row>
    <row r="2021" spans="1:30">
      <c r="A2021" s="1"/>
      <c r="B2021" s="3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</row>
    <row r="2022" spans="1:30">
      <c r="A2022" s="1"/>
      <c r="B2022" s="3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</row>
    <row r="2023" spans="1:30">
      <c r="A2023" s="1"/>
      <c r="B2023" s="3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</row>
    <row r="2024" spans="1:30">
      <c r="A2024" s="1"/>
      <c r="B2024" s="3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</row>
    <row r="2025" spans="1:30">
      <c r="A2025" s="1"/>
      <c r="B2025" s="3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</row>
    <row r="2026" spans="1:30">
      <c r="A2026" s="1"/>
      <c r="B2026" s="3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</row>
    <row r="2027" spans="1:30">
      <c r="A2027" s="1"/>
      <c r="B2027" s="3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</row>
    <row r="2028" spans="1:30">
      <c r="A2028" s="1"/>
      <c r="B2028" s="3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</row>
    <row r="2029" spans="1:30">
      <c r="A2029" s="1"/>
      <c r="B2029" s="3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</row>
    <row r="2030" spans="1:30">
      <c r="A2030" s="1"/>
      <c r="B2030" s="3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</row>
    <row r="2031" spans="1:30">
      <c r="A2031" s="1"/>
      <c r="B2031" s="3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</row>
    <row r="2032" spans="1:30">
      <c r="A2032" s="1"/>
      <c r="B2032" s="3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</row>
    <row r="2033" spans="1:30">
      <c r="A2033" s="1"/>
      <c r="B2033" s="3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</row>
    <row r="2034" spans="1:30">
      <c r="A2034" s="1"/>
      <c r="B2034" s="3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</row>
    <row r="2035" spans="1:30">
      <c r="A2035" s="1"/>
      <c r="B2035" s="3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</row>
    <row r="2036" spans="1:30">
      <c r="A2036" s="1"/>
      <c r="B2036" s="3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</row>
    <row r="2037" spans="1:30">
      <c r="A2037" s="1"/>
      <c r="B2037" s="3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</row>
    <row r="2038" spans="1:30">
      <c r="A2038" s="1"/>
      <c r="B2038" s="3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</row>
    <row r="2039" spans="1:30">
      <c r="A2039" s="1"/>
      <c r="B2039" s="3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</row>
    <row r="2040" spans="1:30">
      <c r="A2040" s="1"/>
      <c r="B2040" s="3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</row>
    <row r="2041" spans="1:30">
      <c r="A2041" s="1"/>
      <c r="B2041" s="3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</row>
    <row r="2042" spans="1:30">
      <c r="A2042" s="1"/>
      <c r="B2042" s="3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</row>
    <row r="2043" spans="1:30">
      <c r="A2043" s="1"/>
      <c r="B2043" s="3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</row>
    <row r="2044" spans="1:30">
      <c r="A2044" s="1"/>
      <c r="B2044" s="3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</row>
    <row r="2045" spans="1:30">
      <c r="A2045" s="1"/>
      <c r="B2045" s="3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</row>
    <row r="2046" spans="1:30">
      <c r="A2046" s="1"/>
      <c r="B2046" s="3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</row>
    <row r="2047" spans="1:30">
      <c r="A2047" s="1"/>
      <c r="B2047" s="3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</row>
    <row r="2048" spans="1:30">
      <c r="A2048" s="1"/>
      <c r="B2048" s="3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</row>
    <row r="2049" spans="1:30">
      <c r="A2049" s="1"/>
      <c r="B2049" s="3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</row>
    <row r="2050" spans="1:30">
      <c r="A2050" s="1"/>
      <c r="B2050" s="3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</row>
    <row r="2051" spans="1:30">
      <c r="A2051" s="1"/>
      <c r="B2051" s="3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</row>
    <row r="2052" spans="1:30">
      <c r="A2052" s="1"/>
      <c r="B2052" s="3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</row>
    <row r="2053" spans="1:30">
      <c r="A2053" s="1"/>
      <c r="B2053" s="3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</row>
    <row r="2054" spans="1:30">
      <c r="A2054" s="1"/>
      <c r="B2054" s="3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</row>
    <row r="2055" spans="1:30">
      <c r="A2055" s="1"/>
      <c r="B2055" s="3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</row>
    <row r="2056" spans="1:30">
      <c r="A2056" s="1"/>
      <c r="B2056" s="3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</row>
    <row r="2057" spans="1:30">
      <c r="A2057" s="1"/>
      <c r="B2057" s="3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</row>
    <row r="2058" spans="1:30">
      <c r="A2058" s="1"/>
      <c r="B2058" s="3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</row>
    <row r="2059" spans="1:30">
      <c r="A2059" s="1"/>
      <c r="B2059" s="3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</row>
    <row r="2060" spans="1:30">
      <c r="A2060" s="1"/>
      <c r="B2060" s="3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</row>
    <row r="2061" spans="1:30">
      <c r="A2061" s="1"/>
      <c r="B2061" s="3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</row>
    <row r="2062" spans="1:30">
      <c r="A2062" s="1"/>
      <c r="B2062" s="3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</row>
    <row r="2063" spans="1:30">
      <c r="A2063" s="1"/>
      <c r="B2063" s="3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</row>
    <row r="2064" spans="1:30">
      <c r="A2064" s="1"/>
      <c r="B2064" s="3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</row>
    <row r="2065" spans="1:30">
      <c r="A2065" s="1"/>
      <c r="B2065" s="3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</row>
    <row r="2066" spans="1:30">
      <c r="A2066" s="1"/>
      <c r="B2066" s="3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</row>
    <row r="2067" spans="1:30">
      <c r="A2067" s="1"/>
      <c r="B2067" s="3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</row>
    <row r="2068" spans="1:30">
      <c r="A2068" s="1"/>
      <c r="B2068" s="3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</row>
    <row r="2069" spans="1:30">
      <c r="A2069" s="1"/>
      <c r="B2069" s="3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</row>
    <row r="2070" spans="1:30">
      <c r="A2070" s="1"/>
      <c r="B2070" s="3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</row>
    <row r="2071" spans="1:30">
      <c r="A2071" s="1"/>
      <c r="B2071" s="3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</row>
    <row r="2072" spans="1:30">
      <c r="A2072" s="1"/>
      <c r="B2072" s="3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</row>
    <row r="2073" spans="1:30">
      <c r="A2073" s="1"/>
      <c r="B2073" s="3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</row>
    <row r="2074" spans="1:30">
      <c r="A2074" s="1"/>
      <c r="B2074" s="3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</row>
    <row r="2075" spans="1:30">
      <c r="A2075" s="1"/>
      <c r="B2075" s="3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</row>
    <row r="2076" spans="1:30">
      <c r="A2076" s="1"/>
      <c r="B2076" s="3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</row>
    <row r="2077" spans="1:30">
      <c r="A2077" s="1"/>
      <c r="B2077" s="3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</row>
    <row r="2078" spans="1:30">
      <c r="A2078" s="1"/>
      <c r="B2078" s="3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</row>
    <row r="2079" spans="1:30">
      <c r="A2079" s="1"/>
      <c r="B2079" s="3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</row>
    <row r="2080" spans="1:30">
      <c r="A2080" s="1"/>
      <c r="B2080" s="3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</row>
    <row r="2081" spans="1:30">
      <c r="A2081" s="1"/>
      <c r="B2081" s="3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</row>
    <row r="2082" spans="1:30">
      <c r="A2082" s="1"/>
      <c r="B2082" s="3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</row>
    <row r="2083" spans="1:30">
      <c r="A2083" s="1"/>
      <c r="B2083" s="3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</row>
    <row r="2084" spans="1:30">
      <c r="A2084" s="1"/>
      <c r="B2084" s="3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</row>
    <row r="2085" spans="1:30">
      <c r="A2085" s="1"/>
      <c r="B2085" s="3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</row>
    <row r="2086" spans="1:30">
      <c r="A2086" s="1"/>
      <c r="B2086" s="3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</row>
    <row r="2087" spans="1:30">
      <c r="A2087" s="1"/>
      <c r="B2087" s="3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</row>
    <row r="2088" spans="1:30">
      <c r="A2088" s="1"/>
      <c r="B2088" s="3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</row>
    <row r="2089" spans="1:30">
      <c r="A2089" s="1"/>
      <c r="B2089" s="3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</row>
    <row r="2090" spans="1:30">
      <c r="A2090" s="1"/>
      <c r="B2090" s="3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</row>
    <row r="2091" spans="1:30">
      <c r="A2091" s="1"/>
      <c r="B2091" s="3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</row>
    <row r="2092" spans="1:30">
      <c r="A2092" s="1"/>
      <c r="B2092" s="3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</row>
    <row r="2093" spans="1:30">
      <c r="A2093" s="1"/>
      <c r="B2093" s="3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</row>
    <row r="2094" spans="1:30">
      <c r="A2094" s="1"/>
      <c r="B2094" s="3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</row>
    <row r="2095" spans="1:30">
      <c r="A2095" s="1"/>
      <c r="B2095" s="3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</row>
    <row r="2096" spans="1:30">
      <c r="A2096" s="1"/>
      <c r="B2096" s="3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</row>
    <row r="2097" spans="1:30">
      <c r="A2097" s="1"/>
      <c r="B2097" s="3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</row>
    <row r="2098" spans="1:30">
      <c r="A2098" s="1"/>
      <c r="B2098" s="3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</row>
    <row r="2099" spans="1:30">
      <c r="A2099" s="1"/>
      <c r="B2099" s="3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</row>
    <row r="2100" spans="1:30">
      <c r="A2100" s="1"/>
      <c r="B2100" s="3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</row>
    <row r="2101" spans="1:30">
      <c r="A2101" s="1"/>
      <c r="B2101" s="3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</row>
    <row r="2102" spans="1:30">
      <c r="A2102" s="1"/>
      <c r="B2102" s="3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</row>
    <row r="2103" spans="1:30">
      <c r="A2103" s="1"/>
      <c r="B2103" s="3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</row>
    <row r="2104" spans="1:30">
      <c r="A2104" s="1"/>
      <c r="B2104" s="3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</row>
    <row r="2105" spans="1:30">
      <c r="A2105" s="1"/>
      <c r="B2105" s="3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</row>
    <row r="2106" spans="1:30">
      <c r="A2106" s="1"/>
      <c r="B2106" s="3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</row>
    <row r="2107" spans="1:30">
      <c r="A2107" s="1"/>
      <c r="B2107" s="3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</row>
    <row r="2108" spans="1:30">
      <c r="A2108" s="1"/>
      <c r="B2108" s="3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</row>
    <row r="2109" spans="1:30">
      <c r="A2109" s="1"/>
      <c r="B2109" s="3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</row>
    <row r="2110" spans="1:30">
      <c r="A2110" s="1"/>
      <c r="B2110" s="3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</row>
    <row r="2111" spans="1:30">
      <c r="A2111" s="1"/>
      <c r="B2111" s="3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</row>
    <row r="2112" spans="1:30">
      <c r="A2112" s="1"/>
      <c r="B2112" s="3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</row>
    <row r="2113" spans="1:30">
      <c r="A2113" s="1"/>
      <c r="B2113" s="3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</row>
    <row r="2114" spans="1:30">
      <c r="A2114" s="1"/>
      <c r="B2114" s="3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</row>
    <row r="2115" spans="1:30">
      <c r="A2115" s="1"/>
      <c r="B2115" s="3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</row>
    <row r="2116" spans="1:30">
      <c r="A2116" s="1"/>
      <c r="B2116" s="3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</row>
    <row r="2117" spans="1:30">
      <c r="A2117" s="1"/>
      <c r="B2117" s="3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</row>
    <row r="2118" spans="1:30">
      <c r="A2118" s="1"/>
      <c r="B2118" s="3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</row>
    <row r="2119" spans="1:30">
      <c r="A2119" s="1"/>
      <c r="B2119" s="3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</row>
    <row r="2120" spans="1:30">
      <c r="A2120" s="1"/>
      <c r="B2120" s="3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</row>
    <row r="2121" spans="1:30">
      <c r="A2121" s="1"/>
      <c r="B2121" s="3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</row>
    <row r="2122" spans="1:30">
      <c r="A2122" s="1"/>
      <c r="B2122" s="3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</row>
    <row r="2123" spans="1:30">
      <c r="A2123" s="1"/>
      <c r="B2123" s="3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</row>
    <row r="2124" spans="1:30">
      <c r="A2124" s="1"/>
      <c r="B2124" s="3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</row>
    <row r="2125" spans="1:30">
      <c r="A2125" s="1"/>
      <c r="B2125" s="3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</row>
    <row r="2126" spans="1:30">
      <c r="A2126" s="1"/>
      <c r="B2126" s="3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</row>
    <row r="2127" spans="1:30">
      <c r="A2127" s="1"/>
      <c r="B2127" s="3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</row>
    <row r="2128" spans="1:30">
      <c r="A2128" s="1"/>
      <c r="B2128" s="3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</row>
    <row r="2129" spans="1:30">
      <c r="A2129" s="1"/>
      <c r="B2129" s="3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</row>
    <row r="2130" spans="1:30">
      <c r="A2130" s="1"/>
      <c r="B2130" s="3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</row>
    <row r="2131" spans="1:30">
      <c r="A2131" s="1"/>
      <c r="B2131" s="3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</row>
    <row r="2132" spans="1:30">
      <c r="A2132" s="1"/>
      <c r="B2132" s="3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</row>
    <row r="2133" spans="1:30">
      <c r="A2133" s="1"/>
      <c r="B2133" s="3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</row>
    <row r="2134" spans="1:30">
      <c r="A2134" s="1"/>
      <c r="B2134" s="3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</row>
    <row r="2135" spans="1:30">
      <c r="A2135" s="1"/>
      <c r="B2135" s="3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</row>
    <row r="2136" spans="1:30">
      <c r="A2136" s="1"/>
      <c r="B2136" s="3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</row>
    <row r="2137" spans="1:30">
      <c r="A2137" s="1"/>
      <c r="B2137" s="3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</row>
    <row r="2138" spans="1:30">
      <c r="A2138" s="1"/>
      <c r="B2138" s="3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</row>
    <row r="2139" spans="1:30">
      <c r="A2139" s="1"/>
      <c r="B2139" s="3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</row>
    <row r="2140" spans="1:30">
      <c r="A2140" s="1"/>
      <c r="B2140" s="3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</row>
    <row r="2141" spans="1:30">
      <c r="A2141" s="1"/>
      <c r="B2141" s="3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</row>
    <row r="2142" spans="1:30">
      <c r="A2142" s="1"/>
      <c r="B2142" s="3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</row>
    <row r="2143" spans="1:30">
      <c r="A2143" s="1"/>
      <c r="B2143" s="3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</row>
    <row r="2144" spans="1:30">
      <c r="A2144" s="1"/>
      <c r="B2144" s="3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</row>
    <row r="2145" spans="1:30">
      <c r="A2145" s="1"/>
      <c r="B2145" s="3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</row>
    <row r="2146" spans="1:30">
      <c r="A2146" s="1"/>
      <c r="B2146" s="3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</row>
    <row r="2147" spans="1:30">
      <c r="A2147" s="1"/>
      <c r="B2147" s="3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</row>
    <row r="2148" spans="1:30">
      <c r="A2148" s="1"/>
      <c r="B2148" s="3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</row>
    <row r="2149" spans="1:30">
      <c r="A2149" s="1"/>
      <c r="B2149" s="3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</row>
    <row r="2150" spans="1:30">
      <c r="A2150" s="1"/>
      <c r="B2150" s="3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</row>
    <row r="2151" spans="1:30">
      <c r="A2151" s="1"/>
      <c r="B2151" s="3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</row>
    <row r="2152" spans="1:30">
      <c r="A2152" s="1"/>
      <c r="B2152" s="3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</row>
    <row r="2153" spans="1:30">
      <c r="A2153" s="1"/>
      <c r="B2153" s="3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</row>
    <row r="2154" spans="1:30">
      <c r="A2154" s="1"/>
      <c r="B2154" s="3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</row>
    <row r="2155" spans="1:30">
      <c r="A2155" s="1"/>
      <c r="B2155" s="3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</row>
    <row r="2156" spans="1:30">
      <c r="A2156" s="1"/>
      <c r="B2156" s="3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</row>
    <row r="2157" spans="1:30">
      <c r="A2157" s="1"/>
      <c r="B2157" s="3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</row>
    <row r="2158" spans="1:30">
      <c r="A2158" s="1"/>
      <c r="B2158" s="3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</row>
    <row r="2159" spans="1:30">
      <c r="A2159" s="1"/>
      <c r="B2159" s="3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</row>
    <row r="2160" spans="1:30">
      <c r="A2160" s="1"/>
      <c r="B2160" s="3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</row>
    <row r="2161" spans="1:30">
      <c r="A2161" s="1"/>
      <c r="B2161" s="3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</row>
    <row r="2162" spans="1:30">
      <c r="A2162" s="1"/>
      <c r="B2162" s="3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</row>
    <row r="2163" spans="1:30">
      <c r="A2163" s="1"/>
      <c r="B2163" s="3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</row>
    <row r="2164" spans="1:30">
      <c r="A2164" s="1"/>
      <c r="B2164" s="3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</row>
    <row r="2165" spans="1:30">
      <c r="A2165" s="1"/>
      <c r="B2165" s="3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</row>
    <row r="2166" spans="1:30">
      <c r="A2166" s="1"/>
      <c r="B2166" s="3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</row>
    <row r="2167" spans="1:30">
      <c r="A2167" s="1"/>
      <c r="B2167" s="3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</row>
    <row r="2168" spans="1:30">
      <c r="A2168" s="1"/>
      <c r="B2168" s="3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</row>
    <row r="2169" spans="1:30">
      <c r="A2169" s="1"/>
      <c r="B2169" s="3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</row>
    <row r="2170" spans="1:30">
      <c r="A2170" s="1"/>
      <c r="B2170" s="3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</row>
    <row r="2171" spans="1:30">
      <c r="A2171" s="1"/>
      <c r="B2171" s="3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</row>
    <row r="2172" spans="1:30">
      <c r="A2172" s="1"/>
      <c r="B2172" s="3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</row>
    <row r="2173" spans="1:30">
      <c r="A2173" s="1"/>
      <c r="B2173" s="3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</row>
    <row r="2174" spans="1:30">
      <c r="A2174" s="1"/>
      <c r="B2174" s="3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</row>
    <row r="2175" spans="1:30">
      <c r="A2175" s="1"/>
      <c r="B2175" s="3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</row>
    <row r="2176" spans="1:30">
      <c r="A2176" s="1"/>
      <c r="B2176" s="3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</row>
    <row r="2177" spans="1:30">
      <c r="A2177" s="1"/>
      <c r="B2177" s="3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</row>
    <row r="2178" spans="1:30">
      <c r="A2178" s="1"/>
      <c r="B2178" s="3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</row>
    <row r="2179" spans="1:30">
      <c r="A2179" s="1"/>
      <c r="B2179" s="3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</row>
    <row r="2180" spans="1:30">
      <c r="A2180" s="1"/>
      <c r="B2180" s="3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</row>
    <row r="2181" spans="1:30">
      <c r="A2181" s="1"/>
      <c r="B2181" s="3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</row>
    <row r="2182" spans="1:30">
      <c r="A2182" s="1"/>
      <c r="B2182" s="3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</row>
    <row r="2183" spans="1:30">
      <c r="A2183" s="1"/>
      <c r="B2183" s="3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</row>
    <row r="2184" spans="1:30">
      <c r="A2184" s="1"/>
      <c r="B2184" s="3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</row>
    <row r="2185" spans="1:30">
      <c r="A2185" s="1"/>
      <c r="B2185" s="3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</row>
    <row r="2186" spans="1:30">
      <c r="A2186" s="1"/>
      <c r="B2186" s="3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</row>
    <row r="2187" spans="1:30">
      <c r="A2187" s="1"/>
      <c r="B2187" s="3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</row>
    <row r="2188" spans="1:30">
      <c r="A2188" s="1"/>
      <c r="B2188" s="3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</row>
    <row r="2189" spans="1:30">
      <c r="A2189" s="1"/>
      <c r="B2189" s="3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</row>
    <row r="2190" spans="1:30">
      <c r="A2190" s="1"/>
      <c r="B2190" s="3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</row>
    <row r="2191" spans="1:30">
      <c r="A2191" s="1"/>
      <c r="B2191" s="3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</row>
    <row r="2192" spans="1:30">
      <c r="A2192" s="1"/>
      <c r="B2192" s="3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</row>
    <row r="2193" spans="1:30">
      <c r="A2193" s="1"/>
      <c r="B2193" s="3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</row>
    <row r="2194" spans="1:30">
      <c r="A2194" s="1"/>
      <c r="B2194" s="3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</row>
    <row r="2195" spans="1:30">
      <c r="A2195" s="1"/>
      <c r="B2195" s="3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</row>
    <row r="2196" spans="1:30">
      <c r="A2196" s="1"/>
      <c r="B2196" s="3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</row>
    <row r="2197" spans="1:30">
      <c r="A2197" s="1"/>
      <c r="B2197" s="3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</row>
    <row r="2198" spans="1:30">
      <c r="A2198" s="1"/>
      <c r="B2198" s="3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</row>
    <row r="2199" spans="1:30">
      <c r="A2199" s="1"/>
      <c r="B2199" s="3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</row>
    <row r="2200" spans="1:30">
      <c r="A2200" s="1"/>
      <c r="B2200" s="3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</row>
    <row r="2201" spans="1:30">
      <c r="A2201" s="1"/>
      <c r="B2201" s="3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</row>
    <row r="2202" spans="1:30">
      <c r="A2202" s="1"/>
      <c r="B2202" s="3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spans="1:30">
      <c r="A2203" s="1"/>
      <c r="B2203" s="3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</row>
    <row r="2204" spans="1:30">
      <c r="A2204" s="1"/>
      <c r="B2204" s="3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</row>
    <row r="2205" spans="1:30">
      <c r="A2205" s="1"/>
      <c r="B2205" s="3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spans="1:30">
      <c r="A2206" s="1"/>
      <c r="B2206" s="3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spans="1:30">
      <c r="A2207" s="1"/>
      <c r="B2207" s="3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spans="1:30">
      <c r="A2208" s="1"/>
      <c r="B2208" s="3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spans="1:30">
      <c r="A2209" s="1"/>
      <c r="B2209" s="3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spans="1:30">
      <c r="A2210" s="1"/>
      <c r="B2210" s="3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</row>
    <row r="2211" spans="1:30">
      <c r="A2211" s="1"/>
      <c r="B2211" s="3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spans="1:30">
      <c r="A2212" s="1"/>
      <c r="B2212" s="3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spans="1:30">
      <c r="A2213" s="1"/>
      <c r="B2213" s="3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spans="1:30">
      <c r="A2214" s="1"/>
      <c r="B2214" s="3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spans="1:30">
      <c r="A2215" s="1"/>
      <c r="B2215" s="3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spans="1:30">
      <c r="A2216" s="1"/>
      <c r="B2216" s="3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</row>
    <row r="2217" spans="1:30">
      <c r="A2217" s="1"/>
      <c r="B2217" s="3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</row>
    <row r="2218" spans="1:30">
      <c r="A2218" s="1"/>
      <c r="B2218" s="3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</row>
    <row r="2219" spans="1:30">
      <c r="A2219" s="1"/>
      <c r="B2219" s="3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</row>
    <row r="2220" spans="1:30">
      <c r="A2220" s="1"/>
      <c r="B2220" s="3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</row>
    <row r="2221" spans="1:30">
      <c r="A2221" s="1"/>
      <c r="B2221" s="3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</row>
    <row r="2222" spans="1:30">
      <c r="A2222" s="1"/>
      <c r="B2222" s="3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spans="1:30">
      <c r="A2223" s="1"/>
      <c r="B2223" s="3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spans="1:30">
      <c r="A2224" s="1"/>
      <c r="B2224" s="3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spans="1:30">
      <c r="A2225" s="1"/>
      <c r="B2225" s="3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spans="1:30">
      <c r="A2226" s="1"/>
      <c r="B2226" s="3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</row>
    <row r="2227" spans="1:30">
      <c r="A2227" s="1"/>
      <c r="B2227" s="3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spans="1:30">
      <c r="A2228" s="1"/>
      <c r="B2228" s="3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spans="1:30">
      <c r="A2229" s="1"/>
      <c r="B2229" s="3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spans="1:30">
      <c r="A2230" s="1"/>
      <c r="B2230" s="3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spans="1:30">
      <c r="A2231" s="1"/>
      <c r="B2231" s="3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spans="1:30">
      <c r="A2232" s="1"/>
      <c r="B2232" s="3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spans="1:30">
      <c r="A2233" s="1"/>
      <c r="B2233" s="3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spans="1:30">
      <c r="A2234" s="1"/>
      <c r="B2234" s="3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spans="1:30">
      <c r="A2235" s="1"/>
      <c r="B2235" s="3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spans="1:30">
      <c r="A2236" s="1"/>
      <c r="B2236" s="3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</row>
    <row r="2237" spans="1:30">
      <c r="A2237" s="1"/>
      <c r="B2237" s="3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spans="1:30">
      <c r="A2238" s="1"/>
      <c r="B2238" s="3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spans="1:30">
      <c r="A2239" s="1"/>
      <c r="B2239" s="3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spans="1:30">
      <c r="A2240" s="1"/>
      <c r="B2240" s="3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spans="1:30">
      <c r="A2241" s="1"/>
      <c r="B2241" s="3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</row>
    <row r="2242" spans="1:30">
      <c r="A2242" s="1"/>
      <c r="B2242" s="3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</row>
    <row r="2243" spans="1:30">
      <c r="A2243" s="1"/>
      <c r="B2243" s="3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spans="1:30">
      <c r="A2244" s="1"/>
      <c r="B2244" s="3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spans="1:30">
      <c r="A2245" s="1"/>
      <c r="B2245" s="3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spans="1:30">
      <c r="A2246" s="1"/>
      <c r="B2246" s="3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</row>
    <row r="2247" spans="1:30">
      <c r="A2247" s="1"/>
      <c r="B2247" s="3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</row>
    <row r="2248" spans="1:30">
      <c r="A2248" s="1"/>
      <c r="B2248" s="3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spans="1:30">
      <c r="A2249" s="1"/>
      <c r="B2249" s="3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spans="1:30">
      <c r="A2250" s="1"/>
      <c r="B2250" s="3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spans="1:30">
      <c r="A2251" s="1"/>
      <c r="B2251" s="3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</row>
    <row r="2252" spans="1:30">
      <c r="A2252" s="1"/>
      <c r="B2252" s="3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spans="1:30">
      <c r="A2253" s="1"/>
      <c r="B2253" s="3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</row>
    <row r="2254" spans="1:30">
      <c r="A2254" s="1"/>
      <c r="B2254" s="3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</row>
    <row r="2255" spans="1:30">
      <c r="A2255" s="1"/>
      <c r="B2255" s="3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</row>
    <row r="2256" spans="1:30">
      <c r="A2256" s="1"/>
      <c r="B2256" s="3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spans="1:30">
      <c r="A2257" s="1"/>
      <c r="B2257" s="3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spans="1:30">
      <c r="A2258" s="1"/>
      <c r="B2258" s="3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spans="1:30">
      <c r="A2259" s="1"/>
      <c r="B2259" s="3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spans="1:30">
      <c r="A2260" s="1"/>
      <c r="B2260" s="3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</row>
    <row r="2261" spans="1:30">
      <c r="A2261" s="1"/>
      <c r="B2261" s="3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</row>
    <row r="2262" spans="1:30">
      <c r="A2262" s="1"/>
      <c r="B2262" s="3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</row>
    <row r="2263" spans="1:30">
      <c r="A2263" s="1"/>
      <c r="B2263" s="3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</row>
    <row r="2264" spans="1:30">
      <c r="A2264" s="1"/>
      <c r="B2264" s="3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</row>
    <row r="2265" spans="1:30">
      <c r="A2265" s="1"/>
      <c r="B2265" s="3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</row>
    <row r="2266" spans="1:30">
      <c r="A2266" s="1"/>
      <c r="B2266" s="3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spans="1:30">
      <c r="A2267" s="1"/>
      <c r="B2267" s="3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spans="1:30">
      <c r="A2268" s="1"/>
      <c r="B2268" s="3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</row>
    <row r="2269" spans="1:30">
      <c r="A2269" s="1"/>
      <c r="B2269" s="3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</row>
    <row r="2270" spans="1:30">
      <c r="A2270" s="1"/>
      <c r="B2270" s="3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</row>
    <row r="2271" spans="1:30">
      <c r="A2271" s="1"/>
      <c r="B2271" s="3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</row>
    <row r="2272" spans="1:30">
      <c r="A2272" s="1"/>
      <c r="B2272" s="3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</row>
    <row r="2273" spans="1:30">
      <c r="A2273" s="1"/>
      <c r="B2273" s="3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</row>
    <row r="2274" spans="1:30">
      <c r="A2274" s="1"/>
      <c r="B2274" s="3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spans="1:30">
      <c r="A2275" s="1"/>
      <c r="B2275" s="3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spans="1:30">
      <c r="A2276" s="1"/>
      <c r="B2276" s="3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</row>
    <row r="2277" spans="1:30">
      <c r="A2277" s="1"/>
      <c r="B2277" s="3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spans="1:30">
      <c r="A2278" s="1"/>
      <c r="B2278" s="3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spans="1:30">
      <c r="A2279" s="1"/>
      <c r="B2279" s="3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spans="1:30">
      <c r="A2280" s="1"/>
      <c r="B2280" s="3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</row>
    <row r="2281" spans="1:30">
      <c r="A2281" s="1"/>
      <c r="B2281" s="3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spans="1:30">
      <c r="A2282" s="1"/>
      <c r="B2282" s="3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</row>
    <row r="2283" spans="1:30">
      <c r="A2283" s="1"/>
      <c r="B2283" s="3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</row>
    <row r="2284" spans="1:30">
      <c r="A2284" s="1"/>
      <c r="B2284" s="3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</row>
    <row r="2285" spans="1:30">
      <c r="A2285" s="1"/>
      <c r="B2285" s="3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</row>
    <row r="2286" spans="1:30">
      <c r="A2286" s="1"/>
      <c r="B2286" s="3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</row>
    <row r="2287" spans="1:30">
      <c r="A2287" s="1"/>
      <c r="B2287" s="3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spans="1:30">
      <c r="A2288" s="1"/>
      <c r="B2288" s="3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spans="1:30">
      <c r="A2289" s="1"/>
      <c r="B2289" s="3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spans="1:30">
      <c r="A2290" s="1"/>
      <c r="B2290" s="3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</row>
    <row r="2291" spans="1:30">
      <c r="A2291" s="1"/>
      <c r="B2291" s="3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</row>
    <row r="2292" spans="1:30">
      <c r="A2292" s="1"/>
      <c r="B2292" s="3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spans="1:30">
      <c r="A2293" s="1"/>
      <c r="B2293" s="3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spans="1:30">
      <c r="A2294" s="1"/>
      <c r="B2294" s="3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spans="1:30">
      <c r="A2295" s="1"/>
      <c r="B2295" s="3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spans="1:30">
      <c r="A2296" s="1"/>
      <c r="B2296" s="3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spans="1:30">
      <c r="A2297" s="1"/>
      <c r="B2297" s="3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</row>
    <row r="2298" spans="1:30">
      <c r="A2298" s="1"/>
      <c r="B2298" s="3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spans="1:30">
      <c r="A2299" s="1"/>
      <c r="B2299" s="3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pans="1:30">
      <c r="A2300" s="1"/>
      <c r="B2300" s="3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</row>
    <row r="2301" spans="1:30">
      <c r="A2301" s="1"/>
      <c r="B2301" s="3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</row>
    <row r="2302" spans="1:30">
      <c r="A2302" s="1"/>
      <c r="B2302" s="3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</row>
    <row r="2303" spans="1:30">
      <c r="A2303" s="1"/>
      <c r="B2303" s="3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</row>
    <row r="2304" spans="1:30">
      <c r="A2304" s="1"/>
      <c r="B2304" s="3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</row>
    <row r="2305" spans="1:30">
      <c r="A2305" s="1"/>
      <c r="B2305" s="3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</row>
    <row r="2306" spans="1:30">
      <c r="A2306" s="1"/>
      <c r="B2306" s="3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</row>
    <row r="2307" spans="1:30">
      <c r="A2307" s="1"/>
      <c r="B2307" s="3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</row>
    <row r="2308" spans="1:30">
      <c r="A2308" s="1"/>
      <c r="B2308" s="3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</row>
    <row r="2309" spans="1:30">
      <c r="A2309" s="1"/>
      <c r="B2309" s="3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</row>
    <row r="2310" spans="1:30">
      <c r="A2310" s="1"/>
      <c r="B2310" s="3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</row>
    <row r="2311" spans="1:30">
      <c r="A2311" s="1"/>
      <c r="B2311" s="3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</row>
    <row r="2312" spans="1:30">
      <c r="A2312" s="1"/>
      <c r="B2312" s="3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</row>
    <row r="2313" spans="1:30">
      <c r="A2313" s="1"/>
      <c r="B2313" s="3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</row>
    <row r="2314" spans="1:30">
      <c r="A2314" s="1"/>
      <c r="B2314" s="3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</row>
    <row r="2315" spans="1:30">
      <c r="A2315" s="1"/>
      <c r="B2315" s="3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</row>
    <row r="2316" spans="1:30">
      <c r="A2316" s="1"/>
      <c r="B2316" s="3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</row>
    <row r="2317" spans="1:30">
      <c r="A2317" s="1"/>
      <c r="B2317" s="3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</row>
    <row r="2318" spans="1:30">
      <c r="A2318" s="1"/>
      <c r="B2318" s="3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</row>
    <row r="2319" spans="1:30">
      <c r="A2319" s="1"/>
      <c r="B2319" s="3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</row>
    <row r="2320" spans="1:30">
      <c r="A2320" s="1"/>
      <c r="B2320" s="3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</row>
    <row r="2321" spans="1:30">
      <c r="A2321" s="1"/>
      <c r="B2321" s="3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</row>
    <row r="2322" spans="1:30">
      <c r="A2322" s="1"/>
      <c r="B2322" s="3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</row>
    <row r="2323" spans="1:30">
      <c r="A2323" s="1"/>
      <c r="B2323" s="3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</row>
    <row r="2324" spans="1:30">
      <c r="A2324" s="1"/>
      <c r="B2324" s="3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</row>
    <row r="2325" spans="1:30">
      <c r="A2325" s="1"/>
      <c r="B2325" s="3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</row>
    <row r="2326" spans="1:30">
      <c r="A2326" s="1"/>
      <c r="B2326" s="3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</row>
    <row r="2327" spans="1:30">
      <c r="A2327" s="1"/>
      <c r="B2327" s="3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</row>
    <row r="2328" spans="1:30">
      <c r="A2328" s="1"/>
      <c r="B2328" s="3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</row>
    <row r="2329" spans="1:30">
      <c r="A2329" s="1"/>
      <c r="B2329" s="3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</row>
    <row r="2330" spans="1:30">
      <c r="A2330" s="1"/>
      <c r="B2330" s="3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</row>
    <row r="2331" spans="1:30">
      <c r="A2331" s="1"/>
      <c r="B2331" s="3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</row>
    <row r="2332" spans="1:30">
      <c r="A2332" s="1"/>
      <c r="B2332" s="3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</row>
    <row r="2333" spans="1:30">
      <c r="A2333" s="1"/>
      <c r="B2333" s="3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</row>
    <row r="2334" spans="1:30">
      <c r="A2334" s="1"/>
      <c r="B2334" s="3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</row>
    <row r="2335" spans="1:30">
      <c r="A2335" s="1"/>
      <c r="B2335" s="3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</row>
    <row r="2336" spans="1:30">
      <c r="A2336" s="1"/>
      <c r="B2336" s="3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</row>
    <row r="2337" spans="1:30">
      <c r="A2337" s="1"/>
      <c r="B2337" s="3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</row>
    <row r="2338" spans="1:30">
      <c r="A2338" s="1"/>
      <c r="B2338" s="3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</row>
    <row r="2339" spans="1:30">
      <c r="A2339" s="1"/>
      <c r="B2339" s="3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</row>
    <row r="2340" spans="1:30">
      <c r="A2340" s="1"/>
      <c r="B2340" s="3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</row>
    <row r="2341" spans="1:30">
      <c r="A2341" s="1"/>
      <c r="B2341" s="3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</row>
    <row r="2342" spans="1:30">
      <c r="A2342" s="1"/>
      <c r="B2342" s="3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</row>
    <row r="2343" spans="1:30">
      <c r="A2343" s="1"/>
      <c r="B2343" s="3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</row>
    <row r="2344" spans="1:30">
      <c r="A2344" s="1"/>
      <c r="B2344" s="3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</row>
    <row r="2345" spans="1:30">
      <c r="A2345" s="1"/>
      <c r="B2345" s="3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</row>
    <row r="2346" spans="1:30">
      <c r="A2346" s="1"/>
      <c r="B2346" s="3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</row>
    <row r="2347" spans="1:30">
      <c r="A2347" s="1"/>
      <c r="B2347" s="3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</row>
    <row r="2348" spans="1:30">
      <c r="A2348" s="1"/>
      <c r="B2348" s="3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</row>
    <row r="2349" spans="1:30">
      <c r="A2349" s="1"/>
      <c r="B2349" s="3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</row>
    <row r="2350" spans="1:30">
      <c r="A2350" s="1"/>
      <c r="B2350" s="3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</row>
    <row r="2351" spans="1:30">
      <c r="A2351" s="1"/>
      <c r="B2351" s="3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</row>
    <row r="2352" spans="1:30">
      <c r="A2352" s="1"/>
      <c r="B2352" s="3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</row>
    <row r="2353" spans="1:30">
      <c r="A2353" s="1"/>
      <c r="B2353" s="3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</row>
    <row r="2354" spans="1:30">
      <c r="A2354" s="1"/>
      <c r="B2354" s="3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</row>
    <row r="2355" spans="1:30">
      <c r="A2355" s="1"/>
      <c r="B2355" s="3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</row>
    <row r="2356" spans="1:30">
      <c r="A2356" s="1"/>
      <c r="B2356" s="3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</row>
    <row r="2357" spans="1:30">
      <c r="A2357" s="1"/>
      <c r="B2357" s="3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</row>
    <row r="2358" spans="1:30">
      <c r="A2358" s="1"/>
      <c r="B2358" s="3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</row>
    <row r="2359" spans="1:30">
      <c r="A2359" s="1"/>
      <c r="B2359" s="3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</row>
    <row r="2360" spans="1:30">
      <c r="A2360" s="1"/>
      <c r="B2360" s="3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</row>
    <row r="2361" spans="1:30">
      <c r="A2361" s="1"/>
      <c r="B2361" s="3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</row>
    <row r="2362" spans="1:30">
      <c r="A2362" s="1"/>
      <c r="B2362" s="3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</row>
    <row r="2363" spans="1:30">
      <c r="A2363" s="1"/>
      <c r="B2363" s="3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</row>
    <row r="2364" spans="1:30">
      <c r="A2364" s="1"/>
      <c r="B2364" s="3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</row>
    <row r="2365" spans="1:30">
      <c r="A2365" s="1"/>
      <c r="B2365" s="3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</row>
    <row r="2366" spans="1:30">
      <c r="A2366" s="1"/>
      <c r="B2366" s="3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</row>
    <row r="2367" spans="1:30">
      <c r="A2367" s="1"/>
      <c r="B2367" s="3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</row>
    <row r="2368" spans="1:30">
      <c r="A2368" s="1"/>
      <c r="B2368" s="3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</row>
    <row r="2369" spans="1:30">
      <c r="A2369" s="1"/>
      <c r="B2369" s="3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</row>
    <row r="2370" spans="1:30">
      <c r="A2370" s="1"/>
      <c r="B2370" s="3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</row>
    <row r="2371" spans="1:30">
      <c r="A2371" s="1"/>
      <c r="B2371" s="3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</row>
    <row r="2372" spans="1:30">
      <c r="A2372" s="1"/>
      <c r="B2372" s="3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</row>
    <row r="2373" spans="1:30">
      <c r="A2373" s="1"/>
      <c r="B2373" s="3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</row>
    <row r="2374" spans="1:30">
      <c r="A2374" s="1"/>
      <c r="B2374" s="3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</row>
    <row r="2375" spans="1:30">
      <c r="A2375" s="1"/>
      <c r="B2375" s="3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</row>
    <row r="2376" spans="1:30">
      <c r="A2376" s="1"/>
      <c r="B2376" s="3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</row>
    <row r="2377" spans="1:30">
      <c r="A2377" s="1"/>
      <c r="B2377" s="3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</row>
    <row r="2378" spans="1:30">
      <c r="A2378" s="1"/>
      <c r="B2378" s="3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</row>
    <row r="2379" spans="1:30">
      <c r="A2379" s="1"/>
      <c r="B2379" s="3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</row>
    <row r="2380" spans="1:30">
      <c r="A2380" s="1"/>
      <c r="B2380" s="3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</row>
    <row r="2381" spans="1:30">
      <c r="A2381" s="1"/>
      <c r="B2381" s="3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</row>
    <row r="2382" spans="1:30">
      <c r="A2382" s="1"/>
      <c r="B2382" s="3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</row>
    <row r="2383" spans="1:30">
      <c r="A2383" s="1"/>
      <c r="B2383" s="3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</row>
    <row r="2384" spans="1:30">
      <c r="A2384" s="1"/>
      <c r="B2384" s="3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</row>
    <row r="2385" spans="1:30">
      <c r="A2385" s="1"/>
      <c r="B2385" s="3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</row>
    <row r="2386" spans="1:30">
      <c r="A2386" s="1"/>
      <c r="B2386" s="3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</row>
    <row r="2387" spans="1:30">
      <c r="A2387" s="1"/>
      <c r="B2387" s="3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</row>
    <row r="2388" spans="1:30">
      <c r="A2388" s="1"/>
      <c r="B2388" s="3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</row>
    <row r="2389" spans="1:30">
      <c r="A2389" s="1"/>
      <c r="B2389" s="3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</row>
    <row r="2390" spans="1:30">
      <c r="A2390" s="1"/>
      <c r="B2390" s="3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</row>
    <row r="2391" spans="1:30">
      <c r="A2391" s="1"/>
      <c r="B2391" s="3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</row>
    <row r="2392" spans="1:30">
      <c r="A2392" s="1"/>
      <c r="B2392" s="3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</row>
    <row r="2393" spans="1:30">
      <c r="A2393" s="1"/>
      <c r="B2393" s="3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</row>
    <row r="2394" spans="1:30">
      <c r="A2394" s="1"/>
      <c r="B2394" s="3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</row>
    <row r="2395" spans="1:30">
      <c r="A2395" s="1"/>
      <c r="B2395" s="3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</row>
    <row r="2396" spans="1:30">
      <c r="A2396" s="1"/>
      <c r="B2396" s="3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</row>
    <row r="2397" spans="1:30">
      <c r="A2397" s="1"/>
      <c r="B2397" s="3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</row>
    <row r="2398" spans="1:30">
      <c r="A2398" s="1"/>
      <c r="B2398" s="3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</row>
    <row r="2399" spans="1:30">
      <c r="A2399" s="1"/>
      <c r="B2399" s="3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</row>
    <row r="2400" spans="1:30">
      <c r="A2400" s="1"/>
      <c r="B2400" s="3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</row>
    <row r="2401" spans="1:30">
      <c r="A2401" s="1"/>
      <c r="B2401" s="3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</row>
    <row r="2402" spans="1:30">
      <c r="A2402" s="1"/>
      <c r="B2402" s="3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</row>
    <row r="2403" spans="1:30">
      <c r="A2403" s="1"/>
      <c r="B2403" s="3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</row>
    <row r="2404" spans="1:30">
      <c r="A2404" s="1"/>
      <c r="B2404" s="3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</row>
    <row r="2405" spans="1:30">
      <c r="A2405" s="1"/>
      <c r="B2405" s="3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</row>
    <row r="2406" spans="1:30">
      <c r="A2406" s="1"/>
      <c r="B2406" s="3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</row>
    <row r="2407" spans="1:30">
      <c r="A2407" s="1"/>
      <c r="B2407" s="3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</row>
    <row r="2408" spans="1:30">
      <c r="A2408" s="1"/>
      <c r="B2408" s="3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</row>
    <row r="2409" spans="1:30">
      <c r="A2409" s="1"/>
      <c r="B2409" s="3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</row>
    <row r="2410" spans="1:30">
      <c r="A2410" s="1"/>
      <c r="B2410" s="3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</row>
    <row r="2411" spans="1:30">
      <c r="A2411" s="1"/>
      <c r="B2411" s="3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</row>
    <row r="2412" spans="1:30">
      <c r="A2412" s="1"/>
      <c r="B2412" s="3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</row>
    <row r="2413" spans="1:30">
      <c r="A2413" s="1"/>
      <c r="B2413" s="3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</row>
    <row r="2414" spans="1:30">
      <c r="A2414" s="1"/>
      <c r="B2414" s="3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</row>
    <row r="2415" spans="1:30">
      <c r="A2415" s="1"/>
      <c r="B2415" s="3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</row>
    <row r="2416" spans="1:30">
      <c r="A2416" s="1"/>
      <c r="B2416" s="3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</row>
    <row r="2417" spans="1:30">
      <c r="A2417" s="1"/>
      <c r="B2417" s="3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</row>
    <row r="2418" spans="1:30">
      <c r="A2418" s="1"/>
      <c r="B2418" s="3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</row>
    <row r="2419" spans="1:30">
      <c r="A2419" s="1"/>
      <c r="B2419" s="3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</row>
    <row r="2420" spans="1:30">
      <c r="A2420" s="1"/>
      <c r="B2420" s="3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</row>
    <row r="2421" spans="1:30">
      <c r="A2421" s="1"/>
      <c r="B2421" s="3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</row>
    <row r="2422" spans="1:30">
      <c r="A2422" s="1"/>
      <c r="B2422" s="3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</row>
    <row r="2423" spans="1:30">
      <c r="A2423" s="1"/>
      <c r="B2423" s="3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</row>
    <row r="2424" spans="1:30">
      <c r="A2424" s="1"/>
      <c r="B2424" s="3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</row>
    <row r="2425" spans="1:30">
      <c r="A2425" s="1"/>
      <c r="B2425" s="3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</row>
    <row r="2426" spans="1:30">
      <c r="A2426" s="1"/>
      <c r="B2426" s="3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</row>
    <row r="2427" spans="1:30">
      <c r="A2427" s="1"/>
      <c r="B2427" s="3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</row>
    <row r="2428" spans="1:30">
      <c r="A2428" s="1"/>
      <c r="B2428" s="3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</row>
    <row r="2429" spans="1:30">
      <c r="A2429" s="1"/>
      <c r="B2429" s="3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</row>
    <row r="2430" spans="1:30">
      <c r="A2430" s="1"/>
      <c r="B2430" s="3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</row>
    <row r="2431" spans="1:30">
      <c r="A2431" s="1"/>
      <c r="B2431" s="3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</row>
    <row r="2432" spans="1:30">
      <c r="A2432" s="1"/>
      <c r="B2432" s="3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</row>
    <row r="2433" spans="1:30">
      <c r="A2433" s="1"/>
      <c r="B2433" s="3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</row>
    <row r="2434" spans="1:30">
      <c r="A2434" s="1"/>
      <c r="B2434" s="3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</row>
    <row r="2435" spans="1:30">
      <c r="A2435" s="1"/>
      <c r="B2435" s="3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</row>
    <row r="2436" spans="1:30">
      <c r="A2436" s="1"/>
      <c r="B2436" s="3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</row>
    <row r="2437" spans="1:30">
      <c r="A2437" s="1"/>
      <c r="B2437" s="3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</row>
    <row r="2438" spans="1:30">
      <c r="A2438" s="1"/>
      <c r="B2438" s="3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</row>
    <row r="2439" spans="1:30">
      <c r="A2439" s="1"/>
      <c r="B2439" s="3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</row>
    <row r="2440" spans="1:30">
      <c r="A2440" s="1"/>
      <c r="B2440" s="3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</row>
    <row r="2441" spans="1:30">
      <c r="A2441" s="1"/>
      <c r="B2441" s="3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</row>
    <row r="2442" spans="1:30">
      <c r="A2442" s="1"/>
      <c r="B2442" s="3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</row>
    <row r="2443" spans="1:30">
      <c r="A2443" s="1"/>
      <c r="B2443" s="3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</row>
    <row r="2444" spans="1:30">
      <c r="A2444" s="1"/>
      <c r="B2444" s="3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</row>
    <row r="2445" spans="1:30">
      <c r="A2445" s="1"/>
      <c r="B2445" s="3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</row>
    <row r="2446" spans="1:30">
      <c r="A2446" s="1"/>
      <c r="B2446" s="3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</row>
    <row r="2447" spans="1:30">
      <c r="A2447" s="1"/>
      <c r="B2447" s="3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</row>
    <row r="2448" spans="1:30">
      <c r="A2448" s="1"/>
      <c r="B2448" s="3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</row>
    <row r="2449" spans="1:30">
      <c r="A2449" s="1"/>
      <c r="B2449" s="3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</row>
    <row r="2450" spans="1:30">
      <c r="A2450" s="1"/>
      <c r="B2450" s="3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</row>
    <row r="2451" spans="1:30">
      <c r="A2451" s="1"/>
      <c r="B2451" s="3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</row>
    <row r="2452" spans="1:30">
      <c r="A2452" s="1"/>
      <c r="B2452" s="3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</row>
    <row r="2453" spans="1:30">
      <c r="A2453" s="1"/>
      <c r="B2453" s="3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</row>
    <row r="2454" spans="1:30">
      <c r="A2454" s="1"/>
      <c r="B2454" s="3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</row>
    <row r="2455" spans="1:30">
      <c r="A2455" s="1"/>
      <c r="B2455" s="3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</row>
    <row r="2456" spans="1:30">
      <c r="A2456" s="1"/>
      <c r="B2456" s="3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</row>
    <row r="2457" spans="1:30">
      <c r="A2457" s="1"/>
      <c r="B2457" s="3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</row>
    <row r="2458" spans="1:30">
      <c r="A2458" s="1"/>
      <c r="B2458" s="3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</row>
    <row r="2459" spans="1:30">
      <c r="A2459" s="1"/>
      <c r="B2459" s="3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</row>
    <row r="2460" spans="1:30">
      <c r="A2460" s="1"/>
      <c r="B2460" s="3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</row>
    <row r="2461" spans="1:30">
      <c r="A2461" s="1"/>
      <c r="B2461" s="3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</row>
    <row r="2462" spans="1:30">
      <c r="A2462" s="1"/>
      <c r="B2462" s="3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</row>
    <row r="2463" spans="1:30">
      <c r="A2463" s="1"/>
      <c r="B2463" s="3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</row>
    <row r="2464" spans="1:30">
      <c r="A2464" s="1"/>
      <c r="B2464" s="3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</row>
    <row r="2465" spans="1:30">
      <c r="A2465" s="1"/>
      <c r="B2465" s="3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</row>
    <row r="2466" spans="1:30">
      <c r="A2466" s="1"/>
      <c r="B2466" s="3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</row>
    <row r="2467" spans="1:30">
      <c r="A2467" s="1"/>
      <c r="B2467" s="3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</row>
    <row r="2468" spans="1:30">
      <c r="A2468" s="1"/>
      <c r="B2468" s="3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</row>
    <row r="2469" spans="1:30">
      <c r="A2469" s="1"/>
      <c r="B2469" s="3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</row>
    <row r="2470" spans="1:30">
      <c r="A2470" s="1"/>
      <c r="B2470" s="3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</row>
    <row r="2471" spans="1:30">
      <c r="A2471" s="1"/>
      <c r="B2471" s="3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</row>
    <row r="2472" spans="1:30">
      <c r="A2472" s="1"/>
      <c r="B2472" s="3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</row>
    <row r="2473" spans="1:30">
      <c r="A2473" s="1"/>
      <c r="B2473" s="3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</row>
    <row r="2474" spans="1:30">
      <c r="A2474" s="1"/>
      <c r="B2474" s="3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</row>
    <row r="2475" spans="1:30">
      <c r="A2475" s="1"/>
      <c r="B2475" s="3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</row>
    <row r="2476" spans="1:30">
      <c r="A2476" s="1"/>
      <c r="B2476" s="3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</row>
    <row r="2477" spans="1:30">
      <c r="A2477" s="1"/>
      <c r="B2477" s="3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</row>
    <row r="2478" spans="1:30">
      <c r="A2478" s="1"/>
      <c r="B2478" s="3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</row>
    <row r="2479" spans="1:30">
      <c r="A2479" s="1"/>
      <c r="B2479" s="3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</row>
    <row r="2480" spans="1:30">
      <c r="A2480" s="1"/>
      <c r="B2480" s="3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</row>
    <row r="2481" spans="1:30">
      <c r="A2481" s="1"/>
      <c r="B2481" s="3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</row>
    <row r="2482" spans="1:30">
      <c r="A2482" s="1"/>
      <c r="B2482" s="3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</row>
    <row r="2483" spans="1:30">
      <c r="A2483" s="1"/>
      <c r="B2483" s="3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</row>
    <row r="2484" spans="1:30">
      <c r="A2484" s="1"/>
      <c r="B2484" s="3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</row>
    <row r="2485" spans="1:30">
      <c r="A2485" s="1"/>
      <c r="B2485" s="3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</row>
    <row r="2486" spans="1:30">
      <c r="A2486" s="1"/>
      <c r="B2486" s="3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</row>
    <row r="2487" spans="1:30">
      <c r="A2487" s="1"/>
      <c r="B2487" s="3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</row>
    <row r="2488" spans="1:30">
      <c r="A2488" s="1"/>
      <c r="B2488" s="3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</row>
    <row r="2489" spans="1:30">
      <c r="A2489" s="1"/>
      <c r="B2489" s="3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</row>
    <row r="2490" spans="1:30">
      <c r="A2490" s="1"/>
      <c r="B2490" s="3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</row>
    <row r="2491" spans="1:30">
      <c r="A2491" s="1"/>
      <c r="B2491" s="3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</row>
    <row r="2492" spans="1:30">
      <c r="A2492" s="1"/>
      <c r="B2492" s="3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</row>
    <row r="2493" spans="1:30">
      <c r="A2493" s="1"/>
      <c r="B2493" s="3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</row>
    <row r="2494" spans="1:30">
      <c r="A2494" s="1"/>
      <c r="B2494" s="3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</row>
    <row r="2495" spans="1:30">
      <c r="A2495" s="1"/>
      <c r="B2495" s="3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</row>
    <row r="2496" spans="1:30">
      <c r="A2496" s="1"/>
      <c r="B2496" s="3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</row>
    <row r="2497" spans="1:30">
      <c r="A2497" s="1"/>
      <c r="B2497" s="3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</row>
    <row r="2498" spans="1:30">
      <c r="A2498" s="1"/>
      <c r="B2498" s="3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</row>
    <row r="2499" spans="1:30">
      <c r="A2499" s="1"/>
      <c r="B2499" s="3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</row>
    <row r="2500" spans="1:30">
      <c r="A2500" s="1"/>
      <c r="B2500" s="3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</row>
    <row r="2501" spans="1:30">
      <c r="A2501" s="1"/>
      <c r="B2501" s="3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</row>
    <row r="2502" spans="1:30">
      <c r="A2502" s="1"/>
      <c r="B2502" s="3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</row>
    <row r="2503" spans="1:30">
      <c r="A2503" s="1"/>
      <c r="B2503" s="3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</row>
    <row r="2504" spans="1:30">
      <c r="A2504" s="1"/>
      <c r="B2504" s="3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</row>
    <row r="2505" spans="1:30">
      <c r="A2505" s="1"/>
      <c r="B2505" s="3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</row>
    <row r="2506" spans="1:30">
      <c r="A2506" s="1"/>
      <c r="B2506" s="3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</row>
    <row r="2507" spans="1:30">
      <c r="A2507" s="1"/>
      <c r="B2507" s="3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</row>
    <row r="2508" spans="1:30">
      <c r="A2508" s="1"/>
      <c r="B2508" s="3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</row>
    <row r="2509" spans="1:30">
      <c r="A2509" s="1"/>
      <c r="B2509" s="3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</row>
    <row r="2510" spans="1:30">
      <c r="A2510" s="1"/>
      <c r="B2510" s="3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</row>
    <row r="2511" spans="1:30">
      <c r="A2511" s="1"/>
      <c r="B2511" s="3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</row>
    <row r="2512" spans="1:30">
      <c r="A2512" s="1"/>
      <c r="B2512" s="3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</row>
    <row r="2513" spans="1:30">
      <c r="A2513" s="1"/>
      <c r="B2513" s="3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</row>
    <row r="2514" spans="1:30">
      <c r="A2514" s="1"/>
      <c r="B2514" s="3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</row>
    <row r="2515" spans="1:30">
      <c r="A2515" s="1"/>
      <c r="B2515" s="3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</row>
    <row r="2516" spans="1:30">
      <c r="A2516" s="1"/>
      <c r="B2516" s="3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</row>
    <row r="2517" spans="1:30">
      <c r="A2517" s="1"/>
      <c r="B2517" s="3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</row>
    <row r="2518" spans="1:30">
      <c r="A2518" s="1"/>
      <c r="B2518" s="3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</row>
    <row r="2519" spans="1:30">
      <c r="A2519" s="1"/>
      <c r="B2519" s="3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</row>
    <row r="2520" spans="1:30">
      <c r="A2520" s="1"/>
      <c r="B2520" s="3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</row>
    <row r="2521" spans="1:30">
      <c r="A2521" s="1"/>
      <c r="B2521" s="3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</row>
    <row r="2522" spans="1:30">
      <c r="A2522" s="1"/>
      <c r="B2522" s="3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</row>
    <row r="2523" spans="1:30">
      <c r="A2523" s="1"/>
      <c r="B2523" s="3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</row>
    <row r="2524" spans="1:30">
      <c r="A2524" s="1"/>
      <c r="B2524" s="3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</row>
    <row r="2525" spans="1:30">
      <c r="A2525" s="1"/>
      <c r="B2525" s="3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</row>
    <row r="2526" spans="1:30">
      <c r="A2526" s="1"/>
      <c r="B2526" s="3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</row>
    <row r="2527" spans="1:30">
      <c r="A2527" s="1"/>
      <c r="B2527" s="3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</row>
    <row r="2528" spans="1:30">
      <c r="A2528" s="1"/>
      <c r="B2528" s="3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</row>
    <row r="2529" spans="1:30">
      <c r="A2529" s="1"/>
      <c r="B2529" s="3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</row>
    <row r="2530" spans="1:30">
      <c r="A2530" s="1"/>
      <c r="B2530" s="3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</row>
    <row r="2531" spans="1:30">
      <c r="A2531" s="1"/>
      <c r="B2531" s="3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</row>
    <row r="2532" spans="1:30">
      <c r="A2532" s="1"/>
      <c r="B2532" s="3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</row>
    <row r="2533" spans="1:30">
      <c r="A2533" s="1"/>
      <c r="B2533" s="3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</row>
    <row r="2534" spans="1:30">
      <c r="A2534" s="1"/>
      <c r="B2534" s="3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</row>
    <row r="2535" spans="1:30">
      <c r="A2535" s="1"/>
      <c r="B2535" s="3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</row>
    <row r="2536" spans="1:30">
      <c r="A2536" s="1"/>
      <c r="B2536" s="3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</row>
    <row r="2537" spans="1:30">
      <c r="A2537" s="1"/>
      <c r="B2537" s="3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</row>
    <row r="2538" spans="1:30">
      <c r="A2538" s="1"/>
      <c r="B2538" s="3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</row>
    <row r="2539" spans="1:30">
      <c r="A2539" s="1"/>
      <c r="B2539" s="3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</row>
    <row r="2540" spans="1:30">
      <c r="A2540" s="1"/>
      <c r="B2540" s="3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</row>
    <row r="2541" spans="1:30">
      <c r="A2541" s="1"/>
      <c r="B2541" s="3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</row>
    <row r="2542" spans="1:30">
      <c r="A2542" s="1"/>
      <c r="B2542" s="3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</row>
    <row r="2543" spans="1:30">
      <c r="A2543" s="1"/>
      <c r="B2543" s="3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</row>
    <row r="2544" spans="1:30">
      <c r="A2544" s="1"/>
      <c r="B2544" s="3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</row>
    <row r="2545" spans="1:30">
      <c r="A2545" s="1"/>
      <c r="B2545" s="3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</row>
    <row r="2546" spans="1:30">
      <c r="A2546" s="1"/>
      <c r="B2546" s="3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</row>
    <row r="2547" spans="1:30">
      <c r="A2547" s="1"/>
      <c r="B2547" s="3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</row>
    <row r="2548" spans="1:30">
      <c r="A2548" s="1"/>
      <c r="B2548" s="3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</row>
    <row r="2549" spans="1:30">
      <c r="A2549" s="1"/>
      <c r="B2549" s="3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</row>
    <row r="2550" spans="1:30">
      <c r="A2550" s="1"/>
      <c r="B2550" s="3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</row>
    <row r="2551" spans="1:30">
      <c r="A2551" s="1"/>
      <c r="B2551" s="3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</row>
    <row r="2552" spans="1:30">
      <c r="A2552" s="1"/>
      <c r="B2552" s="3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</row>
    <row r="2553" spans="1:30">
      <c r="A2553" s="1"/>
      <c r="B2553" s="3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</row>
    <row r="2554" spans="1:30">
      <c r="A2554" s="1"/>
      <c r="B2554" s="3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</row>
    <row r="2555" spans="1:30">
      <c r="A2555" s="1"/>
      <c r="B2555" s="3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</row>
    <row r="2556" spans="1:30">
      <c r="A2556" s="1"/>
      <c r="B2556" s="3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</row>
    <row r="2557" spans="1:30">
      <c r="A2557" s="1"/>
      <c r="B2557" s="3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</row>
    <row r="2558" spans="1:30">
      <c r="A2558" s="1"/>
      <c r="B2558" s="3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</row>
    <row r="2559" spans="1:30">
      <c r="A2559" s="1"/>
      <c r="B2559" s="3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</row>
    <row r="2560" spans="1:30">
      <c r="A2560" s="1"/>
      <c r="B2560" s="3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</row>
    <row r="2561" spans="1:30">
      <c r="A2561" s="1"/>
      <c r="B2561" s="3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</row>
    <row r="2562" spans="1:30">
      <c r="A2562" s="1"/>
      <c r="B2562" s="3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</row>
    <row r="2563" spans="1:30">
      <c r="A2563" s="1"/>
      <c r="B2563" s="3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</row>
    <row r="2564" spans="1:30">
      <c r="A2564" s="1"/>
      <c r="B2564" s="3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</row>
    <row r="2565" spans="1:30">
      <c r="A2565" s="1"/>
      <c r="B2565" s="3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</row>
    <row r="2566" spans="1:30">
      <c r="A2566" s="1"/>
      <c r="B2566" s="3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</row>
    <row r="2567" spans="1:30">
      <c r="A2567" s="1"/>
      <c r="B2567" s="3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</row>
    <row r="2568" spans="1:30">
      <c r="A2568" s="1"/>
      <c r="B2568" s="3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</row>
    <row r="2569" spans="1:30">
      <c r="A2569" s="1"/>
      <c r="B2569" s="3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</row>
    <row r="2570" spans="1:30">
      <c r="A2570" s="1"/>
      <c r="B2570" s="3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</row>
    <row r="2571" spans="1:30">
      <c r="A2571" s="1"/>
      <c r="B2571" s="3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</row>
    <row r="2572" spans="1:30">
      <c r="A2572" s="1"/>
      <c r="B2572" s="3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</row>
    <row r="2573" spans="1:30">
      <c r="A2573" s="1"/>
      <c r="B2573" s="3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</row>
    <row r="2574" spans="1:30">
      <c r="A2574" s="1"/>
      <c r="B2574" s="3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</row>
    <row r="2575" spans="1:30">
      <c r="A2575" s="1"/>
      <c r="B2575" s="3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</row>
    <row r="2576" spans="1:30">
      <c r="A2576" s="1"/>
      <c r="B2576" s="3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</row>
    <row r="2577" spans="1:30">
      <c r="A2577" s="1"/>
      <c r="B2577" s="3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</row>
    <row r="2578" spans="1:30">
      <c r="A2578" s="1"/>
      <c r="B2578" s="3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</row>
    <row r="2579" spans="1:30">
      <c r="A2579" s="1"/>
      <c r="B2579" s="3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</row>
    <row r="2580" spans="1:30">
      <c r="A2580" s="1"/>
      <c r="B2580" s="3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</row>
    <row r="2581" spans="1:30">
      <c r="A2581" s="1"/>
      <c r="B2581" s="3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</row>
    <row r="2582" spans="1:30">
      <c r="A2582" s="1"/>
      <c r="B2582" s="3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</row>
    <row r="2583" spans="1:30">
      <c r="A2583" s="1"/>
      <c r="B2583" s="3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</row>
    <row r="2584" spans="1:30">
      <c r="A2584" s="1"/>
      <c r="B2584" s="3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</row>
    <row r="2585" spans="1:30">
      <c r="A2585" s="1"/>
      <c r="B2585" s="3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</row>
    <row r="2586" spans="1:30">
      <c r="A2586" s="1"/>
      <c r="B2586" s="3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</row>
    <row r="2587" spans="1:30">
      <c r="A2587" s="1"/>
      <c r="B2587" s="3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</row>
    <row r="2588" spans="1:30">
      <c r="A2588" s="1"/>
      <c r="B2588" s="3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</row>
    <row r="2589" spans="1:30">
      <c r="A2589" s="1"/>
      <c r="B2589" s="3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</row>
    <row r="2590" spans="1:30">
      <c r="A2590" s="1"/>
      <c r="B2590" s="3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</row>
    <row r="2591" spans="1:30">
      <c r="A2591" s="1"/>
      <c r="B2591" s="3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</row>
    <row r="2592" spans="1:30">
      <c r="A2592" s="1"/>
      <c r="B2592" s="3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</row>
    <row r="2593" spans="1:30">
      <c r="A2593" s="1"/>
      <c r="B2593" s="3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</row>
    <row r="2594" spans="1:30">
      <c r="A2594" s="1"/>
      <c r="B2594" s="3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</row>
    <row r="2595" spans="1:30">
      <c r="A2595" s="1"/>
      <c r="B2595" s="3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</row>
    <row r="2596" spans="1:30">
      <c r="A2596" s="1"/>
      <c r="B2596" s="3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</row>
    <row r="2597" spans="1:30">
      <c r="A2597" s="1"/>
      <c r="B2597" s="3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</row>
    <row r="2598" spans="1:30">
      <c r="A2598" s="1"/>
      <c r="B2598" s="3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</row>
    <row r="2599" spans="1:30">
      <c r="A2599" s="1"/>
      <c r="B2599" s="3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</row>
    <row r="2600" spans="1:30">
      <c r="A2600" s="1"/>
      <c r="B2600" s="3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</row>
    <row r="2601" spans="1:30">
      <c r="A2601" s="1"/>
      <c r="B2601" s="3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</row>
    <row r="2602" spans="1:30">
      <c r="A2602" s="1"/>
      <c r="B2602" s="3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</row>
    <row r="2603" spans="1:30">
      <c r="A2603" s="1"/>
      <c r="B2603" s="3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</row>
    <row r="2604" spans="1:30">
      <c r="A2604" s="1"/>
      <c r="B2604" s="3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</row>
    <row r="2605" spans="1:30">
      <c r="A2605" s="1"/>
      <c r="B2605" s="3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</row>
    <row r="2606" spans="1:30">
      <c r="A2606" s="1"/>
      <c r="B2606" s="3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</row>
    <row r="2607" spans="1:30">
      <c r="A2607" s="1"/>
      <c r="B2607" s="3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</row>
    <row r="2608" spans="1:30">
      <c r="A2608" s="1"/>
      <c r="B2608" s="3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</row>
    <row r="2609" spans="1:30">
      <c r="A2609" s="1"/>
      <c r="B2609" s="3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</row>
    <row r="2610" spans="1:30">
      <c r="A2610" s="1"/>
      <c r="B2610" s="3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</row>
    <row r="2611" spans="1:30">
      <c r="A2611" s="1"/>
      <c r="B2611" s="3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</row>
    <row r="2612" spans="1:30">
      <c r="A2612" s="1"/>
      <c r="B2612" s="3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</row>
    <row r="2613" spans="1:30">
      <c r="A2613" s="1"/>
      <c r="B2613" s="3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</row>
    <row r="2614" spans="1:30">
      <c r="A2614" s="1"/>
      <c r="B2614" s="3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</row>
    <row r="2615" spans="1:30">
      <c r="A2615" s="1"/>
      <c r="B2615" s="3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</row>
    <row r="2616" spans="1:30">
      <c r="A2616" s="1"/>
      <c r="B2616" s="3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</row>
    <row r="2617" spans="1:30">
      <c r="A2617" s="1"/>
      <c r="B2617" s="3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</row>
    <row r="2618" spans="1:30">
      <c r="A2618" s="1"/>
      <c r="B2618" s="3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</row>
    <row r="2619" spans="1:30">
      <c r="A2619" s="1"/>
      <c r="B2619" s="3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</row>
    <row r="2620" spans="1:30">
      <c r="A2620" s="1"/>
      <c r="B2620" s="3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</row>
    <row r="2621" spans="1:30">
      <c r="A2621" s="1"/>
      <c r="B2621" s="3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</row>
    <row r="2622" spans="1:30">
      <c r="A2622" s="1"/>
      <c r="B2622" s="3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</row>
    <row r="2623" spans="1:30">
      <c r="A2623" s="1"/>
      <c r="B2623" s="3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</row>
    <row r="2624" spans="1:30">
      <c r="A2624" s="1"/>
      <c r="B2624" s="3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</row>
    <row r="2625" spans="1:30">
      <c r="A2625" s="1"/>
      <c r="B2625" s="3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</row>
    <row r="2626" spans="1:30">
      <c r="A2626" s="1"/>
      <c r="B2626" s="3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</row>
    <row r="2627" spans="1:30">
      <c r="A2627" s="1"/>
      <c r="B2627" s="3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</row>
    <row r="2628" spans="1:30">
      <c r="A2628" s="1"/>
      <c r="B2628" s="3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</row>
    <row r="2629" spans="1:30">
      <c r="A2629" s="1"/>
      <c r="B2629" s="3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</row>
    <row r="2630" spans="1:30">
      <c r="A2630" s="1"/>
      <c r="B2630" s="3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</row>
    <row r="2631" spans="1:30">
      <c r="A2631" s="1"/>
      <c r="B2631" s="3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</row>
    <row r="2632" spans="1:30">
      <c r="A2632" s="1"/>
      <c r="B2632" s="3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</row>
    <row r="2633" spans="1:30">
      <c r="A2633" s="1"/>
      <c r="B2633" s="3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</row>
    <row r="2634" spans="1:30">
      <c r="A2634" s="1"/>
      <c r="B2634" s="3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</row>
    <row r="2635" spans="1:30">
      <c r="A2635" s="1"/>
      <c r="B2635" s="3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</row>
    <row r="2636" spans="1:30">
      <c r="A2636" s="1"/>
      <c r="B2636" s="3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</row>
    <row r="2637" spans="1:30">
      <c r="A2637" s="1"/>
      <c r="B2637" s="3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</row>
    <row r="2638" spans="1:30">
      <c r="A2638" s="1"/>
      <c r="B2638" s="3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</row>
    <row r="2639" spans="1:30">
      <c r="A2639" s="1"/>
      <c r="B2639" s="3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</row>
    <row r="2640" spans="1:30">
      <c r="A2640" s="1"/>
      <c r="B2640" s="3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</row>
    <row r="2641" spans="1:30">
      <c r="A2641" s="1"/>
      <c r="B2641" s="3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</row>
    <row r="2642" spans="1:30">
      <c r="A2642" s="1"/>
      <c r="B2642" s="3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</row>
    <row r="2643" spans="1:30">
      <c r="A2643" s="1"/>
      <c r="B2643" s="3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</row>
    <row r="2644" spans="1:30">
      <c r="A2644" s="1"/>
      <c r="B2644" s="3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</row>
    <row r="2645" spans="1:30">
      <c r="A2645" s="1"/>
      <c r="B2645" s="3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</row>
    <row r="2646" spans="1:30">
      <c r="A2646" s="1"/>
      <c r="B2646" s="3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</row>
    <row r="2647" spans="1:30">
      <c r="A2647" s="1"/>
      <c r="B2647" s="3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</row>
    <row r="2648" spans="1:30">
      <c r="A2648" s="1"/>
      <c r="B2648" s="3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</row>
    <row r="2649" spans="1:30">
      <c r="A2649" s="1"/>
      <c r="B2649" s="3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</row>
    <row r="2650" spans="1:30">
      <c r="A2650" s="1"/>
      <c r="B2650" s="3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</row>
    <row r="2651" spans="1:30">
      <c r="A2651" s="1"/>
      <c r="B2651" s="3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</row>
    <row r="2652" spans="1:30">
      <c r="A2652" s="1"/>
      <c r="B2652" s="3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</row>
    <row r="2653" spans="1:30">
      <c r="A2653" s="1"/>
      <c r="B2653" s="3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</row>
    <row r="2654" spans="1:30">
      <c r="A2654" s="1"/>
      <c r="B2654" s="3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</row>
    <row r="2655" spans="1:30">
      <c r="A2655" s="1"/>
      <c r="B2655" s="3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</row>
    <row r="2656" spans="1:30">
      <c r="A2656" s="1"/>
      <c r="B2656" s="3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</row>
    <row r="2657" spans="1:30">
      <c r="A2657" s="1"/>
      <c r="B2657" s="3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</row>
    <row r="2658" spans="1:30">
      <c r="A2658" s="1"/>
      <c r="B2658" s="3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</row>
    <row r="2659" spans="1:30">
      <c r="A2659" s="1"/>
      <c r="B2659" s="3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</row>
    <row r="2660" spans="1:30">
      <c r="A2660" s="1"/>
      <c r="B2660" s="3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</row>
    <row r="2661" spans="1:30">
      <c r="A2661" s="1"/>
      <c r="B2661" s="3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</row>
    <row r="2662" spans="1:30">
      <c r="A2662" s="1"/>
      <c r="B2662" s="3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</row>
    <row r="2663" spans="1:30">
      <c r="A2663" s="1"/>
      <c r="B2663" s="3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</row>
    <row r="2664" spans="1:30">
      <c r="A2664" s="1"/>
      <c r="B2664" s="3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</row>
    <row r="2665" spans="1:30">
      <c r="A2665" s="1"/>
      <c r="B2665" s="3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</row>
    <row r="2666" spans="1:30">
      <c r="A2666" s="1"/>
      <c r="B2666" s="3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</row>
    <row r="2667" spans="1:30">
      <c r="A2667" s="1"/>
      <c r="B2667" s="3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</row>
    <row r="2668" spans="1:30">
      <c r="A2668" s="1"/>
      <c r="B2668" s="3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</row>
    <row r="2669" spans="1:30">
      <c r="A2669" s="1"/>
      <c r="B2669" s="3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</row>
    <row r="2670" spans="1:30">
      <c r="A2670" s="1"/>
      <c r="B2670" s="3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</row>
    <row r="2671" spans="1:30">
      <c r="A2671" s="1"/>
      <c r="B2671" s="3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</row>
    <row r="2672" spans="1:30">
      <c r="A2672" s="1"/>
      <c r="B2672" s="3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</row>
    <row r="2673" spans="1:30">
      <c r="A2673" s="1"/>
      <c r="B2673" s="3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</row>
    <row r="2674" spans="1:30">
      <c r="A2674" s="1"/>
      <c r="B2674" s="3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</row>
    <row r="2675" spans="1:30">
      <c r="A2675" s="1"/>
      <c r="B2675" s="3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</row>
    <row r="2676" spans="1:30">
      <c r="A2676" s="1"/>
      <c r="B2676" s="3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</row>
    <row r="2677" spans="1:30">
      <c r="A2677" s="1"/>
      <c r="B2677" s="3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</row>
    <row r="2678" spans="1:30">
      <c r="A2678" s="1"/>
      <c r="B2678" s="3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</row>
    <row r="2679" spans="1:30">
      <c r="A2679" s="1"/>
      <c r="B2679" s="3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</row>
    <row r="2680" spans="1:30">
      <c r="A2680" s="1"/>
      <c r="B2680" s="3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</row>
    <row r="2681" spans="1:30">
      <c r="A2681" s="1"/>
      <c r="B2681" s="3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</row>
    <row r="2682" spans="1:30">
      <c r="A2682" s="1"/>
      <c r="B2682" s="3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</row>
    <row r="2683" spans="1:30">
      <c r="A2683" s="1"/>
      <c r="B2683" s="3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</row>
    <row r="2684" spans="1:30">
      <c r="A2684" s="1"/>
      <c r="B2684" s="3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</row>
    <row r="2685" spans="1:30">
      <c r="A2685" s="1"/>
      <c r="B2685" s="3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</row>
    <row r="2686" spans="1:30">
      <c r="A2686" s="1"/>
      <c r="B2686" s="3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</row>
    <row r="2687" spans="1:30">
      <c r="A2687" s="1"/>
      <c r="B2687" s="3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</row>
    <row r="2688" spans="1:30">
      <c r="A2688" s="1"/>
      <c r="B2688" s="3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</row>
    <row r="2689" spans="1:30">
      <c r="A2689" s="1"/>
      <c r="B2689" s="3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</row>
    <row r="2690" spans="1:30">
      <c r="A2690" s="1"/>
      <c r="B2690" s="3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</row>
    <row r="2691" spans="1:30">
      <c r="A2691" s="1"/>
      <c r="B2691" s="3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</row>
    <row r="2692" spans="1:30">
      <c r="A2692" s="1"/>
      <c r="B2692" s="3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</row>
    <row r="2693" spans="1:30">
      <c r="A2693" s="1"/>
      <c r="B2693" s="3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</row>
    <row r="2694" spans="1:30">
      <c r="A2694" s="1"/>
      <c r="B2694" s="3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</row>
    <row r="2695" spans="1:30">
      <c r="A2695" s="1"/>
      <c r="B2695" s="3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</row>
    <row r="2696" spans="1:30">
      <c r="A2696" s="1"/>
      <c r="B2696" s="3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</row>
    <row r="2697" spans="1:30">
      <c r="A2697" s="1"/>
      <c r="B2697" s="3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</row>
    <row r="2698" spans="1:30">
      <c r="A2698" s="1"/>
      <c r="B2698" s="3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</row>
    <row r="2699" spans="1:30">
      <c r="A2699" s="1"/>
      <c r="B2699" s="3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</row>
    <row r="2700" spans="1:30">
      <c r="A2700" s="1"/>
      <c r="B2700" s="3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</row>
    <row r="2701" spans="1:30">
      <c r="A2701" s="1"/>
      <c r="B2701" s="3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</row>
    <row r="2702" spans="1:30">
      <c r="A2702" s="1"/>
      <c r="B2702" s="3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</row>
    <row r="2703" spans="1:30">
      <c r="A2703" s="1"/>
      <c r="B2703" s="3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</row>
    <row r="2704" spans="1:30">
      <c r="A2704" s="1"/>
      <c r="B2704" s="3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</row>
    <row r="2705" spans="1:30">
      <c r="A2705" s="1"/>
      <c r="B2705" s="3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</row>
    <row r="2706" spans="1:30">
      <c r="A2706" s="1"/>
      <c r="B2706" s="3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</row>
    <row r="2707" spans="1:30">
      <c r="A2707" s="1"/>
      <c r="B2707" s="3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</row>
    <row r="2708" spans="1:30">
      <c r="A2708" s="1"/>
      <c r="B2708" s="3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</row>
    <row r="2709" spans="1:30">
      <c r="A2709" s="1"/>
      <c r="B2709" s="3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</row>
    <row r="2710" spans="1:30">
      <c r="A2710" s="1"/>
      <c r="B2710" s="3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</row>
    <row r="2711" spans="1:30">
      <c r="A2711" s="1"/>
      <c r="B2711" s="3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</row>
    <row r="2712" spans="1:30">
      <c r="A2712" s="1"/>
      <c r="B2712" s="3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</row>
    <row r="2713" spans="1:30">
      <c r="A2713" s="1"/>
      <c r="B2713" s="3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</row>
    <row r="2714" spans="1:30">
      <c r="A2714" s="1"/>
      <c r="B2714" s="3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</row>
    <row r="2715" spans="1:30">
      <c r="A2715" s="1"/>
      <c r="B2715" s="3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</row>
    <row r="2716" spans="1:30">
      <c r="A2716" s="1"/>
      <c r="B2716" s="3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</row>
    <row r="2717" spans="1:30">
      <c r="A2717" s="1"/>
      <c r="B2717" s="3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</row>
    <row r="2718" spans="1:30">
      <c r="A2718" s="1"/>
      <c r="B2718" s="3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</row>
    <row r="2719" spans="1:30">
      <c r="A2719" s="1"/>
      <c r="B2719" s="3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</row>
    <row r="2720" spans="1:30">
      <c r="A2720" s="1"/>
      <c r="B2720" s="3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</row>
    <row r="2721" spans="1:30">
      <c r="A2721" s="1"/>
      <c r="B2721" s="3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</row>
    <row r="2722" spans="1:30">
      <c r="A2722" s="1"/>
      <c r="B2722" s="3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</row>
    <row r="2723" spans="1:30">
      <c r="A2723" s="1"/>
      <c r="B2723" s="3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</row>
    <row r="2724" spans="1:30">
      <c r="A2724" s="1"/>
      <c r="B2724" s="3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</row>
    <row r="2725" spans="1:30">
      <c r="A2725" s="1"/>
      <c r="B2725" s="3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</row>
    <row r="2726" spans="1:30">
      <c r="A2726" s="1"/>
      <c r="B2726" s="3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</row>
    <row r="2727" spans="1:30">
      <c r="A2727" s="1"/>
      <c r="B2727" s="3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</row>
    <row r="2728" spans="1:30">
      <c r="A2728" s="1"/>
      <c r="B2728" s="3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</row>
    <row r="2729" spans="1:30">
      <c r="A2729" s="1"/>
      <c r="B2729" s="3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</row>
    <row r="2730" spans="1:30">
      <c r="A2730" s="1"/>
      <c r="B2730" s="3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</row>
    <row r="2731" spans="1:30">
      <c r="A2731" s="1"/>
      <c r="B2731" s="3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</row>
    <row r="2732" spans="1:30">
      <c r="A2732" s="1"/>
      <c r="B2732" s="3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</row>
    <row r="2733" spans="1:30">
      <c r="A2733" s="1"/>
      <c r="B2733" s="3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</row>
    <row r="2734" spans="1:30">
      <c r="A2734" s="1"/>
      <c r="B2734" s="3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</row>
    <row r="2735" spans="1:30">
      <c r="A2735" s="1"/>
      <c r="B2735" s="3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</row>
    <row r="2736" spans="1:30">
      <c r="A2736" s="1"/>
      <c r="B2736" s="3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</row>
    <row r="2737" spans="1:30">
      <c r="A2737" s="1"/>
      <c r="B2737" s="3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</row>
    <row r="2738" spans="1:30">
      <c r="A2738" s="1"/>
      <c r="B2738" s="3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</row>
    <row r="2739" spans="1:30">
      <c r="A2739" s="1"/>
      <c r="B2739" s="3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</row>
    <row r="2740" spans="1:30">
      <c r="A2740" s="1"/>
      <c r="B2740" s="3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</row>
    <row r="2741" spans="1:30">
      <c r="A2741" s="1"/>
      <c r="B2741" s="3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</row>
    <row r="2742" spans="1:30">
      <c r="A2742" s="1"/>
      <c r="B2742" s="3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</row>
    <row r="2743" spans="1:30">
      <c r="A2743" s="1"/>
      <c r="B2743" s="3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</row>
    <row r="2744" spans="1:30">
      <c r="A2744" s="1"/>
      <c r="B2744" s="3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</row>
    <row r="2745" spans="1:30">
      <c r="A2745" s="1"/>
      <c r="B2745" s="3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</row>
    <row r="2746" spans="1:30">
      <c r="A2746" s="1"/>
      <c r="B2746" s="3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</row>
    <row r="2747" spans="1:30">
      <c r="A2747" s="1"/>
      <c r="B2747" s="3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</row>
    <row r="2748" spans="1:30">
      <c r="A2748" s="1"/>
      <c r="B2748" s="3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</row>
    <row r="2749" spans="1:30">
      <c r="A2749" s="1"/>
      <c r="B2749" s="3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</row>
    <row r="2750" spans="1:30">
      <c r="A2750" s="1"/>
      <c r="B2750" s="3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</row>
    <row r="2751" spans="1:30">
      <c r="A2751" s="1"/>
      <c r="B2751" s="3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</row>
    <row r="2752" spans="1:30">
      <c r="A2752" s="1"/>
      <c r="B2752" s="3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</row>
    <row r="2753" spans="1:30">
      <c r="A2753" s="1"/>
      <c r="B2753" s="3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</row>
    <row r="2754" spans="1:30">
      <c r="A2754" s="1"/>
      <c r="B2754" s="3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</row>
    <row r="2755" spans="1:30">
      <c r="A2755" s="1"/>
      <c r="B2755" s="3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</row>
    <row r="2756" spans="1:30">
      <c r="A2756" s="1"/>
      <c r="B2756" s="3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</row>
    <row r="2757" spans="1:30">
      <c r="A2757" s="1"/>
      <c r="B2757" s="3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</row>
    <row r="2758" spans="1:30">
      <c r="A2758" s="1"/>
      <c r="B2758" s="3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</row>
    <row r="2759" spans="1:30">
      <c r="A2759" s="1"/>
      <c r="B2759" s="3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</row>
    <row r="2760" spans="1:30">
      <c r="A2760" s="1"/>
      <c r="B2760" s="3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</row>
    <row r="2761" spans="1:30">
      <c r="A2761" s="1"/>
      <c r="B2761" s="3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</row>
    <row r="2762" spans="1:30">
      <c r="A2762" s="1"/>
      <c r="B2762" s="3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</row>
    <row r="2763" spans="1:30">
      <c r="A2763" s="1"/>
      <c r="B2763" s="3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</row>
    <row r="2764" spans="1:30">
      <c r="A2764" s="1"/>
      <c r="B2764" s="3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</row>
    <row r="2765" spans="1:30">
      <c r="A2765" s="1"/>
      <c r="B2765" s="3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</row>
    <row r="2766" spans="1:30">
      <c r="A2766" s="1"/>
      <c r="B2766" s="3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</row>
    <row r="2767" spans="1:30">
      <c r="A2767" s="1"/>
      <c r="B2767" s="3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</row>
    <row r="2768" spans="1:30">
      <c r="A2768" s="1"/>
      <c r="B2768" s="3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</row>
    <row r="2769" spans="1:30">
      <c r="A2769" s="1"/>
      <c r="B2769" s="3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</row>
    <row r="2770" spans="1:30">
      <c r="A2770" s="1"/>
      <c r="B2770" s="3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</row>
    <row r="2771" spans="1:30">
      <c r="A2771" s="1"/>
      <c r="B2771" s="3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</row>
    <row r="2772" spans="1:30">
      <c r="A2772" s="1"/>
      <c r="B2772" s="3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</row>
    <row r="2773" spans="1:30">
      <c r="A2773" s="1"/>
      <c r="B2773" s="3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</row>
    <row r="2774" spans="1:30">
      <c r="A2774" s="1"/>
      <c r="B2774" s="3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</row>
    <row r="2775" spans="1:30">
      <c r="A2775" s="1"/>
      <c r="B2775" s="3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</row>
    <row r="2776" spans="1:30">
      <c r="A2776" s="1"/>
      <c r="B2776" s="3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</row>
    <row r="2777" spans="1:30">
      <c r="A2777" s="1"/>
      <c r="B2777" s="3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</row>
    <row r="2778" spans="1:30">
      <c r="A2778" s="1"/>
      <c r="B2778" s="3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</row>
    <row r="2779" spans="1:30">
      <c r="A2779" s="1"/>
      <c r="B2779" s="3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</row>
    <row r="2780" spans="1:30">
      <c r="A2780" s="1"/>
      <c r="B2780" s="3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</row>
    <row r="2781" spans="1:30">
      <c r="A2781" s="1"/>
      <c r="B2781" s="3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</row>
    <row r="2782" spans="1:30">
      <c r="A2782" s="1"/>
      <c r="B2782" s="3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</row>
    <row r="2783" spans="1:30">
      <c r="A2783" s="1"/>
      <c r="B2783" s="3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</row>
    <row r="2784" spans="1:30">
      <c r="A2784" s="1"/>
      <c r="B2784" s="3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</row>
    <row r="2785" spans="1:30">
      <c r="A2785" s="1"/>
      <c r="B2785" s="3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</row>
    <row r="2786" spans="1:30">
      <c r="A2786" s="1"/>
      <c r="B2786" s="3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</row>
    <row r="2787" spans="1:30">
      <c r="A2787" s="1"/>
      <c r="B2787" s="3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</row>
    <row r="2788" spans="1:30">
      <c r="A2788" s="1"/>
      <c r="B2788" s="3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</row>
    <row r="2789" spans="1:30">
      <c r="A2789" s="1"/>
      <c r="B2789" s="3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</row>
    <row r="2790" spans="1:30">
      <c r="A2790" s="1"/>
      <c r="B2790" s="3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</row>
    <row r="2791" spans="1:30">
      <c r="A2791" s="1"/>
      <c r="B2791" s="3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</row>
    <row r="2792" spans="1:30">
      <c r="A2792" s="1"/>
      <c r="B2792" s="3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</row>
    <row r="2793" spans="1:30">
      <c r="A2793" s="1"/>
      <c r="B2793" s="3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</row>
    <row r="2794" spans="1:30">
      <c r="A2794" s="1"/>
      <c r="B2794" s="3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</row>
    <row r="2795" spans="1:30">
      <c r="A2795" s="1"/>
      <c r="B2795" s="3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</row>
    <row r="2796" spans="1:30">
      <c r="A2796" s="1"/>
      <c r="B2796" s="3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</row>
    <row r="2797" spans="1:30">
      <c r="A2797" s="1"/>
      <c r="B2797" s="3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</row>
    <row r="2798" spans="1:30">
      <c r="A2798" s="1"/>
      <c r="B2798" s="3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</row>
    <row r="2799" spans="1:30">
      <c r="A2799" s="1"/>
      <c r="B2799" s="3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</row>
    <row r="2800" spans="1:30">
      <c r="A2800" s="1"/>
      <c r="B2800" s="3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</row>
    <row r="2801" spans="1:30">
      <c r="A2801" s="1"/>
      <c r="B2801" s="3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</row>
    <row r="2802" spans="1:30">
      <c r="A2802" s="1"/>
      <c r="B2802" s="3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</row>
    <row r="2803" spans="1:30">
      <c r="A2803" s="1"/>
      <c r="B2803" s="3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</row>
    <row r="2804" spans="1:30">
      <c r="A2804" s="1"/>
      <c r="B2804" s="3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</row>
    <row r="2805" spans="1:30">
      <c r="A2805" s="1"/>
      <c r="B2805" s="3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</row>
    <row r="2806" spans="1:30">
      <c r="A2806" s="1"/>
      <c r="B2806" s="3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</row>
    <row r="2807" spans="1:30">
      <c r="A2807" s="1"/>
      <c r="B2807" s="3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>
      <c r="A2808" s="1"/>
      <c r="B2808" s="3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>
      <c r="A2809" s="1"/>
      <c r="B2809" s="3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>
      <c r="A2810" s="1"/>
      <c r="B2810" s="3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>
      <c r="A2811" s="1"/>
      <c r="B2811" s="3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>
      <c r="A2812" s="1"/>
      <c r="B2812" s="3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>
      <c r="A2813" s="1"/>
      <c r="B2813" s="3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>
      <c r="A2814" s="1"/>
      <c r="B2814" s="3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>
      <c r="A2815" s="1"/>
      <c r="B2815" s="3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>
      <c r="A2816" s="1"/>
      <c r="B2816" s="3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>
      <c r="A2817" s="1"/>
      <c r="B2817" s="3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>
      <c r="A2818" s="1"/>
      <c r="B2818" s="3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>
      <c r="A2819" s="1"/>
      <c r="B2819" s="3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>
      <c r="A2820" s="1"/>
      <c r="B2820" s="3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>
      <c r="A2821" s="1"/>
      <c r="B2821" s="3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>
      <c r="A2822" s="1"/>
      <c r="B2822" s="3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>
      <c r="A2823" s="1"/>
      <c r="B2823" s="3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>
      <c r="A2824" s="1"/>
      <c r="B2824" s="3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>
      <c r="A2825" s="1"/>
      <c r="B2825" s="3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>
      <c r="A2826" s="1"/>
      <c r="B2826" s="3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>
      <c r="A2827" s="1"/>
      <c r="B2827" s="3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>
      <c r="A2828" s="1"/>
      <c r="B2828" s="3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>
      <c r="A2829" s="1"/>
      <c r="B2829" s="3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>
      <c r="A2830" s="1"/>
      <c r="B2830" s="3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>
      <c r="A2831" s="1"/>
      <c r="B2831" s="3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>
      <c r="A2832" s="1"/>
      <c r="B2832" s="3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>
      <c r="A2833" s="1"/>
      <c r="B2833" s="3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>
      <c r="A2834" s="1"/>
      <c r="B2834" s="3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>
      <c r="A2835" s="1"/>
      <c r="B2835" s="3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>
      <c r="A2836" s="1"/>
      <c r="B2836" s="3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>
      <c r="A2837" s="1"/>
      <c r="B2837" s="3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>
      <c r="A2838" s="1"/>
      <c r="B2838" s="3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>
      <c r="A2839" s="1"/>
      <c r="B2839" s="3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>
      <c r="A2840" s="1"/>
      <c r="B2840" s="3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>
      <c r="A2841" s="1"/>
      <c r="B2841" s="3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>
      <c r="A2842" s="1"/>
      <c r="B2842" s="3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>
      <c r="A2843" s="1"/>
      <c r="B2843" s="3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>
      <c r="A2844" s="1"/>
      <c r="B2844" s="3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>
      <c r="A2845" s="1"/>
      <c r="B2845" s="3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>
      <c r="A2846" s="1"/>
      <c r="B2846" s="3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>
      <c r="A2847" s="1"/>
      <c r="B2847" s="3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>
      <c r="A2848" s="1"/>
      <c r="B2848" s="3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>
      <c r="A2849" s="1"/>
      <c r="B2849" s="3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>
      <c r="A2850" s="1"/>
      <c r="B2850" s="3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>
      <c r="A2851" s="1"/>
      <c r="B2851" s="3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>
      <c r="A2852" s="1"/>
      <c r="B2852" s="3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>
      <c r="A2853" s="1"/>
      <c r="B2853" s="3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>
      <c r="A2854" s="1"/>
      <c r="B2854" s="3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>
      <c r="A2855" s="1"/>
      <c r="B2855" s="3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>
      <c r="A2856" s="1"/>
      <c r="B2856" s="3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>
      <c r="A2857" s="1"/>
      <c r="B2857" s="3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>
      <c r="A2858" s="1"/>
      <c r="B2858" s="3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>
      <c r="A2859" s="1"/>
      <c r="B2859" s="3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>
      <c r="A2860" s="1"/>
      <c r="B2860" s="3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>
      <c r="A2861" s="1"/>
      <c r="B2861" s="3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>
      <c r="A2862" s="1"/>
      <c r="B2862" s="3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>
      <c r="A2863" s="1"/>
      <c r="B2863" s="3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>
      <c r="A2864" s="1"/>
      <c r="B2864" s="3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>
      <c r="A2865" s="1"/>
      <c r="B2865" s="3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>
      <c r="A2866" s="1"/>
      <c r="B2866" s="3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>
      <c r="A2867" s="1"/>
      <c r="B2867" s="3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>
      <c r="A2868" s="1"/>
      <c r="B2868" s="3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>
      <c r="A2869" s="1"/>
      <c r="B2869" s="3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>
      <c r="A2870" s="1"/>
      <c r="B2870" s="3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</sheetData>
  <phoneticPr fontId="4" type="noConversion"/>
  <printOptions horizontalCentered="1" verticalCentered="1"/>
  <pageMargins left="0.25" right="0" top="0" bottom="0.5" header="0.5" footer="0.5"/>
  <pageSetup scale="65" orientation="landscape" r:id="rId1"/>
  <headerFooter alignWithMargins="0">
    <oddFooter>&amp;C&amp;F&amp;R&amp;A</oddFooter>
  </headerFooter>
  <rowBreaks count="2" manualBreakCount="2">
    <brk id="62" max="14" man="1"/>
    <brk id="1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6"/>
  <sheetViews>
    <sheetView zoomScaleNormal="100" workbookViewId="0">
      <pane ySplit="8" topLeftCell="A144" activePane="bottomLeft" state="frozen"/>
      <selection pane="bottomLeft" activeCell="G165" sqref="G165"/>
    </sheetView>
  </sheetViews>
  <sheetFormatPr defaultRowHeight="12.75"/>
  <cols>
    <col min="1" max="1" width="45.140625" customWidth="1"/>
    <col min="2" max="2" width="9.28515625" bestFit="1" customWidth="1"/>
    <col min="3" max="3" width="18.28515625" style="64" customWidth="1"/>
    <col min="4" max="4" width="6.5703125" style="64" customWidth="1"/>
    <col min="5" max="5" width="16.42578125" style="64" customWidth="1"/>
    <col min="6" max="6" width="5.85546875" style="64" customWidth="1"/>
    <col min="7" max="7" width="15" style="64" customWidth="1"/>
    <col min="8" max="8" width="4.85546875" style="64" customWidth="1"/>
    <col min="9" max="9" width="15.7109375" style="64" customWidth="1"/>
    <col min="10" max="10" width="5" style="64" customWidth="1"/>
    <col min="11" max="11" width="13.140625" style="64" customWidth="1"/>
    <col min="12" max="12" width="4.5703125" style="64" customWidth="1"/>
    <col min="13" max="13" width="15.28515625" style="64" customWidth="1"/>
    <col min="14" max="14" width="5.85546875" style="64" customWidth="1"/>
    <col min="15" max="15" width="17.28515625" style="64" customWidth="1"/>
    <col min="16" max="16" width="19" customWidth="1"/>
    <col min="17" max="17" width="15.140625" customWidth="1"/>
  </cols>
  <sheetData>
    <row r="1" spans="1:39" s="17" customFormat="1">
      <c r="A1" s="6"/>
      <c r="B1" s="16"/>
      <c r="C1" s="68"/>
      <c r="D1" s="68"/>
      <c r="E1" s="68"/>
      <c r="F1" s="68" t="s">
        <v>0</v>
      </c>
      <c r="G1" s="69"/>
      <c r="H1" s="68"/>
      <c r="I1" s="68"/>
      <c r="J1" s="68"/>
      <c r="K1" s="68"/>
      <c r="L1" s="68"/>
      <c r="M1" s="68"/>
      <c r="N1" s="68" t="s">
        <v>63</v>
      </c>
      <c r="O1" s="6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9" s="17" customFormat="1">
      <c r="A2" s="6"/>
      <c r="B2" s="16"/>
      <c r="C2" s="68"/>
      <c r="D2" s="68"/>
      <c r="E2" s="68"/>
      <c r="F2" s="68" t="s">
        <v>1</v>
      </c>
      <c r="G2" s="69"/>
      <c r="H2" s="68"/>
      <c r="I2" s="68"/>
      <c r="J2" s="68"/>
      <c r="K2" s="68"/>
      <c r="L2" s="68"/>
      <c r="M2" s="68"/>
      <c r="N2" s="68" t="s">
        <v>61</v>
      </c>
      <c r="O2" s="6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9" s="17" customFormat="1">
      <c r="A3" s="6"/>
      <c r="B3" s="16"/>
      <c r="C3" s="68"/>
      <c r="D3" s="68"/>
      <c r="E3" s="68"/>
      <c r="F3" s="68" t="s">
        <v>298</v>
      </c>
      <c r="G3" s="69"/>
      <c r="H3" s="68"/>
      <c r="I3" s="68"/>
      <c r="J3" s="68"/>
      <c r="K3" s="68"/>
      <c r="L3" s="68"/>
      <c r="M3" s="68"/>
      <c r="N3" s="69"/>
      <c r="O3" s="6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9" s="17" customFormat="1">
      <c r="A4" s="6"/>
      <c r="B4" s="16"/>
      <c r="C4" s="68"/>
      <c r="D4" s="68"/>
      <c r="E4" s="68"/>
      <c r="F4" s="68"/>
      <c r="G4" s="69"/>
      <c r="H4" s="68"/>
      <c r="I4" s="68"/>
      <c r="J4" s="68"/>
      <c r="K4" s="68"/>
      <c r="L4" s="68"/>
      <c r="M4" s="68"/>
      <c r="N4" s="69"/>
      <c r="O4" s="6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9" s="17" customFormat="1">
      <c r="A5" s="6"/>
      <c r="B5" s="16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 t="s">
        <v>62</v>
      </c>
      <c r="O5" s="6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9" s="17" customFormat="1">
      <c r="A6" s="6"/>
      <c r="B6" s="16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9" s="17" customFormat="1">
      <c r="A7" s="6"/>
      <c r="B7" s="16"/>
      <c r="C7" s="66" t="s">
        <v>2</v>
      </c>
      <c r="D7" s="66"/>
      <c r="E7" s="66"/>
      <c r="F7" s="66"/>
      <c r="G7" s="66"/>
      <c r="H7" s="66"/>
      <c r="I7" s="66" t="s">
        <v>3</v>
      </c>
      <c r="J7" s="66"/>
      <c r="K7" s="66" t="s">
        <v>111</v>
      </c>
      <c r="L7" s="66"/>
      <c r="M7" s="66" t="s">
        <v>113</v>
      </c>
      <c r="N7" s="66"/>
      <c r="O7" s="66" t="s">
        <v>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7" customFormat="1">
      <c r="A8" s="6"/>
      <c r="B8" s="16"/>
      <c r="C8" s="66" t="s">
        <v>4</v>
      </c>
      <c r="D8" s="66"/>
      <c r="E8" s="66" t="s">
        <v>5</v>
      </c>
      <c r="F8" s="66"/>
      <c r="G8" s="66" t="s">
        <v>6</v>
      </c>
      <c r="H8" s="66"/>
      <c r="I8" s="66" t="s">
        <v>7</v>
      </c>
      <c r="J8" s="66"/>
      <c r="K8" s="66" t="s">
        <v>112</v>
      </c>
      <c r="L8" s="66"/>
      <c r="M8" s="66" t="s">
        <v>8</v>
      </c>
      <c r="N8" s="66"/>
      <c r="O8" s="66" t="s">
        <v>110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6"/>
      <c r="AF8" s="26"/>
      <c r="AG8" s="26"/>
      <c r="AH8" s="26"/>
      <c r="AI8" s="26"/>
      <c r="AJ8" s="26"/>
      <c r="AK8" s="26"/>
      <c r="AL8" s="26"/>
      <c r="AM8" s="26"/>
    </row>
    <row r="9" spans="1:39">
      <c r="B9" s="8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1"/>
      <c r="Q9" s="11"/>
      <c r="R9" s="11"/>
      <c r="S9" s="1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4"/>
      <c r="AG9" s="4"/>
      <c r="AH9" s="4"/>
      <c r="AI9" s="4"/>
      <c r="AJ9" s="4"/>
      <c r="AK9" s="4"/>
      <c r="AL9" s="4"/>
      <c r="AM9" s="4"/>
    </row>
    <row r="10" spans="1:39" s="53" customFormat="1">
      <c r="A10" s="86" t="s">
        <v>292</v>
      </c>
      <c r="B10" s="5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58"/>
      <c r="Q10" s="58"/>
      <c r="R10" s="58"/>
      <c r="S10" s="58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  <c r="AF10" s="56"/>
      <c r="AG10" s="56"/>
      <c r="AH10" s="56"/>
      <c r="AI10" s="56"/>
      <c r="AJ10" s="56"/>
      <c r="AK10" s="56"/>
      <c r="AL10" s="56"/>
      <c r="AM10" s="56"/>
    </row>
    <row r="11" spans="1:39" s="53" customFormat="1">
      <c r="A11" s="87" t="s">
        <v>293</v>
      </c>
      <c r="B11" s="57"/>
      <c r="C11" s="65">
        <v>1835550</v>
      </c>
      <c r="D11" s="63"/>
      <c r="E11" s="65">
        <f>'Sch 75B'!C9</f>
        <v>2097192.12</v>
      </c>
      <c r="F11" s="71"/>
      <c r="G11" s="65">
        <f>'Sch 75B'!D9</f>
        <v>0</v>
      </c>
      <c r="H11" s="71"/>
      <c r="I11" s="65">
        <f>'Sch 75B'!E9</f>
        <v>0</v>
      </c>
      <c r="J11" s="71"/>
      <c r="K11" s="65">
        <f>'Sch 75B'!F9</f>
        <v>0</v>
      </c>
      <c r="L11" s="71"/>
      <c r="M11" s="65">
        <f>'Sch 75B'!G9</f>
        <v>0</v>
      </c>
      <c r="N11" s="63"/>
      <c r="O11" s="65">
        <f t="shared" ref="O11" si="0">C11+E11+G11+I11+K11+M11</f>
        <v>3932742.12</v>
      </c>
      <c r="P11" s="58"/>
      <c r="Q11" s="58"/>
      <c r="R11" s="58"/>
      <c r="S11" s="58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  <c r="AF11" s="56"/>
      <c r="AG11" s="56"/>
      <c r="AH11" s="56"/>
      <c r="AI11" s="56"/>
      <c r="AJ11" s="56"/>
      <c r="AK11" s="56"/>
      <c r="AL11" s="56"/>
      <c r="AM11" s="56"/>
    </row>
    <row r="12" spans="1:39" s="53" customFormat="1">
      <c r="A12" s="87"/>
      <c r="B12" s="57"/>
      <c r="C12" s="63"/>
      <c r="D12" s="63"/>
      <c r="E12" s="63"/>
      <c r="F12" s="71"/>
      <c r="G12" s="63"/>
      <c r="H12" s="71"/>
      <c r="I12" s="63"/>
      <c r="J12" s="71"/>
      <c r="K12" s="63"/>
      <c r="L12" s="71"/>
      <c r="M12" s="63"/>
      <c r="N12" s="63"/>
      <c r="O12" s="63"/>
      <c r="P12" s="58"/>
      <c r="Q12" s="58"/>
      <c r="R12" s="58"/>
      <c r="S12" s="58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6"/>
      <c r="AF12" s="56"/>
      <c r="AG12" s="56"/>
      <c r="AH12" s="56"/>
      <c r="AI12" s="56"/>
      <c r="AJ12" s="56"/>
      <c r="AK12" s="56"/>
      <c r="AL12" s="56"/>
      <c r="AM12" s="56"/>
    </row>
    <row r="13" spans="1:39" s="53" customFormat="1">
      <c r="A13" s="86" t="s">
        <v>294</v>
      </c>
      <c r="B13" s="57"/>
      <c r="C13" s="65">
        <v>1835550</v>
      </c>
      <c r="D13" s="63"/>
      <c r="E13" s="65">
        <f>SUM(E11:E12)</f>
        <v>2097192.12</v>
      </c>
      <c r="F13" s="71"/>
      <c r="G13" s="65">
        <f>SUM(G11:G12)</f>
        <v>0</v>
      </c>
      <c r="H13" s="71"/>
      <c r="I13" s="65">
        <f>SUM(I11:I12)</f>
        <v>0</v>
      </c>
      <c r="J13" s="71"/>
      <c r="K13" s="65">
        <f>SUM(K11:K12)</f>
        <v>0</v>
      </c>
      <c r="L13" s="71"/>
      <c r="M13" s="65">
        <f>SUM(M11:M12)</f>
        <v>0</v>
      </c>
      <c r="N13" s="63"/>
      <c r="O13" s="65">
        <f>SUM(C13:M13)</f>
        <v>3932742.12</v>
      </c>
      <c r="P13" s="58"/>
      <c r="Q13" s="58"/>
      <c r="R13" s="58"/>
      <c r="S13" s="58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56"/>
      <c r="AG13" s="56"/>
      <c r="AH13" s="56"/>
      <c r="AI13" s="56"/>
      <c r="AJ13" s="56"/>
      <c r="AK13" s="56"/>
      <c r="AL13" s="56"/>
      <c r="AM13" s="56"/>
    </row>
    <row r="14" spans="1:39" s="53" customFormat="1">
      <c r="A14" s="87"/>
      <c r="B14" s="57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3"/>
      <c r="P14" s="58"/>
      <c r="Q14" s="58"/>
      <c r="R14" s="58"/>
      <c r="S14" s="58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39">
      <c r="A15" s="6" t="s">
        <v>9</v>
      </c>
      <c r="B15" s="8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3"/>
      <c r="P15" s="11"/>
      <c r="Q15" s="11"/>
      <c r="R15" s="11"/>
      <c r="S15" s="1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4"/>
      <c r="AF15" s="4"/>
      <c r="AG15" s="4"/>
      <c r="AH15" s="4"/>
      <c r="AI15" s="4"/>
      <c r="AJ15" s="4"/>
      <c r="AK15" s="4"/>
      <c r="AL15" s="4"/>
      <c r="AM15" s="4"/>
    </row>
    <row r="16" spans="1:39">
      <c r="A16" s="6" t="s">
        <v>10</v>
      </c>
      <c r="B16" s="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12"/>
      <c r="Q16" s="12"/>
      <c r="R16" s="12"/>
      <c r="S16" s="1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5" t="s">
        <v>64</v>
      </c>
      <c r="B17" s="8"/>
      <c r="C17" s="63">
        <v>126208949.55000001</v>
      </c>
      <c r="D17" s="63"/>
      <c r="E17" s="63">
        <f>'Sch 75B'!C30+'Sch 75B'!C31+'Sch 75B'!C32+'Sch 75B'!C33+'Sch 75B'!C35</f>
        <v>7115895.9600000009</v>
      </c>
      <c r="F17" s="63"/>
      <c r="G17" s="63">
        <f>'Sch 75B'!D30+'Sch 75B'!D31+'Sch 75B'!D32+'Sch 75B'!D33+'Sch 75B'!D35</f>
        <v>-373427.74</v>
      </c>
      <c r="H17" s="63"/>
      <c r="I17" s="63">
        <f>'Sch 75B'!E30+'Sch 75B'!E31+'Sch 75B'!E32+'Sch 75B'!E33+'Sch 75B'!E35</f>
        <v>-255689.75999999989</v>
      </c>
      <c r="J17" s="63"/>
      <c r="K17" s="63">
        <f>'Sch 75B'!F30+'Sch 75B'!F31+'Sch 75B'!F32+'Sch 75B'!F33+'Sch 75B'!F35</f>
        <v>55694</v>
      </c>
      <c r="L17" s="63"/>
      <c r="M17" s="63">
        <f>'Sch 75B'!G30+'Sch 75B'!G31+'Sch 75B'!G32+'Sch 75B'!G33+'Sch 75B'!G35</f>
        <v>0</v>
      </c>
      <c r="N17" s="63"/>
      <c r="O17" s="63">
        <f t="shared" ref="O17:O22" si="1">C17+E17+G17+I17+K17+M17</f>
        <v>132751422.01000002</v>
      </c>
      <c r="P17" s="12"/>
      <c r="Q17" s="12"/>
      <c r="R17" s="12"/>
      <c r="S17" s="1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5" t="s">
        <v>65</v>
      </c>
      <c r="B18" s="8" t="s">
        <v>61</v>
      </c>
      <c r="C18" s="63">
        <v>39351.480000000003</v>
      </c>
      <c r="D18" s="63"/>
      <c r="E18" s="63">
        <f>'Sch 75B'!C26</f>
        <v>1080.24</v>
      </c>
      <c r="F18" s="63"/>
      <c r="G18" s="63">
        <f>'Sch 75B'!D26</f>
        <v>0</v>
      </c>
      <c r="H18" s="63"/>
      <c r="I18" s="63">
        <f>'Sch 75B'!E26</f>
        <v>0</v>
      </c>
      <c r="J18" s="63"/>
      <c r="K18" s="63">
        <f>'Sch 75B'!F26</f>
        <v>0</v>
      </c>
      <c r="L18" s="63"/>
      <c r="M18" s="63">
        <f>'Sch 75B'!G26</f>
        <v>0</v>
      </c>
      <c r="N18" s="63"/>
      <c r="O18" s="63">
        <f t="shared" si="1"/>
        <v>40431.72</v>
      </c>
      <c r="P18" s="12"/>
      <c r="Q18" s="12"/>
      <c r="R18" s="12"/>
      <c r="S18" s="1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5" t="s">
        <v>66</v>
      </c>
      <c r="B19" s="8"/>
      <c r="C19" s="63">
        <v>8954191.9199999999</v>
      </c>
      <c r="D19" s="63"/>
      <c r="E19" s="63">
        <f>'Sch 75B'!C27+'Sch 75B'!C28+'Sch 75B'!C34</f>
        <v>0</v>
      </c>
      <c r="F19" s="63"/>
      <c r="G19" s="63">
        <f>'Sch 75B'!D27+'Sch 75B'!D28+'Sch 75B'!D34</f>
        <v>0</v>
      </c>
      <c r="H19" s="63"/>
      <c r="I19" s="63">
        <f>'Sch 75B'!E27+'Sch 75B'!E28+'Sch 75B'!E34</f>
        <v>0</v>
      </c>
      <c r="J19" s="63"/>
      <c r="K19" s="63">
        <f>'Sch 75B'!F27+'Sch 75B'!F28+'Sch 75B'!F34</f>
        <v>0</v>
      </c>
      <c r="L19" s="63"/>
      <c r="M19" s="63">
        <f>'Sch 75B'!G27+'Sch 75B'!G28+'Sch 75B'!G34</f>
        <v>0</v>
      </c>
      <c r="N19" s="63"/>
      <c r="O19" s="63">
        <f t="shared" si="1"/>
        <v>8954191.9199999999</v>
      </c>
      <c r="P19" s="12"/>
      <c r="Q19" s="12"/>
      <c r="R19" s="12"/>
      <c r="S19" s="1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5" t="s">
        <v>67</v>
      </c>
      <c r="B20" s="8"/>
      <c r="C20" s="63">
        <v>1302268.0399999998</v>
      </c>
      <c r="D20" s="63"/>
      <c r="E20" s="63">
        <f>'Sch 75B'!C29</f>
        <v>41124.239999999998</v>
      </c>
      <c r="F20" s="63"/>
      <c r="G20" s="63">
        <f>'Sch 75B'!D29</f>
        <v>0</v>
      </c>
      <c r="H20" s="63"/>
      <c r="I20" s="63">
        <f>'Sch 75B'!E29</f>
        <v>0</v>
      </c>
      <c r="J20" s="63"/>
      <c r="K20" s="63">
        <f>'Sch 75B'!F29</f>
        <v>0</v>
      </c>
      <c r="L20" s="63"/>
      <c r="M20" s="63">
        <f>'Sch 75B'!G29</f>
        <v>0</v>
      </c>
      <c r="N20" s="63"/>
      <c r="O20" s="63">
        <f t="shared" si="1"/>
        <v>1343392.2799999998</v>
      </c>
      <c r="P20" s="12"/>
      <c r="Q20" s="12"/>
      <c r="R20" s="12"/>
      <c r="S20" s="1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52" t="s">
        <v>68</v>
      </c>
      <c r="B21" s="8"/>
      <c r="C21" s="71">
        <v>18536772.139999997</v>
      </c>
      <c r="D21" s="63"/>
      <c r="E21" s="63">
        <f>'Sch 75B'!C37</f>
        <v>667094.04</v>
      </c>
      <c r="F21" s="63"/>
      <c r="G21" s="63">
        <f>'Sch 75B'!D37</f>
        <v>0</v>
      </c>
      <c r="H21" s="63"/>
      <c r="I21" s="63">
        <f>'Sch 75B'!E37</f>
        <v>0</v>
      </c>
      <c r="J21" s="71"/>
      <c r="K21" s="63">
        <f>'Sch 75B'!F37</f>
        <v>0</v>
      </c>
      <c r="L21" s="71"/>
      <c r="M21" s="63">
        <f>'Sch 75B'!G37</f>
        <v>0</v>
      </c>
      <c r="N21" s="63"/>
      <c r="O21" s="71">
        <f t="shared" si="1"/>
        <v>19203866.179999996</v>
      </c>
      <c r="P21" s="12"/>
      <c r="Q21" s="12"/>
      <c r="R21" s="12"/>
      <c r="S21" s="1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5" t="s">
        <v>118</v>
      </c>
      <c r="B22" s="8"/>
      <c r="C22" s="65">
        <v>95322.0900000002</v>
      </c>
      <c r="D22" s="63"/>
      <c r="E22" s="65">
        <f>'Sch 75B'!C36</f>
        <v>19721.830000000002</v>
      </c>
      <c r="F22" s="71"/>
      <c r="G22" s="65">
        <f>'Sch 75B'!D36</f>
        <v>0</v>
      </c>
      <c r="H22" s="71"/>
      <c r="I22" s="65">
        <f>'Sch 75B'!E36</f>
        <v>0</v>
      </c>
      <c r="J22" s="71"/>
      <c r="K22" s="65">
        <f>'Sch 75B'!F36</f>
        <v>0</v>
      </c>
      <c r="L22" s="71"/>
      <c r="M22" s="65">
        <f>'Sch 75B'!G36</f>
        <v>0</v>
      </c>
      <c r="N22" s="63"/>
      <c r="O22" s="65">
        <f t="shared" si="1"/>
        <v>115043.9200000002</v>
      </c>
      <c r="P22" s="12"/>
      <c r="Q22" s="12"/>
      <c r="R22" s="12"/>
      <c r="S22" s="1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5"/>
      <c r="B23" s="8"/>
      <c r="C23" s="63" t="s">
        <v>61</v>
      </c>
      <c r="D23" s="63"/>
      <c r="E23" s="63"/>
      <c r="F23" s="71"/>
      <c r="G23" s="63"/>
      <c r="H23" s="71"/>
      <c r="I23" s="63"/>
      <c r="J23" s="71"/>
      <c r="K23" s="63"/>
      <c r="L23" s="71"/>
      <c r="M23" s="63"/>
      <c r="N23" s="63"/>
      <c r="O23" s="63" t="s">
        <v>61</v>
      </c>
      <c r="P23" s="12"/>
      <c r="Q23" s="12"/>
      <c r="R23" s="12"/>
      <c r="S23" s="1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6" t="s">
        <v>11</v>
      </c>
      <c r="B24" s="8"/>
      <c r="C24" s="65">
        <v>155136855.22</v>
      </c>
      <c r="D24" s="63"/>
      <c r="E24" s="65">
        <f>SUM(E17:E23)</f>
        <v>7844916.3100000015</v>
      </c>
      <c r="F24" s="71"/>
      <c r="G24" s="65">
        <f>SUM(G17:G23)</f>
        <v>-373427.74</v>
      </c>
      <c r="H24" s="71"/>
      <c r="I24" s="65">
        <f>SUM(I17:I23)</f>
        <v>-255689.75999999989</v>
      </c>
      <c r="J24" s="71"/>
      <c r="K24" s="65">
        <f>SUM(K17:K23)</f>
        <v>55694</v>
      </c>
      <c r="L24" s="71"/>
      <c r="M24" s="65">
        <f>SUM(M17:M23)</f>
        <v>0</v>
      </c>
      <c r="N24" s="63"/>
      <c r="O24" s="65">
        <f>C24+E24+G24+I24+K24+M24</f>
        <v>162408348.03</v>
      </c>
      <c r="P24" s="14">
        <f>SUM(O17:O23)</f>
        <v>162408348.03</v>
      </c>
      <c r="Q24" s="12">
        <f>O24-P24</f>
        <v>0</v>
      </c>
      <c r="R24" s="12"/>
      <c r="S24" s="1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5"/>
      <c r="B25" s="8"/>
      <c r="C25" s="63" t="s">
        <v>61</v>
      </c>
      <c r="D25" s="63"/>
      <c r="E25" s="63"/>
      <c r="F25" s="71"/>
      <c r="G25" s="63"/>
      <c r="H25" s="71"/>
      <c r="I25" s="63"/>
      <c r="J25" s="71"/>
      <c r="K25" s="63"/>
      <c r="L25" s="71"/>
      <c r="M25" s="63"/>
      <c r="N25" s="63"/>
      <c r="O25" s="63" t="s">
        <v>61</v>
      </c>
      <c r="P25" s="12"/>
      <c r="Q25" s="12"/>
      <c r="R25" s="12"/>
      <c r="S25" s="1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 t="s">
        <v>12</v>
      </c>
      <c r="B26" s="8"/>
      <c r="C26" s="63" t="s">
        <v>61</v>
      </c>
      <c r="D26" s="63"/>
      <c r="E26" s="63"/>
      <c r="F26" s="71"/>
      <c r="G26" s="63"/>
      <c r="H26" s="71"/>
      <c r="I26" s="63"/>
      <c r="J26" s="71"/>
      <c r="K26" s="63"/>
      <c r="L26" s="71"/>
      <c r="M26" s="63"/>
      <c r="N26" s="63"/>
      <c r="O26" s="63" t="s">
        <v>61</v>
      </c>
      <c r="P26" s="12"/>
      <c r="Q26" s="12"/>
      <c r="R26" s="12"/>
      <c r="S26" s="1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5" t="s">
        <v>64</v>
      </c>
      <c r="B27" s="8"/>
      <c r="C27" s="63">
        <v>265302538.30999994</v>
      </c>
      <c r="D27" s="63"/>
      <c r="E27" s="63">
        <f>'Sch 75B'!C14+'Sch 75B'!C16+'Sch 75B'!C17+'Sch 75B'!C18+'Sch 75B'!C19</f>
        <v>47176066.350000001</v>
      </c>
      <c r="F27" s="71"/>
      <c r="G27" s="63">
        <f>'Sch 75B'!D14+'Sch 75B'!D16+'Sch 75B'!D17+'Sch 75B'!D18+'Sch 75B'!D19</f>
        <v>-20188801.780000001</v>
      </c>
      <c r="H27" s="71"/>
      <c r="I27" s="63">
        <f>'Sch 75B'!E14+'Sch 75B'!E16+'Sch 75B'!E17+'Sch 75B'!E18+'Sch 75B'!E19</f>
        <v>-17481396.98</v>
      </c>
      <c r="J27" s="71"/>
      <c r="K27" s="63">
        <f>'Sch 75B'!F14+'Sch 75B'!F16+'Sch 75B'!F17+'Sch 75B'!F18+'Sch 75B'!F19</f>
        <v>674720.42</v>
      </c>
      <c r="L27" s="71"/>
      <c r="M27" s="63">
        <f>'Sch 75B'!G14+'Sch 75B'!G16+'Sch 75B'!G17+'Sch 75B'!G18+'Sch 75B'!G19</f>
        <v>54000.479999999996</v>
      </c>
      <c r="N27" s="63"/>
      <c r="O27" s="63">
        <f t="shared" ref="O27:O33" si="2">C27+E27+G27+I27+K27+M27</f>
        <v>275537126.80000001</v>
      </c>
      <c r="P27" s="12"/>
      <c r="Q27" s="12"/>
      <c r="R27" s="12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5" t="s">
        <v>65</v>
      </c>
      <c r="B28" s="8"/>
      <c r="C28" s="63">
        <v>347.04</v>
      </c>
      <c r="D28" s="63"/>
      <c r="E28" s="63">
        <f>'Sch 75B'!C13</f>
        <v>72.099999999999994</v>
      </c>
      <c r="F28" s="71"/>
      <c r="G28" s="63">
        <f>'Sch 75B'!D13</f>
        <v>0</v>
      </c>
      <c r="H28" s="71"/>
      <c r="I28" s="63">
        <f>'Sch 75B'!E13</f>
        <v>0</v>
      </c>
      <c r="J28" s="71"/>
      <c r="K28" s="63">
        <f>'Sch 75B'!F13</f>
        <v>0</v>
      </c>
      <c r="L28" s="71"/>
      <c r="M28" s="63">
        <f>'Sch 75B'!G13</f>
        <v>0</v>
      </c>
      <c r="N28" s="63"/>
      <c r="O28" s="63">
        <f t="shared" si="2"/>
        <v>419.14</v>
      </c>
      <c r="P28" s="12"/>
      <c r="Q28" s="12"/>
      <c r="R28" s="12"/>
      <c r="S28" s="1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5" t="s">
        <v>69</v>
      </c>
      <c r="B29" s="8"/>
      <c r="C29" s="63">
        <v>141840</v>
      </c>
      <c r="D29" s="63"/>
      <c r="E29" s="63">
        <f>'Sch 75B'!C15</f>
        <v>0</v>
      </c>
      <c r="F29" s="71"/>
      <c r="G29" s="63">
        <f>'Sch 75B'!D15</f>
        <v>0</v>
      </c>
      <c r="H29" s="71"/>
      <c r="I29" s="63">
        <f>'Sch 75B'!E15</f>
        <v>0</v>
      </c>
      <c r="J29" s="71"/>
      <c r="K29" s="63">
        <f>'Sch 75B'!F15</f>
        <v>0</v>
      </c>
      <c r="L29" s="71"/>
      <c r="M29" s="63">
        <f>'Sch 75B'!G15</f>
        <v>0</v>
      </c>
      <c r="N29" s="63"/>
      <c r="O29" s="63">
        <f t="shared" si="2"/>
        <v>141840</v>
      </c>
      <c r="P29" s="12"/>
      <c r="Q29" s="12"/>
      <c r="R29" s="12"/>
      <c r="S29" s="1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 t="s">
        <v>109</v>
      </c>
      <c r="B30" s="8"/>
      <c r="C30" s="63">
        <v>50481.380000000005</v>
      </c>
      <c r="D30" s="63"/>
      <c r="E30" s="63">
        <f>'Sch 75B'!C20</f>
        <v>32245.19</v>
      </c>
      <c r="F30" s="71"/>
      <c r="G30" s="63">
        <f>'Sch 75B'!D20</f>
        <v>-23653.79</v>
      </c>
      <c r="H30" s="71"/>
      <c r="I30" s="63">
        <f>'Sch 75B'!E20</f>
        <v>0</v>
      </c>
      <c r="J30" s="71"/>
      <c r="K30" s="63">
        <f>'Sch 75B'!F20</f>
        <v>0</v>
      </c>
      <c r="L30" s="71"/>
      <c r="M30" s="63">
        <f>'Sch 75B'!G20</f>
        <v>0</v>
      </c>
      <c r="N30" s="63"/>
      <c r="O30" s="63">
        <f t="shared" si="2"/>
        <v>59072.780000000006</v>
      </c>
      <c r="P30" s="12"/>
      <c r="Q30" s="12"/>
      <c r="R30" s="12"/>
      <c r="S30" s="1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7" t="s">
        <v>70</v>
      </c>
      <c r="B31" s="8"/>
      <c r="C31" s="63">
        <v>2409985.9000000004</v>
      </c>
      <c r="D31" s="63"/>
      <c r="E31" s="63">
        <f>'Sch 75B'!C21</f>
        <v>698630.76</v>
      </c>
      <c r="F31" s="71"/>
      <c r="G31" s="63">
        <f>'Sch 75B'!D21</f>
        <v>0</v>
      </c>
      <c r="H31" s="71"/>
      <c r="I31" s="63">
        <f>'Sch 75B'!E21</f>
        <v>0</v>
      </c>
      <c r="J31" s="71"/>
      <c r="K31" s="63">
        <f>'Sch 75B'!F21</f>
        <v>0</v>
      </c>
      <c r="L31" s="71"/>
      <c r="M31" s="63">
        <f>'Sch 75B'!G21</f>
        <v>-0.03</v>
      </c>
      <c r="N31" s="63"/>
      <c r="O31" s="63">
        <f t="shared" si="2"/>
        <v>3108616.6300000004</v>
      </c>
      <c r="P31" s="12"/>
      <c r="Q31" s="12"/>
      <c r="R31" s="12"/>
      <c r="S31" s="1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5" t="s">
        <v>68</v>
      </c>
      <c r="B32" s="8"/>
      <c r="C32" s="63">
        <v>64849907.039999999</v>
      </c>
      <c r="D32" s="63"/>
      <c r="E32" s="71">
        <f>'Sch 75B'!C23</f>
        <v>6148016.04</v>
      </c>
      <c r="F32" s="71"/>
      <c r="G32" s="71">
        <f>'Sch 75B'!D23</f>
        <v>0</v>
      </c>
      <c r="H32" s="71"/>
      <c r="I32" s="71">
        <f>'Sch 75B'!E23</f>
        <v>0</v>
      </c>
      <c r="J32" s="71"/>
      <c r="K32" s="71">
        <f>'Sch 75B'!F23</f>
        <v>0</v>
      </c>
      <c r="L32" s="71"/>
      <c r="M32" s="71">
        <f>'Sch 75B'!G23</f>
        <v>0</v>
      </c>
      <c r="N32" s="63"/>
      <c r="O32" s="63">
        <f t="shared" si="2"/>
        <v>70997923.079999998</v>
      </c>
      <c r="P32" s="12"/>
      <c r="Q32" s="12"/>
      <c r="R32" s="12"/>
      <c r="S32" s="1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5" t="s">
        <v>118</v>
      </c>
      <c r="B33" s="8"/>
      <c r="C33" s="65">
        <v>692262.18000000017</v>
      </c>
      <c r="D33" s="63"/>
      <c r="E33" s="65">
        <f>'Sch 75B'!C22</f>
        <v>38479.08</v>
      </c>
      <c r="F33" s="71"/>
      <c r="G33" s="65">
        <f>'Sch 75B'!D22</f>
        <v>0</v>
      </c>
      <c r="H33" s="71"/>
      <c r="I33" s="65">
        <f>'Sch 75B'!E22</f>
        <v>0</v>
      </c>
      <c r="J33" s="71"/>
      <c r="K33" s="65">
        <f>'Sch 75B'!F22</f>
        <v>0</v>
      </c>
      <c r="L33" s="71"/>
      <c r="M33" s="65">
        <f>'Sch 75B'!G22</f>
        <v>0</v>
      </c>
      <c r="N33" s="63"/>
      <c r="O33" s="65">
        <f t="shared" si="2"/>
        <v>730741.26000000013</v>
      </c>
      <c r="P33" s="12"/>
      <c r="Q33" s="12"/>
      <c r="R33" s="12"/>
      <c r="S33" s="1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5"/>
      <c r="B34" s="8"/>
      <c r="C34" s="63" t="s">
        <v>61</v>
      </c>
      <c r="D34" s="63"/>
      <c r="E34" s="63"/>
      <c r="F34" s="71"/>
      <c r="G34" s="63"/>
      <c r="H34" s="71"/>
      <c r="I34" s="63"/>
      <c r="J34" s="71"/>
      <c r="K34" s="63"/>
      <c r="L34" s="71"/>
      <c r="M34" s="63"/>
      <c r="N34" s="63"/>
      <c r="O34" s="63" t="s">
        <v>61</v>
      </c>
      <c r="P34" s="12"/>
      <c r="Q34" s="12"/>
      <c r="R34" s="12"/>
      <c r="S34" s="1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6" t="s">
        <v>13</v>
      </c>
      <c r="B35" s="8"/>
      <c r="C35" s="65">
        <v>333447361.8499999</v>
      </c>
      <c r="D35" s="63"/>
      <c r="E35" s="65">
        <f>SUM(E27:E34)</f>
        <v>54093509.519999996</v>
      </c>
      <c r="F35" s="71"/>
      <c r="G35" s="65">
        <f>SUM(G27:G34)</f>
        <v>-20212455.57</v>
      </c>
      <c r="H35" s="71"/>
      <c r="I35" s="65">
        <f>SUM(I27:I34)</f>
        <v>-17481396.98</v>
      </c>
      <c r="J35" s="71"/>
      <c r="K35" s="65">
        <f>SUM(K27:K34)</f>
        <v>674720.42</v>
      </c>
      <c r="L35" s="71"/>
      <c r="M35" s="65">
        <f>SUM(M27:M34)</f>
        <v>54000.45</v>
      </c>
      <c r="N35" s="63"/>
      <c r="O35" s="65">
        <f>C35+E35+G35+I35+K35+M35</f>
        <v>350575739.68999988</v>
      </c>
      <c r="P35" s="14">
        <f>SUM(O27:O34)</f>
        <v>350575739.68999994</v>
      </c>
      <c r="Q35" s="12">
        <f>O35-P35</f>
        <v>0</v>
      </c>
      <c r="R35" s="12"/>
      <c r="S35" s="1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5"/>
      <c r="B36" s="8"/>
      <c r="C36" s="63" t="s">
        <v>61</v>
      </c>
      <c r="D36" s="63"/>
      <c r="E36" s="63"/>
      <c r="F36" s="71"/>
      <c r="G36" s="63"/>
      <c r="H36" s="71"/>
      <c r="I36" s="63"/>
      <c r="J36" s="71"/>
      <c r="K36" s="63"/>
      <c r="L36" s="71"/>
      <c r="M36" s="63"/>
      <c r="N36" s="63"/>
      <c r="O36" s="63" t="s">
        <v>61</v>
      </c>
      <c r="P36" s="12"/>
      <c r="Q36" s="12"/>
      <c r="R36" s="12"/>
      <c r="S36" s="1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6" t="s">
        <v>14</v>
      </c>
      <c r="B37" s="8"/>
      <c r="C37" s="63" t="s">
        <v>61</v>
      </c>
      <c r="D37" s="63"/>
      <c r="E37" s="63"/>
      <c r="F37" s="71"/>
      <c r="G37" s="63"/>
      <c r="H37" s="71"/>
      <c r="I37" s="63"/>
      <c r="J37" s="71"/>
      <c r="K37" s="63"/>
      <c r="L37" s="71"/>
      <c r="M37" s="63"/>
      <c r="N37" s="63"/>
      <c r="O37" s="63" t="s">
        <v>61</v>
      </c>
      <c r="P37" s="12"/>
      <c r="Q37" s="12"/>
      <c r="R37" s="12"/>
      <c r="S37" s="1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5" t="s">
        <v>64</v>
      </c>
      <c r="B38" s="8"/>
      <c r="C38" s="63">
        <v>28681055.280000005</v>
      </c>
      <c r="D38" s="63"/>
      <c r="E38" s="63">
        <f>'Sch 75B'!C63+'Sch 75B'!C65+'Sch 75B'!C66+'Sch 75B'!C67+'Sch 75B'!C68</f>
        <v>1260917.74</v>
      </c>
      <c r="F38" s="71"/>
      <c r="G38" s="63">
        <f>'Sch 75B'!D63+'Sch 75B'!D65+'Sch 75B'!D66+'Sch 75B'!D67+'Sch 75B'!D68</f>
        <v>-469319.35</v>
      </c>
      <c r="H38" s="71"/>
      <c r="I38" s="63">
        <f>'Sch 75B'!E63+'Sch 75B'!E65+'Sch 75B'!E66+'Sch 75B'!E67+'Sch 75B'!E68</f>
        <v>21740.21</v>
      </c>
      <c r="J38" s="71"/>
      <c r="K38" s="63">
        <f>'Sch 75B'!F63+'Sch 75B'!F65+'Sch 75B'!F66+'Sch 75B'!F67+'Sch 75B'!F68</f>
        <v>0</v>
      </c>
      <c r="L38" s="71"/>
      <c r="M38" s="63">
        <f>'Sch 75B'!G63+'Sch 75B'!G65+'Sch 75B'!G66+'Sch 75B'!G67+'Sch 75B'!G68</f>
        <v>-54000.45</v>
      </c>
      <c r="N38" s="63"/>
      <c r="O38" s="63">
        <f t="shared" ref="O38:O43" si="3">C38+E38+G38+I38+K38+M38</f>
        <v>29440393.430000003</v>
      </c>
      <c r="P38" s="12"/>
      <c r="Q38" s="12"/>
      <c r="R38" s="12"/>
      <c r="S38" s="1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5" t="s">
        <v>69</v>
      </c>
      <c r="B39" s="8"/>
      <c r="C39" s="63">
        <v>71300</v>
      </c>
      <c r="D39" s="63"/>
      <c r="E39" s="63">
        <f>'Sch 75B'!C64</f>
        <v>0</v>
      </c>
      <c r="F39" s="71"/>
      <c r="G39" s="63">
        <f>'Sch 75B'!D64</f>
        <v>0</v>
      </c>
      <c r="H39" s="71"/>
      <c r="I39" s="63">
        <f>'Sch 75B'!E64</f>
        <v>0</v>
      </c>
      <c r="J39" s="71"/>
      <c r="K39" s="63">
        <f>'Sch 75B'!F64</f>
        <v>0</v>
      </c>
      <c r="L39" s="71"/>
      <c r="M39" s="63">
        <f>'Sch 75B'!G64</f>
        <v>0</v>
      </c>
      <c r="N39" s="63"/>
      <c r="O39" s="63">
        <f t="shared" si="3"/>
        <v>71300</v>
      </c>
      <c r="P39" s="12"/>
      <c r="Q39" s="12"/>
      <c r="R39" s="12"/>
      <c r="S39" s="1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7" t="s">
        <v>109</v>
      </c>
      <c r="B40" s="8"/>
      <c r="C40" s="63">
        <v>1143.3599999999999</v>
      </c>
      <c r="D40" s="63"/>
      <c r="E40" s="63">
        <f>'Sch 75B'!C69</f>
        <v>1746.12</v>
      </c>
      <c r="F40" s="71"/>
      <c r="G40" s="63">
        <f>'Sch 75B'!D69</f>
        <v>0</v>
      </c>
      <c r="H40" s="71"/>
      <c r="I40" s="63">
        <f>'Sch 75B'!E69</f>
        <v>0</v>
      </c>
      <c r="J40" s="71"/>
      <c r="K40" s="63">
        <f>'Sch 75B'!F69</f>
        <v>0</v>
      </c>
      <c r="L40" s="71"/>
      <c r="M40" s="63">
        <f>'Sch 75B'!G69</f>
        <v>0</v>
      </c>
      <c r="N40" s="63"/>
      <c r="O40" s="63">
        <f t="shared" si="3"/>
        <v>2889.4799999999996</v>
      </c>
      <c r="P40" s="12"/>
      <c r="Q40" s="12"/>
      <c r="R40" s="12"/>
      <c r="S40" s="1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7" t="s">
        <v>70</v>
      </c>
      <c r="B41" s="8"/>
      <c r="C41" s="63">
        <v>126843.6</v>
      </c>
      <c r="D41" s="63"/>
      <c r="E41" s="63">
        <f>'Sch 75B'!C70</f>
        <v>30561.72</v>
      </c>
      <c r="F41" s="71"/>
      <c r="G41" s="63">
        <f>'Sch 75B'!D70</f>
        <v>-110583.13</v>
      </c>
      <c r="H41" s="71"/>
      <c r="I41" s="63">
        <f>'Sch 75B'!E70</f>
        <v>0</v>
      </c>
      <c r="J41" s="71"/>
      <c r="K41" s="63">
        <f>'Sch 75B'!F70</f>
        <v>0</v>
      </c>
      <c r="L41" s="71"/>
      <c r="M41" s="63">
        <f>'Sch 75B'!G70</f>
        <v>0</v>
      </c>
      <c r="N41" s="63"/>
      <c r="O41" s="63">
        <f t="shared" si="3"/>
        <v>46822.19</v>
      </c>
      <c r="P41" s="12"/>
      <c r="Q41" s="12"/>
      <c r="R41" s="12"/>
      <c r="S41" s="1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5" t="s">
        <v>68</v>
      </c>
      <c r="B42" s="8"/>
      <c r="C42" s="71">
        <v>12326831.229999999</v>
      </c>
      <c r="D42" s="71"/>
      <c r="E42" s="71">
        <f>'Sch 75B'!C72</f>
        <v>712215</v>
      </c>
      <c r="F42" s="71"/>
      <c r="G42" s="71">
        <f>'Sch 75B'!D72</f>
        <v>0</v>
      </c>
      <c r="H42" s="71"/>
      <c r="I42" s="71">
        <f>'Sch 75B'!E72</f>
        <v>0</v>
      </c>
      <c r="J42" s="71"/>
      <c r="K42" s="71">
        <f>'Sch 75B'!F72</f>
        <v>0</v>
      </c>
      <c r="L42" s="71"/>
      <c r="M42" s="71">
        <f>'Sch 75B'!G72</f>
        <v>0</v>
      </c>
      <c r="N42" s="71"/>
      <c r="O42" s="71">
        <f t="shared" si="3"/>
        <v>13039046.229999999</v>
      </c>
      <c r="P42" s="12"/>
      <c r="Q42" s="12"/>
      <c r="R42" s="12"/>
      <c r="S42" s="1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5" t="s">
        <v>118</v>
      </c>
      <c r="B43" s="8"/>
      <c r="C43" s="65">
        <v>315697.36</v>
      </c>
      <c r="D43" s="63"/>
      <c r="E43" s="65">
        <f>'Sch 75B'!C71</f>
        <v>-20929.080000000002</v>
      </c>
      <c r="F43" s="71"/>
      <c r="G43" s="65">
        <f>'Sch 75B'!D71</f>
        <v>-13014.06</v>
      </c>
      <c r="H43" s="71"/>
      <c r="I43" s="65">
        <f>'Sch 75B'!E71</f>
        <v>0</v>
      </c>
      <c r="J43" s="71"/>
      <c r="K43" s="65">
        <f>'Sch 75B'!F71</f>
        <v>0</v>
      </c>
      <c r="L43" s="71"/>
      <c r="M43" s="65">
        <f>'Sch 75B'!G71</f>
        <v>0</v>
      </c>
      <c r="N43" s="63"/>
      <c r="O43" s="65">
        <f t="shared" si="3"/>
        <v>281754.21999999997</v>
      </c>
      <c r="P43" s="12"/>
      <c r="Q43" s="12"/>
      <c r="R43" s="12"/>
      <c r="S43" s="1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5"/>
      <c r="B44" s="8"/>
      <c r="C44" s="63" t="s">
        <v>61</v>
      </c>
      <c r="D44" s="63"/>
      <c r="E44" s="63"/>
      <c r="F44" s="71"/>
      <c r="G44" s="63"/>
      <c r="H44" s="71"/>
      <c r="I44" s="63"/>
      <c r="J44" s="71"/>
      <c r="K44" s="63"/>
      <c r="L44" s="71"/>
      <c r="M44" s="63"/>
      <c r="N44" s="63"/>
      <c r="O44" s="63" t="s">
        <v>61</v>
      </c>
      <c r="P44" s="12"/>
      <c r="Q44" s="12"/>
      <c r="R44" s="12"/>
      <c r="S44" s="1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6" t="s">
        <v>15</v>
      </c>
      <c r="B45" s="8"/>
      <c r="C45" s="65">
        <v>41522870.830000006</v>
      </c>
      <c r="D45" s="63"/>
      <c r="E45" s="65">
        <f>SUM(E38:E44)</f>
        <v>1984511.5</v>
      </c>
      <c r="F45" s="71"/>
      <c r="G45" s="65">
        <f>SUM(G38:G44)</f>
        <v>-592916.54</v>
      </c>
      <c r="H45" s="71"/>
      <c r="I45" s="65">
        <f>SUM(I38:I44)</f>
        <v>21740.21</v>
      </c>
      <c r="J45" s="71"/>
      <c r="K45" s="65">
        <f>SUM(K38:K44)</f>
        <v>0</v>
      </c>
      <c r="L45" s="71"/>
      <c r="M45" s="65">
        <f>SUM(M38:M44)</f>
        <v>-54000.45</v>
      </c>
      <c r="N45" s="63"/>
      <c r="O45" s="65">
        <f>C45+E45+G45+I45+K45+M45</f>
        <v>42882205.550000004</v>
      </c>
      <c r="P45" s="14">
        <f>SUM(O38:O44)</f>
        <v>42882205.550000004</v>
      </c>
      <c r="Q45" s="12">
        <f>O45-P45</f>
        <v>0</v>
      </c>
      <c r="R45" s="12"/>
      <c r="S45" s="1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5"/>
      <c r="B46" s="8"/>
      <c r="C46" s="63" t="s">
        <v>61</v>
      </c>
      <c r="D46" s="63"/>
      <c r="E46" s="63"/>
      <c r="F46" s="71"/>
      <c r="G46" s="63"/>
      <c r="H46" s="71"/>
      <c r="I46" s="63"/>
      <c r="J46" s="71"/>
      <c r="K46" s="63"/>
      <c r="L46" s="71"/>
      <c r="M46" s="63"/>
      <c r="N46" s="63"/>
      <c r="O46" s="63" t="s">
        <v>61</v>
      </c>
      <c r="P46" s="12"/>
      <c r="Q46" s="12"/>
      <c r="R46" s="12"/>
      <c r="S46" s="1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6" t="s">
        <v>16</v>
      </c>
      <c r="B47" s="8"/>
      <c r="C47" s="63" t="s">
        <v>61</v>
      </c>
      <c r="D47" s="63"/>
      <c r="E47" s="63"/>
      <c r="F47" s="71"/>
      <c r="G47" s="63"/>
      <c r="H47" s="71"/>
      <c r="I47" s="63"/>
      <c r="J47" s="71"/>
      <c r="K47" s="63"/>
      <c r="L47" s="71"/>
      <c r="M47" s="63"/>
      <c r="N47" s="63"/>
      <c r="O47" s="63" t="s">
        <v>61</v>
      </c>
      <c r="P47" s="12"/>
      <c r="Q47" s="12"/>
      <c r="R47" s="12"/>
      <c r="S47" s="1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5" t="s">
        <v>64</v>
      </c>
      <c r="B48" s="8"/>
      <c r="C48" s="63">
        <v>79007344.780000016</v>
      </c>
      <c r="D48" s="63"/>
      <c r="E48" s="63">
        <f>'Sch 75B'!C75+'Sch 75B'!C77+'Sch 75B'!C78+'Sch 75B'!C79+'Sch 75B'!C80</f>
        <v>5779341.1300000008</v>
      </c>
      <c r="F48" s="71"/>
      <c r="G48" s="63">
        <f>'Sch 75B'!D75+'Sch 75B'!D77+'Sch 75B'!D78+'Sch 75B'!D79+'Sch 75B'!D80</f>
        <v>-103740.47</v>
      </c>
      <c r="H48" s="71"/>
      <c r="I48" s="63">
        <f>'Sch 75B'!E75+'Sch 75B'!E77+'Sch 75B'!E78+'Sch 75B'!E79+'Sch 75B'!E80</f>
        <v>-64309.36</v>
      </c>
      <c r="J48" s="71"/>
      <c r="K48" s="63">
        <f>'Sch 75B'!F75+'Sch 75B'!F77+'Sch 75B'!F78+'Sch 75B'!F79+'Sch 75B'!F80</f>
        <v>0</v>
      </c>
      <c r="L48" s="71"/>
      <c r="M48" s="63">
        <f>'Sch 75B'!G75+'Sch 75B'!G77+'Sch 75B'!G78+'Sch 75B'!G79+'Sch 75B'!G80</f>
        <v>0</v>
      </c>
      <c r="N48" s="63"/>
      <c r="O48" s="63">
        <f t="shared" ref="O48:O53" si="4">C48+E48+G48+I48+K48+M48</f>
        <v>84618636.080000013</v>
      </c>
      <c r="P48" s="12"/>
      <c r="Q48" s="12"/>
      <c r="R48" s="12"/>
      <c r="S48" s="1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5" t="s">
        <v>69</v>
      </c>
      <c r="B49" s="8"/>
      <c r="C49" s="63">
        <v>108300</v>
      </c>
      <c r="D49" s="63"/>
      <c r="E49" s="63">
        <f>'Sch 75B'!C76</f>
        <v>0</v>
      </c>
      <c r="F49" s="71"/>
      <c r="G49" s="63">
        <f>'Sch 75B'!D76</f>
        <v>0</v>
      </c>
      <c r="H49" s="71"/>
      <c r="I49" s="63">
        <f>'Sch 75B'!E76</f>
        <v>0</v>
      </c>
      <c r="J49" s="71"/>
      <c r="K49" s="63">
        <f>'Sch 75B'!F76</f>
        <v>0</v>
      </c>
      <c r="L49" s="71"/>
      <c r="M49" s="63">
        <f>'Sch 75B'!G76</f>
        <v>0</v>
      </c>
      <c r="N49" s="63"/>
      <c r="O49" s="63">
        <f t="shared" si="4"/>
        <v>108300</v>
      </c>
      <c r="P49" s="12"/>
      <c r="Q49" s="12"/>
      <c r="R49" s="12"/>
      <c r="S49" s="1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7" t="s">
        <v>109</v>
      </c>
      <c r="B50" s="8"/>
      <c r="C50" s="63">
        <v>3905.76</v>
      </c>
      <c r="D50" s="63"/>
      <c r="E50" s="63">
        <f>'Sch 75B'!C81</f>
        <v>5905.2</v>
      </c>
      <c r="F50" s="71"/>
      <c r="G50" s="63">
        <f>'Sch 75B'!D81</f>
        <v>0</v>
      </c>
      <c r="H50" s="71"/>
      <c r="I50" s="63">
        <f>'Sch 75B'!E81</f>
        <v>0</v>
      </c>
      <c r="J50" s="71"/>
      <c r="K50" s="63">
        <f>'Sch 75B'!F81</f>
        <v>0</v>
      </c>
      <c r="L50" s="71"/>
      <c r="M50" s="63">
        <f>'Sch 75B'!G81</f>
        <v>0</v>
      </c>
      <c r="N50" s="63"/>
      <c r="O50" s="63">
        <f t="shared" si="4"/>
        <v>9810.9599999999991</v>
      </c>
      <c r="P50" s="12"/>
      <c r="Q50" s="12"/>
      <c r="R50" s="12"/>
      <c r="S50" s="1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7" t="s">
        <v>70</v>
      </c>
      <c r="B51" s="8"/>
      <c r="C51" s="63">
        <v>678119.64999999991</v>
      </c>
      <c r="D51" s="63"/>
      <c r="E51" s="63">
        <f>'Sch 75B'!C82</f>
        <v>225269.16</v>
      </c>
      <c r="F51" s="71"/>
      <c r="G51" s="63">
        <f>'Sch 75B'!D82</f>
        <v>0</v>
      </c>
      <c r="H51" s="71"/>
      <c r="I51" s="63">
        <f>'Sch 75B'!E82</f>
        <v>0</v>
      </c>
      <c r="J51" s="71"/>
      <c r="K51" s="63">
        <f>'Sch 75B'!F82</f>
        <v>0</v>
      </c>
      <c r="L51" s="71"/>
      <c r="M51" s="63">
        <f>'Sch 75B'!G82</f>
        <v>0</v>
      </c>
      <c r="N51" s="63"/>
      <c r="O51" s="63">
        <f t="shared" si="4"/>
        <v>903388.80999999994</v>
      </c>
      <c r="P51" s="12"/>
      <c r="Q51" s="12"/>
      <c r="R51" s="12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5" t="s">
        <v>68</v>
      </c>
      <c r="B52" s="8"/>
      <c r="C52" s="71">
        <v>19757048.509999998</v>
      </c>
      <c r="D52" s="63"/>
      <c r="E52" s="71">
        <f>'Sch 75B'!C84</f>
        <v>950367</v>
      </c>
      <c r="F52" s="71"/>
      <c r="G52" s="71">
        <f>'Sch 75B'!D84</f>
        <v>0</v>
      </c>
      <c r="H52" s="71"/>
      <c r="I52" s="71">
        <f>'Sch 75B'!E84</f>
        <v>0</v>
      </c>
      <c r="J52" s="71"/>
      <c r="K52" s="71">
        <f>'Sch 75B'!F84</f>
        <v>0</v>
      </c>
      <c r="L52" s="71"/>
      <c r="M52" s="71">
        <f>'Sch 75B'!G84</f>
        <v>0</v>
      </c>
      <c r="N52" s="63"/>
      <c r="O52" s="71">
        <f t="shared" si="4"/>
        <v>20707415.509999998</v>
      </c>
      <c r="P52" s="12"/>
      <c r="Q52" s="12"/>
      <c r="R52" s="12"/>
      <c r="S52" s="1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5" t="s">
        <v>118</v>
      </c>
      <c r="B53" s="8"/>
      <c r="C53" s="65">
        <v>347273.98</v>
      </c>
      <c r="D53" s="63"/>
      <c r="E53" s="65">
        <f>'Sch 75B'!C83</f>
        <v>4795.49</v>
      </c>
      <c r="F53" s="71"/>
      <c r="G53" s="65">
        <f>'Sch 75B'!D83</f>
        <v>-22</v>
      </c>
      <c r="H53" s="71"/>
      <c r="I53" s="65">
        <f>'Sch 75B'!E83</f>
        <v>0</v>
      </c>
      <c r="J53" s="71"/>
      <c r="K53" s="65">
        <f>'Sch 75B'!F83</f>
        <v>0</v>
      </c>
      <c r="L53" s="71"/>
      <c r="M53" s="65">
        <f>'Sch 75B'!G83</f>
        <v>0</v>
      </c>
      <c r="N53" s="63"/>
      <c r="O53" s="65">
        <f t="shared" si="4"/>
        <v>352047.47</v>
      </c>
      <c r="P53" s="12"/>
      <c r="Q53" s="12"/>
      <c r="R53" s="12"/>
      <c r="S53" s="1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5"/>
      <c r="B54" s="8"/>
      <c r="C54" s="63" t="s">
        <v>61</v>
      </c>
      <c r="D54" s="63"/>
      <c r="E54" s="63"/>
      <c r="F54" s="71"/>
      <c r="G54" s="63"/>
      <c r="H54" s="71"/>
      <c r="I54" s="63"/>
      <c r="J54" s="71"/>
      <c r="K54" s="63"/>
      <c r="L54" s="71"/>
      <c r="M54" s="63"/>
      <c r="N54" s="63"/>
      <c r="O54" s="63" t="s">
        <v>61</v>
      </c>
      <c r="P54" s="12"/>
      <c r="Q54" s="12"/>
      <c r="R54" s="12"/>
      <c r="S54" s="1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6" t="s">
        <v>17</v>
      </c>
      <c r="B55" s="8"/>
      <c r="C55" s="65">
        <v>99901992.679999992</v>
      </c>
      <c r="D55" s="63"/>
      <c r="E55" s="65">
        <f>SUM(E48:E54)</f>
        <v>6965677.9800000014</v>
      </c>
      <c r="F55" s="71"/>
      <c r="G55" s="65">
        <f>SUM(G48:G54)</f>
        <v>-103762.47</v>
      </c>
      <c r="H55" s="71"/>
      <c r="I55" s="65">
        <f>SUM(I48:I54)</f>
        <v>-64309.36</v>
      </c>
      <c r="J55" s="71"/>
      <c r="K55" s="65">
        <f>SUM(K48:K54)</f>
        <v>0</v>
      </c>
      <c r="L55" s="71"/>
      <c r="M55" s="65">
        <f>SUM(M48:M54)</f>
        <v>0</v>
      </c>
      <c r="N55" s="63"/>
      <c r="O55" s="65">
        <f>C55+E55+G55+I55+K55+M55</f>
        <v>106699598.83</v>
      </c>
      <c r="P55" s="14">
        <f>SUM(O48:O54)</f>
        <v>106699598.83000001</v>
      </c>
      <c r="Q55" s="12">
        <f>O55-P55</f>
        <v>0</v>
      </c>
      <c r="R55" s="12"/>
      <c r="S55" s="1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5"/>
      <c r="B56" s="8"/>
      <c r="C56" s="63" t="s">
        <v>61</v>
      </c>
      <c r="D56" s="63"/>
      <c r="E56" s="63"/>
      <c r="F56" s="71"/>
      <c r="G56" s="63"/>
      <c r="H56" s="71"/>
      <c r="I56" s="63"/>
      <c r="J56" s="71"/>
      <c r="K56" s="63"/>
      <c r="L56" s="71"/>
      <c r="M56" s="63"/>
      <c r="N56" s="63"/>
      <c r="O56" s="63" t="s">
        <v>61</v>
      </c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6" t="s">
        <v>18</v>
      </c>
      <c r="B57" s="8"/>
      <c r="C57" s="63" t="s">
        <v>61</v>
      </c>
      <c r="D57" s="63"/>
      <c r="E57" s="63"/>
      <c r="F57" s="71"/>
      <c r="G57" s="63"/>
      <c r="H57" s="71"/>
      <c r="I57" s="63"/>
      <c r="J57" s="71"/>
      <c r="K57" s="63"/>
      <c r="L57" s="71"/>
      <c r="M57" s="63"/>
      <c r="N57" s="63"/>
      <c r="O57" s="63" t="s">
        <v>61</v>
      </c>
      <c r="P57" s="12"/>
      <c r="Q57" s="12"/>
      <c r="R57" s="12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5" t="s">
        <v>64</v>
      </c>
      <c r="B58" s="8"/>
      <c r="C58" s="63">
        <v>102942268.73999999</v>
      </c>
      <c r="D58" s="63"/>
      <c r="E58" s="63">
        <f>'Sch 75B'!C40+'Sch 75B'!C41+'Sch 75B'!C42+'Sch 75B'!C43+'Sch 75B'!C44+'Sch 75B'!C45+'Sch 75B'!C46+'Sch 75B'!C47+'Sch 75B'!C48+'Sch 75B'!C49</f>
        <v>7158144.0299999993</v>
      </c>
      <c r="F58" s="71"/>
      <c r="G58" s="63">
        <f>'Sch 75B'!D40+'Sch 75B'!D41+'Sch 75B'!D42+'Sch 75B'!D43+'Sch 75B'!D44+'Sch 75B'!D45+'Sch 75B'!D46+'Sch 75B'!D47+'Sch 75B'!D48+'Sch 75B'!D49</f>
        <v>-488765.04000000004</v>
      </c>
      <c r="H58" s="71"/>
      <c r="I58" s="63">
        <f>'Sch 75B'!E40+'Sch 75B'!E41+'Sch 75B'!E42+'Sch 75B'!E43+'Sch 75B'!E44+'Sch 75B'!E45+'Sch 75B'!E46+'Sch 75B'!E47+'Sch 75B'!E48+'Sch 75B'!E49</f>
        <v>-10347.58</v>
      </c>
      <c r="J58" s="71"/>
      <c r="K58" s="63">
        <f>'Sch 75B'!F40+'Sch 75B'!F41+'Sch 75B'!F42+'Sch 75B'!F43+'Sch 75B'!F44+'Sch 75B'!F45+'Sch 75B'!F46+'Sch 75B'!F47+'Sch 75B'!F48+'Sch 75B'!F49</f>
        <v>111288.11</v>
      </c>
      <c r="L58" s="71"/>
      <c r="M58" s="63">
        <f>'Sch 75B'!G40+'Sch 75B'!G41+'Sch 75B'!G42+'Sch 75B'!G43+'Sch 75B'!G44+'Sch 75B'!G45+'Sch 75B'!G46+'Sch 75B'!G47+'Sch 75B'!G48+'Sch 75B'!G49</f>
        <v>0</v>
      </c>
      <c r="N58" s="63"/>
      <c r="O58" s="63">
        <f>C58+E58+G58+I58+K58+M58</f>
        <v>109712588.25999999</v>
      </c>
      <c r="P58" s="12"/>
      <c r="Q58" s="12"/>
      <c r="R58" s="12"/>
      <c r="S58" s="1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7" t="s">
        <v>70</v>
      </c>
      <c r="B59" s="8"/>
      <c r="C59" s="71">
        <v>77802.64</v>
      </c>
      <c r="D59" s="63"/>
      <c r="E59" s="71">
        <f>'Sch 75B'!C50</f>
        <v>28254.38</v>
      </c>
      <c r="F59" s="71"/>
      <c r="G59" s="71">
        <f>'Sch 75B'!D50</f>
        <v>-9023.7800000000007</v>
      </c>
      <c r="H59" s="71"/>
      <c r="I59" s="71">
        <f>'Sch 75B'!E50</f>
        <v>0</v>
      </c>
      <c r="J59" s="71"/>
      <c r="K59" s="71">
        <f>'Sch 75B'!F50</f>
        <v>0</v>
      </c>
      <c r="L59" s="71"/>
      <c r="M59" s="71">
        <f>'Sch 75B'!G50</f>
        <v>0</v>
      </c>
      <c r="N59" s="63"/>
      <c r="O59" s="71">
        <f>C59+E59+G59+I59+K59+M59</f>
        <v>97033.24</v>
      </c>
      <c r="P59" s="12"/>
      <c r="Q59" s="12"/>
      <c r="R59" s="12"/>
      <c r="S59" s="1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5" t="s">
        <v>68</v>
      </c>
      <c r="B60" s="8"/>
      <c r="C60" s="63">
        <v>4945884.9000000004</v>
      </c>
      <c r="D60" s="63"/>
      <c r="E60" s="63">
        <f>'Sch 75B'!C52</f>
        <v>98877.96</v>
      </c>
      <c r="F60" s="71"/>
      <c r="G60" s="63">
        <f>'Sch 75B'!D52</f>
        <v>0</v>
      </c>
      <c r="H60" s="71"/>
      <c r="I60" s="63">
        <f>'Sch 75B'!E52</f>
        <v>0</v>
      </c>
      <c r="J60" s="71"/>
      <c r="K60" s="63">
        <f>'Sch 75B'!F52</f>
        <v>0</v>
      </c>
      <c r="L60" s="71"/>
      <c r="M60" s="63">
        <f>'Sch 75B'!G52</f>
        <v>0</v>
      </c>
      <c r="N60" s="63"/>
      <c r="O60" s="63">
        <f>C60+E60+G60+I60+K60+M60</f>
        <v>5044762.8600000003</v>
      </c>
      <c r="P60" s="12"/>
      <c r="Q60" s="12"/>
      <c r="R60" s="12"/>
      <c r="S60" s="1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5" t="s">
        <v>118</v>
      </c>
      <c r="B61" s="8"/>
      <c r="C61" s="65">
        <v>62839.319999999992</v>
      </c>
      <c r="D61" s="63"/>
      <c r="E61" s="65">
        <f>'Sch 75B'!C51</f>
        <v>18475.169999999998</v>
      </c>
      <c r="F61" s="71"/>
      <c r="G61" s="65">
        <f>'Sch 75B'!D51</f>
        <v>-0.28000000000000003</v>
      </c>
      <c r="H61" s="71"/>
      <c r="I61" s="65">
        <f>'Sch 75B'!E51</f>
        <v>0</v>
      </c>
      <c r="J61" s="71"/>
      <c r="K61" s="65">
        <f>'Sch 75B'!F51</f>
        <v>0</v>
      </c>
      <c r="L61" s="71"/>
      <c r="M61" s="65">
        <f>'Sch 75B'!G51</f>
        <v>0</v>
      </c>
      <c r="N61" s="63"/>
      <c r="O61" s="65">
        <f>C61+E61+G61+I61+K61+M61</f>
        <v>81314.209999999992</v>
      </c>
      <c r="P61" s="12"/>
      <c r="Q61" s="12"/>
      <c r="R61" s="12"/>
      <c r="S61" s="1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5"/>
      <c r="B62" s="8"/>
      <c r="C62" s="63" t="s">
        <v>61</v>
      </c>
      <c r="D62" s="63"/>
      <c r="E62" s="63"/>
      <c r="F62" s="71"/>
      <c r="G62" s="63"/>
      <c r="H62" s="71"/>
      <c r="I62" s="63"/>
      <c r="J62" s="71"/>
      <c r="K62" s="63"/>
      <c r="L62" s="71"/>
      <c r="M62" s="63"/>
      <c r="N62" s="63"/>
      <c r="O62" s="63" t="s">
        <v>61</v>
      </c>
      <c r="P62" s="12"/>
      <c r="Q62" s="12"/>
      <c r="R62" s="12"/>
      <c r="S62" s="1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6" t="s">
        <v>19</v>
      </c>
      <c r="B63" s="8"/>
      <c r="C63" s="65">
        <v>108028795.60000001</v>
      </c>
      <c r="D63" s="63"/>
      <c r="E63" s="65">
        <f>SUM(E58:E62)</f>
        <v>7303751.5399999991</v>
      </c>
      <c r="F63" s="71"/>
      <c r="G63" s="65">
        <f>SUM(G58:G62)</f>
        <v>-497789.10000000009</v>
      </c>
      <c r="H63" s="71"/>
      <c r="I63" s="65">
        <f>SUM(I58:I62)</f>
        <v>-10347.58</v>
      </c>
      <c r="J63" s="71"/>
      <c r="K63" s="65">
        <f>SUM(K58:K62)</f>
        <v>111288.11</v>
      </c>
      <c r="L63" s="71"/>
      <c r="M63" s="65">
        <f>SUM(M58:M62)</f>
        <v>0</v>
      </c>
      <c r="N63" s="63"/>
      <c r="O63" s="65">
        <f>C63+E63+G63+I63+K63+M63</f>
        <v>114935698.57000002</v>
      </c>
      <c r="P63" s="14">
        <f>SUM(O58:O62)</f>
        <v>114935698.56999998</v>
      </c>
      <c r="Q63" s="12">
        <f>O63-P63</f>
        <v>0</v>
      </c>
      <c r="R63" s="12"/>
      <c r="S63" s="1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5"/>
      <c r="B64" s="8"/>
      <c r="C64" s="63" t="s">
        <v>61</v>
      </c>
      <c r="D64" s="63"/>
      <c r="E64" s="63"/>
      <c r="F64" s="71"/>
      <c r="G64" s="63"/>
      <c r="H64" s="71"/>
      <c r="I64" s="63"/>
      <c r="J64" s="71"/>
      <c r="K64" s="63"/>
      <c r="L64" s="71"/>
      <c r="M64" s="63"/>
      <c r="N64" s="63"/>
      <c r="O64" s="63" t="s">
        <v>61</v>
      </c>
      <c r="P64" s="12"/>
      <c r="Q64" s="12"/>
      <c r="R64" s="12"/>
      <c r="S64" s="1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6" t="s">
        <v>20</v>
      </c>
      <c r="B65" s="8"/>
      <c r="C65" s="65">
        <v>738037876.17999959</v>
      </c>
      <c r="D65" s="63"/>
      <c r="E65" s="65">
        <f>SUM(E24,E35,E45,E55,E63)</f>
        <v>78192366.849999994</v>
      </c>
      <c r="F65" s="71"/>
      <c r="G65" s="65">
        <f>SUM(G24,G35,G45,G55,G63)</f>
        <v>-21780351.419999998</v>
      </c>
      <c r="H65" s="71"/>
      <c r="I65" s="65">
        <f>SUM(I24,I35,I45,I55,I63)</f>
        <v>-17790003.469999999</v>
      </c>
      <c r="J65" s="71"/>
      <c r="K65" s="65">
        <f>SUM(K24,K35,K45,K55,K63)</f>
        <v>841702.53</v>
      </c>
      <c r="L65" s="71"/>
      <c r="M65" s="65">
        <f>SUM(M24,M35,M45,M55,M63)</f>
        <v>0</v>
      </c>
      <c r="N65" s="63"/>
      <c r="O65" s="65">
        <f>C65+E65+G65+I65+K65+M65</f>
        <v>777501590.6699996</v>
      </c>
      <c r="P65" s="14">
        <f>SUM(O24,O35,O45,O55,O63)</f>
        <v>777501590.66999996</v>
      </c>
      <c r="Q65" s="12">
        <f>O65-P65</f>
        <v>0</v>
      </c>
      <c r="R65" s="12"/>
      <c r="S65" s="1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53" customFormat="1">
      <c r="A66" s="6"/>
      <c r="B66" s="57"/>
      <c r="C66" s="71"/>
      <c r="D66" s="79"/>
      <c r="E66" s="71"/>
      <c r="F66" s="71"/>
      <c r="G66" s="71"/>
      <c r="H66" s="71"/>
      <c r="I66" s="71"/>
      <c r="J66" s="71"/>
      <c r="K66" s="71"/>
      <c r="L66" s="71"/>
      <c r="M66" s="71"/>
      <c r="N66" s="79"/>
      <c r="O66" s="71"/>
      <c r="P66" s="82"/>
      <c r="Q66" s="84"/>
      <c r="R66" s="84"/>
      <c r="S66" s="8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0" s="53" customFormat="1">
      <c r="A67" s="6"/>
      <c r="B67" s="57"/>
      <c r="C67" s="71"/>
      <c r="D67" s="79"/>
      <c r="E67" s="71"/>
      <c r="F67" s="71"/>
      <c r="G67" s="71"/>
      <c r="H67" s="71"/>
      <c r="I67" s="71"/>
      <c r="J67" s="71"/>
      <c r="K67" s="71"/>
      <c r="L67" s="71"/>
      <c r="M67" s="71"/>
      <c r="N67" s="79"/>
      <c r="O67" s="71"/>
      <c r="P67" s="82"/>
      <c r="Q67" s="84"/>
      <c r="R67" s="84"/>
      <c r="S67" s="8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0" s="17" customFormat="1">
      <c r="A68" s="6"/>
      <c r="B68" s="16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 t="s">
        <v>71</v>
      </c>
      <c r="O68" s="72"/>
      <c r="P68" s="19"/>
      <c r="Q68" s="19"/>
      <c r="R68" s="19"/>
      <c r="S68" s="19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17" customFormat="1">
      <c r="A69" s="6"/>
      <c r="B69" s="16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19"/>
      <c r="Q69" s="19"/>
      <c r="R69" s="19"/>
      <c r="S69" s="19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17" customFormat="1">
      <c r="A70" s="6"/>
      <c r="B70" s="16"/>
      <c r="C70" s="74" t="s">
        <v>2</v>
      </c>
      <c r="D70" s="74"/>
      <c r="E70" s="74"/>
      <c r="F70" s="74"/>
      <c r="G70" s="74"/>
      <c r="H70" s="74"/>
      <c r="I70" s="66" t="s">
        <v>3</v>
      </c>
      <c r="J70" s="66"/>
      <c r="K70" s="66" t="s">
        <v>111</v>
      </c>
      <c r="L70" s="66"/>
      <c r="M70" s="66" t="s">
        <v>113</v>
      </c>
      <c r="N70" s="74"/>
      <c r="O70" s="74" t="s">
        <v>2</v>
      </c>
      <c r="P70" s="19"/>
      <c r="Q70" s="19"/>
      <c r="R70" s="19"/>
      <c r="S70" s="19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17" customFormat="1">
      <c r="A71" s="6"/>
      <c r="B71" s="16"/>
      <c r="C71" s="74" t="s">
        <v>110</v>
      </c>
      <c r="D71" s="74"/>
      <c r="E71" s="74" t="s">
        <v>5</v>
      </c>
      <c r="F71" s="74"/>
      <c r="G71" s="74" t="s">
        <v>6</v>
      </c>
      <c r="H71" s="74"/>
      <c r="I71" s="66" t="s">
        <v>7</v>
      </c>
      <c r="J71" s="66"/>
      <c r="K71" s="66" t="s">
        <v>112</v>
      </c>
      <c r="L71" s="66"/>
      <c r="M71" s="66" t="s">
        <v>8</v>
      </c>
      <c r="N71" s="74"/>
      <c r="O71" s="74" t="s">
        <v>110</v>
      </c>
      <c r="P71" s="19"/>
      <c r="Q71" s="19"/>
      <c r="R71" s="19"/>
      <c r="S71" s="19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5"/>
      <c r="B72" s="8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12"/>
      <c r="Q72" s="12"/>
      <c r="R72" s="12"/>
      <c r="S72" s="1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6" t="s">
        <v>21</v>
      </c>
      <c r="B73" s="8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2"/>
      <c r="Q73" s="12"/>
      <c r="R73" s="12"/>
      <c r="S73" s="1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6" t="s">
        <v>115</v>
      </c>
      <c r="B74" s="8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12"/>
      <c r="Q74" s="12"/>
      <c r="R74" s="12"/>
      <c r="S74" s="1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5" t="s">
        <v>73</v>
      </c>
      <c r="B75" s="8" t="s">
        <v>22</v>
      </c>
      <c r="C75" s="63">
        <v>54862.430000000168</v>
      </c>
      <c r="D75" s="63"/>
      <c r="E75" s="63">
        <f>'Sch 75B'!C103</f>
        <v>47086.37</v>
      </c>
      <c r="F75" s="63"/>
      <c r="G75" s="63">
        <f>'Sch 75B'!D103</f>
        <v>0</v>
      </c>
      <c r="H75" s="63"/>
      <c r="I75" s="63">
        <f>'Sch 75B'!E103</f>
        <v>0</v>
      </c>
      <c r="J75" s="63"/>
      <c r="K75" s="63">
        <f>'Sch 75B'!F103</f>
        <v>0</v>
      </c>
      <c r="L75" s="63"/>
      <c r="M75" s="63">
        <f>'Sch 75B'!G103</f>
        <v>0</v>
      </c>
      <c r="N75" s="63"/>
      <c r="O75" s="63">
        <f t="shared" ref="O75:O81" si="5">C75+E75+G75+I75+K75+M75</f>
        <v>101948.80000000016</v>
      </c>
      <c r="P75" s="12"/>
      <c r="Q75" s="12"/>
      <c r="R75" s="12"/>
      <c r="S75" s="1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5" t="s">
        <v>74</v>
      </c>
      <c r="B76" s="8" t="s">
        <v>23</v>
      </c>
      <c r="C76" s="63">
        <v>180576.40000000002</v>
      </c>
      <c r="D76" s="63"/>
      <c r="E76" s="63">
        <f>'Sch 75B'!C104</f>
        <v>25276.95</v>
      </c>
      <c r="F76" s="63"/>
      <c r="G76" s="63">
        <f>'Sch 75B'!D104</f>
        <v>-23443.59</v>
      </c>
      <c r="H76" s="63"/>
      <c r="I76" s="63">
        <f>'Sch 75B'!E104</f>
        <v>0</v>
      </c>
      <c r="J76" s="63"/>
      <c r="K76" s="63">
        <f>'Sch 75B'!F104</f>
        <v>0</v>
      </c>
      <c r="L76" s="63"/>
      <c r="M76" s="63">
        <f>'Sch 75B'!G104</f>
        <v>0</v>
      </c>
      <c r="N76" s="63"/>
      <c r="O76" s="63">
        <f t="shared" si="5"/>
        <v>182409.76000000004</v>
      </c>
      <c r="P76" s="12"/>
      <c r="Q76" s="12"/>
      <c r="R76" s="12"/>
      <c r="S76" s="1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5" t="s">
        <v>75</v>
      </c>
      <c r="B77" s="8" t="s">
        <v>24</v>
      </c>
      <c r="C77" s="63">
        <v>65832.05</v>
      </c>
      <c r="D77" s="63"/>
      <c r="E77" s="63">
        <f>'Sch 75B'!C105</f>
        <v>86608.89</v>
      </c>
      <c r="F77" s="63"/>
      <c r="G77" s="63">
        <f>'Sch 75B'!D105</f>
        <v>0</v>
      </c>
      <c r="H77" s="63"/>
      <c r="I77" s="63">
        <f>'Sch 75B'!E105</f>
        <v>65437.41</v>
      </c>
      <c r="J77" s="63"/>
      <c r="K77" s="63">
        <f>'Sch 75B'!F105</f>
        <v>0</v>
      </c>
      <c r="L77" s="63"/>
      <c r="M77" s="63">
        <f>'Sch 75B'!G105</f>
        <v>0</v>
      </c>
      <c r="N77" s="63"/>
      <c r="O77" s="63">
        <f t="shared" si="5"/>
        <v>217878.35</v>
      </c>
      <c r="P77" s="12"/>
      <c r="Q77" s="12"/>
      <c r="R77" s="12"/>
      <c r="S77" s="1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5" t="s">
        <v>76</v>
      </c>
      <c r="B78" s="8" t="s">
        <v>25</v>
      </c>
      <c r="C78" s="63">
        <v>2823372.3300000005</v>
      </c>
      <c r="D78" s="63"/>
      <c r="E78" s="63">
        <f>'Sch 75B'!C106</f>
        <v>123801.12</v>
      </c>
      <c r="F78" s="63"/>
      <c r="G78" s="63">
        <f>'Sch 75B'!D106</f>
        <v>0</v>
      </c>
      <c r="H78" s="63"/>
      <c r="I78" s="63">
        <f>'Sch 75B'!E106</f>
        <v>0</v>
      </c>
      <c r="J78" s="63"/>
      <c r="K78" s="63">
        <f>'Sch 75B'!F106</f>
        <v>0</v>
      </c>
      <c r="L78" s="63"/>
      <c r="M78" s="63">
        <f>'Sch 75B'!G106</f>
        <v>0</v>
      </c>
      <c r="N78" s="63"/>
      <c r="O78" s="63">
        <f t="shared" si="5"/>
        <v>2947173.4500000007</v>
      </c>
      <c r="P78" s="12"/>
      <c r="Q78" s="12"/>
      <c r="R78" s="12"/>
      <c r="S78" s="1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5" t="s">
        <v>77</v>
      </c>
      <c r="B79" s="8" t="s">
        <v>26</v>
      </c>
      <c r="C79" s="63">
        <v>25434.820000000003</v>
      </c>
      <c r="D79" s="63"/>
      <c r="E79" s="63">
        <f>'Sch 75B'!C107</f>
        <v>1745.16</v>
      </c>
      <c r="F79" s="63"/>
      <c r="G79" s="63">
        <f>'Sch 75B'!D107</f>
        <v>0</v>
      </c>
      <c r="H79" s="63"/>
      <c r="I79" s="63">
        <f>'Sch 75B'!E107</f>
        <v>-65437.41</v>
      </c>
      <c r="J79" s="63"/>
      <c r="K79" s="63">
        <f>'Sch 75B'!F107</f>
        <v>0</v>
      </c>
      <c r="L79" s="63"/>
      <c r="M79" s="63">
        <f>'Sch 75B'!G107</f>
        <v>0</v>
      </c>
      <c r="N79" s="63"/>
      <c r="O79" s="63">
        <f t="shared" si="5"/>
        <v>-38257.43</v>
      </c>
      <c r="P79" s="12"/>
      <c r="Q79" s="12"/>
      <c r="R79" s="12"/>
      <c r="S79" s="1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5" t="s">
        <v>78</v>
      </c>
      <c r="B80" s="8" t="s">
        <v>27</v>
      </c>
      <c r="C80" s="63">
        <v>-10533.49</v>
      </c>
      <c r="D80" s="63"/>
      <c r="E80" s="63">
        <f>'Sch 75B'!C108</f>
        <v>1617.94</v>
      </c>
      <c r="F80" s="63"/>
      <c r="G80" s="63">
        <f>'Sch 75B'!D108</f>
        <v>0</v>
      </c>
      <c r="H80" s="63"/>
      <c r="I80" s="63">
        <f>'Sch 75B'!E108</f>
        <v>0</v>
      </c>
      <c r="J80" s="63"/>
      <c r="K80" s="63">
        <f>'Sch 75B'!F108</f>
        <v>0</v>
      </c>
      <c r="L80" s="63"/>
      <c r="M80" s="63">
        <f>'Sch 75B'!G108</f>
        <v>0</v>
      </c>
      <c r="N80" s="63"/>
      <c r="O80" s="63">
        <f t="shared" si="5"/>
        <v>-8915.5499999999993</v>
      </c>
      <c r="P80" s="12"/>
      <c r="Q80" s="12"/>
      <c r="R80" s="12"/>
      <c r="S80" s="1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5" t="s">
        <v>68</v>
      </c>
      <c r="B81" s="8"/>
      <c r="C81" s="65">
        <v>170263.56999999998</v>
      </c>
      <c r="D81" s="63"/>
      <c r="E81" s="65">
        <f>'Sch 75B'!C109</f>
        <v>3258</v>
      </c>
      <c r="F81" s="63"/>
      <c r="G81" s="65">
        <f>'Sch 75B'!D109</f>
        <v>0</v>
      </c>
      <c r="H81" s="63"/>
      <c r="I81" s="65">
        <f>'Sch 75B'!E109</f>
        <v>0</v>
      </c>
      <c r="J81" s="63"/>
      <c r="K81" s="65">
        <f>'Sch 75B'!F109</f>
        <v>0</v>
      </c>
      <c r="L81" s="63"/>
      <c r="M81" s="65">
        <f>'Sch 75B'!G109</f>
        <v>0</v>
      </c>
      <c r="N81" s="63"/>
      <c r="O81" s="65">
        <f t="shared" si="5"/>
        <v>173521.56999999998</v>
      </c>
      <c r="P81" s="12"/>
      <c r="Q81" s="12"/>
      <c r="R81" s="12"/>
      <c r="S81" s="1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5"/>
      <c r="B82" s="8"/>
      <c r="C82" s="63" t="s">
        <v>61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 t="s">
        <v>61</v>
      </c>
      <c r="P82" s="12"/>
      <c r="Q82" s="12"/>
      <c r="R82" s="12"/>
      <c r="S82" s="1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6" t="s">
        <v>116</v>
      </c>
      <c r="B83" s="8"/>
      <c r="C83" s="65">
        <v>3309808.1100000003</v>
      </c>
      <c r="D83" s="63"/>
      <c r="E83" s="65">
        <f>SUM(E75:E82)</f>
        <v>289394.43</v>
      </c>
      <c r="F83" s="71"/>
      <c r="G83" s="65">
        <f>SUM(G75:G82)</f>
        <v>-23443.59</v>
      </c>
      <c r="H83" s="71"/>
      <c r="I83" s="65">
        <f>SUM(I75:I82)</f>
        <v>0</v>
      </c>
      <c r="J83" s="71"/>
      <c r="K83" s="65">
        <f>SUM(K75:K82)</f>
        <v>0</v>
      </c>
      <c r="L83" s="71"/>
      <c r="M83" s="65">
        <f>SUM(M75:M82)</f>
        <v>0</v>
      </c>
      <c r="N83" s="63"/>
      <c r="O83" s="65">
        <f>C83+E83+G83+I83+K83+M83</f>
        <v>3575758.9500000007</v>
      </c>
      <c r="P83" s="14">
        <f>SUM(O75:O82)</f>
        <v>3575758.9500000007</v>
      </c>
      <c r="Q83" s="12">
        <f>O83-P83</f>
        <v>0</v>
      </c>
      <c r="R83" s="12"/>
      <c r="S83" s="1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6"/>
      <c r="B84" s="8"/>
      <c r="C84" s="63"/>
      <c r="D84" s="63"/>
      <c r="E84" s="63"/>
      <c r="F84" s="71"/>
      <c r="G84" s="63"/>
      <c r="H84" s="63"/>
      <c r="I84" s="63"/>
      <c r="J84" s="63"/>
      <c r="K84" s="63"/>
      <c r="L84" s="63"/>
      <c r="M84" s="63"/>
      <c r="N84" s="63"/>
      <c r="O84" s="63"/>
      <c r="P84" s="12"/>
      <c r="Q84" s="12"/>
      <c r="R84" s="12"/>
      <c r="S84" s="1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6" t="s">
        <v>114</v>
      </c>
      <c r="B85" s="8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12"/>
      <c r="Q85" s="12"/>
      <c r="R85" s="12"/>
      <c r="S85" s="1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5" t="s">
        <v>73</v>
      </c>
      <c r="B86" s="8" t="s">
        <v>22</v>
      </c>
      <c r="C86" s="63">
        <v>2197841.2199999997</v>
      </c>
      <c r="D86" s="63"/>
      <c r="E86" s="63">
        <f>'Sch 75B'!C120</f>
        <v>373385.22</v>
      </c>
      <c r="F86" s="63"/>
      <c r="G86" s="63">
        <f>'Sch 75B'!D120</f>
        <v>-1022062.77</v>
      </c>
      <c r="H86" s="63"/>
      <c r="I86" s="63">
        <f>'Sch 75B'!E120</f>
        <v>-151020.96</v>
      </c>
      <c r="J86" s="63"/>
      <c r="K86" s="63">
        <f>'Sch 75B'!F120</f>
        <v>0</v>
      </c>
      <c r="L86" s="63"/>
      <c r="M86" s="63">
        <f>'Sch 75B'!G120</f>
        <v>0</v>
      </c>
      <c r="N86" s="63"/>
      <c r="O86" s="63">
        <f t="shared" ref="O86:O92" si="6">C86+E86+G86+I86+K86+M86</f>
        <v>1398142.7099999995</v>
      </c>
      <c r="P86" s="12"/>
      <c r="Q86" s="12"/>
      <c r="R86" s="12"/>
      <c r="S86" s="1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5" t="s">
        <v>74</v>
      </c>
      <c r="B87" s="8" t="s">
        <v>23</v>
      </c>
      <c r="C87" s="63">
        <v>870404.45</v>
      </c>
      <c r="D87" s="63"/>
      <c r="E87" s="63">
        <f>'Sch 75B'!C121</f>
        <v>85215.48</v>
      </c>
      <c r="F87" s="63"/>
      <c r="G87" s="63">
        <f>'Sch 75B'!D121</f>
        <v>0</v>
      </c>
      <c r="H87" s="63"/>
      <c r="I87" s="63">
        <f>'Sch 75B'!E121</f>
        <v>0</v>
      </c>
      <c r="J87" s="63"/>
      <c r="K87" s="63">
        <f>'Sch 75B'!F121</f>
        <v>0</v>
      </c>
      <c r="L87" s="63"/>
      <c r="M87" s="63">
        <f>'Sch 75B'!G121</f>
        <v>0</v>
      </c>
      <c r="N87" s="63"/>
      <c r="O87" s="63">
        <f t="shared" si="6"/>
        <v>955619.92999999993</v>
      </c>
      <c r="P87" s="12"/>
      <c r="Q87" s="12"/>
      <c r="R87" s="12"/>
      <c r="S87" s="1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5" t="s">
        <v>75</v>
      </c>
      <c r="B88" s="8" t="s">
        <v>24</v>
      </c>
      <c r="C88" s="63">
        <v>-5725171.5599999996</v>
      </c>
      <c r="D88" s="63"/>
      <c r="E88" s="63">
        <f>'Sch 75B'!C122</f>
        <v>3186135.65</v>
      </c>
      <c r="F88" s="63"/>
      <c r="G88" s="63">
        <f>'Sch 75B'!D122</f>
        <v>-249093.88</v>
      </c>
      <c r="H88" s="63"/>
      <c r="I88" s="63">
        <f>'Sch 75B'!E122</f>
        <v>-21973.77</v>
      </c>
      <c r="J88" s="63"/>
      <c r="K88" s="63">
        <f>'Sch 75B'!F122</f>
        <v>0</v>
      </c>
      <c r="L88" s="63"/>
      <c r="M88" s="63">
        <f>'Sch 75B'!G122</f>
        <v>0</v>
      </c>
      <c r="N88" s="63"/>
      <c r="O88" s="63">
        <f t="shared" si="6"/>
        <v>-2810103.5599999996</v>
      </c>
      <c r="P88" s="12"/>
      <c r="Q88" s="12"/>
      <c r="R88" s="12"/>
      <c r="S88" s="1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5" t="s">
        <v>76</v>
      </c>
      <c r="B89" s="8" t="s">
        <v>25</v>
      </c>
      <c r="C89" s="63">
        <v>17895277.199999999</v>
      </c>
      <c r="D89" s="63"/>
      <c r="E89" s="63">
        <f>'Sch 75B'!C123</f>
        <v>1882930.32</v>
      </c>
      <c r="F89" s="63"/>
      <c r="G89" s="63">
        <f>'Sch 75B'!D123</f>
        <v>-7462.48</v>
      </c>
      <c r="H89" s="63"/>
      <c r="I89" s="63">
        <f>'Sch 75B'!E123</f>
        <v>0</v>
      </c>
      <c r="J89" s="63"/>
      <c r="K89" s="63">
        <f>'Sch 75B'!F123</f>
        <v>0</v>
      </c>
      <c r="L89" s="63"/>
      <c r="M89" s="63">
        <f>'Sch 75B'!G123</f>
        <v>0</v>
      </c>
      <c r="N89" s="63"/>
      <c r="O89" s="63">
        <f t="shared" si="6"/>
        <v>19770745.039999999</v>
      </c>
      <c r="P89" s="12"/>
      <c r="Q89" s="12"/>
      <c r="R89" s="12"/>
      <c r="S89" s="1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5" t="s">
        <v>77</v>
      </c>
      <c r="B90" s="8" t="s">
        <v>26</v>
      </c>
      <c r="C90" s="63">
        <v>2493437.4900000002</v>
      </c>
      <c r="D90" s="63"/>
      <c r="E90" s="63">
        <f>'Sch 75B'!C124</f>
        <v>338240.36</v>
      </c>
      <c r="F90" s="63"/>
      <c r="G90" s="63">
        <f>'Sch 75B'!D124</f>
        <v>0</v>
      </c>
      <c r="H90" s="63"/>
      <c r="I90" s="63">
        <f>'Sch 75B'!E124</f>
        <v>0</v>
      </c>
      <c r="J90" s="63"/>
      <c r="K90" s="63">
        <f>'Sch 75B'!F124</f>
        <v>0</v>
      </c>
      <c r="L90" s="63"/>
      <c r="M90" s="63">
        <f>'Sch 75B'!G124</f>
        <v>0</v>
      </c>
      <c r="N90" s="63"/>
      <c r="O90" s="63">
        <f t="shared" si="6"/>
        <v>2831677.85</v>
      </c>
      <c r="P90" s="12"/>
      <c r="Q90" s="12"/>
      <c r="R90" s="12"/>
      <c r="S90" s="1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5" t="s">
        <v>78</v>
      </c>
      <c r="B91" s="8" t="s">
        <v>27</v>
      </c>
      <c r="C91" s="63">
        <v>19066.890000000029</v>
      </c>
      <c r="D91" s="63"/>
      <c r="E91" s="63">
        <f>'Sch 75B'!C125</f>
        <v>31275.39</v>
      </c>
      <c r="F91" s="63"/>
      <c r="G91" s="63">
        <f>'Sch 75B'!D125</f>
        <v>-35796.910000000003</v>
      </c>
      <c r="H91" s="63"/>
      <c r="I91" s="63">
        <f>'Sch 75B'!E125</f>
        <v>0</v>
      </c>
      <c r="J91" s="63"/>
      <c r="K91" s="63">
        <f>'Sch 75B'!F125</f>
        <v>0</v>
      </c>
      <c r="L91" s="63"/>
      <c r="M91" s="63">
        <f>'Sch 75B'!G125</f>
        <v>0</v>
      </c>
      <c r="N91" s="63"/>
      <c r="O91" s="63">
        <f t="shared" si="6"/>
        <v>14545.370000000024</v>
      </c>
      <c r="P91" s="12"/>
      <c r="Q91" s="12"/>
      <c r="R91" s="12"/>
      <c r="S91" s="1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5" t="s">
        <v>68</v>
      </c>
      <c r="B92" s="8"/>
      <c r="C92" s="65">
        <v>2466993</v>
      </c>
      <c r="D92" s="63"/>
      <c r="E92" s="65">
        <f>'Sch 75B'!C126</f>
        <v>280020</v>
      </c>
      <c r="F92" s="63"/>
      <c r="G92" s="65">
        <f>'Sch 75B'!D126</f>
        <v>0</v>
      </c>
      <c r="H92" s="63"/>
      <c r="I92" s="65">
        <f>'Sch 75B'!E126</f>
        <v>0</v>
      </c>
      <c r="J92" s="63"/>
      <c r="K92" s="65">
        <f>'Sch 75B'!F126</f>
        <v>0</v>
      </c>
      <c r="L92" s="63"/>
      <c r="M92" s="65">
        <f>'Sch 75B'!G126</f>
        <v>0</v>
      </c>
      <c r="N92" s="63"/>
      <c r="O92" s="65">
        <f t="shared" si="6"/>
        <v>2747013</v>
      </c>
      <c r="P92" s="12"/>
      <c r="Q92" s="12"/>
      <c r="R92" s="12"/>
      <c r="S92" s="1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5"/>
      <c r="B93" s="8"/>
      <c r="C93" s="63" t="s">
        <v>61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 t="s">
        <v>61</v>
      </c>
      <c r="P93" s="12"/>
      <c r="Q93" s="12"/>
      <c r="R93" s="12"/>
      <c r="S93" s="1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6" t="s">
        <v>117</v>
      </c>
      <c r="B94" s="8"/>
      <c r="C94" s="65">
        <v>20217848.689999994</v>
      </c>
      <c r="D94" s="63"/>
      <c r="E94" s="65">
        <f>SUM(E86:E93)</f>
        <v>6177202.4199999999</v>
      </c>
      <c r="F94" s="71"/>
      <c r="G94" s="65">
        <f>SUM(G86:G93)</f>
        <v>-1314416.0399999998</v>
      </c>
      <c r="H94" s="71"/>
      <c r="I94" s="65">
        <f>SUM(I86:I93)</f>
        <v>-172994.72999999998</v>
      </c>
      <c r="J94" s="71"/>
      <c r="K94" s="65">
        <f>SUM(K86:K93)</f>
        <v>0</v>
      </c>
      <c r="L94" s="71"/>
      <c r="M94" s="65">
        <f>SUM(M86:M93)</f>
        <v>0</v>
      </c>
      <c r="N94" s="63"/>
      <c r="O94" s="65">
        <f>C94+E94+G94+I94+K94+M94</f>
        <v>24907640.339999992</v>
      </c>
      <c r="P94" s="14">
        <f>SUM(O86:O93)</f>
        <v>24907640.34</v>
      </c>
      <c r="Q94" s="12">
        <f>O94-P94</f>
        <v>0</v>
      </c>
      <c r="R94" s="12"/>
      <c r="S94" s="1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5"/>
      <c r="B95" s="8"/>
      <c r="C95" s="63" t="s">
        <v>61</v>
      </c>
      <c r="D95" s="63"/>
      <c r="E95" s="63"/>
      <c r="F95" s="71"/>
      <c r="G95" s="63"/>
      <c r="H95" s="71"/>
      <c r="I95" s="63"/>
      <c r="J95" s="71"/>
      <c r="K95" s="63"/>
      <c r="L95" s="71"/>
      <c r="M95" s="63"/>
      <c r="N95" s="63"/>
      <c r="O95" s="63" t="s">
        <v>61</v>
      </c>
      <c r="P95" s="12"/>
      <c r="Q95" s="12"/>
      <c r="R95" s="12"/>
      <c r="S95" s="1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6" t="s">
        <v>28</v>
      </c>
      <c r="B96" s="8"/>
      <c r="C96" s="63" t="s">
        <v>61</v>
      </c>
      <c r="D96" s="63"/>
      <c r="E96" s="63"/>
      <c r="F96" s="71"/>
      <c r="G96" s="63"/>
      <c r="H96" s="71"/>
      <c r="I96" s="63"/>
      <c r="J96" s="71"/>
      <c r="K96" s="63"/>
      <c r="L96" s="71"/>
      <c r="M96" s="63"/>
      <c r="N96" s="63"/>
      <c r="O96" s="63" t="s">
        <v>61</v>
      </c>
      <c r="P96" s="12"/>
      <c r="Q96" s="12"/>
      <c r="R96" s="12"/>
      <c r="S96" s="1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52">
      <c r="A97" s="5" t="s">
        <v>75</v>
      </c>
      <c r="B97" s="8" t="s">
        <v>24</v>
      </c>
      <c r="C97" s="63">
        <v>4617635.8999999994</v>
      </c>
      <c r="D97" s="63"/>
      <c r="E97" s="63">
        <f>'Sch 75B'!C89</f>
        <v>359901.6</v>
      </c>
      <c r="F97" s="71"/>
      <c r="G97" s="63">
        <f>'Sch 75B'!D89</f>
        <v>0</v>
      </c>
      <c r="H97" s="71"/>
      <c r="I97" s="63">
        <f>'Sch 75B'!E89</f>
        <v>0</v>
      </c>
      <c r="J97" s="71"/>
      <c r="K97" s="63">
        <f>'Sch 75B'!F89</f>
        <v>0</v>
      </c>
      <c r="L97" s="71"/>
      <c r="M97" s="63">
        <f>'Sch 75B'!G89</f>
        <v>0</v>
      </c>
      <c r="N97" s="63"/>
      <c r="O97" s="63">
        <f>C97+E97+G97+I97+K97+M97</f>
        <v>4977537.4999999991</v>
      </c>
      <c r="P97" s="12"/>
      <c r="Q97" s="12"/>
      <c r="R97" s="12"/>
      <c r="S97" s="1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52">
      <c r="A98" s="5" t="s">
        <v>76</v>
      </c>
      <c r="B98" s="8" t="s">
        <v>25</v>
      </c>
      <c r="C98" s="63">
        <v>2122127.7599999998</v>
      </c>
      <c r="D98" s="63"/>
      <c r="E98" s="63">
        <f>'Sch 75B'!C90</f>
        <v>164683.32</v>
      </c>
      <c r="F98" s="71"/>
      <c r="G98" s="63">
        <f>'Sch 75B'!D90</f>
        <v>0</v>
      </c>
      <c r="H98" s="71"/>
      <c r="I98" s="63">
        <f>'Sch 75B'!E90</f>
        <v>0</v>
      </c>
      <c r="J98" s="71"/>
      <c r="K98" s="63">
        <f>'Sch 75B'!F90</f>
        <v>0</v>
      </c>
      <c r="L98" s="71"/>
      <c r="M98" s="63">
        <f>'Sch 75B'!G90</f>
        <v>0</v>
      </c>
      <c r="N98" s="63"/>
      <c r="O98" s="63">
        <f>C98+E98+G98+I98+K98+M98</f>
        <v>2286811.0799999996</v>
      </c>
      <c r="P98" s="12"/>
      <c r="Q98" s="12"/>
      <c r="R98" s="12"/>
      <c r="S98" s="1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52">
      <c r="A99" s="5" t="s">
        <v>77</v>
      </c>
      <c r="B99" s="8" t="s">
        <v>26</v>
      </c>
      <c r="C99" s="63">
        <v>398423.80000000005</v>
      </c>
      <c r="D99" s="63"/>
      <c r="E99" s="63">
        <f>'Sch 75B'!C91</f>
        <v>30956.76</v>
      </c>
      <c r="F99" s="71"/>
      <c r="G99" s="63">
        <f>'Sch 75B'!D91</f>
        <v>0</v>
      </c>
      <c r="H99" s="71"/>
      <c r="I99" s="63">
        <f>'Sch 75B'!E91</f>
        <v>0</v>
      </c>
      <c r="J99" s="71"/>
      <c r="K99" s="63">
        <f>'Sch 75B'!F91</f>
        <v>0</v>
      </c>
      <c r="L99" s="71"/>
      <c r="M99" s="63">
        <f>'Sch 75B'!G91</f>
        <v>0</v>
      </c>
      <c r="N99" s="63"/>
      <c r="O99" s="63">
        <f>C99+E99+G99+I99+K99+M99</f>
        <v>429380.56000000006</v>
      </c>
      <c r="P99" s="12"/>
      <c r="Q99" s="12"/>
      <c r="R99" s="12"/>
      <c r="S99" s="1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52">
      <c r="A100" s="5" t="s">
        <v>118</v>
      </c>
      <c r="B100" s="8">
        <v>347</v>
      </c>
      <c r="C100" s="63">
        <v>269761.27999999997</v>
      </c>
      <c r="D100" s="63"/>
      <c r="E100" s="63">
        <f>'Sch 75B'!C92</f>
        <v>19859.68</v>
      </c>
      <c r="F100" s="71"/>
      <c r="G100" s="63">
        <f>'Sch 75B'!D92</f>
        <v>0</v>
      </c>
      <c r="H100" s="71"/>
      <c r="I100" s="63">
        <f>'Sch 75B'!E92</f>
        <v>0</v>
      </c>
      <c r="J100" s="71"/>
      <c r="K100" s="63">
        <f>'Sch 75B'!F92</f>
        <v>0</v>
      </c>
      <c r="L100" s="71"/>
      <c r="M100" s="63">
        <f>'Sch 75B'!G92</f>
        <v>0</v>
      </c>
      <c r="N100" s="63"/>
      <c r="O100" s="63">
        <f>C100+E100+G100+I100+K100+M100</f>
        <v>289620.95999999996</v>
      </c>
      <c r="P100" s="12"/>
      <c r="Q100" s="12"/>
      <c r="R100" s="12"/>
      <c r="S100" s="1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52">
      <c r="A101" s="5" t="s">
        <v>68</v>
      </c>
      <c r="B101" s="8" t="s">
        <v>61</v>
      </c>
      <c r="C101" s="65">
        <v>-19228</v>
      </c>
      <c r="D101" s="63"/>
      <c r="E101" s="65">
        <f>'Sch 75B'!C93</f>
        <v>-1938</v>
      </c>
      <c r="F101" s="71"/>
      <c r="G101" s="65">
        <f>'Sch 75B'!D93</f>
        <v>0</v>
      </c>
      <c r="H101" s="71"/>
      <c r="I101" s="65">
        <f>'Sch 75B'!E93</f>
        <v>0</v>
      </c>
      <c r="J101" s="71"/>
      <c r="K101" s="65">
        <f>'Sch 75B'!F93</f>
        <v>0</v>
      </c>
      <c r="L101" s="71"/>
      <c r="M101" s="65">
        <f>'Sch 75B'!G93</f>
        <v>0</v>
      </c>
      <c r="N101" s="63"/>
      <c r="O101" s="65">
        <f>C101+E101+G101+I101+K101+M101</f>
        <v>-21166</v>
      </c>
      <c r="P101" s="12"/>
      <c r="Q101" s="12"/>
      <c r="R101" s="12"/>
      <c r="S101" s="1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52">
      <c r="A102" s="5"/>
      <c r="B102" s="8"/>
      <c r="C102" s="63" t="s">
        <v>61</v>
      </c>
      <c r="D102" s="63"/>
      <c r="E102" s="63"/>
      <c r="F102" s="71"/>
      <c r="G102" s="63"/>
      <c r="H102" s="71"/>
      <c r="I102" s="63"/>
      <c r="J102" s="71"/>
      <c r="K102" s="63"/>
      <c r="L102" s="71"/>
      <c r="M102" s="63"/>
      <c r="N102" s="63"/>
      <c r="O102" s="63" t="s">
        <v>61</v>
      </c>
      <c r="P102" s="12"/>
      <c r="Q102" s="12"/>
      <c r="R102" s="12"/>
      <c r="S102" s="1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52">
      <c r="A103" s="6" t="s">
        <v>29</v>
      </c>
      <c r="B103" s="8"/>
      <c r="C103" s="65">
        <v>7388720.7400000002</v>
      </c>
      <c r="D103" s="63"/>
      <c r="E103" s="65">
        <f>SUM(E97:E102)</f>
        <v>573463.36</v>
      </c>
      <c r="F103" s="71"/>
      <c r="G103" s="65">
        <f>SUM(G97:G102)</f>
        <v>0</v>
      </c>
      <c r="H103" s="71"/>
      <c r="I103" s="65">
        <f>SUM(I97:I102)</f>
        <v>0</v>
      </c>
      <c r="J103" s="71"/>
      <c r="K103" s="65">
        <f>SUM(K97:K102)</f>
        <v>0</v>
      </c>
      <c r="L103" s="71"/>
      <c r="M103" s="65">
        <f>SUM(M97:M102)</f>
        <v>0</v>
      </c>
      <c r="N103" s="63"/>
      <c r="O103" s="65">
        <f>C103+E103+G103+I103+K103+M103</f>
        <v>7962184.1000000006</v>
      </c>
      <c r="P103" s="14">
        <f>SUM(O97:O102)</f>
        <v>7962184.0999999987</v>
      </c>
      <c r="Q103" s="12">
        <f>O103-P103</f>
        <v>0</v>
      </c>
      <c r="R103" s="12"/>
      <c r="S103" s="1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52">
      <c r="A104" s="6"/>
      <c r="B104" s="8"/>
      <c r="C104" s="71"/>
      <c r="D104" s="63"/>
      <c r="E104" s="71"/>
      <c r="F104" s="71"/>
      <c r="G104" s="71"/>
      <c r="H104" s="71"/>
      <c r="I104" s="71"/>
      <c r="J104" s="71"/>
      <c r="K104" s="71"/>
      <c r="L104" s="71"/>
      <c r="M104" s="71"/>
      <c r="N104" s="63"/>
      <c r="O104" s="71"/>
      <c r="P104" s="14"/>
      <c r="Q104" s="12"/>
      <c r="R104" s="12"/>
      <c r="S104" s="1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52">
      <c r="A105" s="6" t="s">
        <v>286</v>
      </c>
      <c r="B105" s="48"/>
      <c r="C105" s="71"/>
      <c r="D105" s="63"/>
      <c r="E105" s="71"/>
      <c r="F105" s="71"/>
      <c r="G105" s="63"/>
      <c r="H105" s="71"/>
      <c r="I105" s="71"/>
      <c r="J105" s="71"/>
      <c r="K105" s="63"/>
      <c r="L105" s="71"/>
      <c r="M105" s="71"/>
      <c r="N105" s="63"/>
      <c r="O105" s="71"/>
      <c r="P105" s="12"/>
      <c r="Q105" s="49"/>
      <c r="R105" s="1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52" s="53" customFormat="1">
      <c r="A106" s="87" t="s">
        <v>73</v>
      </c>
      <c r="B106" s="57" t="s">
        <v>22</v>
      </c>
      <c r="C106" s="71">
        <v>23557.23</v>
      </c>
      <c r="D106" s="63"/>
      <c r="E106" s="71">
        <f>'Sch 75B'!C96</f>
        <v>47121.96</v>
      </c>
      <c r="F106" s="71"/>
      <c r="G106" s="71">
        <f>'Sch 75B'!D96</f>
        <v>0</v>
      </c>
      <c r="H106" s="71"/>
      <c r="I106" s="71">
        <f>'Sch 75B'!E96</f>
        <v>0</v>
      </c>
      <c r="J106" s="71"/>
      <c r="K106" s="71">
        <f>'Sch 75B'!F96</f>
        <v>0</v>
      </c>
      <c r="L106" s="71"/>
      <c r="M106" s="71">
        <f>'Sch 75B'!G96</f>
        <v>0</v>
      </c>
      <c r="N106" s="63"/>
      <c r="O106" s="63">
        <f>C106+E106+G106+I106+K106+M106</f>
        <v>70679.19</v>
      </c>
      <c r="P106" s="59"/>
      <c r="Q106" s="67"/>
      <c r="R106" s="61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</row>
    <row r="107" spans="1:52" s="53" customFormat="1">
      <c r="A107" s="87" t="s">
        <v>74</v>
      </c>
      <c r="B107" s="57" t="s">
        <v>23</v>
      </c>
      <c r="C107" s="71">
        <v>14466.81</v>
      </c>
      <c r="D107" s="63"/>
      <c r="E107" s="71">
        <f>'Sch 75B'!C97</f>
        <v>28938.240000000002</v>
      </c>
      <c r="F107" s="71"/>
      <c r="G107" s="71">
        <f>'Sch 75B'!D97</f>
        <v>0</v>
      </c>
      <c r="H107" s="71"/>
      <c r="I107" s="71">
        <f>'Sch 75B'!E97</f>
        <v>0</v>
      </c>
      <c r="J107" s="71"/>
      <c r="K107" s="71">
        <f>'Sch 75B'!F97</f>
        <v>0</v>
      </c>
      <c r="L107" s="71"/>
      <c r="M107" s="71">
        <f>'Sch 75B'!G97</f>
        <v>0</v>
      </c>
      <c r="N107" s="63"/>
      <c r="O107" s="63">
        <f>C107+E107+G107+I107+K107+M107</f>
        <v>43405.05</v>
      </c>
      <c r="P107" s="59"/>
      <c r="Q107" s="67"/>
      <c r="R107" s="61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</row>
    <row r="108" spans="1:52" s="53" customFormat="1">
      <c r="A108" s="87" t="s">
        <v>75</v>
      </c>
      <c r="B108" s="57" t="s">
        <v>24</v>
      </c>
      <c r="C108" s="71">
        <v>68630.28</v>
      </c>
      <c r="D108" s="63"/>
      <c r="E108" s="71">
        <f>'Sch 75B'!C98</f>
        <v>137282.51999999999</v>
      </c>
      <c r="F108" s="71"/>
      <c r="G108" s="71">
        <f>'Sch 75B'!D98</f>
        <v>0</v>
      </c>
      <c r="H108" s="71"/>
      <c r="I108" s="71">
        <f>'Sch 75B'!E98</f>
        <v>0</v>
      </c>
      <c r="J108" s="71"/>
      <c r="K108" s="71">
        <f>'Sch 75B'!F98</f>
        <v>0</v>
      </c>
      <c r="L108" s="71"/>
      <c r="M108" s="71">
        <f>'Sch 75B'!G98</f>
        <v>0</v>
      </c>
      <c r="N108" s="63"/>
      <c r="O108" s="63">
        <f t="shared" ref="O108:O109" si="7">C108+E108+G108+I108+K108+M108</f>
        <v>205912.8</v>
      </c>
      <c r="P108" s="59"/>
      <c r="Q108" s="67"/>
      <c r="R108" s="61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</row>
    <row r="109" spans="1:52" s="53" customFormat="1">
      <c r="A109" s="87" t="s">
        <v>77</v>
      </c>
      <c r="B109" s="57" t="s">
        <v>26</v>
      </c>
      <c r="C109" s="71">
        <v>19714.71</v>
      </c>
      <c r="D109" s="63"/>
      <c r="E109" s="71">
        <f>'Sch 75B'!C99</f>
        <v>39585.440000000002</v>
      </c>
      <c r="F109" s="71"/>
      <c r="G109" s="71">
        <f>'Sch 75B'!D99</f>
        <v>0</v>
      </c>
      <c r="H109" s="71"/>
      <c r="I109" s="71">
        <f>'Sch 75B'!E99</f>
        <v>0</v>
      </c>
      <c r="J109" s="71"/>
      <c r="K109" s="71">
        <f>'Sch 75B'!F99</f>
        <v>0</v>
      </c>
      <c r="L109" s="71"/>
      <c r="M109" s="71">
        <f>'Sch 75B'!G99</f>
        <v>0</v>
      </c>
      <c r="N109" s="63"/>
      <c r="O109" s="63">
        <f t="shared" si="7"/>
        <v>59300.15</v>
      </c>
      <c r="P109" s="59"/>
      <c r="Q109" s="67"/>
      <c r="R109" s="61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</row>
    <row r="110" spans="1:52">
      <c r="A110" s="87" t="s">
        <v>78</v>
      </c>
      <c r="B110" s="48" t="s">
        <v>27</v>
      </c>
      <c r="C110" s="65">
        <v>171042.97</v>
      </c>
      <c r="D110" s="63"/>
      <c r="E110" s="65">
        <f>'Sch 75B'!C100</f>
        <v>2277.48</v>
      </c>
      <c r="F110" s="71"/>
      <c r="G110" s="65">
        <f>'Sch 75B'!D100</f>
        <v>0</v>
      </c>
      <c r="H110" s="71"/>
      <c r="I110" s="65">
        <f>'Sch 75B'!E100</f>
        <v>0</v>
      </c>
      <c r="J110" s="71"/>
      <c r="K110" s="65">
        <f>'Sch 75B'!F100</f>
        <v>0</v>
      </c>
      <c r="L110" s="71"/>
      <c r="M110" s="65">
        <f>'Sch 75B'!G100</f>
        <v>0</v>
      </c>
      <c r="N110" s="63"/>
      <c r="O110" s="65">
        <f>C110+E110+G110+I110+K110+M110</f>
        <v>173320.45</v>
      </c>
      <c r="P110" s="12"/>
      <c r="Q110" s="49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>
      <c r="A111" s="5"/>
      <c r="B111" s="48"/>
      <c r="C111" s="63"/>
      <c r="D111" s="63"/>
      <c r="E111" s="63"/>
      <c r="F111" s="71"/>
      <c r="G111" s="63"/>
      <c r="H111" s="71"/>
      <c r="I111" s="63"/>
      <c r="J111" s="71"/>
      <c r="K111" s="63"/>
      <c r="L111" s="71"/>
      <c r="M111" s="63"/>
      <c r="N111" s="63"/>
      <c r="O111" s="63"/>
      <c r="P111" s="12"/>
      <c r="Q111" s="49" t="s">
        <v>61</v>
      </c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1:52">
      <c r="A112" s="6" t="s">
        <v>287</v>
      </c>
      <c r="B112" s="48"/>
      <c r="C112" s="65">
        <v>297412</v>
      </c>
      <c r="D112" s="63"/>
      <c r="E112" s="65">
        <f>SUM(E106:E111)</f>
        <v>255205.63999999998</v>
      </c>
      <c r="F112" s="71"/>
      <c r="G112" s="65">
        <f t="shared" ref="G112:M112" si="8">SUM(G110:G111)</f>
        <v>0</v>
      </c>
      <c r="H112" s="71"/>
      <c r="I112" s="65">
        <f t="shared" si="8"/>
        <v>0</v>
      </c>
      <c r="J112" s="71"/>
      <c r="K112" s="65">
        <f t="shared" si="8"/>
        <v>0</v>
      </c>
      <c r="L112" s="71"/>
      <c r="M112" s="65">
        <f t="shared" si="8"/>
        <v>0</v>
      </c>
      <c r="N112" s="63"/>
      <c r="O112" s="65">
        <f>C112+E112+G112+I112+K112+M112</f>
        <v>552617.64</v>
      </c>
      <c r="P112" s="12">
        <f>SUM(O106:O110)</f>
        <v>552617.64</v>
      </c>
      <c r="Q112" s="12">
        <f>O112-P112</f>
        <v>0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1:30">
      <c r="A113" s="5"/>
      <c r="B113" s="8"/>
      <c r="C113" s="63" t="s">
        <v>61</v>
      </c>
      <c r="D113" s="63"/>
      <c r="E113" s="63"/>
      <c r="F113" s="71"/>
      <c r="G113" s="63"/>
      <c r="H113" s="71"/>
      <c r="I113" s="63"/>
      <c r="J113" s="71"/>
      <c r="K113" s="63"/>
      <c r="L113" s="71"/>
      <c r="M113" s="63"/>
      <c r="N113" s="63"/>
      <c r="O113" s="63" t="s">
        <v>61</v>
      </c>
      <c r="P113" s="12"/>
      <c r="Q113" s="12"/>
      <c r="R113" s="12"/>
      <c r="S113" s="1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6" t="s">
        <v>30</v>
      </c>
      <c r="B114" s="8"/>
      <c r="C114" s="65">
        <v>31213789.539999984</v>
      </c>
      <c r="D114" s="63"/>
      <c r="E114" s="65">
        <f>SUM(E83,E94,E103,E112)</f>
        <v>7295265.8499999996</v>
      </c>
      <c r="F114" s="71"/>
      <c r="G114" s="65">
        <f t="shared" ref="G114:M114" si="9">SUM(G83,G94,G103,G112)</f>
        <v>-1337859.6299999999</v>
      </c>
      <c r="H114" s="71"/>
      <c r="I114" s="65">
        <f t="shared" si="9"/>
        <v>-172994.72999999998</v>
      </c>
      <c r="J114" s="71"/>
      <c r="K114" s="65">
        <f t="shared" si="9"/>
        <v>0</v>
      </c>
      <c r="L114" s="71"/>
      <c r="M114" s="65">
        <f t="shared" si="9"/>
        <v>0</v>
      </c>
      <c r="N114" s="63"/>
      <c r="O114" s="65">
        <f>C114+E114+G114+I114+K114+M114</f>
        <v>36998201.029999986</v>
      </c>
      <c r="P114" s="14">
        <f>SUM(O83,O94,O103,O112)</f>
        <v>36998201.029999994</v>
      </c>
      <c r="Q114" s="12">
        <f>O114-P114</f>
        <v>0</v>
      </c>
      <c r="R114" s="12"/>
      <c r="S114" s="1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5"/>
      <c r="B115" s="8"/>
      <c r="C115" s="63" t="s">
        <v>61</v>
      </c>
      <c r="D115" s="63"/>
      <c r="E115" s="63"/>
      <c r="F115" s="71"/>
      <c r="G115" s="63"/>
      <c r="H115" s="71"/>
      <c r="I115" s="63"/>
      <c r="J115" s="71"/>
      <c r="K115" s="63"/>
      <c r="L115" s="71"/>
      <c r="M115" s="63"/>
      <c r="N115" s="63"/>
      <c r="O115" s="63" t="s">
        <v>61</v>
      </c>
      <c r="P115" s="12"/>
      <c r="Q115" s="12"/>
      <c r="R115" s="12"/>
      <c r="S115" s="1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6" t="s">
        <v>31</v>
      </c>
      <c r="B116" s="8"/>
      <c r="C116" s="65">
        <v>769251665.71999991</v>
      </c>
      <c r="D116" s="63"/>
      <c r="E116" s="65">
        <f>SUM(E65,E114)</f>
        <v>85487632.699999988</v>
      </c>
      <c r="F116" s="71"/>
      <c r="G116" s="65">
        <f>SUM(G65,G114)</f>
        <v>-23118211.049999997</v>
      </c>
      <c r="H116" s="71"/>
      <c r="I116" s="65">
        <f>SUM(I65,I114)</f>
        <v>-17962998.199999999</v>
      </c>
      <c r="J116" s="71"/>
      <c r="K116" s="65">
        <f>SUM(K65,K114)</f>
        <v>841702.53</v>
      </c>
      <c r="L116" s="71"/>
      <c r="M116" s="65">
        <f>SUM(M65,M114)</f>
        <v>0</v>
      </c>
      <c r="N116" s="63"/>
      <c r="O116" s="65">
        <f>C116+E116+G116+I116+K116+M116</f>
        <v>814499791.69999981</v>
      </c>
      <c r="P116" s="14">
        <f>SUM(O65,O114)</f>
        <v>814499791.69999957</v>
      </c>
      <c r="Q116" s="12">
        <f>O116-P116</f>
        <v>0</v>
      </c>
      <c r="R116" s="12"/>
      <c r="S116" s="1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5"/>
      <c r="B117" s="8"/>
      <c r="C117" s="63" t="s">
        <v>61</v>
      </c>
      <c r="D117" s="63"/>
      <c r="E117" s="63"/>
      <c r="F117" s="71"/>
      <c r="G117" s="63"/>
      <c r="H117" s="63"/>
      <c r="I117" s="63"/>
      <c r="J117" s="71"/>
      <c r="K117" s="63"/>
      <c r="L117" s="71"/>
      <c r="M117" s="63"/>
      <c r="N117" s="63"/>
      <c r="O117" s="63" t="s">
        <v>61</v>
      </c>
      <c r="P117" s="12"/>
      <c r="Q117" s="12"/>
      <c r="R117" s="12"/>
      <c r="S117" s="1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6" t="s">
        <v>32</v>
      </c>
      <c r="B118" s="8"/>
      <c r="C118" s="63" t="s">
        <v>61</v>
      </c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 t="s">
        <v>61</v>
      </c>
      <c r="P118" s="12"/>
      <c r="Q118" s="12"/>
      <c r="R118" s="12"/>
      <c r="S118" s="1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5" t="s">
        <v>65</v>
      </c>
      <c r="B119" s="9">
        <v>350.2</v>
      </c>
      <c r="C119" s="63">
        <v>6298410.1199999982</v>
      </c>
      <c r="D119" s="63"/>
      <c r="E119" s="63">
        <f>'Sch 75A'!C32</f>
        <v>202400.75</v>
      </c>
      <c r="F119" s="63"/>
      <c r="G119" s="63">
        <f>'Sch 75A'!D32</f>
        <v>0</v>
      </c>
      <c r="H119" s="63"/>
      <c r="I119" s="63">
        <f>'Sch 75A'!E32</f>
        <v>0</v>
      </c>
      <c r="J119" s="63"/>
      <c r="K119" s="63">
        <f>'Sch 75A'!F32</f>
        <v>0</v>
      </c>
      <c r="L119" s="63"/>
      <c r="M119" s="63">
        <f>'Sch 75A'!G32</f>
        <v>0</v>
      </c>
      <c r="N119" s="63"/>
      <c r="O119" s="63">
        <f t="shared" ref="O119:O127" si="10">C119+E119+G119+I119+K119+M119</f>
        <v>6500810.8699999982</v>
      </c>
      <c r="P119" s="12"/>
      <c r="Q119" s="12"/>
      <c r="R119" s="12"/>
      <c r="S119" s="1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5" t="s">
        <v>73</v>
      </c>
      <c r="B120" s="8">
        <v>352</v>
      </c>
      <c r="C120" s="63">
        <v>3145327.0599999991</v>
      </c>
      <c r="D120" s="63"/>
      <c r="E120" s="63">
        <f>'Sch 75A'!C33</f>
        <v>215259.3</v>
      </c>
      <c r="F120" s="63"/>
      <c r="G120" s="63">
        <f>'Sch 75A'!D33</f>
        <v>-17056.830000000002</v>
      </c>
      <c r="H120" s="63"/>
      <c r="I120" s="63">
        <f>'Sch 75A'!E33</f>
        <v>0</v>
      </c>
      <c r="J120" s="63"/>
      <c r="K120" s="63">
        <f>'Sch 75A'!F33</f>
        <v>0</v>
      </c>
      <c r="L120" s="63"/>
      <c r="M120" s="63">
        <f>'Sch 75A'!G33</f>
        <v>0</v>
      </c>
      <c r="N120" s="63"/>
      <c r="O120" s="63">
        <f t="shared" si="10"/>
        <v>3343529.5299999989</v>
      </c>
      <c r="P120" s="12"/>
      <c r="Q120" s="12"/>
      <c r="R120" s="12"/>
      <c r="S120" s="1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5" t="s">
        <v>79</v>
      </c>
      <c r="B121" s="8">
        <v>353</v>
      </c>
      <c r="C121" s="63">
        <v>27841962.18</v>
      </c>
      <c r="D121" s="63"/>
      <c r="E121" s="63">
        <f>'Sch 75A'!C34</f>
        <v>3054547.9</v>
      </c>
      <c r="F121" s="63"/>
      <c r="G121" s="63">
        <f>'Sch 75A'!D34</f>
        <v>-2574916.75</v>
      </c>
      <c r="H121" s="63"/>
      <c r="I121" s="63">
        <f>'Sch 75A'!E34</f>
        <v>-670021.82999999996</v>
      </c>
      <c r="J121" s="63"/>
      <c r="K121" s="63">
        <f>'Sch 75A'!F34</f>
        <v>22700.76</v>
      </c>
      <c r="L121" s="63"/>
      <c r="M121" s="63">
        <f>'Sch 75A'!G34</f>
        <v>-1848.05</v>
      </c>
      <c r="N121" s="63"/>
      <c r="O121" s="63">
        <f t="shared" si="10"/>
        <v>27672424.210000001</v>
      </c>
      <c r="P121" s="12"/>
      <c r="Q121" s="12"/>
      <c r="R121" s="12"/>
      <c r="S121" s="1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5" t="s">
        <v>80</v>
      </c>
      <c r="B122" s="8">
        <v>354</v>
      </c>
      <c r="C122" s="63">
        <v>24344171.969999991</v>
      </c>
      <c r="D122" s="63"/>
      <c r="E122" s="63">
        <f>'Sch 75A'!C35</f>
        <v>950674.95</v>
      </c>
      <c r="F122" s="63"/>
      <c r="G122" s="63">
        <f>'Sch 75A'!D35</f>
        <v>-1174358.8</v>
      </c>
      <c r="H122" s="63"/>
      <c r="I122" s="63">
        <f>'Sch 75A'!E35</f>
        <v>-5517.69</v>
      </c>
      <c r="J122" s="63"/>
      <c r="K122" s="63">
        <f>'Sch 75A'!F35</f>
        <v>7932</v>
      </c>
      <c r="L122" s="63"/>
      <c r="M122" s="63">
        <f>'Sch 75A'!G35</f>
        <v>2680.26</v>
      </c>
      <c r="N122" s="63"/>
      <c r="O122" s="63">
        <f t="shared" si="10"/>
        <v>24125582.68999999</v>
      </c>
      <c r="P122" s="12"/>
      <c r="Q122" s="12"/>
      <c r="R122" s="12"/>
      <c r="S122" s="1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5" t="s">
        <v>81</v>
      </c>
      <c r="B123" s="8">
        <v>355</v>
      </c>
      <c r="C123" s="63">
        <v>25459041.279999994</v>
      </c>
      <c r="D123" s="63"/>
      <c r="E123" s="63">
        <f>'Sch 75A'!C36</f>
        <v>3340249.04</v>
      </c>
      <c r="F123" s="63"/>
      <c r="G123" s="63">
        <f>'Sch 75A'!D36</f>
        <v>-3579967.29</v>
      </c>
      <c r="H123" s="63"/>
      <c r="I123" s="63">
        <f>'Sch 75A'!E36</f>
        <v>-5970882.29</v>
      </c>
      <c r="J123" s="63"/>
      <c r="K123" s="63">
        <f>'Sch 75A'!F36</f>
        <v>262657.8</v>
      </c>
      <c r="L123" s="63"/>
      <c r="M123" s="63">
        <f>'Sch 75A'!G36</f>
        <v>153.29</v>
      </c>
      <c r="N123" s="63"/>
      <c r="O123" s="63">
        <f t="shared" si="10"/>
        <v>19511251.829999994</v>
      </c>
      <c r="P123" s="12"/>
      <c r="Q123" s="12"/>
      <c r="R123" s="12"/>
      <c r="S123" s="1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5" t="s">
        <v>82</v>
      </c>
      <c r="B124" s="8">
        <v>356</v>
      </c>
      <c r="C124" s="63">
        <v>24120642.929999992</v>
      </c>
      <c r="D124" s="63"/>
      <c r="E124" s="63">
        <f>'Sch 75A'!C37</f>
        <v>1870348.51</v>
      </c>
      <c r="F124" s="63"/>
      <c r="G124" s="63">
        <f>'Sch 75A'!D37</f>
        <v>-2447789.62</v>
      </c>
      <c r="H124" s="63"/>
      <c r="I124" s="63">
        <f>'Sch 75A'!E37</f>
        <v>-473803.79</v>
      </c>
      <c r="J124" s="63"/>
      <c r="K124" s="63">
        <f>'Sch 75A'!F37</f>
        <v>7022.5</v>
      </c>
      <c r="L124" s="63"/>
      <c r="M124" s="63">
        <f>'Sch 75A'!G37</f>
        <v>7379.99</v>
      </c>
      <c r="N124" s="63"/>
      <c r="O124" s="63">
        <f t="shared" si="10"/>
        <v>23083800.519999992</v>
      </c>
      <c r="P124" s="12"/>
      <c r="Q124" s="12"/>
      <c r="R124" s="12"/>
      <c r="S124" s="1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5" t="s">
        <v>83</v>
      </c>
      <c r="B125" s="8">
        <v>358</v>
      </c>
      <c r="C125" s="63">
        <v>6941023.7699999996</v>
      </c>
      <c r="D125" s="63"/>
      <c r="E125" s="63">
        <f>'Sch 75A'!C38</f>
        <v>295984.56</v>
      </c>
      <c r="F125" s="63"/>
      <c r="G125" s="63">
        <f>'Sch 75A'!D38</f>
        <v>0</v>
      </c>
      <c r="H125" s="63"/>
      <c r="I125" s="63">
        <f>'Sch 75A'!E38</f>
        <v>-2632.68</v>
      </c>
      <c r="J125" s="63"/>
      <c r="K125" s="63">
        <f>'Sch 75A'!F38</f>
        <v>0</v>
      </c>
      <c r="L125" s="63"/>
      <c r="M125" s="63">
        <f>'Sch 75A'!G38</f>
        <v>0</v>
      </c>
      <c r="N125" s="63"/>
      <c r="O125" s="63">
        <f t="shared" si="10"/>
        <v>7234375.6499999994</v>
      </c>
      <c r="P125" s="12"/>
      <c r="Q125" s="12"/>
      <c r="R125" s="12"/>
      <c r="S125" s="1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5" t="s">
        <v>84</v>
      </c>
      <c r="B126" s="8">
        <v>359</v>
      </c>
      <c r="C126" s="71">
        <v>31225.480000000003</v>
      </c>
      <c r="D126" s="63"/>
      <c r="E126" s="63">
        <f>'Sch 75A'!C39</f>
        <v>1852.06</v>
      </c>
      <c r="F126" s="71"/>
      <c r="G126" s="63">
        <f>'Sch 75A'!D39</f>
        <v>0</v>
      </c>
      <c r="H126" s="63"/>
      <c r="I126" s="63">
        <f>'Sch 75A'!E39</f>
        <v>0</v>
      </c>
      <c r="J126" s="63"/>
      <c r="K126" s="63">
        <f>'Sch 75A'!F39</f>
        <v>0</v>
      </c>
      <c r="L126" s="63"/>
      <c r="M126" s="63">
        <f>'Sch 75A'!G39</f>
        <v>0</v>
      </c>
      <c r="N126" s="71"/>
      <c r="O126" s="71">
        <f t="shared" si="10"/>
        <v>33077.54</v>
      </c>
      <c r="P126" s="12"/>
      <c r="Q126" s="12"/>
      <c r="R126" s="12"/>
      <c r="S126" s="1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5" t="s">
        <v>118</v>
      </c>
      <c r="B127" s="9">
        <v>359.1</v>
      </c>
      <c r="C127" s="65">
        <v>4412.2800000000007</v>
      </c>
      <c r="D127" s="63"/>
      <c r="E127" s="65">
        <f>'Sch 75A'!C40</f>
        <v>143.04</v>
      </c>
      <c r="F127" s="71"/>
      <c r="G127" s="65">
        <f>'Sch 75A'!D40</f>
        <v>0</v>
      </c>
      <c r="H127" s="71"/>
      <c r="I127" s="65">
        <f>'Sch 75A'!E40</f>
        <v>0</v>
      </c>
      <c r="J127" s="71"/>
      <c r="K127" s="65">
        <f>'Sch 75A'!F40</f>
        <v>0</v>
      </c>
      <c r="L127" s="71"/>
      <c r="M127" s="65">
        <f>'Sch 75A'!G40</f>
        <v>0</v>
      </c>
      <c r="N127" s="63"/>
      <c r="O127" s="65">
        <f t="shared" si="10"/>
        <v>4555.3200000000006</v>
      </c>
      <c r="P127" s="12"/>
      <c r="Q127" s="12"/>
      <c r="R127" s="12"/>
      <c r="S127" s="1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5"/>
      <c r="B128" s="8"/>
      <c r="C128" s="63" t="s">
        <v>61</v>
      </c>
      <c r="D128" s="63"/>
      <c r="E128" s="63"/>
      <c r="F128" s="71"/>
      <c r="G128" s="63"/>
      <c r="H128" s="71"/>
      <c r="I128" s="63"/>
      <c r="J128" s="71"/>
      <c r="K128" s="63"/>
      <c r="L128" s="71"/>
      <c r="M128" s="63"/>
      <c r="N128" s="63"/>
      <c r="O128" s="63" t="s">
        <v>61</v>
      </c>
      <c r="P128" s="12"/>
      <c r="Q128" s="12"/>
      <c r="R128" s="12"/>
      <c r="S128" s="1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6" t="s">
        <v>33</v>
      </c>
      <c r="B129" s="8"/>
      <c r="C129" s="65">
        <v>118186217.06999995</v>
      </c>
      <c r="D129" s="63"/>
      <c r="E129" s="65">
        <f>SUM(E119:E128)</f>
        <v>9931460.1099999994</v>
      </c>
      <c r="F129" s="71"/>
      <c r="G129" s="65">
        <f>SUM(G119:G128)</f>
        <v>-9794089.2899999991</v>
      </c>
      <c r="H129" s="71"/>
      <c r="I129" s="65">
        <f>SUM(I119:I128)</f>
        <v>-7122858.2799999993</v>
      </c>
      <c r="J129" s="71"/>
      <c r="K129" s="65">
        <f>SUM(K119:K128)</f>
        <v>300313.06</v>
      </c>
      <c r="L129" s="71"/>
      <c r="M129" s="65">
        <f>SUM(M119:M128)</f>
        <v>8365.49</v>
      </c>
      <c r="N129" s="63"/>
      <c r="O129" s="65">
        <f>C129+E129+G129+I129+K129+M129</f>
        <v>111509408.15999995</v>
      </c>
      <c r="P129" s="14">
        <f>SUM(O119:O128)</f>
        <v>111509408.15999998</v>
      </c>
      <c r="Q129" s="12">
        <f>O129-P129</f>
        <v>0</v>
      </c>
      <c r="R129" s="12"/>
      <c r="S129" s="1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s="17" customFormat="1">
      <c r="A130" s="6"/>
      <c r="B130" s="16"/>
      <c r="C130" s="72"/>
      <c r="D130" s="72"/>
      <c r="E130" s="72"/>
      <c r="F130" s="73"/>
      <c r="G130" s="72"/>
      <c r="H130" s="73"/>
      <c r="I130" s="72"/>
      <c r="J130" s="73"/>
      <c r="K130" s="72"/>
      <c r="L130" s="73"/>
      <c r="M130" s="72"/>
      <c r="N130" s="72" t="s">
        <v>63</v>
      </c>
      <c r="O130" s="72"/>
      <c r="P130" s="19"/>
      <c r="Q130" s="19"/>
      <c r="R130" s="19"/>
      <c r="S130" s="19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s="17" customFormat="1">
      <c r="A131" s="6"/>
      <c r="B131" s="16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 t="s">
        <v>72</v>
      </c>
      <c r="O131" s="72"/>
      <c r="P131" s="19"/>
      <c r="Q131" s="19"/>
      <c r="R131" s="19"/>
      <c r="S131" s="19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s="17" customFormat="1">
      <c r="A132" s="6"/>
      <c r="B132" s="16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19"/>
      <c r="Q132" s="19"/>
      <c r="R132" s="19"/>
      <c r="S132" s="19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s="17" customFormat="1">
      <c r="A133" s="6"/>
      <c r="B133" s="16"/>
      <c r="C133" s="74" t="s">
        <v>2</v>
      </c>
      <c r="D133" s="74"/>
      <c r="E133" s="74"/>
      <c r="F133" s="74"/>
      <c r="G133" s="74"/>
      <c r="H133" s="74"/>
      <c r="I133" s="66" t="s">
        <v>3</v>
      </c>
      <c r="J133" s="66"/>
      <c r="K133" s="66" t="s">
        <v>111</v>
      </c>
      <c r="L133" s="66"/>
      <c r="M133" s="66" t="s">
        <v>113</v>
      </c>
      <c r="N133" s="74"/>
      <c r="O133" s="74" t="s">
        <v>2</v>
      </c>
      <c r="P133" s="19"/>
      <c r="Q133" s="19"/>
      <c r="R133" s="19"/>
      <c r="S133" s="19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s="17" customFormat="1">
      <c r="A134" s="6"/>
      <c r="B134" s="16"/>
      <c r="C134" s="74" t="s">
        <v>4</v>
      </c>
      <c r="D134" s="74"/>
      <c r="E134" s="74" t="s">
        <v>5</v>
      </c>
      <c r="F134" s="74"/>
      <c r="G134" s="74" t="s">
        <v>6</v>
      </c>
      <c r="H134" s="74"/>
      <c r="I134" s="66" t="s">
        <v>7</v>
      </c>
      <c r="J134" s="66"/>
      <c r="K134" s="66" t="s">
        <v>112</v>
      </c>
      <c r="L134" s="66"/>
      <c r="M134" s="66" t="s">
        <v>8</v>
      </c>
      <c r="N134" s="74"/>
      <c r="O134" s="74" t="s">
        <v>110</v>
      </c>
      <c r="P134" s="19"/>
      <c r="Q134" s="19"/>
      <c r="R134" s="19"/>
      <c r="S134" s="19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6"/>
      <c r="B135" s="8"/>
      <c r="C135" s="63" t="s">
        <v>61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 t="s">
        <v>61</v>
      </c>
      <c r="P135" s="12"/>
      <c r="Q135" s="12"/>
      <c r="R135" s="12"/>
      <c r="S135" s="1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6" t="s">
        <v>34</v>
      </c>
      <c r="B136" s="8"/>
      <c r="C136" s="63" t="s">
        <v>61</v>
      </c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 t="s">
        <v>61</v>
      </c>
      <c r="P136" s="12"/>
      <c r="Q136" s="12"/>
      <c r="R136" s="12"/>
      <c r="S136" s="1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0" t="s">
        <v>65</v>
      </c>
      <c r="B137" s="9">
        <v>360.2</v>
      </c>
      <c r="C137" s="63">
        <v>20007.78</v>
      </c>
      <c r="D137" s="63"/>
      <c r="E137" s="63">
        <f>'Sch 75A'!C51</f>
        <v>3675.12</v>
      </c>
      <c r="F137" s="63"/>
      <c r="G137" s="63">
        <f>'Sch 75A'!D51</f>
        <v>0</v>
      </c>
      <c r="H137" s="63"/>
      <c r="I137" s="63">
        <f>'Sch 75A'!E51</f>
        <v>0</v>
      </c>
      <c r="J137" s="63"/>
      <c r="K137" s="63">
        <f>'Sch 75A'!F51</f>
        <v>0</v>
      </c>
      <c r="L137" s="63"/>
      <c r="M137" s="63">
        <f>'Sch 75A'!G51</f>
        <v>0</v>
      </c>
      <c r="N137" s="63"/>
      <c r="O137" s="63">
        <f t="shared" ref="O137:O144" si="11">C137+E137+G137+I137+K137+M137</f>
        <v>23682.899999999998</v>
      </c>
      <c r="P137" s="12"/>
      <c r="Q137" s="12"/>
      <c r="R137" s="12"/>
      <c r="S137" s="1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5" t="s">
        <v>73</v>
      </c>
      <c r="B138" s="8" t="s">
        <v>35</v>
      </c>
      <c r="C138" s="63">
        <v>6748108.0199999986</v>
      </c>
      <c r="D138" s="63"/>
      <c r="E138" s="63">
        <f>'Sch 75A'!C52</f>
        <v>442517.38</v>
      </c>
      <c r="F138" s="63"/>
      <c r="G138" s="63">
        <f>'Sch 75A'!D52</f>
        <v>-80557.95</v>
      </c>
      <c r="H138" s="63"/>
      <c r="I138" s="63">
        <f>'Sch 75A'!E52</f>
        <v>-827.33</v>
      </c>
      <c r="J138" s="63"/>
      <c r="K138" s="63">
        <f>'Sch 75A'!F52</f>
        <v>20264.650000000001</v>
      </c>
      <c r="L138" s="63"/>
      <c r="M138" s="63">
        <f>'Sch 75A'!G52</f>
        <v>0</v>
      </c>
      <c r="N138" s="63"/>
      <c r="O138" s="63">
        <f t="shared" si="11"/>
        <v>7129504.7699999986</v>
      </c>
      <c r="P138" s="12"/>
      <c r="Q138" s="12"/>
      <c r="R138" s="12"/>
      <c r="S138" s="1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5" t="s">
        <v>79</v>
      </c>
      <c r="B139" s="8" t="s">
        <v>36</v>
      </c>
      <c r="C139" s="63">
        <v>53879860.779999986</v>
      </c>
      <c r="D139" s="63"/>
      <c r="E139" s="63">
        <f>'Sch 75A'!C53</f>
        <v>3889921.85</v>
      </c>
      <c r="F139" s="63"/>
      <c r="G139" s="63">
        <f>'Sch 75A'!D53</f>
        <v>-2093738.56</v>
      </c>
      <c r="H139" s="63"/>
      <c r="I139" s="63">
        <f>'Sch 75A'!E53</f>
        <v>-288397.96999999997</v>
      </c>
      <c r="J139" s="63"/>
      <c r="K139" s="63">
        <f>'Sch 75A'!F53</f>
        <v>110060.82</v>
      </c>
      <c r="L139" s="63"/>
      <c r="M139" s="63">
        <f>'Sch 75A'!G53</f>
        <v>-7190.16</v>
      </c>
      <c r="N139" s="63"/>
      <c r="O139" s="63">
        <f t="shared" si="11"/>
        <v>55490516.75999999</v>
      </c>
      <c r="P139" s="12"/>
      <c r="Q139" s="12"/>
      <c r="R139" s="12"/>
      <c r="S139" s="1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5" t="s">
        <v>85</v>
      </c>
      <c r="B140" s="8" t="s">
        <v>37</v>
      </c>
      <c r="C140" s="63">
        <v>71605798.140000015</v>
      </c>
      <c r="D140" s="63"/>
      <c r="E140" s="63">
        <f>'Sch 75A'!C54</f>
        <v>6642565.4400000004</v>
      </c>
      <c r="F140" s="63"/>
      <c r="G140" s="63">
        <f>'Sch 75A'!D54</f>
        <v>-12625534.060000001</v>
      </c>
      <c r="H140" s="63"/>
      <c r="I140" s="63">
        <f>'Sch 75A'!E54</f>
        <v>-3540740.22</v>
      </c>
      <c r="J140" s="63"/>
      <c r="K140" s="63">
        <f>'Sch 75A'!F54</f>
        <v>-91433.79</v>
      </c>
      <c r="L140" s="63"/>
      <c r="M140" s="63">
        <f>'Sch 75A'!G54</f>
        <v>-315.99</v>
      </c>
      <c r="N140" s="63"/>
      <c r="O140" s="63">
        <f t="shared" si="11"/>
        <v>61990339.520000011</v>
      </c>
      <c r="P140" s="12"/>
      <c r="Q140" s="12"/>
      <c r="R140" s="12"/>
      <c r="S140" s="1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5" t="s">
        <v>82</v>
      </c>
      <c r="B141" s="8" t="s">
        <v>38</v>
      </c>
      <c r="C141" s="63">
        <v>43974414.520000003</v>
      </c>
      <c r="D141" s="63"/>
      <c r="E141" s="63">
        <f>'Sch 75A'!C55</f>
        <v>3945385.4</v>
      </c>
      <c r="F141" s="63"/>
      <c r="G141" s="63">
        <f>'Sch 75A'!D55</f>
        <v>-1926631.73</v>
      </c>
      <c r="H141" s="63"/>
      <c r="I141" s="63">
        <f>'Sch 75A'!E55</f>
        <v>-970500.84</v>
      </c>
      <c r="J141" s="63"/>
      <c r="K141" s="63">
        <f>'Sch 75A'!F55</f>
        <v>-479161.35</v>
      </c>
      <c r="L141" s="63"/>
      <c r="M141" s="63">
        <f>'Sch 75A'!G55</f>
        <v>-19774.099999999999</v>
      </c>
      <c r="N141" s="63"/>
      <c r="O141" s="63">
        <f t="shared" si="11"/>
        <v>44523731.899999999</v>
      </c>
      <c r="P141" s="12"/>
      <c r="Q141" s="12"/>
      <c r="R141" s="12"/>
      <c r="S141" s="1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5" t="s">
        <v>86</v>
      </c>
      <c r="B142" s="8" t="s">
        <v>39</v>
      </c>
      <c r="C142" s="63">
        <v>819380.38</v>
      </c>
      <c r="D142" s="63"/>
      <c r="E142" s="63">
        <f>'Sch 75A'!C56</f>
        <v>15826.88</v>
      </c>
      <c r="F142" s="63"/>
      <c r="G142" s="63">
        <f>'Sch 75A'!D56</f>
        <v>-56769.27</v>
      </c>
      <c r="H142" s="63"/>
      <c r="I142" s="63">
        <f>'Sch 75A'!E56</f>
        <v>-40.200000000000003</v>
      </c>
      <c r="J142" s="63"/>
      <c r="K142" s="63">
        <f>'Sch 75A'!F56</f>
        <v>0</v>
      </c>
      <c r="L142" s="63"/>
      <c r="M142" s="63">
        <f>'Sch 75A'!G56</f>
        <v>0</v>
      </c>
      <c r="N142" s="63"/>
      <c r="O142" s="63">
        <f t="shared" si="11"/>
        <v>778397.79</v>
      </c>
      <c r="P142" s="12"/>
      <c r="Q142" s="12"/>
      <c r="R142" s="12"/>
      <c r="S142" s="1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5" t="s">
        <v>83</v>
      </c>
      <c r="B143" s="8" t="s">
        <v>40</v>
      </c>
      <c r="C143" s="63">
        <v>43830983.590000004</v>
      </c>
      <c r="D143" s="63"/>
      <c r="E143" s="63">
        <f>'Sch 75A'!C57</f>
        <v>4209019.99</v>
      </c>
      <c r="F143" s="63"/>
      <c r="G143" s="63">
        <f>'Sch 75A'!D57</f>
        <v>-755577.66</v>
      </c>
      <c r="H143" s="63"/>
      <c r="I143" s="63">
        <f>'Sch 75A'!E57</f>
        <v>-146012.29999999999</v>
      </c>
      <c r="J143" s="63"/>
      <c r="K143" s="63">
        <f>'Sch 75A'!F57</f>
        <v>130090.45</v>
      </c>
      <c r="L143" s="63"/>
      <c r="M143" s="63">
        <f>'Sch 75A'!G57</f>
        <v>659583.35</v>
      </c>
      <c r="N143" s="63"/>
      <c r="O143" s="63">
        <f t="shared" si="11"/>
        <v>47928087.420000017</v>
      </c>
      <c r="P143" s="12"/>
      <c r="Q143" s="12"/>
      <c r="R143" s="12"/>
      <c r="S143" s="1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5" t="s">
        <v>87</v>
      </c>
      <c r="B144" s="8" t="s">
        <v>41</v>
      </c>
      <c r="C144" s="63">
        <v>83877310.980000004</v>
      </c>
      <c r="D144" s="63"/>
      <c r="E144" s="63">
        <f>'Sch 75A'!C58</f>
        <v>9370879.4299999997</v>
      </c>
      <c r="F144" s="63"/>
      <c r="G144" s="63">
        <f>'Sch 75A'!D58</f>
        <v>-8488740.8399999999</v>
      </c>
      <c r="H144" s="63"/>
      <c r="I144" s="63">
        <f>'Sch 75A'!E58</f>
        <v>-1255533.42</v>
      </c>
      <c r="J144" s="63"/>
      <c r="K144" s="63">
        <f>'Sch 75A'!F58</f>
        <v>151305.29</v>
      </c>
      <c r="L144" s="63"/>
      <c r="M144" s="63">
        <f>'Sch 75A'!G58</f>
        <v>-640831.29</v>
      </c>
      <c r="N144" s="63"/>
      <c r="O144" s="63">
        <f t="shared" si="11"/>
        <v>83014390.149999991</v>
      </c>
      <c r="P144" s="12"/>
      <c r="Q144" s="12"/>
      <c r="R144" s="12"/>
      <c r="S144" s="1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5" t="s">
        <v>88</v>
      </c>
      <c r="B145" s="8"/>
      <c r="C145" s="63" t="s">
        <v>61</v>
      </c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 t="s">
        <v>61</v>
      </c>
      <c r="P145" s="12"/>
      <c r="Q145" s="12"/>
      <c r="R145" s="12"/>
      <c r="S145" s="1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s="24" customFormat="1">
      <c r="A146" s="50" t="s">
        <v>89</v>
      </c>
      <c r="B146" s="51" t="s">
        <v>42</v>
      </c>
      <c r="C146" s="63">
        <v>29540037.399999995</v>
      </c>
      <c r="D146" s="63"/>
      <c r="E146" s="63">
        <f>'Sch 75B'!C185</f>
        <v>1986788.54</v>
      </c>
      <c r="F146" s="63"/>
      <c r="G146" s="63">
        <f>'Sch 75B'!D185</f>
        <v>-215073.57</v>
      </c>
      <c r="H146" s="63"/>
      <c r="I146" s="63">
        <f>'Sch 75B'!E185</f>
        <v>-309067.87</v>
      </c>
      <c r="J146" s="63"/>
      <c r="K146" s="63">
        <f>'Sch 75B'!F185</f>
        <v>57191.86</v>
      </c>
      <c r="L146" s="63"/>
      <c r="M146" s="63">
        <f>'Sch 75B'!G185</f>
        <v>0</v>
      </c>
      <c r="N146" s="63"/>
      <c r="O146" s="63">
        <f t="shared" ref="O146:O153" si="12">C146+E146+G146+I146+K146+M146</f>
        <v>31059876.359999992</v>
      </c>
      <c r="P146" s="23"/>
      <c r="Q146" s="23"/>
      <c r="R146" s="23"/>
      <c r="S146" s="23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s="24" customFormat="1">
      <c r="A147" s="50" t="s">
        <v>90</v>
      </c>
      <c r="B147" s="51" t="s">
        <v>43</v>
      </c>
      <c r="C147" s="63">
        <v>14367970.170000002</v>
      </c>
      <c r="D147" s="63"/>
      <c r="E147" s="63">
        <f>'Sch 75B'!C186</f>
        <v>1157377.8500000001</v>
      </c>
      <c r="F147" s="63"/>
      <c r="G147" s="63">
        <f>'Sch 75B'!D186</f>
        <v>-95268.81</v>
      </c>
      <c r="H147" s="63"/>
      <c r="I147" s="63">
        <f>'Sch 75B'!E186</f>
        <v>-100020.49</v>
      </c>
      <c r="J147" s="63"/>
      <c r="K147" s="63">
        <f>'Sch 75B'!F186</f>
        <v>0</v>
      </c>
      <c r="L147" s="63"/>
      <c r="M147" s="63">
        <f>'Sch 75B'!G186</f>
        <v>0</v>
      </c>
      <c r="N147" s="63"/>
      <c r="O147" s="63">
        <f t="shared" si="12"/>
        <v>15330058.720000001</v>
      </c>
      <c r="P147" s="23"/>
      <c r="Q147" s="23"/>
      <c r="R147" s="23"/>
      <c r="S147" s="23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>
      <c r="A148" s="52" t="s">
        <v>91</v>
      </c>
      <c r="B148" s="48" t="s">
        <v>44</v>
      </c>
      <c r="C148" s="63">
        <v>6550482.8399999999</v>
      </c>
      <c r="D148" s="63"/>
      <c r="E148" s="63">
        <f>'Sch 75B'!C187</f>
        <v>997597.33</v>
      </c>
      <c r="F148" s="63"/>
      <c r="G148" s="63">
        <f>'Sch 75B'!D187</f>
        <v>-1381325.55</v>
      </c>
      <c r="H148" s="63"/>
      <c r="I148" s="63">
        <f>'Sch 75B'!E187</f>
        <v>374836.2</v>
      </c>
      <c r="J148" s="63"/>
      <c r="K148" s="63">
        <f>'Sch 75B'!F187</f>
        <v>225484.63</v>
      </c>
      <c r="L148" s="63"/>
      <c r="M148" s="63">
        <f>'Sch 75B'!G187</f>
        <v>-6031603.3200000003</v>
      </c>
      <c r="N148" s="63"/>
      <c r="O148" s="63">
        <f t="shared" si="12"/>
        <v>735472.12999999989</v>
      </c>
      <c r="P148" s="12"/>
      <c r="Q148" s="12"/>
      <c r="R148" s="12"/>
      <c r="S148" s="1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s="64" customFormat="1">
      <c r="A149" s="87" t="s">
        <v>299</v>
      </c>
      <c r="B149" s="51">
        <v>370</v>
      </c>
      <c r="C149" s="79">
        <v>0</v>
      </c>
      <c r="D149" s="79"/>
      <c r="E149" s="79">
        <f>'Sch 75B'!C188</f>
        <v>1745536.22</v>
      </c>
      <c r="F149" s="79"/>
      <c r="G149" s="79">
        <f>'Sch 75B'!D188</f>
        <v>-83475.38</v>
      </c>
      <c r="H149" s="79"/>
      <c r="I149" s="79">
        <f>'Sch 75B'!E188</f>
        <v>0</v>
      </c>
      <c r="J149" s="79"/>
      <c r="K149" s="79">
        <f>'Sch 75B'!F188</f>
        <v>0</v>
      </c>
      <c r="L149" s="79"/>
      <c r="M149" s="79">
        <f>'Sch 75B'!G188</f>
        <v>6031603.3200000003</v>
      </c>
      <c r="N149" s="79"/>
      <c r="O149" s="79">
        <f t="shared" ref="O149" si="13">C149+E149+G149+I149+K149+M149</f>
        <v>7693664.1600000001</v>
      </c>
      <c r="P149" s="79"/>
      <c r="Q149" s="79"/>
      <c r="R149" s="79"/>
      <c r="S149" s="7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:30" s="53" customFormat="1">
      <c r="A150" s="52" t="s">
        <v>295</v>
      </c>
      <c r="B150" s="48" t="s">
        <v>44</v>
      </c>
      <c r="C150" s="79">
        <v>5826982.7000000002</v>
      </c>
      <c r="D150" s="79"/>
      <c r="E150" s="79">
        <f>'Sch 75B'!C189</f>
        <v>0</v>
      </c>
      <c r="F150" s="79"/>
      <c r="G150" s="79">
        <f>'Sch 75B'!D189</f>
        <v>-4057393.04</v>
      </c>
      <c r="H150" s="79"/>
      <c r="I150" s="79">
        <f>'Sch 75B'!E189</f>
        <v>0</v>
      </c>
      <c r="J150" s="79"/>
      <c r="K150" s="79">
        <f>'Sch 75B'!F189</f>
        <v>0</v>
      </c>
      <c r="L150" s="79"/>
      <c r="M150" s="79">
        <f>'Sch 75B'!G189</f>
        <v>0</v>
      </c>
      <c r="N150" s="79"/>
      <c r="O150" s="79">
        <f t="shared" si="12"/>
        <v>1769589.6600000001</v>
      </c>
      <c r="P150" s="84"/>
      <c r="Q150" s="84"/>
      <c r="R150" s="84"/>
      <c r="S150" s="8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</row>
    <row r="151" spans="1:30" s="53" customFormat="1">
      <c r="A151" s="52" t="s">
        <v>296</v>
      </c>
      <c r="B151" s="48" t="s">
        <v>44</v>
      </c>
      <c r="C151" s="79">
        <v>993576.79000000027</v>
      </c>
      <c r="D151" s="79"/>
      <c r="E151" s="79">
        <f>'Sch 75B'!C190</f>
        <v>48695.41</v>
      </c>
      <c r="F151" s="79"/>
      <c r="G151" s="79">
        <f>'Sch 75B'!D190</f>
        <v>-4580574.8499999996</v>
      </c>
      <c r="H151" s="79"/>
      <c r="I151" s="79">
        <f>'Sch 75B'!E190</f>
        <v>-248728.69</v>
      </c>
      <c r="J151" s="79"/>
      <c r="K151" s="79">
        <f>'Sch 75B'!F190</f>
        <v>271524.90000000002</v>
      </c>
      <c r="L151" s="79"/>
      <c r="M151" s="79">
        <f>'Sch 75B'!G190</f>
        <v>7088000</v>
      </c>
      <c r="N151" s="79"/>
      <c r="O151" s="79">
        <f t="shared" si="12"/>
        <v>3572493.5600000005</v>
      </c>
      <c r="P151" s="84"/>
      <c r="Q151" s="84"/>
      <c r="R151" s="84"/>
      <c r="S151" s="8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</row>
    <row r="152" spans="1:30">
      <c r="A152" s="5" t="s">
        <v>92</v>
      </c>
      <c r="B152" s="8" t="s">
        <v>45</v>
      </c>
      <c r="C152" s="71">
        <v>28419861.890000001</v>
      </c>
      <c r="D152" s="71"/>
      <c r="E152" s="63">
        <f>'Sch 75A'!C61</f>
        <v>3063085.32</v>
      </c>
      <c r="F152" s="71"/>
      <c r="G152" s="63">
        <f>'Sch 75A'!D61</f>
        <v>-247799.21</v>
      </c>
      <c r="H152" s="63"/>
      <c r="I152" s="63">
        <f>'Sch 75A'!E61</f>
        <v>-64618.47</v>
      </c>
      <c r="J152" s="63"/>
      <c r="K152" s="63">
        <f>'Sch 75A'!F61</f>
        <v>107004.13</v>
      </c>
      <c r="L152" s="63"/>
      <c r="M152" s="63">
        <f>'Sch 75A'!G61</f>
        <v>0</v>
      </c>
      <c r="N152" s="71"/>
      <c r="O152" s="71">
        <f t="shared" si="12"/>
        <v>31277533.66</v>
      </c>
      <c r="P152" s="12"/>
      <c r="Q152" s="12"/>
      <c r="R152" s="12"/>
      <c r="S152" s="1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5" t="s">
        <v>118</v>
      </c>
      <c r="B153" s="8">
        <v>374</v>
      </c>
      <c r="C153" s="65">
        <v>24367.020000000004</v>
      </c>
      <c r="D153" s="63"/>
      <c r="E153" s="65">
        <f>'Sch 75A'!C62</f>
        <v>1005.18</v>
      </c>
      <c r="F153" s="71"/>
      <c r="G153" s="65">
        <f>'Sch 75A'!D62</f>
        <v>0</v>
      </c>
      <c r="H153" s="71"/>
      <c r="I153" s="65">
        <f>'Sch 75A'!E62</f>
        <v>0</v>
      </c>
      <c r="J153" s="71"/>
      <c r="K153" s="65">
        <f>'Sch 75A'!F62</f>
        <v>0</v>
      </c>
      <c r="L153" s="71"/>
      <c r="M153" s="65">
        <f>'Sch 75A'!G62</f>
        <v>0</v>
      </c>
      <c r="N153" s="63"/>
      <c r="O153" s="65">
        <f t="shared" si="12"/>
        <v>25372.200000000004</v>
      </c>
      <c r="P153" s="12"/>
      <c r="Q153" s="12"/>
      <c r="R153" s="12"/>
      <c r="S153" s="1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5"/>
      <c r="B154" s="8"/>
      <c r="C154" s="63" t="s">
        <v>61</v>
      </c>
      <c r="D154" s="63"/>
      <c r="E154" s="63"/>
      <c r="F154" s="71"/>
      <c r="G154" s="63"/>
      <c r="H154" s="71"/>
      <c r="I154" s="63"/>
      <c r="J154" s="71"/>
      <c r="K154" s="63"/>
      <c r="L154" s="71"/>
      <c r="M154" s="63"/>
      <c r="N154" s="63"/>
      <c r="O154" s="63" t="s">
        <v>61</v>
      </c>
      <c r="P154" s="12"/>
      <c r="Q154" s="12"/>
      <c r="R154" s="12"/>
      <c r="S154" s="1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6" t="s">
        <v>46</v>
      </c>
      <c r="B155" s="8"/>
      <c r="C155" s="65">
        <v>390479143.00000012</v>
      </c>
      <c r="D155" s="63"/>
      <c r="E155" s="65">
        <f>SUM(E137:E154)</f>
        <v>37519877.339999996</v>
      </c>
      <c r="F155" s="71"/>
      <c r="G155" s="65">
        <f>SUM(G137:G154)</f>
        <v>-36688460.479999997</v>
      </c>
      <c r="H155" s="71"/>
      <c r="I155" s="65">
        <f>SUM(I137:I154)</f>
        <v>-6549651.6000000006</v>
      </c>
      <c r="J155" s="71"/>
      <c r="K155" s="65">
        <f>SUM(K137:K154)</f>
        <v>502331.59000000008</v>
      </c>
      <c r="L155" s="71"/>
      <c r="M155" s="65">
        <f>SUM(M137:M154)</f>
        <v>7079471.8099999996</v>
      </c>
      <c r="N155" s="63"/>
      <c r="O155" s="65">
        <f>C155+E155+G155+I155+K155+M155</f>
        <v>392342711.66000003</v>
      </c>
      <c r="P155" s="14">
        <f>SUM(O137:O154)</f>
        <v>392342711.66000009</v>
      </c>
      <c r="Q155" s="12">
        <f>O155-P155</f>
        <v>0</v>
      </c>
      <c r="R155" s="12"/>
      <c r="S155" s="1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F156" s="75"/>
      <c r="H156" s="75"/>
      <c r="J156" s="75"/>
      <c r="L156" s="75"/>
    </row>
    <row r="157" spans="1:30">
      <c r="A157" s="6" t="s">
        <v>47</v>
      </c>
      <c r="B157" s="8"/>
      <c r="C157" s="63"/>
      <c r="D157" s="63"/>
      <c r="E157" s="63"/>
      <c r="F157" s="71"/>
      <c r="G157" s="63"/>
      <c r="H157" s="71"/>
      <c r="I157" s="63"/>
      <c r="J157" s="71"/>
      <c r="K157" s="63"/>
      <c r="L157" s="71"/>
      <c r="M157" s="63"/>
      <c r="N157" s="63"/>
      <c r="O157" s="63"/>
      <c r="P157" s="12"/>
      <c r="Q157" s="12"/>
      <c r="R157" s="12"/>
      <c r="S157" s="1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5" t="s">
        <v>73</v>
      </c>
      <c r="B158" s="8">
        <v>390</v>
      </c>
      <c r="C158" s="63">
        <v>25264509.09</v>
      </c>
      <c r="D158" s="63"/>
      <c r="E158" s="63">
        <f>'Sch 75B'!C196</f>
        <v>1597356.07</v>
      </c>
      <c r="F158" s="63"/>
      <c r="G158" s="63">
        <f>'Sch 75B'!D196</f>
        <v>-852560.92</v>
      </c>
      <c r="H158" s="71"/>
      <c r="I158" s="63">
        <f>'Sch 75B'!E196</f>
        <v>-46745.24</v>
      </c>
      <c r="J158" s="63"/>
      <c r="K158" s="63">
        <f>'Sch 75B'!F196</f>
        <v>0</v>
      </c>
      <c r="L158" s="63"/>
      <c r="M158" s="63">
        <f>'Sch 75B'!G196</f>
        <v>0</v>
      </c>
      <c r="N158" s="63"/>
      <c r="O158" s="63">
        <f>C158+E158+G158+I158+K158+M158</f>
        <v>25962559</v>
      </c>
      <c r="P158" s="12"/>
      <c r="Q158" s="12"/>
      <c r="R158" s="12"/>
      <c r="S158" s="1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5" t="s">
        <v>93</v>
      </c>
      <c r="B159" s="8"/>
      <c r="C159" s="63" t="s">
        <v>61</v>
      </c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 t="s">
        <v>61</v>
      </c>
      <c r="P159" s="12"/>
      <c r="Q159" s="12"/>
      <c r="R159" s="12"/>
      <c r="S159" s="1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7" t="s">
        <v>94</v>
      </c>
      <c r="B160" s="8" t="s">
        <v>48</v>
      </c>
      <c r="C160" s="63">
        <v>2878568</v>
      </c>
      <c r="D160" s="63"/>
      <c r="E160" s="63">
        <f>'Sch 75B'!C197</f>
        <v>787369.05</v>
      </c>
      <c r="F160" s="63"/>
      <c r="G160" s="63">
        <f>'Sch 75B'!D197</f>
        <v>-1052186.6299999999</v>
      </c>
      <c r="H160" s="63"/>
      <c r="I160" s="63">
        <f>'Sch 75B'!E197</f>
        <v>0</v>
      </c>
      <c r="J160" s="63"/>
      <c r="K160" s="63">
        <f>'Sch 75B'!F197</f>
        <v>0</v>
      </c>
      <c r="L160" s="63"/>
      <c r="M160" s="63">
        <f>'Sch 75B'!G197</f>
        <v>0</v>
      </c>
      <c r="N160" s="63"/>
      <c r="O160" s="63">
        <f>C160+E160+G160+I160+K160+M160</f>
        <v>2613750.42</v>
      </c>
      <c r="P160" s="12"/>
      <c r="Q160" s="12"/>
      <c r="R160" s="12"/>
      <c r="S160" s="1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54">
      <c r="A161" s="7" t="s">
        <v>95</v>
      </c>
      <c r="B161" s="8" t="s">
        <v>48</v>
      </c>
      <c r="C161" s="63">
        <v>968116.40000000026</v>
      </c>
      <c r="D161" s="63"/>
      <c r="E161" s="63">
        <f>'Sch 75B'!C198</f>
        <v>364394.12</v>
      </c>
      <c r="F161" s="63"/>
      <c r="G161" s="63">
        <f>'Sch 75B'!D198</f>
        <v>-234269.12</v>
      </c>
      <c r="H161" s="63"/>
      <c r="I161" s="63">
        <f>'Sch 75B'!E198</f>
        <v>0</v>
      </c>
      <c r="J161" s="63"/>
      <c r="K161" s="63">
        <f>'Sch 75B'!F198</f>
        <v>0</v>
      </c>
      <c r="L161" s="63"/>
      <c r="M161" s="63">
        <f>'Sch 75B'!G198</f>
        <v>0</v>
      </c>
      <c r="N161" s="63"/>
      <c r="O161" s="63">
        <f>C161+E161+G161+I161+K161+M161</f>
        <v>1098241.4000000004</v>
      </c>
      <c r="P161" s="12"/>
      <c r="Q161" s="12"/>
      <c r="R161" s="12"/>
      <c r="S161" s="1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54">
      <c r="A162" s="5" t="s">
        <v>96</v>
      </c>
      <c r="B162" s="8"/>
      <c r="C162" s="63" t="s">
        <v>61</v>
      </c>
      <c r="D162" s="63" t="s">
        <v>61</v>
      </c>
      <c r="E162" s="63" t="s">
        <v>61</v>
      </c>
      <c r="F162" s="63"/>
      <c r="G162" s="63" t="s">
        <v>61</v>
      </c>
      <c r="H162" s="63"/>
      <c r="I162" s="63" t="s">
        <v>61</v>
      </c>
      <c r="J162" s="63"/>
      <c r="K162" s="63" t="s">
        <v>61</v>
      </c>
      <c r="L162" s="63"/>
      <c r="M162" s="63" t="s">
        <v>61</v>
      </c>
      <c r="N162" s="63" t="s">
        <v>61</v>
      </c>
      <c r="O162" s="63" t="s">
        <v>61</v>
      </c>
      <c r="P162" s="12" t="s">
        <v>61</v>
      </c>
      <c r="Q162" s="12" t="s">
        <v>61</v>
      </c>
      <c r="R162" s="12" t="s">
        <v>61</v>
      </c>
      <c r="S162" s="12" t="s">
        <v>61</v>
      </c>
      <c r="T162" s="12" t="s">
        <v>61</v>
      </c>
      <c r="U162" s="12" t="s">
        <v>61</v>
      </c>
      <c r="V162" s="12" t="s">
        <v>61</v>
      </c>
      <c r="W162" s="12" t="s">
        <v>61</v>
      </c>
      <c r="X162" s="12" t="s">
        <v>61</v>
      </c>
      <c r="Y162" s="12" t="s">
        <v>61</v>
      </c>
      <c r="Z162" s="12" t="s">
        <v>61</v>
      </c>
      <c r="AA162" s="12" t="s">
        <v>61</v>
      </c>
      <c r="AB162" s="12" t="s">
        <v>61</v>
      </c>
      <c r="AC162" s="12" t="s">
        <v>61</v>
      </c>
      <c r="AD162" s="12" t="s">
        <v>61</v>
      </c>
      <c r="AE162" s="12" t="s">
        <v>61</v>
      </c>
      <c r="AF162" s="12" t="s">
        <v>61</v>
      </c>
      <c r="AG162" s="12" t="s">
        <v>61</v>
      </c>
      <c r="AH162" s="12" t="s">
        <v>61</v>
      </c>
      <c r="AI162" s="12" t="s">
        <v>61</v>
      </c>
      <c r="AJ162" s="12" t="s">
        <v>61</v>
      </c>
      <c r="AK162" s="12" t="s">
        <v>61</v>
      </c>
      <c r="AL162" s="12" t="s">
        <v>61</v>
      </c>
      <c r="AM162" s="12" t="s">
        <v>61</v>
      </c>
      <c r="AN162" s="12" t="s">
        <v>61</v>
      </c>
      <c r="AO162" s="12" t="s">
        <v>61</v>
      </c>
      <c r="AP162" s="12" t="s">
        <v>61</v>
      </c>
      <c r="AQ162" s="12" t="s">
        <v>61</v>
      </c>
      <c r="AR162" s="12" t="s">
        <v>61</v>
      </c>
      <c r="AS162" s="12" t="s">
        <v>61</v>
      </c>
      <c r="AT162" s="12" t="s">
        <v>61</v>
      </c>
      <c r="AU162" s="12" t="s">
        <v>61</v>
      </c>
      <c r="AV162" s="12" t="s">
        <v>61</v>
      </c>
      <c r="AW162" s="12" t="s">
        <v>61</v>
      </c>
      <c r="AX162" s="12" t="s">
        <v>61</v>
      </c>
      <c r="AY162" s="12" t="s">
        <v>61</v>
      </c>
      <c r="AZ162" t="s">
        <v>61</v>
      </c>
      <c r="BA162" t="s">
        <v>61</v>
      </c>
      <c r="BB162" t="s">
        <v>61</v>
      </c>
    </row>
    <row r="163" spans="1:54">
      <c r="A163" s="7" t="s">
        <v>97</v>
      </c>
      <c r="B163" s="8" t="s">
        <v>49</v>
      </c>
      <c r="C163" s="63">
        <v>0</v>
      </c>
      <c r="D163" s="63"/>
      <c r="E163" s="63">
        <v>0</v>
      </c>
      <c r="F163" s="63"/>
      <c r="G163" s="63">
        <v>0</v>
      </c>
      <c r="H163" s="63"/>
      <c r="I163" s="63">
        <v>0</v>
      </c>
      <c r="J163" s="63"/>
      <c r="K163" s="63">
        <v>0</v>
      </c>
      <c r="L163" s="63"/>
      <c r="M163" s="63">
        <v>0</v>
      </c>
      <c r="N163" s="63"/>
      <c r="O163" s="63">
        <f t="shared" ref="O163:O171" si="14">C163+E163+G163+I163+K163+M163</f>
        <v>0</v>
      </c>
      <c r="P163" s="12"/>
      <c r="Q163" s="12"/>
      <c r="R163" s="12"/>
      <c r="S163" s="1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54">
      <c r="A164" s="7" t="s">
        <v>98</v>
      </c>
      <c r="B164" s="8" t="s">
        <v>50</v>
      </c>
      <c r="C164" s="63">
        <v>3257104.57</v>
      </c>
      <c r="D164" s="63"/>
      <c r="E164" s="63">
        <f>'Sch 75B'!C200</f>
        <v>652206.46</v>
      </c>
      <c r="F164" s="63"/>
      <c r="G164" s="63">
        <f>'Sch 75B'!D200</f>
        <v>-696122.27</v>
      </c>
      <c r="H164" s="63"/>
      <c r="I164" s="63">
        <f>'Sch 75B'!E200</f>
        <v>0</v>
      </c>
      <c r="J164" s="63"/>
      <c r="K164" s="63">
        <f>'Sch 75B'!F200</f>
        <v>0</v>
      </c>
      <c r="L164" s="63"/>
      <c r="M164" s="63">
        <f>'Sch 75B'!G200</f>
        <v>0</v>
      </c>
      <c r="N164" s="63"/>
      <c r="O164" s="63">
        <f t="shared" si="14"/>
        <v>3213188.76</v>
      </c>
      <c r="P164" s="12"/>
      <c r="Q164" s="12"/>
      <c r="R164" s="12"/>
      <c r="S164" s="1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54">
      <c r="A165" s="7" t="s">
        <v>99</v>
      </c>
      <c r="B165" s="8" t="s">
        <v>51</v>
      </c>
      <c r="C165" s="63">
        <v>10553315.02</v>
      </c>
      <c r="D165" s="63"/>
      <c r="E165" s="63">
        <f>'Sch 75B'!C199</f>
        <v>1598927.62</v>
      </c>
      <c r="F165" s="63"/>
      <c r="G165" s="63">
        <f>'Sch 75B'!D199</f>
        <v>-294039.25</v>
      </c>
      <c r="H165" s="63"/>
      <c r="I165" s="63">
        <f>'Sch 75B'!E199</f>
        <v>0</v>
      </c>
      <c r="J165" s="63"/>
      <c r="K165" s="63">
        <f>'Sch 75B'!F199</f>
        <v>103723.29</v>
      </c>
      <c r="L165" s="63"/>
      <c r="M165" s="63">
        <f>'Sch 75B'!G199</f>
        <v>0</v>
      </c>
      <c r="N165" s="63"/>
      <c r="O165" s="63">
        <f t="shared" si="14"/>
        <v>11961926.68</v>
      </c>
      <c r="P165" s="12"/>
      <c r="Q165" s="12"/>
      <c r="R165" s="12"/>
      <c r="S165" s="1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54">
      <c r="A166" s="7" t="s">
        <v>100</v>
      </c>
      <c r="B166" s="8" t="s">
        <v>52</v>
      </c>
      <c r="C166" s="63">
        <v>687599.36</v>
      </c>
      <c r="D166" s="63"/>
      <c r="E166" s="63">
        <f>'Sch 75B'!C202</f>
        <v>56956.52</v>
      </c>
      <c r="F166" s="63"/>
      <c r="G166" s="63">
        <f>'Sch 75B'!D202</f>
        <v>-85899.62</v>
      </c>
      <c r="H166" s="63"/>
      <c r="I166" s="63">
        <f>'Sch 75B'!E202</f>
        <v>0</v>
      </c>
      <c r="J166" s="63"/>
      <c r="K166" s="63">
        <f>'Sch 75B'!F202</f>
        <v>0</v>
      </c>
      <c r="L166" s="63"/>
      <c r="M166" s="63">
        <f>'Sch 75B'!G202</f>
        <v>0</v>
      </c>
      <c r="N166" s="63"/>
      <c r="O166" s="63">
        <f t="shared" si="14"/>
        <v>658656.26</v>
      </c>
      <c r="P166" s="12"/>
      <c r="Q166" s="12"/>
      <c r="R166" s="12"/>
      <c r="S166" s="1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54">
      <c r="A167" s="7" t="s">
        <v>101</v>
      </c>
      <c r="B167" s="8" t="s">
        <v>53</v>
      </c>
      <c r="C167" s="63">
        <v>4416.1600000000035</v>
      </c>
      <c r="D167" s="63"/>
      <c r="E167" s="63">
        <f>'Sch 75B'!C201</f>
        <v>42718.8</v>
      </c>
      <c r="F167" s="63"/>
      <c r="G167" s="63">
        <f>'Sch 75B'!D201</f>
        <v>0</v>
      </c>
      <c r="H167" s="63"/>
      <c r="I167" s="63">
        <f>'Sch 75B'!E201</f>
        <v>0</v>
      </c>
      <c r="J167" s="63"/>
      <c r="K167" s="63">
        <f>'Sch 75B'!F201</f>
        <v>0</v>
      </c>
      <c r="L167" s="63"/>
      <c r="M167" s="63">
        <f>'Sch 75B'!G201</f>
        <v>0</v>
      </c>
      <c r="N167" s="63"/>
      <c r="O167" s="63">
        <f t="shared" si="14"/>
        <v>47134.960000000006</v>
      </c>
      <c r="P167" s="12"/>
      <c r="Q167" s="12"/>
      <c r="R167" s="12"/>
      <c r="S167" s="1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54">
      <c r="A168" s="5" t="s">
        <v>106</v>
      </c>
      <c r="B168" s="8" t="s">
        <v>54</v>
      </c>
      <c r="C168" s="63">
        <v>447079.1100000001</v>
      </c>
      <c r="D168" s="63"/>
      <c r="E168" s="63">
        <f>'Sch 75B'!C203</f>
        <v>168066.72</v>
      </c>
      <c r="F168" s="63"/>
      <c r="G168" s="63">
        <f>'Sch 75B'!D203</f>
        <v>0</v>
      </c>
      <c r="H168" s="63"/>
      <c r="I168" s="63">
        <f>'Sch 75B'!E203</f>
        <v>0</v>
      </c>
      <c r="J168" s="63"/>
      <c r="K168" s="63">
        <f>'Sch 75B'!F203</f>
        <v>0</v>
      </c>
      <c r="L168" s="63"/>
      <c r="M168" s="63">
        <f>'Sch 75B'!G203</f>
        <v>0</v>
      </c>
      <c r="N168" s="63"/>
      <c r="O168" s="63">
        <f t="shared" si="14"/>
        <v>615145.83000000007</v>
      </c>
      <c r="P168" s="12"/>
      <c r="Q168" s="12"/>
      <c r="R168" s="12"/>
      <c r="S168" s="1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54">
      <c r="A169" s="5" t="s">
        <v>107</v>
      </c>
      <c r="B169" s="8" t="s">
        <v>55</v>
      </c>
      <c r="C169" s="63">
        <v>732684.17999999993</v>
      </c>
      <c r="D169" s="63"/>
      <c r="E169" s="63">
        <f>'Sch 75B'!C204</f>
        <v>358154.99</v>
      </c>
      <c r="F169" s="63"/>
      <c r="G169" s="63">
        <f>'Sch 75B'!D204</f>
        <v>-151121.63</v>
      </c>
      <c r="H169" s="63"/>
      <c r="I169" s="63">
        <f>'Sch 75B'!E204</f>
        <v>0</v>
      </c>
      <c r="J169" s="63"/>
      <c r="K169" s="63">
        <f>'Sch 75B'!F204</f>
        <v>0</v>
      </c>
      <c r="L169" s="63"/>
      <c r="M169" s="63">
        <f>'Sch 75B'!G204</f>
        <v>0</v>
      </c>
      <c r="N169" s="63"/>
      <c r="O169" s="63">
        <f t="shared" si="14"/>
        <v>939717.53999999992</v>
      </c>
      <c r="P169" s="12"/>
      <c r="Q169" s="12"/>
      <c r="R169" s="12"/>
      <c r="S169" s="1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54">
      <c r="A170" s="5" t="s">
        <v>108</v>
      </c>
      <c r="B170" s="8" t="s">
        <v>56</v>
      </c>
      <c r="C170" s="63">
        <v>1160925.5299999998</v>
      </c>
      <c r="D170" s="63"/>
      <c r="E170" s="63">
        <f>'Sch 75B'!C205</f>
        <v>346814.96</v>
      </c>
      <c r="F170" s="63"/>
      <c r="G170" s="63">
        <f>'Sch 75B'!D205</f>
        <v>-479501.29</v>
      </c>
      <c r="H170" s="63"/>
      <c r="I170" s="63">
        <f>'Sch 75B'!E205</f>
        <v>0</v>
      </c>
      <c r="J170" s="63"/>
      <c r="K170" s="63">
        <f>'Sch 75B'!F205</f>
        <v>0</v>
      </c>
      <c r="L170" s="63"/>
      <c r="M170" s="63">
        <f>'Sch 75B'!G205</f>
        <v>0</v>
      </c>
      <c r="N170" s="63"/>
      <c r="O170" s="63">
        <f t="shared" si="14"/>
        <v>1028239.1999999997</v>
      </c>
      <c r="P170" s="12"/>
      <c r="Q170" s="12"/>
      <c r="R170" s="12"/>
      <c r="S170" s="1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54">
      <c r="A171" s="5" t="s">
        <v>102</v>
      </c>
      <c r="B171" s="8" t="s">
        <v>57</v>
      </c>
      <c r="C171" s="63">
        <v>432879.07999999996</v>
      </c>
      <c r="D171" s="63"/>
      <c r="E171" s="63">
        <f>'Sch 75B'!C206</f>
        <v>39660.370000000003</v>
      </c>
      <c r="F171" s="63"/>
      <c r="G171" s="63">
        <f>'Sch 75B'!D206</f>
        <v>0</v>
      </c>
      <c r="H171" s="63"/>
      <c r="I171" s="63">
        <f>'Sch 75B'!E206</f>
        <v>0</v>
      </c>
      <c r="J171" s="63"/>
      <c r="K171" s="63">
        <f>'Sch 75B'!F206</f>
        <v>0</v>
      </c>
      <c r="L171" s="63"/>
      <c r="M171" s="63">
        <f>'Sch 75B'!G206</f>
        <v>0</v>
      </c>
      <c r="N171" s="63"/>
      <c r="O171" s="63">
        <f t="shared" si="14"/>
        <v>472539.44999999995</v>
      </c>
      <c r="P171" s="12"/>
      <c r="Q171" s="12"/>
      <c r="R171" s="12"/>
      <c r="S171" s="1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54">
      <c r="A172" s="5" t="s">
        <v>103</v>
      </c>
      <c r="B172" s="8"/>
      <c r="C172" s="63" t="s">
        <v>61</v>
      </c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 t="s">
        <v>61</v>
      </c>
      <c r="P172" s="12"/>
      <c r="Q172" s="12"/>
      <c r="R172" s="12"/>
      <c r="S172" s="1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54">
      <c r="A173" s="7" t="s">
        <v>104</v>
      </c>
      <c r="B173" s="8" t="s">
        <v>58</v>
      </c>
      <c r="C173" s="63">
        <v>9628528.2699999977</v>
      </c>
      <c r="D173" s="63"/>
      <c r="E173" s="63">
        <f>'Sch 75B'!C207+'Sch 75B'!C209</f>
        <v>1261470.1399999999</v>
      </c>
      <c r="F173" s="63"/>
      <c r="G173" s="63">
        <f>'Sch 75B'!D207+'Sch 75B'!D209</f>
        <v>-5076185.34</v>
      </c>
      <c r="H173" s="63"/>
      <c r="I173" s="63">
        <f>'Sch 75B'!E207+'Sch 75B'!E209</f>
        <v>-24895.99</v>
      </c>
      <c r="J173" s="63"/>
      <c r="K173" s="63">
        <f>'Sch 75B'!F207+'Sch 75B'!F209</f>
        <v>-956.54</v>
      </c>
      <c r="L173" s="63"/>
      <c r="M173" s="63">
        <f>'Sch 75B'!G207+'Sch 75B'!G209</f>
        <v>162.69999999999999</v>
      </c>
      <c r="N173" s="63"/>
      <c r="O173" s="63">
        <f>C173+E173+G173+I173+K173+M173</f>
        <v>5788123.2399999984</v>
      </c>
      <c r="P173" s="12"/>
      <c r="Q173" s="12"/>
      <c r="R173" s="12"/>
      <c r="S173" s="1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54">
      <c r="A174" s="7" t="s">
        <v>70</v>
      </c>
      <c r="B174" s="8" t="s">
        <v>58</v>
      </c>
      <c r="C174" s="63">
        <v>1646443.5899999999</v>
      </c>
      <c r="D174" s="63"/>
      <c r="E174" s="63">
        <f>'Sch 75B'!C208</f>
        <v>597510.19999999995</v>
      </c>
      <c r="F174" s="63"/>
      <c r="G174" s="63">
        <f>'Sch 75B'!D208</f>
        <v>-808454.5</v>
      </c>
      <c r="H174" s="63"/>
      <c r="I174" s="63">
        <f>'Sch 75B'!E208</f>
        <v>0</v>
      </c>
      <c r="J174" s="63"/>
      <c r="K174" s="63">
        <f>'Sch 75B'!F208</f>
        <v>0</v>
      </c>
      <c r="L174" s="63"/>
      <c r="M174" s="63">
        <f>'Sch 75B'!G208</f>
        <v>0</v>
      </c>
      <c r="N174" s="63"/>
      <c r="O174" s="63">
        <f>C174+E174+G174+I174+K174+M174</f>
        <v>1435499.29</v>
      </c>
      <c r="P174" s="12"/>
      <c r="Q174" s="12"/>
      <c r="R174" s="12"/>
      <c r="S174" s="1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54">
      <c r="A175" s="5" t="s">
        <v>105</v>
      </c>
      <c r="B175" s="8" t="s">
        <v>59</v>
      </c>
      <c r="C175" s="71">
        <v>1359819.27</v>
      </c>
      <c r="D175" s="71"/>
      <c r="E175" s="71">
        <f>'Sch 75B'!C210</f>
        <v>495315.55</v>
      </c>
      <c r="F175" s="71"/>
      <c r="G175" s="71">
        <f>'Sch 75B'!D210</f>
        <v>-135770.47</v>
      </c>
      <c r="H175" s="71"/>
      <c r="I175" s="71">
        <f>'Sch 75B'!E210</f>
        <v>0</v>
      </c>
      <c r="J175" s="71"/>
      <c r="K175" s="71">
        <f>'Sch 75B'!F210</f>
        <v>0</v>
      </c>
      <c r="L175" s="71"/>
      <c r="M175" s="71">
        <f>'Sch 75B'!G210</f>
        <v>0</v>
      </c>
      <c r="N175" s="71"/>
      <c r="O175" s="71">
        <f>C175+E175+G175+I175+K175+M175</f>
        <v>1719364.35</v>
      </c>
      <c r="P175" s="12"/>
      <c r="Q175" s="12"/>
      <c r="R175" s="12"/>
      <c r="S175" s="1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54">
      <c r="A176" s="5" t="s">
        <v>118</v>
      </c>
      <c r="B176" s="9">
        <v>399.1</v>
      </c>
      <c r="C176" s="65">
        <v>114378.66000000002</v>
      </c>
      <c r="D176" s="63"/>
      <c r="E176" s="65">
        <f>'Sch 75B'!C211</f>
        <v>4052.52</v>
      </c>
      <c r="F176" s="71"/>
      <c r="G176" s="65">
        <f>'Sch 75B'!D211</f>
        <v>0</v>
      </c>
      <c r="H176" s="71"/>
      <c r="I176" s="65">
        <f>'Sch 75B'!E211</f>
        <v>0</v>
      </c>
      <c r="J176" s="71"/>
      <c r="K176" s="65">
        <f>'Sch 75B'!F211</f>
        <v>0</v>
      </c>
      <c r="L176" s="71"/>
      <c r="M176" s="65">
        <f>'Sch 75B'!G211</f>
        <v>0</v>
      </c>
      <c r="N176" s="63"/>
      <c r="O176" s="65">
        <f>C176+E176+G176+I176+K176+M176</f>
        <v>118431.18000000002</v>
      </c>
      <c r="P176" s="12"/>
      <c r="Q176" s="12"/>
      <c r="R176" s="12"/>
      <c r="S176" s="1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8"/>
      <c r="C177" s="63" t="s">
        <v>61</v>
      </c>
      <c r="D177" s="63"/>
      <c r="E177" s="63"/>
      <c r="F177" s="71"/>
      <c r="G177" s="63"/>
      <c r="H177" s="71"/>
      <c r="I177" s="63"/>
      <c r="J177" s="71"/>
      <c r="K177" s="63" t="s">
        <v>61</v>
      </c>
      <c r="L177" s="71"/>
      <c r="M177" s="63"/>
      <c r="N177" s="63"/>
      <c r="O177" s="63" t="s">
        <v>61</v>
      </c>
      <c r="P177" s="12"/>
      <c r="Q177" s="12"/>
      <c r="R177" s="12"/>
      <c r="S177" s="1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2" t="s">
        <v>60</v>
      </c>
      <c r="B178" s="8"/>
      <c r="C178" s="65">
        <v>59136366.289999992</v>
      </c>
      <c r="D178" s="63"/>
      <c r="E178" s="65">
        <f>SUM(E158:E177)</f>
        <v>8370974.0899999989</v>
      </c>
      <c r="F178" s="71"/>
      <c r="G178" s="65">
        <f>SUM(G158:G177)</f>
        <v>-9866111.040000001</v>
      </c>
      <c r="H178" s="71"/>
      <c r="I178" s="65">
        <f>SUM(I158:I177)</f>
        <v>-71641.23</v>
      </c>
      <c r="J178" s="71"/>
      <c r="K178" s="65">
        <f>SUM(K158:K177)</f>
        <v>102766.75</v>
      </c>
      <c r="L178" s="71"/>
      <c r="M178" s="65">
        <f>SUM(M158:M177)</f>
        <v>162.69999999999999</v>
      </c>
      <c r="N178" s="63"/>
      <c r="O178" s="65">
        <f>C178+E178+G178+I178+K178+M178</f>
        <v>57672517.560000002</v>
      </c>
      <c r="P178" s="14">
        <f>SUM(O158:O177)</f>
        <v>57672517.559999995</v>
      </c>
      <c r="Q178" s="12">
        <f>O178-P178</f>
        <v>0</v>
      </c>
      <c r="R178" s="12"/>
      <c r="S178" s="1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8"/>
      <c r="C179" s="63" t="s">
        <v>61</v>
      </c>
      <c r="D179" s="63"/>
      <c r="E179" s="63"/>
      <c r="F179" s="71"/>
      <c r="G179" s="63"/>
      <c r="H179" s="71"/>
      <c r="I179" s="63"/>
      <c r="J179" s="71"/>
      <c r="K179" s="63"/>
      <c r="L179" s="71"/>
      <c r="M179" s="63"/>
      <c r="N179" s="63"/>
      <c r="O179" s="63" t="s">
        <v>61</v>
      </c>
      <c r="P179" s="12"/>
      <c r="Q179" s="12"/>
      <c r="R179" s="12"/>
      <c r="S179" s="1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thickBot="1">
      <c r="A180" s="2" t="s">
        <v>121</v>
      </c>
      <c r="B180" s="8"/>
      <c r="C180" s="76">
        <v>1338888942.0800004</v>
      </c>
      <c r="D180" s="63"/>
      <c r="E180" s="76">
        <f>SUM(E13,E116,E129,E155,E178)</f>
        <v>143407136.35999998</v>
      </c>
      <c r="F180" s="71"/>
      <c r="G180" s="76">
        <f>SUM(G13,G116,G129,G155,G178)</f>
        <v>-79466871.859999999</v>
      </c>
      <c r="H180" s="71"/>
      <c r="I180" s="76">
        <f>SUM(I13,I116,I129,I155,I178)</f>
        <v>-31707149.309999999</v>
      </c>
      <c r="J180" s="71"/>
      <c r="K180" s="76">
        <f>SUM(K13,K116,K129,K155,K178)</f>
        <v>1747113.9300000002</v>
      </c>
      <c r="L180" s="71"/>
      <c r="M180" s="76">
        <f>SUM(M13,M116,M129,M155,M178)</f>
        <v>7088000</v>
      </c>
      <c r="N180" s="63"/>
      <c r="O180" s="76">
        <f>C180+E180+G180+I180+K180+M180</f>
        <v>1379957171.2000005</v>
      </c>
      <c r="P180" s="14">
        <f>SUM(O13,O116,O129,O155,O178)</f>
        <v>1379957171.1999998</v>
      </c>
      <c r="Q180" s="12">
        <f>O180-P180</f>
        <v>0</v>
      </c>
      <c r="R180" s="12"/>
      <c r="S180" s="1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thickTop="1">
      <c r="A181" s="1"/>
      <c r="B181" s="8"/>
      <c r="C181" s="63"/>
      <c r="D181" s="63"/>
      <c r="E181" s="63"/>
      <c r="F181" s="71"/>
      <c r="G181" s="63"/>
      <c r="H181" s="71"/>
      <c r="I181" s="63"/>
      <c r="J181" s="71"/>
      <c r="K181" s="63"/>
      <c r="L181" s="71"/>
      <c r="M181" s="63"/>
      <c r="N181" s="63"/>
      <c r="O181" s="63"/>
      <c r="P181" s="12"/>
      <c r="Q181" s="12"/>
      <c r="R181" s="12"/>
      <c r="S181" s="1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27"/>
      <c r="B182" s="8"/>
      <c r="C182" s="63"/>
      <c r="D182" s="63"/>
      <c r="E182" s="63"/>
      <c r="F182" s="71"/>
      <c r="G182" s="63"/>
      <c r="H182" s="71"/>
      <c r="I182" s="63"/>
      <c r="J182" s="71"/>
      <c r="K182" s="63"/>
      <c r="L182" s="71"/>
      <c r="M182" s="63"/>
      <c r="N182" s="63"/>
      <c r="O182" s="63"/>
      <c r="P182" s="12"/>
      <c r="Q182" s="12"/>
      <c r="R182" s="12"/>
      <c r="S182" s="1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8"/>
      <c r="C183" s="63"/>
      <c r="D183" s="63"/>
      <c r="E183" s="63"/>
      <c r="F183" s="63"/>
      <c r="G183" s="63"/>
      <c r="H183" s="63"/>
      <c r="I183" s="63"/>
      <c r="J183" s="71"/>
      <c r="K183" s="63"/>
      <c r="L183" s="71"/>
      <c r="M183" s="63"/>
      <c r="N183" s="63"/>
      <c r="O183" s="63"/>
      <c r="P183" s="12"/>
      <c r="Q183" s="12"/>
      <c r="R183" s="12"/>
      <c r="S183" s="1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12"/>
      <c r="Q184" s="12"/>
      <c r="R184" s="12"/>
      <c r="S184" s="1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12"/>
      <c r="Q185" s="12"/>
      <c r="R185" s="12"/>
      <c r="S185" s="1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12"/>
      <c r="Q186" s="12"/>
      <c r="R186" s="12"/>
      <c r="S186" s="1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12"/>
      <c r="Q187" s="12"/>
      <c r="R187" s="12"/>
      <c r="S187" s="1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12"/>
      <c r="Q188" s="12"/>
      <c r="R188" s="12"/>
      <c r="S188" s="1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12"/>
      <c r="Q189" s="12"/>
      <c r="R189" s="12"/>
      <c r="S189" s="1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12"/>
      <c r="Q190" s="12"/>
      <c r="R190" s="12"/>
      <c r="S190" s="1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12"/>
      <c r="Q191" s="12"/>
      <c r="R191" s="12"/>
      <c r="S191" s="1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12"/>
      <c r="Q192" s="12"/>
      <c r="R192" s="12"/>
      <c r="S192" s="1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12"/>
      <c r="Q193" s="12"/>
      <c r="R193" s="12"/>
      <c r="S193" s="1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12"/>
      <c r="Q194" s="12"/>
      <c r="R194" s="12"/>
      <c r="S194" s="1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12"/>
      <c r="Q195" s="12"/>
      <c r="R195" s="12"/>
      <c r="S195" s="1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12"/>
      <c r="Q196" s="12"/>
      <c r="R196" s="12"/>
      <c r="S196" s="1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12"/>
      <c r="Q197" s="12"/>
      <c r="R197" s="12"/>
      <c r="S197" s="1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12"/>
      <c r="Q198" s="12"/>
      <c r="R198" s="12"/>
      <c r="S198" s="1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12"/>
      <c r="Q199" s="12"/>
      <c r="R199" s="12"/>
      <c r="S199" s="1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12"/>
      <c r="Q200" s="12"/>
      <c r="R200" s="12"/>
      <c r="S200" s="1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12"/>
      <c r="Q201" s="12"/>
      <c r="R201" s="12"/>
      <c r="S201" s="1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12"/>
      <c r="Q202" s="12"/>
      <c r="R202" s="12"/>
      <c r="S202" s="1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12"/>
      <c r="Q203" s="12"/>
      <c r="R203" s="12"/>
      <c r="S203" s="1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12"/>
      <c r="Q204" s="12"/>
      <c r="R204" s="12"/>
      <c r="S204" s="1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12"/>
      <c r="Q205" s="12"/>
      <c r="R205" s="12"/>
      <c r="S205" s="1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12"/>
      <c r="Q206" s="12"/>
      <c r="R206" s="12"/>
      <c r="S206" s="1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12"/>
      <c r="Q207" s="12"/>
      <c r="R207" s="12"/>
      <c r="S207" s="1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12"/>
      <c r="Q208" s="12"/>
      <c r="R208" s="12"/>
      <c r="S208" s="1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12"/>
      <c r="Q209" s="12"/>
      <c r="R209" s="12"/>
      <c r="S209" s="1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12"/>
      <c r="Q210" s="12"/>
      <c r="R210" s="12"/>
      <c r="S210" s="1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12"/>
      <c r="Q211" s="12"/>
      <c r="R211" s="12"/>
      <c r="S211" s="1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12"/>
      <c r="Q212" s="12"/>
      <c r="R212" s="12"/>
      <c r="S212" s="1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12"/>
      <c r="Q213" s="12"/>
      <c r="R213" s="12"/>
      <c r="S213" s="1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12"/>
      <c r="Q214" s="12"/>
      <c r="R214" s="12"/>
      <c r="S214" s="1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12"/>
      <c r="Q215" s="12"/>
      <c r="R215" s="12"/>
      <c r="S215" s="1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12"/>
      <c r="Q216" s="12"/>
      <c r="R216" s="12"/>
      <c r="S216" s="1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12"/>
      <c r="Q217" s="12"/>
      <c r="R217" s="12"/>
      <c r="S217" s="1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12"/>
      <c r="Q218" s="12"/>
      <c r="R218" s="12"/>
      <c r="S218" s="1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12"/>
      <c r="Q219" s="12"/>
      <c r="R219" s="12"/>
      <c r="S219" s="1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12"/>
      <c r="Q220" s="12"/>
      <c r="R220" s="12"/>
      <c r="S220" s="1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12"/>
      <c r="Q221" s="12"/>
      <c r="R221" s="12"/>
      <c r="S221" s="1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12"/>
      <c r="Q222" s="12"/>
      <c r="R222" s="12"/>
      <c r="S222" s="1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12"/>
      <c r="Q223" s="12"/>
      <c r="R223" s="12"/>
      <c r="S223" s="1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12"/>
      <c r="Q224" s="12"/>
      <c r="R224" s="12"/>
      <c r="S224" s="1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12"/>
      <c r="Q225" s="12"/>
      <c r="R225" s="12"/>
      <c r="S225" s="1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12"/>
      <c r="Q226" s="12"/>
      <c r="R226" s="12"/>
      <c r="S226" s="1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12"/>
      <c r="Q227" s="12"/>
      <c r="R227" s="12"/>
      <c r="S227" s="1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12"/>
      <c r="Q228" s="12"/>
      <c r="R228" s="12"/>
      <c r="S228" s="1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12"/>
      <c r="Q229" s="12"/>
      <c r="R229" s="12"/>
      <c r="S229" s="1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12"/>
      <c r="Q230" s="12"/>
      <c r="R230" s="12"/>
      <c r="S230" s="1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12"/>
      <c r="Q231" s="12"/>
      <c r="R231" s="12"/>
      <c r="S231" s="1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12"/>
      <c r="Q232" s="12"/>
      <c r="R232" s="12"/>
      <c r="S232" s="1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12"/>
      <c r="Q233" s="12"/>
      <c r="R233" s="12"/>
      <c r="S233" s="1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12"/>
      <c r="Q234" s="12"/>
      <c r="R234" s="12"/>
      <c r="S234" s="1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12"/>
      <c r="Q235" s="12"/>
      <c r="R235" s="12"/>
      <c r="S235" s="1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12"/>
      <c r="Q236" s="12"/>
      <c r="R236" s="12"/>
      <c r="S236" s="1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12"/>
      <c r="Q237" s="12"/>
      <c r="R237" s="12"/>
      <c r="S237" s="1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12"/>
      <c r="Q238" s="12"/>
      <c r="R238" s="12"/>
      <c r="S238" s="1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12"/>
      <c r="Q239" s="12"/>
      <c r="R239" s="12"/>
      <c r="S239" s="1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12"/>
      <c r="Q240" s="12"/>
      <c r="R240" s="12"/>
      <c r="S240" s="1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12"/>
      <c r="Q241" s="12"/>
      <c r="R241" s="12"/>
      <c r="S241" s="1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12"/>
      <c r="Q242" s="12"/>
      <c r="R242" s="12"/>
      <c r="S242" s="1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12"/>
      <c r="Q243" s="12"/>
      <c r="R243" s="12"/>
      <c r="S243" s="1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12"/>
      <c r="Q244" s="12"/>
      <c r="R244" s="12"/>
      <c r="S244" s="1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12"/>
      <c r="Q245" s="12"/>
      <c r="R245" s="12"/>
      <c r="S245" s="1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12"/>
      <c r="Q246" s="12"/>
      <c r="R246" s="12"/>
      <c r="S246" s="1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12"/>
      <c r="Q247" s="12"/>
      <c r="R247" s="12"/>
      <c r="S247" s="1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12"/>
      <c r="Q248" s="12"/>
      <c r="R248" s="12"/>
      <c r="S248" s="1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12"/>
      <c r="Q249" s="12"/>
      <c r="R249" s="12"/>
      <c r="S249" s="1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12"/>
      <c r="Q250" s="12"/>
      <c r="R250" s="12"/>
      <c r="S250" s="1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12"/>
      <c r="Q251" s="12"/>
      <c r="R251" s="12"/>
      <c r="S251" s="1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12"/>
      <c r="Q252" s="12"/>
      <c r="R252" s="12"/>
      <c r="S252" s="1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12"/>
      <c r="Q253" s="12"/>
      <c r="R253" s="12"/>
      <c r="S253" s="1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12"/>
      <c r="Q254" s="12"/>
      <c r="R254" s="12"/>
      <c r="S254" s="1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12"/>
      <c r="Q255" s="12"/>
      <c r="R255" s="12"/>
      <c r="S255" s="1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12"/>
      <c r="Q256" s="12"/>
      <c r="R256" s="12"/>
      <c r="S256" s="1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12"/>
      <c r="Q257" s="12"/>
      <c r="R257" s="12"/>
      <c r="S257" s="1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12"/>
      <c r="Q258" s="12"/>
      <c r="R258" s="12"/>
      <c r="S258" s="1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12"/>
      <c r="Q259" s="12"/>
      <c r="R259" s="12"/>
      <c r="S259" s="1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12"/>
      <c r="Q260" s="12"/>
      <c r="R260" s="12"/>
      <c r="S260" s="1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12"/>
      <c r="Q261" s="12"/>
      <c r="R261" s="12"/>
      <c r="S261" s="1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12"/>
      <c r="Q262" s="12"/>
      <c r="R262" s="12"/>
      <c r="S262" s="1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12"/>
      <c r="Q263" s="12"/>
      <c r="R263" s="12"/>
      <c r="S263" s="1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12"/>
      <c r="Q264" s="12"/>
      <c r="R264" s="12"/>
      <c r="S264" s="1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12"/>
      <c r="Q265" s="12"/>
      <c r="R265" s="12"/>
      <c r="S265" s="1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12"/>
      <c r="Q266" s="12"/>
      <c r="R266" s="12"/>
      <c r="S266" s="1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12"/>
      <c r="Q267" s="12"/>
      <c r="R267" s="12"/>
      <c r="S267" s="1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12"/>
      <c r="Q268" s="12"/>
      <c r="R268" s="12"/>
      <c r="S268" s="1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12"/>
      <c r="Q269" s="12"/>
      <c r="R269" s="12"/>
      <c r="S269" s="1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12"/>
      <c r="Q270" s="12"/>
      <c r="R270" s="12"/>
      <c r="S270" s="1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12"/>
      <c r="Q271" s="12"/>
      <c r="R271" s="12"/>
      <c r="S271" s="1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12"/>
      <c r="Q272" s="12"/>
      <c r="R272" s="12"/>
      <c r="S272" s="1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12"/>
      <c r="Q273" s="12"/>
      <c r="R273" s="12"/>
      <c r="S273" s="1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12"/>
      <c r="Q274" s="12"/>
      <c r="R274" s="12"/>
      <c r="S274" s="1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12"/>
      <c r="Q275" s="12"/>
      <c r="R275" s="12"/>
      <c r="S275" s="1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12"/>
      <c r="Q276" s="12"/>
      <c r="R276" s="12"/>
      <c r="S276" s="1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12"/>
      <c r="Q277" s="12"/>
      <c r="R277" s="12"/>
      <c r="S277" s="1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12"/>
      <c r="Q278" s="12"/>
      <c r="R278" s="12"/>
      <c r="S278" s="1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12"/>
      <c r="Q279" s="12"/>
      <c r="R279" s="12"/>
      <c r="S279" s="1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12"/>
      <c r="Q280" s="12"/>
      <c r="R280" s="12"/>
      <c r="S280" s="1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12"/>
      <c r="Q281" s="12"/>
      <c r="R281" s="12"/>
      <c r="S281" s="1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12"/>
      <c r="Q282" s="12"/>
      <c r="R282" s="12"/>
      <c r="S282" s="1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12"/>
      <c r="Q283" s="12"/>
      <c r="R283" s="12"/>
      <c r="S283" s="1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12"/>
      <c r="Q284" s="12"/>
      <c r="R284" s="12"/>
      <c r="S284" s="1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12"/>
      <c r="Q285" s="12"/>
      <c r="R285" s="12"/>
      <c r="S285" s="1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12"/>
      <c r="Q286" s="12"/>
      <c r="R286" s="12"/>
      <c r="S286" s="1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12"/>
      <c r="Q287" s="12"/>
      <c r="R287" s="12"/>
      <c r="S287" s="1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12"/>
      <c r="Q288" s="12"/>
      <c r="R288" s="12"/>
      <c r="S288" s="1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12"/>
      <c r="Q289" s="12"/>
      <c r="R289" s="12"/>
      <c r="S289" s="1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12"/>
      <c r="Q290" s="12"/>
      <c r="R290" s="12"/>
      <c r="S290" s="1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12"/>
      <c r="Q291" s="12"/>
      <c r="R291" s="12"/>
      <c r="S291" s="1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12"/>
      <c r="Q292" s="12"/>
      <c r="R292" s="12"/>
      <c r="S292" s="1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12"/>
      <c r="Q293" s="12"/>
      <c r="R293" s="12"/>
      <c r="S293" s="1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12"/>
      <c r="Q294" s="12"/>
      <c r="R294" s="12"/>
      <c r="S294" s="1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12"/>
      <c r="Q295" s="12"/>
      <c r="R295" s="12"/>
      <c r="S295" s="1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12"/>
      <c r="Q296" s="12"/>
      <c r="R296" s="12"/>
      <c r="S296" s="1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12"/>
      <c r="Q297" s="12"/>
      <c r="R297" s="12"/>
      <c r="S297" s="1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12"/>
      <c r="Q298" s="12"/>
      <c r="R298" s="12"/>
      <c r="S298" s="1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12"/>
      <c r="Q299" s="12"/>
      <c r="R299" s="12"/>
      <c r="S299" s="1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12"/>
      <c r="Q300" s="12"/>
      <c r="R300" s="12"/>
      <c r="S300" s="1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12"/>
      <c r="Q301" s="12"/>
      <c r="R301" s="12"/>
      <c r="S301" s="1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12"/>
      <c r="Q302" s="12"/>
      <c r="R302" s="12"/>
      <c r="S302" s="1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12"/>
      <c r="Q303" s="12"/>
      <c r="R303" s="12"/>
      <c r="S303" s="1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12"/>
      <c r="Q304" s="12"/>
      <c r="R304" s="12"/>
      <c r="S304" s="1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12"/>
      <c r="Q305" s="12"/>
      <c r="R305" s="12"/>
      <c r="S305" s="1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12"/>
      <c r="Q306" s="12"/>
      <c r="R306" s="12"/>
      <c r="S306" s="1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12"/>
      <c r="Q307" s="12"/>
      <c r="R307" s="12"/>
      <c r="S307" s="1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12"/>
      <c r="Q308" s="12"/>
      <c r="R308" s="12"/>
      <c r="S308" s="1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12"/>
      <c r="Q309" s="12"/>
      <c r="R309" s="12"/>
      <c r="S309" s="1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12"/>
      <c r="Q310" s="12"/>
      <c r="R310" s="12"/>
      <c r="S310" s="1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12"/>
      <c r="Q311" s="12"/>
      <c r="R311" s="12"/>
      <c r="S311" s="1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12"/>
      <c r="Q312" s="12"/>
      <c r="R312" s="12"/>
      <c r="S312" s="1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12"/>
      <c r="Q313" s="12"/>
      <c r="R313" s="12"/>
      <c r="S313" s="1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12"/>
      <c r="Q314" s="12"/>
      <c r="R314" s="12"/>
      <c r="S314" s="1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12"/>
      <c r="Q315" s="12"/>
      <c r="R315" s="12"/>
      <c r="S315" s="1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12"/>
      <c r="Q316" s="12"/>
      <c r="R316" s="12"/>
      <c r="S316" s="1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12"/>
      <c r="Q317" s="12"/>
      <c r="R317" s="12"/>
      <c r="S317" s="1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12"/>
      <c r="Q318" s="12"/>
      <c r="R318" s="12"/>
      <c r="S318" s="1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12"/>
      <c r="Q319" s="12"/>
      <c r="R319" s="12"/>
      <c r="S319" s="1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12"/>
      <c r="Q320" s="12"/>
      <c r="R320" s="12"/>
      <c r="S320" s="1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12"/>
      <c r="Q321" s="12"/>
      <c r="R321" s="12"/>
      <c r="S321" s="1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12"/>
      <c r="Q322" s="12"/>
      <c r="R322" s="12"/>
      <c r="S322" s="1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12"/>
      <c r="Q323" s="12"/>
      <c r="R323" s="12"/>
      <c r="S323" s="1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12"/>
      <c r="Q324" s="12"/>
      <c r="R324" s="12"/>
      <c r="S324" s="1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12"/>
      <c r="Q325" s="12"/>
      <c r="R325" s="12"/>
      <c r="S325" s="1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12"/>
      <c r="Q326" s="12"/>
      <c r="R326" s="12"/>
      <c r="S326" s="1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12"/>
      <c r="Q327" s="12"/>
      <c r="R327" s="12"/>
      <c r="S327" s="1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12"/>
      <c r="Q328" s="12"/>
      <c r="R328" s="12"/>
      <c r="S328" s="1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12"/>
      <c r="Q329" s="12"/>
      <c r="R329" s="12"/>
      <c r="S329" s="1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12"/>
      <c r="Q330" s="12"/>
      <c r="R330" s="12"/>
      <c r="S330" s="1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12"/>
      <c r="Q331" s="12"/>
      <c r="R331" s="12"/>
      <c r="S331" s="1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12"/>
      <c r="Q332" s="12"/>
      <c r="R332" s="12"/>
      <c r="S332" s="1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12"/>
      <c r="Q333" s="12"/>
      <c r="R333" s="12"/>
      <c r="S333" s="1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12"/>
      <c r="Q334" s="12"/>
      <c r="R334" s="12"/>
      <c r="S334" s="1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12"/>
      <c r="Q335" s="12"/>
      <c r="R335" s="12"/>
      <c r="S335" s="1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12"/>
      <c r="Q336" s="12"/>
      <c r="R336" s="12"/>
      <c r="S336" s="1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12"/>
      <c r="Q337" s="12"/>
      <c r="R337" s="12"/>
      <c r="S337" s="1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12"/>
      <c r="Q338" s="12"/>
      <c r="R338" s="12"/>
      <c r="S338" s="1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12"/>
      <c r="Q339" s="12"/>
      <c r="R339" s="12"/>
      <c r="S339" s="1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12"/>
      <c r="Q340" s="12"/>
      <c r="R340" s="12"/>
      <c r="S340" s="1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12"/>
      <c r="Q341" s="12"/>
      <c r="R341" s="12"/>
      <c r="S341" s="1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12"/>
      <c r="Q342" s="12"/>
      <c r="R342" s="12"/>
      <c r="S342" s="1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12"/>
      <c r="Q343" s="12"/>
      <c r="R343" s="12"/>
      <c r="S343" s="1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12"/>
      <c r="Q344" s="12"/>
      <c r="R344" s="12"/>
      <c r="S344" s="1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12"/>
      <c r="Q345" s="12"/>
      <c r="R345" s="12"/>
      <c r="S345" s="1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1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12"/>
      <c r="Q346" s="12"/>
      <c r="R346" s="12"/>
      <c r="S346" s="1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1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12"/>
      <c r="Q347" s="12"/>
      <c r="R347" s="12"/>
      <c r="S347" s="1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1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12"/>
      <c r="Q348" s="12"/>
      <c r="R348" s="12"/>
      <c r="S348" s="1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1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12"/>
      <c r="Q349" s="12"/>
      <c r="R349" s="12"/>
      <c r="S349" s="1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1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12"/>
      <c r="Q350" s="12"/>
      <c r="R350" s="12"/>
      <c r="S350" s="1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1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12"/>
      <c r="Q351" s="12"/>
      <c r="R351" s="12"/>
      <c r="S351" s="1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1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12"/>
      <c r="Q352" s="12"/>
      <c r="R352" s="12"/>
      <c r="S352" s="1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1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12"/>
      <c r="Q353" s="12"/>
      <c r="R353" s="12"/>
      <c r="S353" s="1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1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12"/>
      <c r="Q354" s="12"/>
      <c r="R354" s="12"/>
      <c r="S354" s="1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1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12"/>
      <c r="Q355" s="12"/>
      <c r="R355" s="12"/>
      <c r="S355" s="1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1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12"/>
      <c r="Q356" s="12"/>
      <c r="R356" s="12"/>
      <c r="S356" s="1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12"/>
      <c r="Q357" s="12"/>
      <c r="R357" s="12"/>
      <c r="S357" s="1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12"/>
      <c r="Q358" s="12"/>
      <c r="R358" s="12"/>
      <c r="S358" s="1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12"/>
      <c r="Q359" s="12"/>
      <c r="R359" s="12"/>
      <c r="S359" s="1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1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12"/>
      <c r="Q360" s="12"/>
      <c r="R360" s="12"/>
      <c r="S360" s="1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1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12"/>
      <c r="Q361" s="12"/>
      <c r="R361" s="12"/>
      <c r="S361" s="1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1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12"/>
      <c r="Q362" s="12"/>
      <c r="R362" s="12"/>
      <c r="S362" s="1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1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12"/>
      <c r="Q363" s="12"/>
      <c r="R363" s="12"/>
      <c r="S363" s="1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1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12"/>
      <c r="Q364" s="12"/>
      <c r="R364" s="12"/>
      <c r="S364" s="1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1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12"/>
      <c r="Q365" s="12"/>
      <c r="R365" s="12"/>
      <c r="S365" s="1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1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12"/>
      <c r="Q366" s="12"/>
      <c r="R366" s="12"/>
      <c r="S366" s="1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A367" s="1"/>
      <c r="B367" s="1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12"/>
      <c r="Q367" s="12"/>
      <c r="R367" s="12"/>
      <c r="S367" s="1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>
      <c r="A368" s="1"/>
      <c r="B368" s="1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12"/>
      <c r="Q368" s="12"/>
      <c r="R368" s="12"/>
      <c r="S368" s="1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>
      <c r="A369" s="1"/>
      <c r="B369" s="1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12"/>
      <c r="Q369" s="12"/>
      <c r="R369" s="12"/>
      <c r="S369" s="1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A370" s="1"/>
      <c r="B370" s="1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12"/>
      <c r="Q370" s="12"/>
      <c r="R370" s="12"/>
      <c r="S370" s="1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>
      <c r="A371" s="1"/>
      <c r="B371" s="1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12"/>
      <c r="Q371" s="12"/>
      <c r="R371" s="12"/>
      <c r="S371" s="1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>
      <c r="A372" s="1"/>
      <c r="B372" s="1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12"/>
      <c r="Q372" s="12"/>
      <c r="R372" s="12"/>
      <c r="S372" s="1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>
      <c r="A373" s="1"/>
      <c r="B373" s="1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12"/>
      <c r="Q373" s="12"/>
      <c r="R373" s="12"/>
      <c r="S373" s="1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>
      <c r="A374" s="1"/>
      <c r="B374" s="1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12"/>
      <c r="Q374" s="12"/>
      <c r="R374" s="12"/>
      <c r="S374" s="1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>
      <c r="A375" s="1"/>
      <c r="B375" s="1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12"/>
      <c r="Q375" s="12"/>
      <c r="R375" s="12"/>
      <c r="S375" s="1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>
      <c r="A376" s="1"/>
      <c r="B376" s="1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12"/>
      <c r="Q376" s="12"/>
      <c r="R376" s="12"/>
      <c r="S376" s="1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>
      <c r="A377" s="1"/>
      <c r="B377" s="1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12"/>
      <c r="Q377" s="12"/>
      <c r="R377" s="12"/>
      <c r="S377" s="1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>
      <c r="A378" s="1"/>
      <c r="B378" s="1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12"/>
      <c r="Q378" s="12"/>
      <c r="R378" s="12"/>
      <c r="S378" s="1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>
      <c r="A379" s="1"/>
      <c r="B379" s="1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12"/>
      <c r="Q379" s="12"/>
      <c r="R379" s="12"/>
      <c r="S379" s="1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>
      <c r="A380" s="1"/>
      <c r="B380" s="1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12"/>
      <c r="Q380" s="12"/>
      <c r="R380" s="12"/>
      <c r="S380" s="1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>
      <c r="A381" s="1"/>
      <c r="B381" s="1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12"/>
      <c r="Q381" s="12"/>
      <c r="R381" s="12"/>
      <c r="S381" s="1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>
      <c r="A382" s="1"/>
      <c r="B382" s="1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12"/>
      <c r="Q382" s="12"/>
      <c r="R382" s="12"/>
      <c r="S382" s="1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>
      <c r="A383" s="1"/>
      <c r="B383" s="1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12"/>
      <c r="Q383" s="12"/>
      <c r="R383" s="12"/>
      <c r="S383" s="1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>
      <c r="A384" s="1"/>
      <c r="B384" s="1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12"/>
      <c r="Q384" s="12"/>
      <c r="R384" s="12"/>
      <c r="S384" s="1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>
      <c r="A385" s="1"/>
      <c r="B385" s="1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12"/>
      <c r="Q385" s="12"/>
      <c r="R385" s="12"/>
      <c r="S385" s="1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>
      <c r="A386" s="1"/>
      <c r="B386" s="1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12"/>
      <c r="Q386" s="12"/>
      <c r="R386" s="12"/>
      <c r="S386" s="1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>
      <c r="A387" s="1"/>
      <c r="B387" s="1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12"/>
      <c r="Q387" s="12"/>
      <c r="R387" s="12"/>
      <c r="S387" s="1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>
      <c r="A388" s="1"/>
      <c r="B388" s="1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12"/>
      <c r="Q388" s="12"/>
      <c r="R388" s="12"/>
      <c r="S388" s="1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>
      <c r="A389" s="1"/>
      <c r="B389" s="1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12"/>
      <c r="Q389" s="12"/>
      <c r="R389" s="12"/>
      <c r="S389" s="1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>
      <c r="A390" s="1"/>
      <c r="B390" s="1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12"/>
      <c r="Q390" s="12"/>
      <c r="R390" s="12"/>
      <c r="S390" s="1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>
      <c r="A391" s="1"/>
      <c r="B391" s="1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12"/>
      <c r="Q391" s="12"/>
      <c r="R391" s="12"/>
      <c r="S391" s="1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>
      <c r="A392" s="1"/>
      <c r="B392" s="1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12"/>
      <c r="Q392" s="12"/>
      <c r="R392" s="12"/>
      <c r="S392" s="1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>
      <c r="A393" s="1"/>
      <c r="B393" s="1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12"/>
      <c r="Q393" s="12"/>
      <c r="R393" s="12"/>
      <c r="S393" s="1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>
      <c r="A394" s="1"/>
      <c r="B394" s="1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12"/>
      <c r="Q394" s="12"/>
      <c r="R394" s="12"/>
      <c r="S394" s="1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>
      <c r="A395" s="1"/>
      <c r="B395" s="1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12"/>
      <c r="Q395" s="12"/>
      <c r="R395" s="12"/>
      <c r="S395" s="1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>
      <c r="A396" s="1"/>
      <c r="B396" s="1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12"/>
      <c r="Q396" s="12"/>
      <c r="R396" s="12"/>
      <c r="S396" s="1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>
      <c r="A397" s="1"/>
      <c r="B397" s="1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12"/>
      <c r="Q397" s="12"/>
      <c r="R397" s="12"/>
      <c r="S397" s="1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>
      <c r="A398" s="1"/>
      <c r="B398" s="1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12"/>
      <c r="Q398" s="12"/>
      <c r="R398" s="12"/>
      <c r="S398" s="1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>
      <c r="A399" s="1"/>
      <c r="B399" s="1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12"/>
      <c r="Q399" s="12"/>
      <c r="R399" s="12"/>
      <c r="S399" s="1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>
      <c r="A400" s="1"/>
      <c r="B400" s="1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12"/>
      <c r="Q400" s="12"/>
      <c r="R400" s="12"/>
      <c r="S400" s="1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>
      <c r="A401" s="1"/>
      <c r="B401" s="1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12"/>
      <c r="Q401" s="12"/>
      <c r="R401" s="12"/>
      <c r="S401" s="1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>
      <c r="A402" s="1"/>
      <c r="B402" s="1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12"/>
      <c r="Q402" s="12"/>
      <c r="R402" s="12"/>
      <c r="S402" s="1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>
      <c r="A403" s="1"/>
      <c r="B403" s="1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12"/>
      <c r="Q403" s="12"/>
      <c r="R403" s="12"/>
      <c r="S403" s="1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>
      <c r="A404" s="1"/>
      <c r="B404" s="1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12"/>
      <c r="Q404" s="12"/>
      <c r="R404" s="12"/>
      <c r="S404" s="1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>
      <c r="A405" s="1"/>
      <c r="B405" s="1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12"/>
      <c r="Q405" s="12"/>
      <c r="R405" s="12"/>
      <c r="S405" s="1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>
      <c r="A406" s="1"/>
      <c r="B406" s="1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12"/>
      <c r="Q406" s="12"/>
      <c r="R406" s="12"/>
      <c r="S406" s="1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>
      <c r="A407" s="1"/>
      <c r="B407" s="1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12"/>
      <c r="Q407" s="12"/>
      <c r="R407" s="12"/>
      <c r="S407" s="1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>
      <c r="A408" s="1"/>
      <c r="B408" s="1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12"/>
      <c r="Q408" s="12"/>
      <c r="R408" s="12"/>
      <c r="S408" s="1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>
      <c r="A409" s="1"/>
      <c r="B409" s="1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12"/>
      <c r="Q409" s="12"/>
      <c r="R409" s="12"/>
      <c r="S409" s="1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>
      <c r="A410" s="1"/>
      <c r="B410" s="1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12"/>
      <c r="Q410" s="12"/>
      <c r="R410" s="12"/>
      <c r="S410" s="1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>
      <c r="A411" s="1"/>
      <c r="B411" s="1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12"/>
      <c r="Q411" s="12"/>
      <c r="R411" s="12"/>
      <c r="S411" s="1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>
      <c r="A412" s="1"/>
      <c r="B412" s="1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12"/>
      <c r="Q412" s="12"/>
      <c r="R412" s="12"/>
      <c r="S412" s="1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>
      <c r="A413" s="1"/>
      <c r="B413" s="1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12"/>
      <c r="Q413" s="12"/>
      <c r="R413" s="12"/>
      <c r="S413" s="1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>
      <c r="A414" s="1"/>
      <c r="B414" s="1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12"/>
      <c r="Q414" s="12"/>
      <c r="R414" s="12"/>
      <c r="S414" s="1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>
      <c r="A415" s="1"/>
      <c r="B415" s="1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12"/>
      <c r="Q415" s="12"/>
      <c r="R415" s="12"/>
      <c r="S415" s="1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>
      <c r="A416" s="1"/>
      <c r="B416" s="1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12"/>
      <c r="Q416" s="12"/>
      <c r="R416" s="12"/>
      <c r="S416" s="1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>
      <c r="A417" s="1"/>
      <c r="B417" s="1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12"/>
      <c r="Q417" s="12"/>
      <c r="R417" s="12"/>
      <c r="S417" s="1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>
      <c r="A418" s="1"/>
      <c r="B418" s="1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12"/>
      <c r="Q418" s="12"/>
      <c r="R418" s="12"/>
      <c r="S418" s="1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>
      <c r="A419" s="1"/>
      <c r="B419" s="1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12"/>
      <c r="Q419" s="12"/>
      <c r="R419" s="12"/>
      <c r="S419" s="1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>
      <c r="A420" s="1"/>
      <c r="B420" s="1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12"/>
      <c r="Q420" s="12"/>
      <c r="R420" s="12"/>
      <c r="S420" s="1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>
      <c r="A421" s="1"/>
      <c r="B421" s="1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12"/>
      <c r="Q421" s="12"/>
      <c r="R421" s="12"/>
      <c r="S421" s="1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>
      <c r="A422" s="1"/>
      <c r="B422" s="1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12"/>
      <c r="Q422" s="12"/>
      <c r="R422" s="12"/>
      <c r="S422" s="1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>
      <c r="A423" s="1"/>
      <c r="B423" s="1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12"/>
      <c r="Q423" s="12"/>
      <c r="R423" s="12"/>
      <c r="S423" s="1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>
      <c r="A424" s="1"/>
      <c r="B424" s="1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12"/>
      <c r="Q424" s="12"/>
      <c r="R424" s="12"/>
      <c r="S424" s="1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>
      <c r="A425" s="1"/>
      <c r="B425" s="1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12"/>
      <c r="Q425" s="12"/>
      <c r="R425" s="12"/>
      <c r="S425" s="1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>
      <c r="A426" s="1"/>
      <c r="B426" s="1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12"/>
      <c r="Q426" s="12"/>
      <c r="R426" s="12"/>
      <c r="S426" s="1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>
      <c r="A427" s="1"/>
      <c r="B427" s="1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12"/>
      <c r="Q427" s="12"/>
      <c r="R427" s="12"/>
      <c r="S427" s="1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>
      <c r="A428" s="1"/>
      <c r="B428" s="1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12"/>
      <c r="Q428" s="12"/>
      <c r="R428" s="12"/>
      <c r="S428" s="1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>
      <c r="A429" s="1"/>
      <c r="B429" s="1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12"/>
      <c r="Q429" s="12"/>
      <c r="R429" s="12"/>
      <c r="S429" s="1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>
      <c r="A430" s="1"/>
      <c r="B430" s="1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12"/>
      <c r="Q430" s="12"/>
      <c r="R430" s="12"/>
      <c r="S430" s="1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>
      <c r="A431" s="1"/>
      <c r="B431" s="1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12"/>
      <c r="Q431" s="12"/>
      <c r="R431" s="12"/>
      <c r="S431" s="1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>
      <c r="A432" s="1"/>
      <c r="B432" s="1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12"/>
      <c r="Q432" s="12"/>
      <c r="R432" s="12"/>
      <c r="S432" s="1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>
      <c r="A433" s="1"/>
      <c r="B433" s="1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12"/>
      <c r="Q433" s="12"/>
      <c r="R433" s="12"/>
      <c r="S433" s="1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>
      <c r="A434" s="1"/>
      <c r="B434" s="1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12"/>
      <c r="Q434" s="12"/>
      <c r="R434" s="12"/>
      <c r="S434" s="1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>
      <c r="A435" s="1"/>
      <c r="B435" s="1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12"/>
      <c r="Q435" s="12"/>
      <c r="R435" s="12"/>
      <c r="S435" s="1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>
      <c r="A436" s="1"/>
      <c r="B436" s="1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12"/>
      <c r="Q436" s="12"/>
      <c r="R436" s="12"/>
      <c r="S436" s="1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>
      <c r="A437" s="1"/>
      <c r="B437" s="1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12"/>
      <c r="Q437" s="12"/>
      <c r="R437" s="12"/>
      <c r="S437" s="1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>
      <c r="A438" s="1"/>
      <c r="B438" s="1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12"/>
      <c r="Q438" s="12"/>
      <c r="R438" s="12"/>
      <c r="S438" s="1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>
      <c r="A439" s="1"/>
      <c r="B439" s="1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12"/>
      <c r="Q439" s="12"/>
      <c r="R439" s="12"/>
      <c r="S439" s="1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>
      <c r="A440" s="1"/>
      <c r="B440" s="1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12"/>
      <c r="Q440" s="12"/>
      <c r="R440" s="12"/>
      <c r="S440" s="1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>
      <c r="A441" s="1"/>
      <c r="B441" s="1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12"/>
      <c r="Q441" s="12"/>
      <c r="R441" s="12"/>
      <c r="S441" s="1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>
      <c r="A442" s="1"/>
      <c r="B442" s="1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12"/>
      <c r="Q442" s="12"/>
      <c r="R442" s="12"/>
      <c r="S442" s="1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>
      <c r="A443" s="1"/>
      <c r="B443" s="1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12"/>
      <c r="Q443" s="12"/>
      <c r="R443" s="12"/>
      <c r="S443" s="1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>
      <c r="A444" s="1"/>
      <c r="B444" s="1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12"/>
      <c r="Q444" s="12"/>
      <c r="R444" s="12"/>
      <c r="S444" s="1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>
      <c r="A445" s="1"/>
      <c r="B445" s="1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12"/>
      <c r="Q445" s="12"/>
      <c r="R445" s="12"/>
      <c r="S445" s="1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>
      <c r="A446" s="1"/>
      <c r="B446" s="1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12"/>
      <c r="Q446" s="12"/>
      <c r="R446" s="12"/>
      <c r="S446" s="1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>
      <c r="A447" s="1"/>
      <c r="B447" s="1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12"/>
      <c r="Q447" s="12"/>
      <c r="R447" s="12"/>
      <c r="S447" s="1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>
      <c r="A448" s="1"/>
      <c r="B448" s="1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12"/>
      <c r="Q448" s="12"/>
      <c r="R448" s="12"/>
      <c r="S448" s="1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>
      <c r="A449" s="1"/>
      <c r="B449" s="1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12"/>
      <c r="Q449" s="12"/>
      <c r="R449" s="12"/>
      <c r="S449" s="1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>
      <c r="A450" s="1"/>
      <c r="B450" s="1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12"/>
      <c r="Q450" s="12"/>
      <c r="R450" s="12"/>
      <c r="S450" s="1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>
      <c r="A451" s="1"/>
      <c r="B451" s="1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12"/>
      <c r="Q451" s="12"/>
      <c r="R451" s="12"/>
      <c r="S451" s="1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>
      <c r="A452" s="1"/>
      <c r="B452" s="1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12"/>
      <c r="Q452" s="12"/>
      <c r="R452" s="12"/>
      <c r="S452" s="1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>
      <c r="A453" s="1"/>
      <c r="B453" s="1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12"/>
      <c r="Q453" s="12"/>
      <c r="R453" s="12"/>
      <c r="S453" s="1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>
      <c r="A454" s="1"/>
      <c r="B454" s="1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12"/>
      <c r="Q454" s="12"/>
      <c r="R454" s="12"/>
      <c r="S454" s="1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>
      <c r="A455" s="1"/>
      <c r="B455" s="1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12"/>
      <c r="Q455" s="12"/>
      <c r="R455" s="12"/>
      <c r="S455" s="1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>
      <c r="A456" s="1"/>
      <c r="B456" s="1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12"/>
      <c r="Q456" s="12"/>
      <c r="R456" s="12"/>
      <c r="S456" s="1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>
      <c r="A457" s="1"/>
      <c r="B457" s="1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12"/>
      <c r="Q457" s="12"/>
      <c r="R457" s="12"/>
      <c r="S457" s="1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>
      <c r="A458" s="1"/>
      <c r="B458" s="1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12"/>
      <c r="Q458" s="12"/>
      <c r="R458" s="12"/>
      <c r="S458" s="1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>
      <c r="A459" s="1"/>
      <c r="B459" s="1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12"/>
      <c r="Q459" s="12"/>
      <c r="R459" s="12"/>
      <c r="S459" s="1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>
      <c r="A460" s="1"/>
      <c r="B460" s="1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12"/>
      <c r="Q460" s="12"/>
      <c r="R460" s="12"/>
      <c r="S460" s="1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>
      <c r="A461" s="1"/>
      <c r="B461" s="1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12"/>
      <c r="Q461" s="12"/>
      <c r="R461" s="12"/>
      <c r="S461" s="1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>
      <c r="A462" s="1"/>
      <c r="B462" s="1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12"/>
      <c r="Q462" s="12"/>
      <c r="R462" s="12"/>
      <c r="S462" s="1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>
      <c r="A463" s="1"/>
      <c r="B463" s="1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12"/>
      <c r="Q463" s="12"/>
      <c r="R463" s="12"/>
      <c r="S463" s="1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>
      <c r="A464" s="1"/>
      <c r="B464" s="1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12"/>
      <c r="Q464" s="12"/>
      <c r="R464" s="12"/>
      <c r="S464" s="1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>
      <c r="A465" s="1"/>
      <c r="B465" s="1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12"/>
      <c r="Q465" s="12"/>
      <c r="R465" s="12"/>
      <c r="S465" s="1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>
      <c r="A466" s="1"/>
      <c r="B466" s="1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12"/>
      <c r="Q466" s="12"/>
      <c r="R466" s="12"/>
      <c r="S466" s="1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>
      <c r="A467" s="1"/>
      <c r="B467" s="1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12"/>
      <c r="Q467" s="12"/>
      <c r="R467" s="12"/>
      <c r="S467" s="1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>
      <c r="A468" s="1"/>
      <c r="B468" s="1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12"/>
      <c r="Q468" s="12"/>
      <c r="R468" s="12"/>
      <c r="S468" s="1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>
      <c r="A469" s="1"/>
      <c r="B469" s="1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12"/>
      <c r="Q469" s="12"/>
      <c r="R469" s="12"/>
      <c r="S469" s="1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>
      <c r="A470" s="1"/>
      <c r="B470" s="1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12"/>
      <c r="Q470" s="12"/>
      <c r="R470" s="12"/>
      <c r="S470" s="1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>
      <c r="A471" s="1"/>
      <c r="B471" s="1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12"/>
      <c r="Q471" s="12"/>
      <c r="R471" s="12"/>
      <c r="S471" s="1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>
      <c r="A472" s="1"/>
      <c r="B472" s="1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12"/>
      <c r="Q472" s="12"/>
      <c r="R472" s="12"/>
      <c r="S472" s="1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>
      <c r="A473" s="1"/>
      <c r="B473" s="1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12"/>
      <c r="Q473" s="12"/>
      <c r="R473" s="12"/>
      <c r="S473" s="1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>
      <c r="A474" s="1"/>
      <c r="B474" s="1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12"/>
      <c r="Q474" s="12"/>
      <c r="R474" s="12"/>
      <c r="S474" s="1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>
      <c r="A475" s="1"/>
      <c r="B475" s="1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12"/>
      <c r="Q475" s="12"/>
      <c r="R475" s="12"/>
      <c r="S475" s="1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>
      <c r="A476" s="1"/>
      <c r="B476" s="1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12"/>
      <c r="Q476" s="12"/>
      <c r="R476" s="12"/>
      <c r="S476" s="1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>
      <c r="A477" s="1"/>
      <c r="B477" s="1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12"/>
      <c r="Q477" s="12"/>
      <c r="R477" s="12"/>
      <c r="S477" s="1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>
      <c r="A478" s="1"/>
      <c r="B478" s="1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12"/>
      <c r="Q478" s="12"/>
      <c r="R478" s="12"/>
      <c r="S478" s="1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>
      <c r="A479" s="1"/>
      <c r="B479" s="1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12"/>
      <c r="Q479" s="12"/>
      <c r="R479" s="12"/>
      <c r="S479" s="1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>
      <c r="A480" s="1"/>
      <c r="B480" s="1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12"/>
      <c r="Q480" s="12"/>
      <c r="R480" s="12"/>
      <c r="S480" s="1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>
      <c r="A481" s="1"/>
      <c r="B481" s="1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12"/>
      <c r="Q481" s="12"/>
      <c r="R481" s="12"/>
      <c r="S481" s="1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>
      <c r="A482" s="1"/>
      <c r="B482" s="1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12"/>
      <c r="Q482" s="12"/>
      <c r="R482" s="12"/>
      <c r="S482" s="1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>
      <c r="A483" s="1"/>
      <c r="B483" s="1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12"/>
      <c r="Q483" s="12"/>
      <c r="R483" s="12"/>
      <c r="S483" s="1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>
      <c r="A484" s="1"/>
      <c r="B484" s="1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12"/>
      <c r="Q484" s="12"/>
      <c r="R484" s="12"/>
      <c r="S484" s="1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>
      <c r="A485" s="1"/>
      <c r="B485" s="1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12"/>
      <c r="Q485" s="12"/>
      <c r="R485" s="12"/>
      <c r="S485" s="1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>
      <c r="A486" s="1"/>
      <c r="B486" s="1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12"/>
      <c r="Q486" s="12"/>
      <c r="R486" s="12"/>
      <c r="S486" s="1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>
      <c r="A487" s="1"/>
      <c r="B487" s="1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12"/>
      <c r="Q487" s="12"/>
      <c r="R487" s="12"/>
      <c r="S487" s="1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>
      <c r="A488" s="1"/>
      <c r="B488" s="1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12"/>
      <c r="Q488" s="12"/>
      <c r="R488" s="12"/>
      <c r="S488" s="1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>
      <c r="A489" s="1"/>
      <c r="B489" s="1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12"/>
      <c r="Q489" s="12"/>
      <c r="R489" s="12"/>
      <c r="S489" s="1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>
      <c r="A490" s="1"/>
      <c r="B490" s="1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12"/>
      <c r="Q490" s="12"/>
      <c r="R490" s="12"/>
      <c r="S490" s="1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>
      <c r="A491" s="1"/>
      <c r="B491" s="1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12"/>
      <c r="Q491" s="12"/>
      <c r="R491" s="12"/>
      <c r="S491" s="1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>
      <c r="A492" s="1"/>
      <c r="B492" s="1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12"/>
      <c r="Q492" s="12"/>
      <c r="R492" s="12"/>
      <c r="S492" s="1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>
      <c r="A493" s="1"/>
      <c r="B493" s="1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12"/>
      <c r="Q493" s="12"/>
      <c r="R493" s="12"/>
      <c r="S493" s="1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>
      <c r="A494" s="1"/>
      <c r="B494" s="1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12"/>
      <c r="Q494" s="12"/>
      <c r="R494" s="12"/>
      <c r="S494" s="1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>
      <c r="A495" s="1"/>
      <c r="B495" s="1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12"/>
      <c r="Q495" s="12"/>
      <c r="R495" s="12"/>
      <c r="S495" s="1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>
      <c r="A496" s="1"/>
      <c r="B496" s="1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12"/>
      <c r="Q496" s="12"/>
      <c r="R496" s="12"/>
      <c r="S496" s="1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>
      <c r="A497" s="1"/>
      <c r="B497" s="1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12"/>
      <c r="Q497" s="12"/>
      <c r="R497" s="12"/>
      <c r="S497" s="1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>
      <c r="A498" s="1"/>
      <c r="B498" s="1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12"/>
      <c r="Q498" s="12"/>
      <c r="R498" s="12"/>
      <c r="S498" s="1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>
      <c r="A499" s="1"/>
      <c r="B499" s="1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12"/>
      <c r="Q499" s="12"/>
      <c r="R499" s="12"/>
      <c r="S499" s="1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>
      <c r="A500" s="1"/>
      <c r="B500" s="1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12"/>
      <c r="Q500" s="12"/>
      <c r="R500" s="12"/>
      <c r="S500" s="1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>
      <c r="A501" s="1"/>
      <c r="B501" s="1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12"/>
      <c r="Q501" s="12"/>
      <c r="R501" s="12"/>
      <c r="S501" s="1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>
      <c r="A502" s="1"/>
      <c r="B502" s="1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12"/>
      <c r="Q502" s="12"/>
      <c r="R502" s="12"/>
      <c r="S502" s="1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>
      <c r="A503" s="1"/>
      <c r="B503" s="1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12"/>
      <c r="Q503" s="12"/>
      <c r="R503" s="12"/>
      <c r="S503" s="1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>
      <c r="A504" s="1"/>
      <c r="B504" s="1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12"/>
      <c r="Q504" s="12"/>
      <c r="R504" s="12"/>
      <c r="S504" s="1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>
      <c r="A505" s="1"/>
      <c r="B505" s="1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12"/>
      <c r="Q505" s="12"/>
      <c r="R505" s="12"/>
      <c r="S505" s="1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>
      <c r="A506" s="1"/>
      <c r="B506" s="1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12"/>
      <c r="Q506" s="12"/>
      <c r="R506" s="12"/>
      <c r="S506" s="1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>
      <c r="A507" s="1"/>
      <c r="B507" s="1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12"/>
      <c r="Q507" s="12"/>
      <c r="R507" s="12"/>
      <c r="S507" s="1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>
      <c r="A508" s="1"/>
      <c r="B508" s="1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12"/>
      <c r="Q508" s="12"/>
      <c r="R508" s="12"/>
      <c r="S508" s="1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>
      <c r="A509" s="1"/>
      <c r="B509" s="1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12"/>
      <c r="Q509" s="12"/>
      <c r="R509" s="12"/>
      <c r="S509" s="1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>
      <c r="A510" s="1"/>
      <c r="B510" s="1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12"/>
      <c r="Q510" s="12"/>
      <c r="R510" s="12"/>
      <c r="S510" s="1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>
      <c r="A511" s="1"/>
      <c r="B511" s="1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12"/>
      <c r="Q511" s="12"/>
      <c r="R511" s="12"/>
      <c r="S511" s="1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>
      <c r="A512" s="1"/>
      <c r="B512" s="1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12"/>
      <c r="Q512" s="12"/>
      <c r="R512" s="12"/>
      <c r="S512" s="1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>
      <c r="A513" s="1"/>
      <c r="B513" s="1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12"/>
      <c r="Q513" s="12"/>
      <c r="R513" s="12"/>
      <c r="S513" s="1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>
      <c r="A514" s="1"/>
      <c r="B514" s="1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12"/>
      <c r="Q514" s="12"/>
      <c r="R514" s="12"/>
      <c r="S514" s="1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>
      <c r="A515" s="1"/>
      <c r="B515" s="1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12"/>
      <c r="Q515" s="12"/>
      <c r="R515" s="12"/>
      <c r="S515" s="1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>
      <c r="A516" s="1"/>
      <c r="B516" s="1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12"/>
      <c r="Q516" s="12"/>
      <c r="R516" s="12"/>
      <c r="S516" s="1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>
      <c r="A517" s="1"/>
      <c r="B517" s="1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12"/>
      <c r="Q517" s="12"/>
      <c r="R517" s="12"/>
      <c r="S517" s="1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>
      <c r="A518" s="1"/>
      <c r="B518" s="1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12"/>
      <c r="Q518" s="12"/>
      <c r="R518" s="12"/>
      <c r="S518" s="1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>
      <c r="A519" s="1"/>
      <c r="B519" s="1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12"/>
      <c r="Q519" s="12"/>
      <c r="R519" s="12"/>
      <c r="S519" s="1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>
      <c r="A520" s="1"/>
      <c r="B520" s="1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12"/>
      <c r="Q520" s="12"/>
      <c r="R520" s="12"/>
      <c r="S520" s="1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>
      <c r="A521" s="1"/>
      <c r="B521" s="1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12"/>
      <c r="Q521" s="12"/>
      <c r="R521" s="12"/>
      <c r="S521" s="1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>
      <c r="A522" s="1"/>
      <c r="B522" s="1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12"/>
      <c r="Q522" s="12"/>
      <c r="R522" s="12"/>
      <c r="S522" s="1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>
      <c r="A523" s="1"/>
      <c r="B523" s="1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12"/>
      <c r="Q523" s="12"/>
      <c r="R523" s="12"/>
      <c r="S523" s="1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>
      <c r="A524" s="1"/>
      <c r="B524" s="1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12"/>
      <c r="Q524" s="12"/>
      <c r="R524" s="12"/>
      <c r="S524" s="1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>
      <c r="A525" s="1"/>
      <c r="B525" s="1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12"/>
      <c r="Q525" s="12"/>
      <c r="R525" s="12"/>
      <c r="S525" s="1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>
      <c r="A526" s="1"/>
      <c r="B526" s="1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12"/>
      <c r="Q526" s="12"/>
      <c r="R526" s="12"/>
      <c r="S526" s="1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>
      <c r="A527" s="1"/>
      <c r="B527" s="1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12"/>
      <c r="Q527" s="12"/>
      <c r="R527" s="12"/>
      <c r="S527" s="1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>
      <c r="A528" s="1"/>
      <c r="B528" s="1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12"/>
      <c r="Q528" s="12"/>
      <c r="R528" s="12"/>
      <c r="S528" s="1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>
      <c r="A529" s="1"/>
      <c r="B529" s="1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12"/>
      <c r="Q529" s="12"/>
      <c r="R529" s="12"/>
      <c r="S529" s="1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>
      <c r="A530" s="1"/>
      <c r="B530" s="1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12"/>
      <c r="Q530" s="12"/>
      <c r="R530" s="12"/>
      <c r="S530" s="1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>
      <c r="A531" s="1"/>
      <c r="B531" s="1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12"/>
      <c r="Q531" s="12"/>
      <c r="R531" s="12"/>
      <c r="S531" s="1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>
      <c r="A532" s="1"/>
      <c r="B532" s="1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12"/>
      <c r="Q532" s="12"/>
      <c r="R532" s="12"/>
      <c r="S532" s="1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>
      <c r="A533" s="1"/>
      <c r="B533" s="1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12"/>
      <c r="Q533" s="12"/>
      <c r="R533" s="12"/>
      <c r="S533" s="1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>
      <c r="A534" s="1"/>
      <c r="B534" s="1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12"/>
      <c r="Q534" s="12"/>
      <c r="R534" s="12"/>
      <c r="S534" s="1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>
      <c r="A535" s="1"/>
      <c r="B535" s="1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12"/>
      <c r="Q535" s="12"/>
      <c r="R535" s="12"/>
      <c r="S535" s="1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>
      <c r="A536" s="1"/>
      <c r="B536" s="1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12"/>
      <c r="Q536" s="12"/>
      <c r="R536" s="12"/>
      <c r="S536" s="1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>
      <c r="A537" s="1"/>
      <c r="B537" s="1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12"/>
      <c r="Q537" s="12"/>
      <c r="R537" s="12"/>
      <c r="S537" s="1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>
      <c r="A538" s="1"/>
      <c r="B538" s="1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12"/>
      <c r="Q538" s="12"/>
      <c r="R538" s="12"/>
      <c r="S538" s="1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>
      <c r="A539" s="1"/>
      <c r="B539" s="1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12"/>
      <c r="Q539" s="12"/>
      <c r="R539" s="12"/>
      <c r="S539" s="1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>
      <c r="A540" s="1"/>
      <c r="B540" s="1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12"/>
      <c r="Q540" s="12"/>
      <c r="R540" s="12"/>
      <c r="S540" s="1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>
      <c r="A541" s="1"/>
      <c r="B541" s="1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12"/>
      <c r="Q541" s="12"/>
      <c r="R541" s="12"/>
      <c r="S541" s="1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>
      <c r="A542" s="1"/>
      <c r="B542" s="1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12"/>
      <c r="Q542" s="12"/>
      <c r="R542" s="12"/>
      <c r="S542" s="1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>
      <c r="A543" s="1"/>
      <c r="B543" s="1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12"/>
      <c r="Q543" s="12"/>
      <c r="R543" s="12"/>
      <c r="S543" s="1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>
      <c r="A544" s="1"/>
      <c r="B544" s="1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12"/>
      <c r="Q544" s="12"/>
      <c r="R544" s="12"/>
      <c r="S544" s="1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>
      <c r="A545" s="1"/>
      <c r="B545" s="1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12"/>
      <c r="Q545" s="12"/>
      <c r="R545" s="12"/>
      <c r="S545" s="1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>
      <c r="A546" s="1"/>
      <c r="B546" s="1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12"/>
      <c r="Q546" s="12"/>
      <c r="R546" s="12"/>
      <c r="S546" s="1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>
      <c r="A547" s="1"/>
      <c r="B547" s="1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12"/>
      <c r="Q547" s="12"/>
      <c r="R547" s="12"/>
      <c r="S547" s="1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>
      <c r="A548" s="1"/>
      <c r="B548" s="1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12"/>
      <c r="Q548" s="12"/>
      <c r="R548" s="12"/>
      <c r="S548" s="1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>
      <c r="A549" s="1"/>
      <c r="B549" s="1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12"/>
      <c r="Q549" s="12"/>
      <c r="R549" s="12"/>
      <c r="S549" s="1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>
      <c r="A550" s="1"/>
      <c r="B550" s="1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12"/>
      <c r="Q550" s="12"/>
      <c r="R550" s="12"/>
      <c r="S550" s="1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>
      <c r="A551" s="1"/>
      <c r="B551" s="1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12"/>
      <c r="Q551" s="12"/>
      <c r="R551" s="12"/>
      <c r="S551" s="1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>
      <c r="A552" s="1"/>
      <c r="B552" s="1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12"/>
      <c r="Q552" s="12"/>
      <c r="R552" s="12"/>
      <c r="S552" s="1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>
      <c r="A553" s="1"/>
      <c r="B553" s="1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12"/>
      <c r="Q553" s="12"/>
      <c r="R553" s="12"/>
      <c r="S553" s="1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>
      <c r="A554" s="1"/>
      <c r="B554" s="1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12"/>
      <c r="Q554" s="12"/>
      <c r="R554" s="12"/>
      <c r="S554" s="1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>
      <c r="A555" s="1"/>
      <c r="B555" s="1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12"/>
      <c r="Q555" s="12"/>
      <c r="R555" s="12"/>
      <c r="S555" s="1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>
      <c r="A556" s="1"/>
      <c r="B556" s="1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12"/>
      <c r="Q556" s="12"/>
      <c r="R556" s="12"/>
      <c r="S556" s="1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>
      <c r="A557" s="1"/>
      <c r="B557" s="1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12"/>
      <c r="Q557" s="12"/>
      <c r="R557" s="12"/>
      <c r="S557" s="1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>
      <c r="A558" s="1"/>
      <c r="B558" s="1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12"/>
      <c r="Q558" s="12"/>
      <c r="R558" s="12"/>
      <c r="S558" s="1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>
      <c r="A559" s="1"/>
      <c r="B559" s="1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12"/>
      <c r="Q559" s="12"/>
      <c r="R559" s="12"/>
      <c r="S559" s="1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>
      <c r="A560" s="1"/>
      <c r="B560" s="1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12"/>
      <c r="Q560" s="12"/>
      <c r="R560" s="12"/>
      <c r="S560" s="1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>
      <c r="A561" s="1"/>
      <c r="B561" s="1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12"/>
      <c r="Q561" s="12"/>
      <c r="R561" s="12"/>
      <c r="S561" s="1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>
      <c r="A562" s="1"/>
      <c r="B562" s="1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12"/>
      <c r="Q562" s="12"/>
      <c r="R562" s="12"/>
      <c r="S562" s="1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>
      <c r="A563" s="1"/>
      <c r="B563" s="1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12"/>
      <c r="Q563" s="12"/>
      <c r="R563" s="12"/>
      <c r="S563" s="1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>
      <c r="A564" s="1"/>
      <c r="B564" s="1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12"/>
      <c r="Q564" s="12"/>
      <c r="R564" s="12"/>
      <c r="S564" s="1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>
      <c r="A565" s="1"/>
      <c r="B565" s="1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12"/>
      <c r="Q565" s="12"/>
      <c r="R565" s="12"/>
      <c r="S565" s="1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>
      <c r="A566" s="1"/>
      <c r="B566" s="1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12"/>
      <c r="Q566" s="12"/>
      <c r="R566" s="12"/>
      <c r="S566" s="1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>
      <c r="A567" s="1"/>
      <c r="B567" s="1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12"/>
      <c r="Q567" s="12"/>
      <c r="R567" s="12"/>
      <c r="S567" s="1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>
      <c r="A568" s="1"/>
      <c r="B568" s="1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12"/>
      <c r="Q568" s="12"/>
      <c r="R568" s="12"/>
      <c r="S568" s="1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>
      <c r="A569" s="1"/>
      <c r="B569" s="1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12"/>
      <c r="Q569" s="12"/>
      <c r="R569" s="12"/>
      <c r="S569" s="1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>
      <c r="A570" s="1"/>
      <c r="B570" s="1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12"/>
      <c r="Q570" s="12"/>
      <c r="R570" s="12"/>
      <c r="S570" s="1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>
      <c r="A571" s="1"/>
      <c r="B571" s="1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12"/>
      <c r="Q571" s="12"/>
      <c r="R571" s="12"/>
      <c r="S571" s="1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>
      <c r="A572" s="1"/>
      <c r="B572" s="1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12"/>
      <c r="Q572" s="12"/>
      <c r="R572" s="12"/>
      <c r="S572" s="1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>
      <c r="A573" s="1"/>
      <c r="B573" s="1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12"/>
      <c r="Q573" s="12"/>
      <c r="R573" s="12"/>
      <c r="S573" s="1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>
      <c r="A574" s="1"/>
      <c r="B574" s="1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12"/>
      <c r="Q574" s="12"/>
      <c r="R574" s="12"/>
      <c r="S574" s="1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>
      <c r="A575" s="1"/>
      <c r="B575" s="1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12"/>
      <c r="Q575" s="12"/>
      <c r="R575" s="12"/>
      <c r="S575" s="1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>
      <c r="A576" s="1"/>
      <c r="B576" s="1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12"/>
      <c r="Q576" s="12"/>
      <c r="R576" s="12"/>
      <c r="S576" s="1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>
      <c r="A577" s="1"/>
      <c r="B577" s="1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12"/>
      <c r="Q577" s="12"/>
      <c r="R577" s="12"/>
      <c r="S577" s="1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>
      <c r="A578" s="1"/>
      <c r="B578" s="1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12"/>
      <c r="Q578" s="12"/>
      <c r="R578" s="12"/>
      <c r="S578" s="1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>
      <c r="A579" s="1"/>
      <c r="B579" s="1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12"/>
      <c r="Q579" s="12"/>
      <c r="R579" s="12"/>
      <c r="S579" s="1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>
      <c r="A580" s="1"/>
      <c r="B580" s="1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12"/>
      <c r="Q580" s="12"/>
      <c r="R580" s="12"/>
      <c r="S580" s="1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>
      <c r="A581" s="1"/>
      <c r="B581" s="1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12"/>
      <c r="Q581" s="12"/>
      <c r="R581" s="12"/>
      <c r="S581" s="1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>
      <c r="A582" s="1"/>
      <c r="B582" s="1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12"/>
      <c r="Q582" s="12"/>
      <c r="R582" s="12"/>
      <c r="S582" s="1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>
      <c r="A583" s="1"/>
      <c r="B583" s="1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12"/>
      <c r="Q583" s="12"/>
      <c r="R583" s="12"/>
      <c r="S583" s="1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>
      <c r="A584" s="1"/>
      <c r="B584" s="1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12"/>
      <c r="Q584" s="12"/>
      <c r="R584" s="12"/>
      <c r="S584" s="1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>
      <c r="A585" s="1"/>
      <c r="B585" s="1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12"/>
      <c r="Q585" s="12"/>
      <c r="R585" s="12"/>
      <c r="S585" s="1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>
      <c r="A586" s="1"/>
      <c r="B586" s="1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12"/>
      <c r="Q586" s="12"/>
      <c r="R586" s="12"/>
      <c r="S586" s="1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>
      <c r="A587" s="1"/>
      <c r="B587" s="1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12"/>
      <c r="Q587" s="12"/>
      <c r="R587" s="12"/>
      <c r="S587" s="1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>
      <c r="A588" s="1"/>
      <c r="B588" s="1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12"/>
      <c r="Q588" s="12"/>
      <c r="R588" s="12"/>
      <c r="S588" s="1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>
      <c r="A589" s="1"/>
      <c r="B589" s="1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12"/>
      <c r="Q589" s="12"/>
      <c r="R589" s="12"/>
      <c r="S589" s="1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>
      <c r="A590" s="1"/>
      <c r="B590" s="1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12"/>
      <c r="Q590" s="12"/>
      <c r="R590" s="12"/>
      <c r="S590" s="1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>
      <c r="A591" s="1"/>
      <c r="B591" s="1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12"/>
      <c r="Q591" s="12"/>
      <c r="R591" s="12"/>
      <c r="S591" s="1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>
      <c r="A592" s="1"/>
      <c r="B592" s="1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12"/>
      <c r="Q592" s="12"/>
      <c r="R592" s="12"/>
      <c r="S592" s="12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>
      <c r="A593" s="1"/>
      <c r="B593" s="1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12"/>
      <c r="Q593" s="12"/>
      <c r="R593" s="12"/>
      <c r="S593" s="12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>
      <c r="A594" s="1"/>
      <c r="B594" s="1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12"/>
      <c r="Q594" s="12"/>
      <c r="R594" s="12"/>
      <c r="S594" s="12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>
      <c r="A595" s="1"/>
      <c r="B595" s="1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12"/>
      <c r="Q595" s="12"/>
      <c r="R595" s="12"/>
      <c r="S595" s="12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>
      <c r="A596" s="1"/>
      <c r="B596" s="1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12"/>
      <c r="Q596" s="12"/>
      <c r="R596" s="12"/>
      <c r="S596" s="12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>
      <c r="A597" s="1"/>
      <c r="B597" s="1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12"/>
      <c r="Q597" s="12"/>
      <c r="R597" s="12"/>
      <c r="S597" s="12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>
      <c r="A598" s="1"/>
      <c r="B598" s="1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12"/>
      <c r="Q598" s="12"/>
      <c r="R598" s="12"/>
      <c r="S598" s="12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>
      <c r="A599" s="1"/>
      <c r="B599" s="1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12"/>
      <c r="Q599" s="12"/>
      <c r="R599" s="12"/>
      <c r="S599" s="12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>
      <c r="A600" s="1"/>
      <c r="B600" s="1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12"/>
      <c r="Q600" s="12"/>
      <c r="R600" s="12"/>
      <c r="S600" s="12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>
      <c r="A601" s="1"/>
      <c r="B601" s="1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12"/>
      <c r="Q601" s="12"/>
      <c r="R601" s="12"/>
      <c r="S601" s="12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>
      <c r="A602" s="1"/>
      <c r="B602" s="1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12"/>
      <c r="Q602" s="12"/>
      <c r="R602" s="12"/>
      <c r="S602" s="1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>
      <c r="A603" s="1"/>
      <c r="B603" s="1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12"/>
      <c r="Q603" s="12"/>
      <c r="R603" s="12"/>
      <c r="S603" s="1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>
      <c r="A604" s="1"/>
      <c r="B604" s="1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12"/>
      <c r="Q604" s="12"/>
      <c r="R604" s="12"/>
      <c r="S604" s="1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>
      <c r="A605" s="1"/>
      <c r="B605" s="1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12"/>
      <c r="Q605" s="12"/>
      <c r="R605" s="12"/>
      <c r="S605" s="1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>
      <c r="A606" s="1"/>
      <c r="B606" s="1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12"/>
      <c r="Q606" s="12"/>
      <c r="R606" s="12"/>
      <c r="S606" s="1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>
      <c r="A607" s="1"/>
      <c r="B607" s="1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12"/>
      <c r="Q607" s="12"/>
      <c r="R607" s="12"/>
      <c r="S607" s="12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>
      <c r="A608" s="1"/>
      <c r="B608" s="1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12"/>
      <c r="Q608" s="12"/>
      <c r="R608" s="12"/>
      <c r="S608" s="1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>
      <c r="A609" s="1"/>
      <c r="B609" s="1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12"/>
      <c r="Q609" s="12"/>
      <c r="R609" s="12"/>
      <c r="S609" s="12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>
      <c r="A610" s="1"/>
      <c r="B610" s="1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12"/>
      <c r="Q610" s="12"/>
      <c r="R610" s="12"/>
      <c r="S610" s="12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>
      <c r="A611" s="1"/>
      <c r="B611" s="1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12"/>
      <c r="Q611" s="12"/>
      <c r="R611" s="12"/>
      <c r="S611" s="12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>
      <c r="A612" s="1"/>
      <c r="B612" s="1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12"/>
      <c r="Q612" s="12"/>
      <c r="R612" s="12"/>
      <c r="S612" s="12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>
      <c r="A613" s="1"/>
      <c r="B613" s="1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12"/>
      <c r="Q613" s="12"/>
      <c r="R613" s="12"/>
      <c r="S613" s="12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>
      <c r="A614" s="1"/>
      <c r="B614" s="1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12"/>
      <c r="Q614" s="12"/>
      <c r="R614" s="12"/>
      <c r="S614" s="12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>
      <c r="A615" s="1"/>
      <c r="B615" s="1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12"/>
      <c r="Q615" s="12"/>
      <c r="R615" s="12"/>
      <c r="S615" s="12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>
      <c r="A616" s="1"/>
      <c r="B616" s="1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12"/>
      <c r="Q616" s="12"/>
      <c r="R616" s="12"/>
      <c r="S616" s="1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>
      <c r="A617" s="1"/>
      <c r="B617" s="1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12"/>
      <c r="Q617" s="12"/>
      <c r="R617" s="12"/>
      <c r="S617" s="1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>
      <c r="A618" s="1"/>
      <c r="B618" s="1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12"/>
      <c r="Q618" s="12"/>
      <c r="R618" s="12"/>
      <c r="S618" s="1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>
      <c r="A619" s="1"/>
      <c r="B619" s="1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12"/>
      <c r="Q619" s="12"/>
      <c r="R619" s="12"/>
      <c r="S619" s="12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>
      <c r="A620" s="1"/>
      <c r="B620" s="1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12"/>
      <c r="Q620" s="12"/>
      <c r="R620" s="12"/>
      <c r="S620" s="12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>
      <c r="A621" s="1"/>
      <c r="B621" s="1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12"/>
      <c r="Q621" s="12"/>
      <c r="R621" s="12"/>
      <c r="S621" s="12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>
      <c r="A622" s="1"/>
      <c r="B622" s="1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12"/>
      <c r="Q622" s="12"/>
      <c r="R622" s="12"/>
      <c r="S622" s="12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>
      <c r="A623" s="1"/>
      <c r="B623" s="1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12"/>
      <c r="Q623" s="12"/>
      <c r="R623" s="12"/>
      <c r="S623" s="12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>
      <c r="A624" s="1"/>
      <c r="B624" s="1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12"/>
      <c r="Q624" s="12"/>
      <c r="R624" s="12"/>
      <c r="S624" s="12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>
      <c r="A625" s="1"/>
      <c r="B625" s="1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12"/>
      <c r="Q625" s="12"/>
      <c r="R625" s="12"/>
      <c r="S625" s="1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>
      <c r="A626" s="1"/>
      <c r="B626" s="1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12"/>
      <c r="Q626" s="12"/>
      <c r="R626" s="12"/>
      <c r="S626" s="12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>
      <c r="A627" s="1"/>
      <c r="B627" s="1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12"/>
      <c r="Q627" s="12"/>
      <c r="R627" s="12"/>
      <c r="S627" s="12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>
      <c r="A628" s="1"/>
      <c r="B628" s="1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12"/>
      <c r="Q628" s="12"/>
      <c r="R628" s="12"/>
      <c r="S628" s="12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>
      <c r="A629" s="1"/>
      <c r="B629" s="1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12"/>
      <c r="Q629" s="12"/>
      <c r="R629" s="12"/>
      <c r="S629" s="12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>
      <c r="A630" s="1"/>
      <c r="B630" s="1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12"/>
      <c r="Q630" s="12"/>
      <c r="R630" s="12"/>
      <c r="S630" s="12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>
      <c r="A631" s="1"/>
      <c r="B631" s="1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12"/>
      <c r="Q631" s="12"/>
      <c r="R631" s="12"/>
      <c r="S631" s="1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>
      <c r="A632" s="1"/>
      <c r="B632" s="1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12"/>
      <c r="Q632" s="12"/>
      <c r="R632" s="12"/>
      <c r="S632" s="12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>
      <c r="A633" s="1"/>
      <c r="B633" s="1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12"/>
      <c r="Q633" s="12"/>
      <c r="R633" s="12"/>
      <c r="S633" s="12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>
      <c r="A634" s="1"/>
      <c r="B634" s="1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12"/>
      <c r="Q634" s="12"/>
      <c r="R634" s="12"/>
      <c r="S634" s="12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>
      <c r="A635" s="1"/>
      <c r="B635" s="1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12"/>
      <c r="Q635" s="12"/>
      <c r="R635" s="12"/>
      <c r="S635" s="12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>
      <c r="A636" s="1"/>
      <c r="B636" s="1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12"/>
      <c r="Q636" s="12"/>
      <c r="R636" s="12"/>
      <c r="S636" s="12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>
      <c r="A637" s="1"/>
      <c r="B637" s="1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12"/>
      <c r="Q637" s="12"/>
      <c r="R637" s="12"/>
      <c r="S637" s="12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>
      <c r="A638" s="1"/>
      <c r="B638" s="1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12"/>
      <c r="Q638" s="12"/>
      <c r="R638" s="12"/>
      <c r="S638" s="12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>
      <c r="A639" s="1"/>
      <c r="B639" s="1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12"/>
      <c r="Q639" s="12"/>
      <c r="R639" s="12"/>
      <c r="S639" s="12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>
      <c r="A640" s="1"/>
      <c r="B640" s="1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12"/>
      <c r="Q640" s="12"/>
      <c r="R640" s="12"/>
      <c r="S640" s="12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>
      <c r="A641" s="1"/>
      <c r="B641" s="1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12"/>
      <c r="Q641" s="12"/>
      <c r="R641" s="12"/>
      <c r="S641" s="12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>
      <c r="A642" s="1"/>
      <c r="B642" s="1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12"/>
      <c r="Q642" s="12"/>
      <c r="R642" s="12"/>
      <c r="S642" s="12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>
      <c r="A643" s="1"/>
      <c r="B643" s="1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12"/>
      <c r="Q643" s="12"/>
      <c r="R643" s="12"/>
      <c r="S643" s="12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>
      <c r="A644" s="1"/>
      <c r="B644" s="1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12"/>
      <c r="Q644" s="12"/>
      <c r="R644" s="12"/>
      <c r="S644" s="12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>
      <c r="A645" s="1"/>
      <c r="B645" s="1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12"/>
      <c r="Q645" s="12"/>
      <c r="R645" s="12"/>
      <c r="S645" s="12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>
      <c r="A646" s="1"/>
      <c r="B646" s="1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12"/>
      <c r="Q646" s="12"/>
      <c r="R646" s="12"/>
      <c r="S646" s="12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>
      <c r="A647" s="1"/>
      <c r="B647" s="1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12"/>
      <c r="Q647" s="12"/>
      <c r="R647" s="12"/>
      <c r="S647" s="12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>
      <c r="A648" s="1"/>
      <c r="B648" s="1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12"/>
      <c r="Q648" s="12"/>
      <c r="R648" s="12"/>
      <c r="S648" s="12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>
      <c r="A649" s="1"/>
      <c r="B649" s="1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12"/>
      <c r="Q649" s="12"/>
      <c r="R649" s="12"/>
      <c r="S649" s="12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>
      <c r="A650" s="1"/>
      <c r="B650" s="1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12"/>
      <c r="Q650" s="12"/>
      <c r="R650" s="12"/>
      <c r="S650" s="12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>
      <c r="A651" s="1"/>
      <c r="B651" s="1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12"/>
      <c r="Q651" s="12"/>
      <c r="R651" s="12"/>
      <c r="S651" s="12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>
      <c r="A652" s="1"/>
      <c r="B652" s="1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12"/>
      <c r="Q652" s="12"/>
      <c r="R652" s="12"/>
      <c r="S652" s="12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>
      <c r="A653" s="1"/>
      <c r="B653" s="1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12"/>
      <c r="Q653" s="12"/>
      <c r="R653" s="12"/>
      <c r="S653" s="12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>
      <c r="A654" s="1"/>
      <c r="B654" s="1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12"/>
      <c r="Q654" s="12"/>
      <c r="R654" s="12"/>
      <c r="S654" s="12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>
      <c r="A655" s="1"/>
      <c r="B655" s="1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12"/>
      <c r="Q655" s="12"/>
      <c r="R655" s="12"/>
      <c r="S655" s="12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>
      <c r="A656" s="1"/>
      <c r="B656" s="1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12"/>
      <c r="Q656" s="12"/>
      <c r="R656" s="12"/>
      <c r="S656" s="12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>
      <c r="A657" s="1"/>
      <c r="B657" s="1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12"/>
      <c r="Q657" s="12"/>
      <c r="R657" s="12"/>
      <c r="S657" s="12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>
      <c r="A658" s="1"/>
      <c r="B658" s="1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12"/>
      <c r="Q658" s="12"/>
      <c r="R658" s="12"/>
      <c r="S658" s="12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>
      <c r="A659" s="1"/>
      <c r="B659" s="1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12"/>
      <c r="Q659" s="12"/>
      <c r="R659" s="12"/>
      <c r="S659" s="12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1"/>
      <c r="B660" s="1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12"/>
      <c r="Q660" s="12"/>
      <c r="R660" s="12"/>
      <c r="S660" s="12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>
      <c r="A661" s="1"/>
      <c r="B661" s="1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12"/>
      <c r="Q661" s="12"/>
      <c r="R661" s="12"/>
      <c r="S661" s="12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1"/>
      <c r="B662" s="1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12"/>
      <c r="Q662" s="12"/>
      <c r="R662" s="12"/>
      <c r="S662" s="12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>
      <c r="A663" s="1"/>
      <c r="B663" s="1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12"/>
      <c r="Q663" s="12"/>
      <c r="R663" s="12"/>
      <c r="S663" s="12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>
      <c r="A664" s="1"/>
      <c r="B664" s="1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12"/>
      <c r="Q664" s="12"/>
      <c r="R664" s="12"/>
      <c r="S664" s="12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1"/>
      <c r="B665" s="1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12"/>
      <c r="Q665" s="12"/>
      <c r="R665" s="12"/>
      <c r="S665" s="12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>
      <c r="A666" s="1"/>
      <c r="B666" s="1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12"/>
      <c r="Q666" s="12"/>
      <c r="R666" s="12"/>
      <c r="S666" s="12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>
      <c r="A667" s="1"/>
      <c r="B667" s="1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12"/>
      <c r="Q667" s="12"/>
      <c r="R667" s="12"/>
      <c r="S667" s="12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1"/>
      <c r="B668" s="1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12"/>
      <c r="Q668" s="12"/>
      <c r="R668" s="12"/>
      <c r="S668" s="12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>
      <c r="A669" s="1"/>
      <c r="B669" s="1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12"/>
      <c r="Q669" s="12"/>
      <c r="R669" s="12"/>
      <c r="S669" s="12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>
      <c r="A670" s="1"/>
      <c r="B670" s="1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12"/>
      <c r="Q670" s="12"/>
      <c r="R670" s="12"/>
      <c r="S670" s="12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>
      <c r="A671" s="1"/>
      <c r="B671" s="1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12"/>
      <c r="Q671" s="12"/>
      <c r="R671" s="12"/>
      <c r="S671" s="12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>
      <c r="A672" s="1"/>
      <c r="B672" s="1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12"/>
      <c r="Q672" s="12"/>
      <c r="R672" s="12"/>
      <c r="S672" s="12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>
      <c r="A673" s="1"/>
      <c r="B673" s="1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12"/>
      <c r="Q673" s="12"/>
      <c r="R673" s="12"/>
      <c r="S673" s="12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1"/>
      <c r="B674" s="1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12"/>
      <c r="Q674" s="12"/>
      <c r="R674" s="12"/>
      <c r="S674" s="12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>
      <c r="A675" s="1"/>
      <c r="B675" s="1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12"/>
      <c r="Q675" s="12"/>
      <c r="R675" s="12"/>
      <c r="S675" s="12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>
      <c r="A676" s="1"/>
      <c r="B676" s="1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12"/>
      <c r="Q676" s="12"/>
      <c r="R676" s="12"/>
      <c r="S676" s="12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>
      <c r="A677" s="1"/>
      <c r="B677" s="1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12"/>
      <c r="Q677" s="12"/>
      <c r="R677" s="12"/>
      <c r="S677" s="12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>
      <c r="A678" s="1"/>
      <c r="B678" s="1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12"/>
      <c r="Q678" s="12"/>
      <c r="R678" s="12"/>
      <c r="S678" s="12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>
      <c r="A679" s="1"/>
      <c r="B679" s="1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12"/>
      <c r="Q679" s="12"/>
      <c r="R679" s="12"/>
      <c r="S679" s="12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>
      <c r="A680" s="1"/>
      <c r="B680" s="1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12"/>
      <c r="Q680" s="12"/>
      <c r="R680" s="12"/>
      <c r="S680" s="12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>
      <c r="A681" s="1"/>
      <c r="B681" s="1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12"/>
      <c r="Q681" s="12"/>
      <c r="R681" s="12"/>
      <c r="S681" s="12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>
      <c r="A682" s="1"/>
      <c r="B682" s="1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12"/>
      <c r="Q682" s="12"/>
      <c r="R682" s="12"/>
      <c r="S682" s="12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>
      <c r="A683" s="1"/>
      <c r="B683" s="1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12"/>
      <c r="Q683" s="12"/>
      <c r="R683" s="12"/>
      <c r="S683" s="12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>
      <c r="A684" s="1"/>
      <c r="B684" s="1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12"/>
      <c r="Q684" s="12"/>
      <c r="R684" s="12"/>
      <c r="S684" s="12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>
      <c r="A685" s="1"/>
      <c r="B685" s="1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12"/>
      <c r="Q685" s="12"/>
      <c r="R685" s="12"/>
      <c r="S685" s="12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>
      <c r="A686" s="1"/>
      <c r="B686" s="1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12"/>
      <c r="Q686" s="12"/>
      <c r="R686" s="12"/>
      <c r="S686" s="12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1"/>
      <c r="B687" s="1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12"/>
      <c r="Q687" s="12"/>
      <c r="R687" s="12"/>
      <c r="S687" s="12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>
      <c r="A688" s="1"/>
      <c r="B688" s="1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12"/>
      <c r="Q688" s="12"/>
      <c r="R688" s="12"/>
      <c r="S688" s="12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>
      <c r="A689" s="1"/>
      <c r="B689" s="1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12"/>
      <c r="Q689" s="12"/>
      <c r="R689" s="12"/>
      <c r="S689" s="12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>
      <c r="A690" s="1"/>
      <c r="B690" s="1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12"/>
      <c r="Q690" s="12"/>
      <c r="R690" s="12"/>
      <c r="S690" s="12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>
      <c r="A691" s="1"/>
      <c r="B691" s="1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12"/>
      <c r="Q691" s="12"/>
      <c r="R691" s="12"/>
      <c r="S691" s="12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>
      <c r="A692" s="1"/>
      <c r="B692" s="1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12"/>
      <c r="Q692" s="12"/>
      <c r="R692" s="12"/>
      <c r="S692" s="12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>
      <c r="A693" s="1"/>
      <c r="B693" s="1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12"/>
      <c r="Q693" s="12"/>
      <c r="R693" s="12"/>
      <c r="S693" s="12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>
      <c r="A694" s="1"/>
      <c r="B694" s="1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12"/>
      <c r="Q694" s="12"/>
      <c r="R694" s="12"/>
      <c r="S694" s="12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>
      <c r="A695" s="1"/>
      <c r="B695" s="1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12"/>
      <c r="Q695" s="12"/>
      <c r="R695" s="12"/>
      <c r="S695" s="12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>
      <c r="A696" s="1"/>
      <c r="B696" s="1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12"/>
      <c r="Q696" s="12"/>
      <c r="R696" s="12"/>
      <c r="S696" s="12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>
      <c r="A697" s="1"/>
      <c r="B697" s="1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12"/>
      <c r="Q697" s="12"/>
      <c r="R697" s="12"/>
      <c r="S697" s="12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>
      <c r="A698" s="1"/>
      <c r="B698" s="1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12"/>
      <c r="Q698" s="12"/>
      <c r="R698" s="12"/>
      <c r="S698" s="12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>
      <c r="A699" s="1"/>
      <c r="B699" s="1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12"/>
      <c r="Q699" s="12"/>
      <c r="R699" s="12"/>
      <c r="S699" s="12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>
      <c r="A700" s="1"/>
      <c r="B700" s="1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12"/>
      <c r="Q700" s="12"/>
      <c r="R700" s="12"/>
      <c r="S700" s="12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>
      <c r="A701" s="1"/>
      <c r="B701" s="1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12"/>
      <c r="Q701" s="12"/>
      <c r="R701" s="12"/>
      <c r="S701" s="12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>
      <c r="A702" s="1"/>
      <c r="B702" s="1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12"/>
      <c r="Q702" s="12"/>
      <c r="R702" s="12"/>
      <c r="S702" s="12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>
      <c r="A703" s="1"/>
      <c r="B703" s="1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12"/>
      <c r="Q703" s="12"/>
      <c r="R703" s="12"/>
      <c r="S703" s="12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>
      <c r="A704" s="1"/>
      <c r="B704" s="1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12"/>
      <c r="Q704" s="12"/>
      <c r="R704" s="12"/>
      <c r="S704" s="12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>
      <c r="A705" s="1"/>
      <c r="B705" s="1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12"/>
      <c r="Q705" s="12"/>
      <c r="R705" s="12"/>
      <c r="S705" s="1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>
      <c r="A706" s="1"/>
      <c r="B706" s="1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12"/>
      <c r="Q706" s="12"/>
      <c r="R706" s="12"/>
      <c r="S706" s="1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>
      <c r="A707" s="1"/>
      <c r="B707" s="1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12"/>
      <c r="Q707" s="12"/>
      <c r="R707" s="12"/>
      <c r="S707" s="1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>
      <c r="A708" s="1"/>
      <c r="B708" s="1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12"/>
      <c r="Q708" s="12"/>
      <c r="R708" s="12"/>
      <c r="S708" s="1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>
      <c r="A709" s="1"/>
      <c r="B709" s="1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12"/>
      <c r="Q709" s="12"/>
      <c r="R709" s="12"/>
      <c r="S709" s="1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>
      <c r="A710" s="1"/>
      <c r="B710" s="1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12"/>
      <c r="Q710" s="12"/>
      <c r="R710" s="12"/>
      <c r="S710" s="1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>
      <c r="A711" s="1"/>
      <c r="B711" s="1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12"/>
      <c r="Q711" s="12"/>
      <c r="R711" s="12"/>
      <c r="S711" s="1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>
      <c r="A712" s="1"/>
      <c r="B712" s="1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12"/>
      <c r="Q712" s="12"/>
      <c r="R712" s="12"/>
      <c r="S712" s="1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>
      <c r="A713" s="1"/>
      <c r="B713" s="1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12"/>
      <c r="Q713" s="12"/>
      <c r="R713" s="12"/>
      <c r="S713" s="1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>
      <c r="A714" s="1"/>
      <c r="B714" s="1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12"/>
      <c r="Q714" s="12"/>
      <c r="R714" s="12"/>
      <c r="S714" s="1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>
      <c r="A715" s="1"/>
      <c r="B715" s="1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12"/>
      <c r="Q715" s="12"/>
      <c r="R715" s="12"/>
      <c r="S715" s="1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>
      <c r="A716" s="1"/>
      <c r="B716" s="1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12"/>
      <c r="Q716" s="12"/>
      <c r="R716" s="12"/>
      <c r="S716" s="1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>
      <c r="A717" s="1"/>
      <c r="B717" s="1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12"/>
      <c r="Q717" s="12"/>
      <c r="R717" s="12"/>
      <c r="S717" s="1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>
      <c r="A718" s="1"/>
      <c r="B718" s="1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12"/>
      <c r="Q718" s="12"/>
      <c r="R718" s="12"/>
      <c r="S718" s="1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>
      <c r="A719" s="1"/>
      <c r="B719" s="1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12"/>
      <c r="Q719" s="12"/>
      <c r="R719" s="12"/>
      <c r="S719" s="1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>
      <c r="A720" s="1"/>
      <c r="B720" s="1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12"/>
      <c r="Q720" s="12"/>
      <c r="R720" s="12"/>
      <c r="S720" s="1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>
      <c r="A721" s="1"/>
      <c r="B721" s="1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12"/>
      <c r="Q721" s="12"/>
      <c r="R721" s="12"/>
      <c r="S721" s="1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>
      <c r="A722" s="1"/>
      <c r="B722" s="1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12"/>
      <c r="Q722" s="12"/>
      <c r="R722" s="12"/>
      <c r="S722" s="1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>
      <c r="A723" s="1"/>
      <c r="B723" s="1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12"/>
      <c r="Q723" s="12"/>
      <c r="R723" s="12"/>
      <c r="S723" s="1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>
      <c r="A724" s="1"/>
      <c r="B724" s="1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12"/>
      <c r="Q724" s="12"/>
      <c r="R724" s="12"/>
      <c r="S724" s="1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>
      <c r="A725" s="1"/>
      <c r="B725" s="1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12"/>
      <c r="Q725" s="12"/>
      <c r="R725" s="12"/>
      <c r="S725" s="1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>
      <c r="A726" s="1"/>
      <c r="B726" s="1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12"/>
      <c r="Q726" s="12"/>
      <c r="R726" s="12"/>
      <c r="S726" s="1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>
      <c r="A727" s="1"/>
      <c r="B727" s="1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12"/>
      <c r="Q727" s="12"/>
      <c r="R727" s="12"/>
      <c r="S727" s="1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>
      <c r="A728" s="1"/>
      <c r="B728" s="1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12"/>
      <c r="Q728" s="12"/>
      <c r="R728" s="12"/>
      <c r="S728" s="1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>
      <c r="A729" s="1"/>
      <c r="B729" s="1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12"/>
      <c r="Q729" s="12"/>
      <c r="R729" s="12"/>
      <c r="S729" s="1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>
      <c r="A730" s="1"/>
      <c r="B730" s="1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12"/>
      <c r="Q730" s="12"/>
      <c r="R730" s="12"/>
      <c r="S730" s="1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>
      <c r="A731" s="1"/>
      <c r="B731" s="1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12"/>
      <c r="Q731" s="12"/>
      <c r="R731" s="12"/>
      <c r="S731" s="1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>
      <c r="A732" s="1"/>
      <c r="B732" s="1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12"/>
      <c r="Q732" s="12"/>
      <c r="R732" s="12"/>
      <c r="S732" s="1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>
      <c r="A733" s="1"/>
      <c r="B733" s="1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12"/>
      <c r="Q733" s="12"/>
      <c r="R733" s="12"/>
      <c r="S733" s="1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>
      <c r="A734" s="1"/>
      <c r="B734" s="1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12"/>
      <c r="Q734" s="12"/>
      <c r="R734" s="12"/>
      <c r="S734" s="1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>
      <c r="A735" s="1"/>
      <c r="B735" s="1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12"/>
      <c r="Q735" s="12"/>
      <c r="R735" s="12"/>
      <c r="S735" s="1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>
      <c r="A736" s="1"/>
      <c r="B736" s="1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12"/>
      <c r="Q736" s="12"/>
      <c r="R736" s="12"/>
      <c r="S736" s="1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>
      <c r="A737" s="1"/>
      <c r="B737" s="1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12"/>
      <c r="Q737" s="12"/>
      <c r="R737" s="12"/>
      <c r="S737" s="1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>
      <c r="A738" s="1"/>
      <c r="B738" s="1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12"/>
      <c r="Q738" s="12"/>
      <c r="R738" s="12"/>
      <c r="S738" s="1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>
      <c r="A739" s="1"/>
      <c r="B739" s="1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12"/>
      <c r="Q739" s="12"/>
      <c r="R739" s="12"/>
      <c r="S739" s="1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>
      <c r="A740" s="1"/>
      <c r="B740" s="1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12"/>
      <c r="Q740" s="12"/>
      <c r="R740" s="12"/>
      <c r="S740" s="1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>
      <c r="A741" s="1"/>
      <c r="B741" s="1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12"/>
      <c r="Q741" s="12"/>
      <c r="R741" s="12"/>
      <c r="S741" s="1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>
      <c r="A742" s="1"/>
      <c r="B742" s="1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12"/>
      <c r="Q742" s="12"/>
      <c r="R742" s="12"/>
      <c r="S742" s="1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>
      <c r="A743" s="1"/>
      <c r="B743" s="1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12"/>
      <c r="Q743" s="12"/>
      <c r="R743" s="12"/>
      <c r="S743" s="1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>
      <c r="A744" s="1"/>
      <c r="B744" s="1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12"/>
      <c r="Q744" s="12"/>
      <c r="R744" s="12"/>
      <c r="S744" s="1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>
      <c r="A745" s="1"/>
      <c r="B745" s="1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12"/>
      <c r="Q745" s="12"/>
      <c r="R745" s="12"/>
      <c r="S745" s="1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>
      <c r="A746" s="1"/>
      <c r="B746" s="1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12"/>
      <c r="Q746" s="12"/>
      <c r="R746" s="12"/>
      <c r="S746" s="1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>
      <c r="A747" s="1"/>
      <c r="B747" s="1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12"/>
      <c r="Q747" s="12"/>
      <c r="R747" s="12"/>
      <c r="S747" s="1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>
      <c r="A748" s="1"/>
      <c r="B748" s="1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12"/>
      <c r="Q748" s="12"/>
      <c r="R748" s="12"/>
      <c r="S748" s="1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>
      <c r="A749" s="1"/>
      <c r="B749" s="1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12"/>
      <c r="Q749" s="12"/>
      <c r="R749" s="12"/>
      <c r="S749" s="1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>
      <c r="A750" s="1"/>
      <c r="B750" s="1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12"/>
      <c r="Q750" s="12"/>
      <c r="R750" s="12"/>
      <c r="S750" s="1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>
      <c r="A751" s="1"/>
      <c r="B751" s="1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12"/>
      <c r="Q751" s="12"/>
      <c r="R751" s="12"/>
      <c r="S751" s="1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>
      <c r="A752" s="1"/>
      <c r="B752" s="1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12"/>
      <c r="Q752" s="12"/>
      <c r="R752" s="12"/>
      <c r="S752" s="1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>
      <c r="A753" s="1"/>
      <c r="B753" s="1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12"/>
      <c r="Q753" s="12"/>
      <c r="R753" s="12"/>
      <c r="S753" s="1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>
      <c r="A754" s="1"/>
      <c r="B754" s="1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12"/>
      <c r="Q754" s="12"/>
      <c r="R754" s="12"/>
      <c r="S754" s="1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>
      <c r="A755" s="1"/>
      <c r="B755" s="1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12"/>
      <c r="Q755" s="12"/>
      <c r="R755" s="12"/>
      <c r="S755" s="1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>
      <c r="A756" s="1"/>
      <c r="B756" s="1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12"/>
      <c r="Q756" s="12"/>
      <c r="R756" s="12"/>
      <c r="S756" s="1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>
      <c r="A757" s="1"/>
      <c r="B757" s="1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12"/>
      <c r="Q757" s="12"/>
      <c r="R757" s="12"/>
      <c r="S757" s="1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>
      <c r="A758" s="1"/>
      <c r="B758" s="1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12"/>
      <c r="Q758" s="12"/>
      <c r="R758" s="12"/>
      <c r="S758" s="1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>
      <c r="A759" s="1"/>
      <c r="B759" s="1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12"/>
      <c r="Q759" s="12"/>
      <c r="R759" s="12"/>
      <c r="S759" s="1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>
      <c r="A760" s="1"/>
      <c r="B760" s="1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12"/>
      <c r="Q760" s="12"/>
      <c r="R760" s="12"/>
      <c r="S760" s="1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>
      <c r="A761" s="1"/>
      <c r="B761" s="1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12"/>
      <c r="Q761" s="12"/>
      <c r="R761" s="12"/>
      <c r="S761" s="1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>
      <c r="A762" s="1"/>
      <c r="B762" s="1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12"/>
      <c r="Q762" s="12"/>
      <c r="R762" s="12"/>
      <c r="S762" s="1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>
      <c r="A763" s="1"/>
      <c r="B763" s="1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12"/>
      <c r="Q763" s="12"/>
      <c r="R763" s="12"/>
      <c r="S763" s="1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>
      <c r="A764" s="1"/>
      <c r="B764" s="1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12"/>
      <c r="Q764" s="12"/>
      <c r="R764" s="12"/>
      <c r="S764" s="1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>
      <c r="A765" s="1"/>
      <c r="B765" s="1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12"/>
      <c r="Q765" s="12"/>
      <c r="R765" s="12"/>
      <c r="S765" s="1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>
      <c r="A766" s="1"/>
      <c r="B766" s="1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12"/>
      <c r="Q766" s="12"/>
      <c r="R766" s="12"/>
      <c r="S766" s="1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>
      <c r="A767" s="1"/>
      <c r="B767" s="1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12"/>
      <c r="Q767" s="12"/>
      <c r="R767" s="12"/>
      <c r="S767" s="1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>
      <c r="A768" s="1"/>
      <c r="B768" s="1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12"/>
      <c r="Q768" s="12"/>
      <c r="R768" s="12"/>
      <c r="S768" s="1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>
      <c r="A769" s="1"/>
      <c r="B769" s="1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12"/>
      <c r="Q769" s="12"/>
      <c r="R769" s="12"/>
      <c r="S769" s="1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>
      <c r="A770" s="1"/>
      <c r="B770" s="1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12"/>
      <c r="Q770" s="12"/>
      <c r="R770" s="12"/>
      <c r="S770" s="1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>
      <c r="A771" s="1"/>
      <c r="B771" s="1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12"/>
      <c r="Q771" s="12"/>
      <c r="R771" s="12"/>
      <c r="S771" s="1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>
      <c r="A772" s="1"/>
      <c r="B772" s="1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12"/>
      <c r="Q772" s="12"/>
      <c r="R772" s="12"/>
      <c r="S772" s="1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>
      <c r="A773" s="1"/>
      <c r="B773" s="1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12"/>
      <c r="Q773" s="12"/>
      <c r="R773" s="12"/>
      <c r="S773" s="1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>
      <c r="A774" s="1"/>
      <c r="B774" s="1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12"/>
      <c r="Q774" s="12"/>
      <c r="R774" s="12"/>
      <c r="S774" s="1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>
      <c r="A775" s="1"/>
      <c r="B775" s="1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12"/>
      <c r="Q775" s="12"/>
      <c r="R775" s="12"/>
      <c r="S775" s="1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>
      <c r="A776" s="1"/>
      <c r="B776" s="1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12"/>
      <c r="Q776" s="12"/>
      <c r="R776" s="12"/>
      <c r="S776" s="1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>
      <c r="A777" s="1"/>
      <c r="B777" s="1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12"/>
      <c r="Q777" s="12"/>
      <c r="R777" s="12"/>
      <c r="S777" s="1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>
      <c r="A778" s="1"/>
      <c r="B778" s="1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12"/>
      <c r="Q778" s="12"/>
      <c r="R778" s="12"/>
      <c r="S778" s="1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>
      <c r="A779" s="1"/>
      <c r="B779" s="1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12"/>
      <c r="Q779" s="12"/>
      <c r="R779" s="12"/>
      <c r="S779" s="1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>
      <c r="A780" s="1"/>
      <c r="B780" s="1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12"/>
      <c r="Q780" s="12"/>
      <c r="R780" s="12"/>
      <c r="S780" s="1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>
      <c r="A781" s="1"/>
      <c r="B781" s="1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12"/>
      <c r="Q781" s="12"/>
      <c r="R781" s="12"/>
      <c r="S781" s="1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>
      <c r="A782" s="1"/>
      <c r="B782" s="1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12"/>
      <c r="Q782" s="12"/>
      <c r="R782" s="12"/>
      <c r="S782" s="1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>
      <c r="A783" s="1"/>
      <c r="B783" s="1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12"/>
      <c r="Q783" s="12"/>
      <c r="R783" s="12"/>
      <c r="S783" s="1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>
      <c r="A784" s="1"/>
      <c r="B784" s="1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12"/>
      <c r="Q784" s="12"/>
      <c r="R784" s="12"/>
      <c r="S784" s="1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>
      <c r="A785" s="1"/>
      <c r="B785" s="1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12"/>
      <c r="Q785" s="12"/>
      <c r="R785" s="12"/>
      <c r="S785" s="1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>
      <c r="A786" s="1"/>
      <c r="B786" s="1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12"/>
      <c r="Q786" s="12"/>
      <c r="R786" s="12"/>
      <c r="S786" s="1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>
      <c r="A787" s="1"/>
      <c r="B787" s="1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12"/>
      <c r="Q787" s="12"/>
      <c r="R787" s="12"/>
      <c r="S787" s="1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>
      <c r="A788" s="1"/>
      <c r="B788" s="1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12"/>
      <c r="Q788" s="12"/>
      <c r="R788" s="12"/>
      <c r="S788" s="1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>
      <c r="A789" s="1"/>
      <c r="B789" s="1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12"/>
      <c r="Q789" s="12"/>
      <c r="R789" s="12"/>
      <c r="S789" s="1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>
      <c r="A790" s="1"/>
      <c r="B790" s="1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12"/>
      <c r="Q790" s="12"/>
      <c r="R790" s="12"/>
      <c r="S790" s="1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>
      <c r="A791" s="1"/>
      <c r="B791" s="1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12"/>
      <c r="Q791" s="12"/>
      <c r="R791" s="12"/>
      <c r="S791" s="1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>
      <c r="A792" s="1"/>
      <c r="B792" s="1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12"/>
      <c r="Q792" s="12"/>
      <c r="R792" s="12"/>
      <c r="S792" s="1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>
      <c r="A793" s="1"/>
      <c r="B793" s="1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12"/>
      <c r="Q793" s="12"/>
      <c r="R793" s="12"/>
      <c r="S793" s="1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>
      <c r="A794" s="1"/>
      <c r="B794" s="1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12"/>
      <c r="Q794" s="12"/>
      <c r="R794" s="12"/>
      <c r="S794" s="1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>
      <c r="A795" s="1"/>
      <c r="B795" s="1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12"/>
      <c r="Q795" s="12"/>
      <c r="R795" s="12"/>
      <c r="S795" s="1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>
      <c r="A796" s="1"/>
      <c r="B796" s="1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12"/>
      <c r="Q796" s="12"/>
      <c r="R796" s="12"/>
      <c r="S796" s="1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>
      <c r="A797" s="1"/>
      <c r="B797" s="1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12"/>
      <c r="Q797" s="12"/>
      <c r="R797" s="12"/>
      <c r="S797" s="1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>
      <c r="A798" s="1"/>
      <c r="B798" s="1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12"/>
      <c r="Q798" s="12"/>
      <c r="R798" s="12"/>
      <c r="S798" s="1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>
      <c r="A799" s="1"/>
      <c r="B799" s="1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12"/>
      <c r="Q799" s="12"/>
      <c r="R799" s="12"/>
      <c r="S799" s="1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>
      <c r="A800" s="1"/>
      <c r="B800" s="1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12"/>
      <c r="Q800" s="12"/>
      <c r="R800" s="12"/>
      <c r="S800" s="1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>
      <c r="A801" s="1"/>
      <c r="B801" s="1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12"/>
      <c r="Q801" s="12"/>
      <c r="R801" s="12"/>
      <c r="S801" s="1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>
      <c r="A802" s="1"/>
      <c r="B802" s="1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12"/>
      <c r="Q802" s="12"/>
      <c r="R802" s="12"/>
      <c r="S802" s="1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>
      <c r="A803" s="1"/>
      <c r="B803" s="1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12"/>
      <c r="Q803" s="12"/>
      <c r="R803" s="12"/>
      <c r="S803" s="1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>
      <c r="A804" s="1"/>
      <c r="B804" s="1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12"/>
      <c r="Q804" s="12"/>
      <c r="R804" s="12"/>
      <c r="S804" s="1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>
      <c r="A805" s="1"/>
      <c r="B805" s="1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12"/>
      <c r="Q805" s="12"/>
      <c r="R805" s="12"/>
      <c r="S805" s="1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>
      <c r="A806" s="1"/>
      <c r="B806" s="1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12"/>
      <c r="Q806" s="12"/>
      <c r="R806" s="12"/>
      <c r="S806" s="1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>
      <c r="A807" s="1"/>
      <c r="B807" s="1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12"/>
      <c r="Q807" s="12"/>
      <c r="R807" s="12"/>
      <c r="S807" s="1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>
      <c r="A808" s="1"/>
      <c r="B808" s="1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12"/>
      <c r="Q808" s="12"/>
      <c r="R808" s="12"/>
      <c r="S808" s="1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>
      <c r="A809" s="1"/>
      <c r="B809" s="1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12"/>
      <c r="Q809" s="12"/>
      <c r="R809" s="12"/>
      <c r="S809" s="1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>
      <c r="A810" s="1"/>
      <c r="B810" s="1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12"/>
      <c r="Q810" s="12"/>
      <c r="R810" s="12"/>
      <c r="S810" s="1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>
      <c r="A811" s="1"/>
      <c r="B811" s="1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12"/>
      <c r="Q811" s="12"/>
      <c r="R811" s="12"/>
      <c r="S811" s="1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>
      <c r="A812" s="1"/>
      <c r="B812" s="1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12"/>
      <c r="Q812" s="12"/>
      <c r="R812" s="12"/>
      <c r="S812" s="1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>
      <c r="A813" s="1"/>
      <c r="B813" s="1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12"/>
      <c r="Q813" s="12"/>
      <c r="R813" s="12"/>
      <c r="S813" s="1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>
      <c r="A814" s="1"/>
      <c r="B814" s="1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12"/>
      <c r="Q814" s="12"/>
      <c r="R814" s="12"/>
      <c r="S814" s="1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>
      <c r="A815" s="1"/>
      <c r="B815" s="1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12"/>
      <c r="Q815" s="12"/>
      <c r="R815" s="12"/>
      <c r="S815" s="1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>
      <c r="A816" s="1"/>
      <c r="B816" s="1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12"/>
      <c r="Q816" s="12"/>
      <c r="R816" s="12"/>
      <c r="S816" s="1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>
      <c r="A817" s="1"/>
      <c r="B817" s="1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12"/>
      <c r="Q817" s="12"/>
      <c r="R817" s="12"/>
      <c r="S817" s="1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>
      <c r="A818" s="1"/>
      <c r="B818" s="1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12"/>
      <c r="Q818" s="12"/>
      <c r="R818" s="12"/>
      <c r="S818" s="1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>
      <c r="A819" s="1"/>
      <c r="B819" s="1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12"/>
      <c r="Q819" s="12"/>
      <c r="R819" s="12"/>
      <c r="S819" s="1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>
      <c r="A820" s="1"/>
      <c r="B820" s="1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12"/>
      <c r="Q820" s="12"/>
      <c r="R820" s="12"/>
      <c r="S820" s="1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>
      <c r="A821" s="1"/>
      <c r="B821" s="1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12"/>
      <c r="Q821" s="12"/>
      <c r="R821" s="12"/>
      <c r="S821" s="1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>
      <c r="A822" s="1"/>
      <c r="B822" s="1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12"/>
      <c r="Q822" s="12"/>
      <c r="R822" s="12"/>
      <c r="S822" s="1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>
      <c r="A823" s="1"/>
      <c r="B823" s="1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12"/>
      <c r="Q823" s="12"/>
      <c r="R823" s="12"/>
      <c r="S823" s="1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>
      <c r="A824" s="1"/>
      <c r="B824" s="1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12"/>
      <c r="Q824" s="12"/>
      <c r="R824" s="12"/>
      <c r="S824" s="1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>
      <c r="A825" s="1"/>
      <c r="B825" s="1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12"/>
      <c r="Q825" s="12"/>
      <c r="R825" s="12"/>
      <c r="S825" s="1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>
      <c r="A826" s="1"/>
      <c r="B826" s="1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12"/>
      <c r="Q826" s="12"/>
      <c r="R826" s="12"/>
      <c r="S826" s="1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>
      <c r="A827" s="1"/>
      <c r="B827" s="1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12"/>
      <c r="Q827" s="12"/>
      <c r="R827" s="12"/>
      <c r="S827" s="1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>
      <c r="A828" s="1"/>
      <c r="B828" s="1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12"/>
      <c r="Q828" s="12"/>
      <c r="R828" s="12"/>
      <c r="S828" s="1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>
      <c r="A829" s="1"/>
      <c r="B829" s="1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12"/>
      <c r="Q829" s="12"/>
      <c r="R829" s="12"/>
      <c r="S829" s="1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>
      <c r="A830" s="1"/>
      <c r="B830" s="1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12"/>
      <c r="Q830" s="12"/>
      <c r="R830" s="12"/>
      <c r="S830" s="1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>
      <c r="A831" s="1"/>
      <c r="B831" s="1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12"/>
      <c r="Q831" s="12"/>
      <c r="R831" s="12"/>
      <c r="S831" s="1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>
      <c r="A832" s="1"/>
      <c r="B832" s="1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12"/>
      <c r="Q832" s="12"/>
      <c r="R832" s="12"/>
      <c r="S832" s="1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>
      <c r="A833" s="1"/>
      <c r="B833" s="1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12"/>
      <c r="Q833" s="12"/>
      <c r="R833" s="12"/>
      <c r="S833" s="1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>
      <c r="A834" s="1"/>
      <c r="B834" s="1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12"/>
      <c r="Q834" s="12"/>
      <c r="R834" s="12"/>
      <c r="S834" s="1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>
      <c r="A835" s="1"/>
      <c r="B835" s="1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12"/>
      <c r="Q835" s="12"/>
      <c r="R835" s="12"/>
      <c r="S835" s="1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>
      <c r="A836" s="1"/>
      <c r="B836" s="1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12"/>
      <c r="Q836" s="12"/>
      <c r="R836" s="12"/>
      <c r="S836" s="1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>
      <c r="A837" s="1"/>
      <c r="B837" s="1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12"/>
      <c r="Q837" s="12"/>
      <c r="R837" s="12"/>
      <c r="S837" s="1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>
      <c r="A838" s="1"/>
      <c r="B838" s="1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12"/>
      <c r="Q838" s="12"/>
      <c r="R838" s="12"/>
      <c r="S838" s="1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>
      <c r="A839" s="1"/>
      <c r="B839" s="1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12"/>
      <c r="Q839" s="12"/>
      <c r="R839" s="12"/>
      <c r="S839" s="1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>
      <c r="A840" s="1"/>
      <c r="B840" s="1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12"/>
      <c r="Q840" s="12"/>
      <c r="R840" s="12"/>
      <c r="S840" s="1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>
      <c r="A841" s="1"/>
      <c r="B841" s="1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12"/>
      <c r="Q841" s="12"/>
      <c r="R841" s="12"/>
      <c r="S841" s="1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>
      <c r="A842" s="1"/>
      <c r="B842" s="1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12"/>
      <c r="Q842" s="12"/>
      <c r="R842" s="12"/>
      <c r="S842" s="1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>
      <c r="A843" s="1"/>
      <c r="B843" s="1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12"/>
      <c r="Q843" s="12"/>
      <c r="R843" s="12"/>
      <c r="S843" s="1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>
      <c r="A844" s="1"/>
      <c r="B844" s="1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12"/>
      <c r="Q844" s="12"/>
      <c r="R844" s="12"/>
      <c r="S844" s="1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>
      <c r="A845" s="1"/>
      <c r="B845" s="1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12"/>
      <c r="Q845" s="12"/>
      <c r="R845" s="12"/>
      <c r="S845" s="1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>
      <c r="A846" s="1"/>
      <c r="B846" s="1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12"/>
      <c r="Q846" s="12"/>
      <c r="R846" s="12"/>
      <c r="S846" s="1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>
      <c r="A847" s="1"/>
      <c r="B847" s="1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12"/>
      <c r="Q847" s="12"/>
      <c r="R847" s="12"/>
      <c r="S847" s="1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>
      <c r="A848" s="1"/>
      <c r="B848" s="1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12"/>
      <c r="Q848" s="12"/>
      <c r="R848" s="12"/>
      <c r="S848" s="1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>
      <c r="A849" s="1"/>
      <c r="B849" s="1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12"/>
      <c r="Q849" s="12"/>
      <c r="R849" s="12"/>
      <c r="S849" s="1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>
      <c r="A850" s="1"/>
      <c r="B850" s="1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12"/>
      <c r="Q850" s="12"/>
      <c r="R850" s="12"/>
      <c r="S850" s="1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>
      <c r="A851" s="1"/>
      <c r="B851" s="1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12"/>
      <c r="Q851" s="12"/>
      <c r="R851" s="12"/>
      <c r="S851" s="1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>
      <c r="A852" s="1"/>
      <c r="B852" s="1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12"/>
      <c r="Q852" s="12"/>
      <c r="R852" s="12"/>
      <c r="S852" s="1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>
      <c r="A853" s="1"/>
      <c r="B853" s="1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12"/>
      <c r="Q853" s="12"/>
      <c r="R853" s="12"/>
      <c r="S853" s="1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>
      <c r="A854" s="1"/>
      <c r="B854" s="1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12"/>
      <c r="Q854" s="12"/>
      <c r="R854" s="12"/>
      <c r="S854" s="1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>
      <c r="A855" s="1"/>
      <c r="B855" s="1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12"/>
      <c r="Q855" s="12"/>
      <c r="R855" s="12"/>
      <c r="S855" s="1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>
      <c r="A856" s="1"/>
      <c r="B856" s="1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12"/>
      <c r="Q856" s="12"/>
      <c r="R856" s="12"/>
      <c r="S856" s="1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>
      <c r="A857" s="1"/>
      <c r="B857" s="1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12"/>
      <c r="Q857" s="12"/>
      <c r="R857" s="12"/>
      <c r="S857" s="1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>
      <c r="A858" s="1"/>
      <c r="B858" s="1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12"/>
      <c r="Q858" s="12"/>
      <c r="R858" s="12"/>
      <c r="S858" s="1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>
      <c r="A859" s="1"/>
      <c r="B859" s="1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12"/>
      <c r="Q859" s="12"/>
      <c r="R859" s="12"/>
      <c r="S859" s="1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>
      <c r="A860" s="1"/>
      <c r="B860" s="1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12"/>
      <c r="Q860" s="12"/>
      <c r="R860" s="12"/>
      <c r="S860" s="1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>
      <c r="A861" s="1"/>
      <c r="B861" s="1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12"/>
      <c r="Q861" s="12"/>
      <c r="R861" s="12"/>
      <c r="S861" s="1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>
      <c r="A862" s="1"/>
      <c r="B862" s="1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12"/>
      <c r="Q862" s="12"/>
      <c r="R862" s="12"/>
      <c r="S862" s="1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>
      <c r="A863" s="1"/>
      <c r="B863" s="1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12"/>
      <c r="Q863" s="12"/>
      <c r="R863" s="12"/>
      <c r="S863" s="1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>
      <c r="A864" s="1"/>
      <c r="B864" s="1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12"/>
      <c r="Q864" s="12"/>
      <c r="R864" s="12"/>
      <c r="S864" s="1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>
      <c r="A865" s="1"/>
      <c r="B865" s="1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12"/>
      <c r="Q865" s="12"/>
      <c r="R865" s="12"/>
      <c r="S865" s="1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>
      <c r="A866" s="1"/>
      <c r="B866" s="1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12"/>
      <c r="Q866" s="12"/>
      <c r="R866" s="12"/>
      <c r="S866" s="1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>
      <c r="A867" s="1"/>
      <c r="B867" s="1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12"/>
      <c r="Q867" s="12"/>
      <c r="R867" s="12"/>
      <c r="S867" s="1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>
      <c r="A868" s="1"/>
      <c r="B868" s="1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12"/>
      <c r="Q868" s="12"/>
      <c r="R868" s="12"/>
      <c r="S868" s="1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>
      <c r="A869" s="1"/>
      <c r="B869" s="1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12"/>
      <c r="Q869" s="12"/>
      <c r="R869" s="12"/>
      <c r="S869" s="1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>
      <c r="A870" s="1"/>
      <c r="B870" s="1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12"/>
      <c r="Q870" s="12"/>
      <c r="R870" s="12"/>
      <c r="S870" s="1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>
      <c r="A871" s="1"/>
      <c r="B871" s="1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12"/>
      <c r="Q871" s="12"/>
      <c r="R871" s="12"/>
      <c r="S871" s="1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>
      <c r="A872" s="1"/>
      <c r="B872" s="1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12"/>
      <c r="Q872" s="12"/>
      <c r="R872" s="12"/>
      <c r="S872" s="1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>
      <c r="A873" s="1"/>
      <c r="B873" s="1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12"/>
      <c r="Q873" s="12"/>
      <c r="R873" s="12"/>
      <c r="S873" s="1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>
      <c r="A874" s="1"/>
      <c r="B874" s="1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12"/>
      <c r="Q874" s="12"/>
      <c r="R874" s="12"/>
      <c r="S874" s="1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>
      <c r="A875" s="1"/>
      <c r="B875" s="1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12"/>
      <c r="Q875" s="12"/>
      <c r="R875" s="12"/>
      <c r="S875" s="1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>
      <c r="A876" s="1"/>
      <c r="B876" s="1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12"/>
      <c r="Q876" s="12"/>
      <c r="R876" s="12"/>
      <c r="S876" s="1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>
      <c r="A877" s="1"/>
      <c r="B877" s="1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12"/>
      <c r="Q877" s="12"/>
      <c r="R877" s="12"/>
      <c r="S877" s="1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>
      <c r="A878" s="1"/>
      <c r="B878" s="1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12"/>
      <c r="Q878" s="12"/>
      <c r="R878" s="12"/>
      <c r="S878" s="1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>
      <c r="A879" s="1"/>
      <c r="B879" s="1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12"/>
      <c r="Q879" s="12"/>
      <c r="R879" s="12"/>
      <c r="S879" s="1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>
      <c r="A880" s="1"/>
      <c r="B880" s="1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12"/>
      <c r="Q880" s="12"/>
      <c r="R880" s="12"/>
      <c r="S880" s="1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>
      <c r="A881" s="1"/>
      <c r="B881" s="1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12"/>
      <c r="Q881" s="12"/>
      <c r="R881" s="12"/>
      <c r="S881" s="1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>
      <c r="A882" s="1"/>
      <c r="B882" s="1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12"/>
      <c r="Q882" s="12"/>
      <c r="R882" s="12"/>
      <c r="S882" s="1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>
      <c r="A883" s="1"/>
      <c r="B883" s="1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12"/>
      <c r="Q883" s="12"/>
      <c r="R883" s="12"/>
      <c r="S883" s="1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>
      <c r="A884" s="1"/>
      <c r="B884" s="1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12"/>
      <c r="Q884" s="12"/>
      <c r="R884" s="12"/>
      <c r="S884" s="1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>
      <c r="A885" s="1"/>
      <c r="B885" s="1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12"/>
      <c r="Q885" s="12"/>
      <c r="R885" s="12"/>
      <c r="S885" s="1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>
      <c r="A886" s="1"/>
      <c r="B886" s="1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12"/>
      <c r="Q886" s="12"/>
      <c r="R886" s="12"/>
      <c r="S886" s="1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>
      <c r="A887" s="1"/>
      <c r="B887" s="1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12"/>
      <c r="Q887" s="12"/>
      <c r="R887" s="12"/>
      <c r="S887" s="1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>
      <c r="A888" s="1"/>
      <c r="B888" s="1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12"/>
      <c r="Q888" s="12"/>
      <c r="R888" s="12"/>
      <c r="S888" s="1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>
      <c r="A889" s="1"/>
      <c r="B889" s="1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12"/>
      <c r="Q889" s="12"/>
      <c r="R889" s="12"/>
      <c r="S889" s="1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>
      <c r="A890" s="1"/>
      <c r="B890" s="1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12"/>
      <c r="Q890" s="12"/>
      <c r="R890" s="12"/>
      <c r="S890" s="1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>
      <c r="A891" s="1"/>
      <c r="B891" s="1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12"/>
      <c r="Q891" s="12"/>
      <c r="R891" s="12"/>
      <c r="S891" s="1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>
      <c r="A892" s="1"/>
      <c r="B892" s="1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12"/>
      <c r="Q892" s="12"/>
      <c r="R892" s="12"/>
      <c r="S892" s="1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>
      <c r="A893" s="1"/>
      <c r="B893" s="1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12"/>
      <c r="Q893" s="12"/>
      <c r="R893" s="12"/>
      <c r="S893" s="1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>
      <c r="A894" s="1"/>
      <c r="B894" s="1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12"/>
      <c r="Q894" s="12"/>
      <c r="R894" s="12"/>
      <c r="S894" s="1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>
      <c r="A895" s="1"/>
      <c r="B895" s="1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12"/>
      <c r="Q895" s="12"/>
      <c r="R895" s="12"/>
      <c r="S895" s="1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>
      <c r="A896" s="1"/>
      <c r="B896" s="1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12"/>
      <c r="Q896" s="12"/>
      <c r="R896" s="12"/>
      <c r="S896" s="1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>
      <c r="A897" s="1"/>
      <c r="B897" s="1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12"/>
      <c r="Q897" s="12"/>
      <c r="R897" s="12"/>
      <c r="S897" s="1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>
      <c r="A898" s="1"/>
      <c r="B898" s="1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12"/>
      <c r="Q898" s="12"/>
      <c r="R898" s="12"/>
      <c r="S898" s="1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>
      <c r="A899" s="1"/>
      <c r="B899" s="1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12"/>
      <c r="Q899" s="12"/>
      <c r="R899" s="12"/>
      <c r="S899" s="1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>
      <c r="A900" s="1"/>
      <c r="B900" s="1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12"/>
      <c r="Q900" s="12"/>
      <c r="R900" s="12"/>
      <c r="S900" s="1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>
      <c r="A901" s="1"/>
      <c r="B901" s="1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12"/>
      <c r="Q901" s="12"/>
      <c r="R901" s="12"/>
      <c r="S901" s="1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>
      <c r="A902" s="1"/>
      <c r="B902" s="1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12"/>
      <c r="Q902" s="12"/>
      <c r="R902" s="12"/>
      <c r="S902" s="1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>
      <c r="A903" s="1"/>
      <c r="B903" s="1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12"/>
      <c r="Q903" s="12"/>
      <c r="R903" s="12"/>
      <c r="S903" s="1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>
      <c r="A904" s="1"/>
      <c r="B904" s="1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12"/>
      <c r="Q904" s="12"/>
      <c r="R904" s="12"/>
      <c r="S904" s="1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>
      <c r="A905" s="1"/>
      <c r="B905" s="1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12"/>
      <c r="Q905" s="12"/>
      <c r="R905" s="12"/>
      <c r="S905" s="1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>
      <c r="A906" s="1"/>
      <c r="B906" s="1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12"/>
      <c r="Q906" s="12"/>
      <c r="R906" s="12"/>
      <c r="S906" s="1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>
      <c r="A907" s="1"/>
      <c r="B907" s="1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12"/>
      <c r="Q907" s="12"/>
      <c r="R907" s="12"/>
      <c r="S907" s="1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>
      <c r="A908" s="1"/>
      <c r="B908" s="1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12"/>
      <c r="Q908" s="12"/>
      <c r="R908" s="12"/>
      <c r="S908" s="1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>
      <c r="A909" s="1"/>
      <c r="B909" s="1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12"/>
      <c r="Q909" s="12"/>
      <c r="R909" s="12"/>
      <c r="S909" s="1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>
      <c r="A910" s="1"/>
      <c r="B910" s="1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12"/>
      <c r="Q910" s="12"/>
      <c r="R910" s="12"/>
      <c r="S910" s="1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>
      <c r="A911" s="1"/>
      <c r="B911" s="1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12"/>
      <c r="Q911" s="12"/>
      <c r="R911" s="12"/>
      <c r="S911" s="1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>
      <c r="A912" s="1"/>
      <c r="B912" s="1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12"/>
      <c r="Q912" s="12"/>
      <c r="R912" s="12"/>
      <c r="S912" s="1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>
      <c r="A913" s="1"/>
      <c r="B913" s="1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12"/>
      <c r="Q913" s="12"/>
      <c r="R913" s="12"/>
      <c r="S913" s="1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>
      <c r="A914" s="1"/>
      <c r="B914" s="1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12"/>
      <c r="Q914" s="12"/>
      <c r="R914" s="12"/>
      <c r="S914" s="1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>
      <c r="A915" s="1"/>
      <c r="B915" s="1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12"/>
      <c r="Q915" s="12"/>
      <c r="R915" s="12"/>
      <c r="S915" s="1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>
      <c r="A916" s="1"/>
      <c r="B916" s="1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12"/>
      <c r="Q916" s="12"/>
      <c r="R916" s="12"/>
      <c r="S916" s="1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>
      <c r="A917" s="1"/>
      <c r="B917" s="1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12"/>
      <c r="Q917" s="12"/>
      <c r="R917" s="12"/>
      <c r="S917" s="1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>
      <c r="A918" s="1"/>
      <c r="B918" s="1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12"/>
      <c r="Q918" s="12"/>
      <c r="R918" s="12"/>
      <c r="S918" s="1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>
      <c r="A919" s="1"/>
      <c r="B919" s="1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12"/>
      <c r="Q919" s="12"/>
      <c r="R919" s="12"/>
      <c r="S919" s="1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>
      <c r="A920" s="1"/>
      <c r="B920" s="1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12"/>
      <c r="Q920" s="12"/>
      <c r="R920" s="12"/>
      <c r="S920" s="1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>
      <c r="A921" s="1"/>
      <c r="B921" s="1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12"/>
      <c r="Q921" s="12"/>
      <c r="R921" s="12"/>
      <c r="S921" s="1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>
      <c r="A922" s="1"/>
      <c r="B922" s="1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12"/>
      <c r="Q922" s="12"/>
      <c r="R922" s="12"/>
      <c r="S922" s="1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>
      <c r="A923" s="1"/>
      <c r="B923" s="1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12"/>
      <c r="Q923" s="12"/>
      <c r="R923" s="12"/>
      <c r="S923" s="1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>
      <c r="A924" s="1"/>
      <c r="B924" s="1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12"/>
      <c r="Q924" s="12"/>
      <c r="R924" s="12"/>
      <c r="S924" s="1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>
      <c r="A925" s="1"/>
      <c r="B925" s="1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12"/>
      <c r="Q925" s="12"/>
      <c r="R925" s="12"/>
      <c r="S925" s="1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>
      <c r="A926" s="1"/>
      <c r="B926" s="1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12"/>
      <c r="Q926" s="12"/>
      <c r="R926" s="12"/>
      <c r="S926" s="1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>
      <c r="A927" s="1"/>
      <c r="B927" s="1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12"/>
      <c r="Q927" s="12"/>
      <c r="R927" s="12"/>
      <c r="S927" s="1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>
      <c r="A928" s="1"/>
      <c r="B928" s="1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12"/>
      <c r="Q928" s="12"/>
      <c r="R928" s="12"/>
      <c r="S928" s="1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>
      <c r="A929" s="1"/>
      <c r="B929" s="1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12"/>
      <c r="Q929" s="12"/>
      <c r="R929" s="12"/>
      <c r="S929" s="1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>
      <c r="A930" s="1"/>
      <c r="B930" s="1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12"/>
      <c r="Q930" s="12"/>
      <c r="R930" s="12"/>
      <c r="S930" s="1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>
      <c r="A931" s="1"/>
      <c r="B931" s="1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12"/>
      <c r="Q931" s="12"/>
      <c r="R931" s="12"/>
      <c r="S931" s="1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>
      <c r="A932" s="1"/>
      <c r="B932" s="1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12"/>
      <c r="Q932" s="12"/>
      <c r="R932" s="12"/>
      <c r="S932" s="1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>
      <c r="A933" s="1"/>
      <c r="B933" s="1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12"/>
      <c r="Q933" s="12"/>
      <c r="R933" s="12"/>
      <c r="S933" s="1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>
      <c r="A934" s="1"/>
      <c r="B934" s="1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12"/>
      <c r="Q934" s="12"/>
      <c r="R934" s="12"/>
      <c r="S934" s="1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>
      <c r="A935" s="1"/>
      <c r="B935" s="1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12"/>
      <c r="Q935" s="12"/>
      <c r="R935" s="12"/>
      <c r="S935" s="1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>
      <c r="A936" s="1"/>
      <c r="B936" s="1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12"/>
      <c r="Q936" s="12"/>
      <c r="R936" s="12"/>
      <c r="S936" s="1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>
      <c r="A937" s="1"/>
      <c r="B937" s="1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12"/>
      <c r="Q937" s="12"/>
      <c r="R937" s="12"/>
      <c r="S937" s="1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>
      <c r="A938" s="1"/>
      <c r="B938" s="1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12"/>
      <c r="Q938" s="12"/>
      <c r="R938" s="12"/>
      <c r="S938" s="1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>
      <c r="A939" s="1"/>
      <c r="B939" s="1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12"/>
      <c r="Q939" s="12"/>
      <c r="R939" s="12"/>
      <c r="S939" s="1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>
      <c r="A940" s="1"/>
      <c r="B940" s="1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12"/>
      <c r="Q940" s="12"/>
      <c r="R940" s="12"/>
      <c r="S940" s="1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>
      <c r="A941" s="1"/>
      <c r="B941" s="1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12"/>
      <c r="Q941" s="12"/>
      <c r="R941" s="12"/>
      <c r="S941" s="1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>
      <c r="A942" s="1"/>
      <c r="B942" s="1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12"/>
      <c r="Q942" s="12"/>
      <c r="R942" s="12"/>
      <c r="S942" s="1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>
      <c r="A943" s="1"/>
      <c r="B943" s="1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12"/>
      <c r="Q943" s="12"/>
      <c r="R943" s="12"/>
      <c r="S943" s="1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>
      <c r="A944" s="1"/>
      <c r="B944" s="1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12"/>
      <c r="Q944" s="12"/>
      <c r="R944" s="12"/>
      <c r="S944" s="1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>
      <c r="A945" s="1"/>
      <c r="B945" s="1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12"/>
      <c r="Q945" s="12"/>
      <c r="R945" s="12"/>
      <c r="S945" s="1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>
      <c r="A946" s="1"/>
      <c r="B946" s="1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12"/>
      <c r="Q946" s="12"/>
      <c r="R946" s="12"/>
      <c r="S946" s="1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>
      <c r="A947" s="1"/>
      <c r="B947" s="1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12"/>
      <c r="Q947" s="12"/>
      <c r="R947" s="12"/>
      <c r="S947" s="1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>
      <c r="A948" s="1"/>
      <c r="B948" s="1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12"/>
      <c r="Q948" s="12"/>
      <c r="R948" s="12"/>
      <c r="S948" s="1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>
      <c r="A949" s="1"/>
      <c r="B949" s="1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12"/>
      <c r="Q949" s="12"/>
      <c r="R949" s="12"/>
      <c r="S949" s="1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>
      <c r="A950" s="1"/>
      <c r="B950" s="1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12"/>
      <c r="Q950" s="12"/>
      <c r="R950" s="12"/>
      <c r="S950" s="1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>
      <c r="A951" s="1"/>
      <c r="B951" s="1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12"/>
      <c r="Q951" s="12"/>
      <c r="R951" s="12"/>
      <c r="S951" s="1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>
      <c r="A952" s="1"/>
      <c r="B952" s="1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12"/>
      <c r="Q952" s="12"/>
      <c r="R952" s="12"/>
      <c r="S952" s="1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>
      <c r="A953" s="1"/>
      <c r="B953" s="1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12"/>
      <c r="Q953" s="12"/>
      <c r="R953" s="12"/>
      <c r="S953" s="1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>
      <c r="A954" s="1"/>
      <c r="B954" s="1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12"/>
      <c r="Q954" s="12"/>
      <c r="R954" s="12"/>
      <c r="S954" s="1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>
      <c r="A955" s="1"/>
      <c r="B955" s="1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12"/>
      <c r="Q955" s="12"/>
      <c r="R955" s="12"/>
      <c r="S955" s="1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>
      <c r="A956" s="1"/>
      <c r="B956" s="1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12"/>
      <c r="Q956" s="12"/>
      <c r="R956" s="12"/>
      <c r="S956" s="1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>
      <c r="A957" s="1"/>
      <c r="B957" s="1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12"/>
      <c r="Q957" s="12"/>
      <c r="R957" s="12"/>
      <c r="S957" s="1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>
      <c r="A958" s="1"/>
      <c r="B958" s="1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12"/>
      <c r="Q958" s="12"/>
      <c r="R958" s="12"/>
      <c r="S958" s="1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>
      <c r="A959" s="1"/>
      <c r="B959" s="1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12"/>
      <c r="Q959" s="12"/>
      <c r="R959" s="12"/>
      <c r="S959" s="1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>
      <c r="A960" s="1"/>
      <c r="B960" s="1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12"/>
      <c r="Q960" s="12"/>
      <c r="R960" s="12"/>
      <c r="S960" s="1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>
      <c r="A961" s="1"/>
      <c r="B961" s="1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12"/>
      <c r="Q961" s="12"/>
      <c r="R961" s="12"/>
      <c r="S961" s="1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>
      <c r="A962" s="1"/>
      <c r="B962" s="1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12"/>
      <c r="Q962" s="12"/>
      <c r="R962" s="12"/>
      <c r="S962" s="1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>
      <c r="A963" s="1"/>
      <c r="B963" s="1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12"/>
      <c r="Q963" s="12"/>
      <c r="R963" s="12"/>
      <c r="S963" s="1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>
      <c r="A964" s="1"/>
      <c r="B964" s="1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12"/>
      <c r="Q964" s="12"/>
      <c r="R964" s="12"/>
      <c r="S964" s="1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>
      <c r="A965" s="1"/>
      <c r="B965" s="1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12"/>
      <c r="Q965" s="12"/>
      <c r="R965" s="12"/>
      <c r="S965" s="1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>
      <c r="A966" s="1"/>
      <c r="B966" s="1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12"/>
      <c r="Q966" s="12"/>
      <c r="R966" s="12"/>
      <c r="S966" s="1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>
      <c r="A967" s="1"/>
      <c r="B967" s="1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12"/>
      <c r="Q967" s="12"/>
      <c r="R967" s="12"/>
      <c r="S967" s="1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>
      <c r="A968" s="1"/>
      <c r="B968" s="1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12"/>
      <c r="Q968" s="12"/>
      <c r="R968" s="12"/>
      <c r="S968" s="1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>
      <c r="A969" s="1"/>
      <c r="B969" s="1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12"/>
      <c r="Q969" s="12"/>
      <c r="R969" s="12"/>
      <c r="S969" s="1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>
      <c r="A970" s="1"/>
      <c r="B970" s="1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12"/>
      <c r="Q970" s="12"/>
      <c r="R970" s="12"/>
      <c r="S970" s="1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>
      <c r="A971" s="1"/>
      <c r="B971" s="1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12"/>
      <c r="Q971" s="12"/>
      <c r="R971" s="12"/>
      <c r="S971" s="1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>
      <c r="A972" s="1"/>
      <c r="B972" s="1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12"/>
      <c r="Q972" s="12"/>
      <c r="R972" s="12"/>
      <c r="S972" s="1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>
      <c r="A973" s="1"/>
      <c r="B973" s="1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12"/>
      <c r="Q973" s="12"/>
      <c r="R973" s="12"/>
      <c r="S973" s="1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>
      <c r="A974" s="1"/>
      <c r="B974" s="1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12"/>
      <c r="Q974" s="12"/>
      <c r="R974" s="12"/>
      <c r="S974" s="1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>
      <c r="A975" s="1"/>
      <c r="B975" s="1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12"/>
      <c r="Q975" s="12"/>
      <c r="R975" s="12"/>
      <c r="S975" s="1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>
      <c r="A976" s="1"/>
      <c r="B976" s="1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12"/>
      <c r="Q976" s="12"/>
      <c r="R976" s="12"/>
      <c r="S976" s="1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>
      <c r="A977" s="1"/>
      <c r="B977" s="1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12"/>
      <c r="Q977" s="12"/>
      <c r="R977" s="12"/>
      <c r="S977" s="1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>
      <c r="A978" s="1"/>
      <c r="B978" s="1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12"/>
      <c r="Q978" s="12"/>
      <c r="R978" s="12"/>
      <c r="S978" s="1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>
      <c r="A979" s="1"/>
      <c r="B979" s="1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12"/>
      <c r="Q979" s="12"/>
      <c r="R979" s="12"/>
      <c r="S979" s="1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>
      <c r="A980" s="1"/>
      <c r="B980" s="1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12"/>
      <c r="Q980" s="12"/>
      <c r="R980" s="12"/>
      <c r="S980" s="1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>
      <c r="A981" s="1"/>
      <c r="B981" s="1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12"/>
      <c r="Q981" s="12"/>
      <c r="R981" s="12"/>
      <c r="S981" s="1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>
      <c r="A982" s="1"/>
      <c r="B982" s="1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12"/>
      <c r="Q982" s="12"/>
      <c r="R982" s="12"/>
      <c r="S982" s="1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>
      <c r="A983" s="1"/>
      <c r="B983" s="1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12"/>
      <c r="Q983" s="12"/>
      <c r="R983" s="12"/>
      <c r="S983" s="1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>
      <c r="A984" s="1"/>
      <c r="B984" s="1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12"/>
      <c r="Q984" s="12"/>
      <c r="R984" s="12"/>
      <c r="S984" s="1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>
      <c r="A985" s="1"/>
      <c r="B985" s="1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12"/>
      <c r="Q985" s="12"/>
      <c r="R985" s="12"/>
      <c r="S985" s="1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>
      <c r="A986" s="1"/>
      <c r="B986" s="1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12"/>
      <c r="Q986" s="12"/>
      <c r="R986" s="12"/>
      <c r="S986" s="1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>
      <c r="A987" s="1"/>
      <c r="B987" s="1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12"/>
      <c r="Q987" s="12"/>
      <c r="R987" s="12"/>
      <c r="S987" s="1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>
      <c r="A988" s="1"/>
      <c r="B988" s="1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12"/>
      <c r="Q988" s="12"/>
      <c r="R988" s="12"/>
      <c r="S988" s="1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>
      <c r="A989" s="1"/>
      <c r="B989" s="1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12"/>
      <c r="Q989" s="12"/>
      <c r="R989" s="12"/>
      <c r="S989" s="1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>
      <c r="A990" s="1"/>
      <c r="B990" s="1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12"/>
      <c r="Q990" s="12"/>
      <c r="R990" s="12"/>
      <c r="S990" s="1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>
      <c r="A991" s="1"/>
      <c r="B991" s="1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12"/>
      <c r="Q991" s="12"/>
      <c r="R991" s="12"/>
      <c r="S991" s="1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>
      <c r="A992" s="1"/>
      <c r="B992" s="1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12"/>
      <c r="Q992" s="12"/>
      <c r="R992" s="12"/>
      <c r="S992" s="1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>
      <c r="A993" s="1"/>
      <c r="B993" s="1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12"/>
      <c r="Q993" s="12"/>
      <c r="R993" s="12"/>
      <c r="S993" s="1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>
      <c r="A994" s="1"/>
      <c r="B994" s="1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12"/>
      <c r="Q994" s="12"/>
      <c r="R994" s="12"/>
      <c r="S994" s="1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>
      <c r="A995" s="1"/>
      <c r="B995" s="1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12"/>
      <c r="Q995" s="12"/>
      <c r="R995" s="12"/>
      <c r="S995" s="1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>
      <c r="A996" s="1"/>
      <c r="B996" s="1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12"/>
      <c r="Q996" s="12"/>
      <c r="R996" s="12"/>
      <c r="S996" s="1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>
      <c r="A997" s="1"/>
      <c r="B997" s="1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12"/>
      <c r="Q997" s="12"/>
      <c r="R997" s="12"/>
      <c r="S997" s="1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>
      <c r="A998" s="1"/>
      <c r="B998" s="1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12"/>
      <c r="Q998" s="12"/>
      <c r="R998" s="12"/>
      <c r="S998" s="12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>
      <c r="A999" s="1"/>
      <c r="B999" s="1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12"/>
      <c r="Q999" s="12"/>
      <c r="R999" s="12"/>
      <c r="S999" s="12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>
      <c r="A1000" s="1"/>
      <c r="B1000" s="1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12"/>
      <c r="Q1000" s="12"/>
      <c r="R1000" s="12"/>
      <c r="S1000" s="1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>
      <c r="A1001" s="1"/>
      <c r="B1001" s="1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12"/>
      <c r="Q1001" s="12"/>
      <c r="R1001" s="12"/>
      <c r="S1001" s="1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>
      <c r="A1002" s="1"/>
      <c r="B1002" s="1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12"/>
      <c r="Q1002" s="12"/>
      <c r="R1002" s="12"/>
      <c r="S1002" s="1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>
      <c r="A1003" s="1"/>
      <c r="B1003" s="1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12"/>
      <c r="Q1003" s="12"/>
      <c r="R1003" s="12"/>
      <c r="S1003" s="1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>
      <c r="A1004" s="1"/>
      <c r="B1004" s="1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12"/>
      <c r="Q1004" s="12"/>
      <c r="R1004" s="12"/>
      <c r="S1004" s="1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>
      <c r="A1005" s="1"/>
      <c r="B1005" s="1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12"/>
      <c r="Q1005" s="12"/>
      <c r="R1005" s="12"/>
      <c r="S1005" s="1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>
      <c r="A1006" s="1"/>
      <c r="B1006" s="1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12"/>
      <c r="Q1006" s="12"/>
      <c r="R1006" s="12"/>
      <c r="S1006" s="1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>
      <c r="A1007" s="1"/>
      <c r="B1007" s="1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12"/>
      <c r="Q1007" s="12"/>
      <c r="R1007" s="12"/>
      <c r="S1007" s="1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>
      <c r="A1008" s="1"/>
      <c r="B1008" s="1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12"/>
      <c r="Q1008" s="12"/>
      <c r="R1008" s="12"/>
      <c r="S1008" s="1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>
      <c r="A1009" s="1"/>
      <c r="B1009" s="1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12"/>
      <c r="Q1009" s="12"/>
      <c r="R1009" s="12"/>
      <c r="S1009" s="1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>
      <c r="A1010" s="1"/>
      <c r="B1010" s="1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12"/>
      <c r="Q1010" s="12"/>
      <c r="R1010" s="12"/>
      <c r="S1010" s="1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>
      <c r="A1011" s="1"/>
      <c r="B1011" s="1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12"/>
      <c r="Q1011" s="12"/>
      <c r="R1011" s="12"/>
      <c r="S1011" s="1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>
      <c r="A1012" s="1"/>
      <c r="B1012" s="1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12"/>
      <c r="Q1012" s="12"/>
      <c r="R1012" s="12"/>
      <c r="S1012" s="1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>
      <c r="A1013" s="1"/>
      <c r="B1013" s="1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12"/>
      <c r="Q1013" s="12"/>
      <c r="R1013" s="12"/>
      <c r="S1013" s="1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>
      <c r="A1014" s="1"/>
      <c r="B1014" s="1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12"/>
      <c r="Q1014" s="12"/>
      <c r="R1014" s="12"/>
      <c r="S1014" s="12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>
      <c r="A1015" s="1"/>
      <c r="B1015" s="1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12"/>
      <c r="Q1015" s="12"/>
      <c r="R1015" s="12"/>
      <c r="S1015" s="12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>
      <c r="A1016" s="1"/>
      <c r="B1016" s="1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12"/>
      <c r="Q1016" s="12"/>
      <c r="R1016" s="12"/>
      <c r="S1016" s="12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>
      <c r="A1017" s="1"/>
      <c r="B1017" s="1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12"/>
      <c r="Q1017" s="12"/>
      <c r="R1017" s="12"/>
      <c r="S1017" s="12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>
      <c r="A1018" s="1"/>
      <c r="B1018" s="1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12"/>
      <c r="Q1018" s="12"/>
      <c r="R1018" s="12"/>
      <c r="S1018" s="12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>
      <c r="A1019" s="1"/>
      <c r="B1019" s="1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12"/>
      <c r="Q1019" s="12"/>
      <c r="R1019" s="12"/>
      <c r="S1019" s="12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>
      <c r="A1020" s="1"/>
      <c r="B1020" s="1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12"/>
      <c r="Q1020" s="12"/>
      <c r="R1020" s="12"/>
      <c r="S1020" s="12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>
      <c r="A1021" s="1"/>
      <c r="B1021" s="1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12"/>
      <c r="Q1021" s="12"/>
      <c r="R1021" s="12"/>
      <c r="S1021" s="12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>
      <c r="A1022" s="1"/>
      <c r="B1022" s="1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12"/>
      <c r="Q1022" s="12"/>
      <c r="R1022" s="12"/>
      <c r="S1022" s="12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>
      <c r="A1023" s="1"/>
      <c r="B1023" s="1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12"/>
      <c r="Q1023" s="12"/>
      <c r="R1023" s="12"/>
      <c r="S1023" s="12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>
      <c r="A1024" s="1"/>
      <c r="B1024" s="1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12"/>
      <c r="Q1024" s="12"/>
      <c r="R1024" s="12"/>
      <c r="S1024" s="12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>
      <c r="A1025" s="1"/>
      <c r="B1025" s="1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12"/>
      <c r="Q1025" s="12"/>
      <c r="R1025" s="12"/>
      <c r="S1025" s="12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>
      <c r="A1026" s="1"/>
      <c r="B1026" s="1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12"/>
      <c r="Q1026" s="12"/>
      <c r="R1026" s="12"/>
      <c r="S1026" s="12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>
      <c r="A1027" s="1"/>
      <c r="B1027" s="1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12"/>
      <c r="Q1027" s="12"/>
      <c r="R1027" s="12"/>
      <c r="S1027" s="12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>
      <c r="A1028" s="1"/>
      <c r="B1028" s="1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12"/>
      <c r="Q1028" s="12"/>
      <c r="R1028" s="12"/>
      <c r="S1028" s="12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>
      <c r="A1029" s="1"/>
      <c r="B1029" s="1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12"/>
      <c r="Q1029" s="12"/>
      <c r="R1029" s="12"/>
      <c r="S1029" s="12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>
      <c r="A1030" s="1"/>
      <c r="B1030" s="1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12"/>
      <c r="Q1030" s="12"/>
      <c r="R1030" s="12"/>
      <c r="S1030" s="12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>
      <c r="A1031" s="1"/>
      <c r="B1031" s="1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12"/>
      <c r="Q1031" s="12"/>
      <c r="R1031" s="12"/>
      <c r="S1031" s="12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>
      <c r="A1032" s="1"/>
      <c r="B1032" s="1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12"/>
      <c r="Q1032" s="12"/>
      <c r="R1032" s="12"/>
      <c r="S1032" s="12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>
      <c r="A1033" s="1"/>
      <c r="B1033" s="1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12"/>
      <c r="Q1033" s="12"/>
      <c r="R1033" s="12"/>
      <c r="S1033" s="12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>
      <c r="A1034" s="1"/>
      <c r="B1034" s="1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12"/>
      <c r="Q1034" s="12"/>
      <c r="R1034" s="12"/>
      <c r="S1034" s="12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>
      <c r="A1035" s="1"/>
      <c r="B1035" s="1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12"/>
      <c r="Q1035" s="12"/>
      <c r="R1035" s="12"/>
      <c r="S1035" s="12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>
      <c r="A1036" s="1"/>
      <c r="B1036" s="1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12"/>
      <c r="Q1036" s="12"/>
      <c r="R1036" s="12"/>
      <c r="S1036" s="12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>
      <c r="A1037" s="1"/>
      <c r="B1037" s="1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12"/>
      <c r="Q1037" s="12"/>
      <c r="R1037" s="12"/>
      <c r="S1037" s="12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>
      <c r="A1038" s="1"/>
      <c r="B1038" s="1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12"/>
      <c r="Q1038" s="12"/>
      <c r="R1038" s="12"/>
      <c r="S1038" s="12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>
      <c r="A1039" s="1"/>
      <c r="B1039" s="1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12"/>
      <c r="Q1039" s="12"/>
      <c r="R1039" s="12"/>
      <c r="S1039" s="12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>
      <c r="A1040" s="1"/>
      <c r="B1040" s="1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12"/>
      <c r="Q1040" s="12"/>
      <c r="R1040" s="12"/>
      <c r="S1040" s="12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>
      <c r="A1041" s="1"/>
      <c r="B1041" s="1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12"/>
      <c r="Q1041" s="12"/>
      <c r="R1041" s="12"/>
      <c r="S1041" s="12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>
      <c r="A1042" s="1"/>
      <c r="B1042" s="1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12"/>
      <c r="Q1042" s="12"/>
      <c r="R1042" s="12"/>
      <c r="S1042" s="12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>
      <c r="A1043" s="1"/>
      <c r="B1043" s="1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12"/>
      <c r="Q1043" s="12"/>
      <c r="R1043" s="12"/>
      <c r="S1043" s="12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>
      <c r="A1044" s="1"/>
      <c r="B1044" s="1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12"/>
      <c r="Q1044" s="12"/>
      <c r="R1044" s="12"/>
      <c r="S1044" s="12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>
      <c r="A1045" s="1"/>
      <c r="B1045" s="1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12"/>
      <c r="Q1045" s="12"/>
      <c r="R1045" s="12"/>
      <c r="S1045" s="12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>
      <c r="A1046" s="1"/>
      <c r="B1046" s="1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12"/>
      <c r="Q1046" s="12"/>
      <c r="R1046" s="12"/>
      <c r="S1046" s="12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>
      <c r="A1047" s="1"/>
      <c r="B1047" s="1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12"/>
      <c r="Q1047" s="12"/>
      <c r="R1047" s="12"/>
      <c r="S1047" s="12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>
      <c r="A1048" s="1"/>
      <c r="B1048" s="1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12"/>
      <c r="Q1048" s="12"/>
      <c r="R1048" s="12"/>
      <c r="S1048" s="12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>
      <c r="A1049" s="1"/>
      <c r="B1049" s="1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12"/>
      <c r="Q1049" s="12"/>
      <c r="R1049" s="12"/>
      <c r="S1049" s="12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>
      <c r="A1050" s="1"/>
      <c r="B1050" s="1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12"/>
      <c r="Q1050" s="12"/>
      <c r="R1050" s="12"/>
      <c r="S1050" s="12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>
      <c r="A1051" s="1"/>
      <c r="B1051" s="1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12"/>
      <c r="Q1051" s="12"/>
      <c r="R1051" s="12"/>
      <c r="S1051" s="12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>
      <c r="A1052" s="1"/>
      <c r="B1052" s="1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12"/>
      <c r="Q1052" s="12"/>
      <c r="R1052" s="12"/>
      <c r="S1052" s="12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>
      <c r="A1053" s="1"/>
      <c r="B1053" s="1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12"/>
      <c r="Q1053" s="12"/>
      <c r="R1053" s="12"/>
      <c r="S1053" s="12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>
      <c r="A1054" s="1"/>
      <c r="B1054" s="1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12"/>
      <c r="Q1054" s="12"/>
      <c r="R1054" s="12"/>
      <c r="S1054" s="12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>
      <c r="A1055" s="1"/>
      <c r="B1055" s="1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12"/>
      <c r="Q1055" s="12"/>
      <c r="R1055" s="12"/>
      <c r="S1055" s="12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>
      <c r="A1056" s="1"/>
      <c r="B1056" s="1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12"/>
      <c r="Q1056" s="12"/>
      <c r="R1056" s="12"/>
      <c r="S1056" s="12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>
      <c r="A1057" s="1"/>
      <c r="B1057" s="1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12"/>
      <c r="Q1057" s="12"/>
      <c r="R1057" s="12"/>
      <c r="S1057" s="12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>
      <c r="A1058" s="1"/>
      <c r="B1058" s="1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12"/>
      <c r="Q1058" s="12"/>
      <c r="R1058" s="12"/>
      <c r="S1058" s="12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>
      <c r="A1059" s="1"/>
      <c r="B1059" s="1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12"/>
      <c r="Q1059" s="12"/>
      <c r="R1059" s="12"/>
      <c r="S1059" s="12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>
      <c r="A1060" s="1"/>
      <c r="B1060" s="1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12"/>
      <c r="Q1060" s="12"/>
      <c r="R1060" s="12"/>
      <c r="S1060" s="12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>
      <c r="A1061" s="1"/>
      <c r="B1061" s="1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12"/>
      <c r="Q1061" s="12"/>
      <c r="R1061" s="12"/>
      <c r="S1061" s="12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>
      <c r="A1062" s="1"/>
      <c r="B1062" s="1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12"/>
      <c r="Q1062" s="12"/>
      <c r="R1062" s="12"/>
      <c r="S1062" s="12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>
      <c r="A1063" s="1"/>
      <c r="B1063" s="1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12"/>
      <c r="Q1063" s="12"/>
      <c r="R1063" s="12"/>
      <c r="S1063" s="12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>
      <c r="A1064" s="1"/>
      <c r="B1064" s="1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12"/>
      <c r="Q1064" s="12"/>
      <c r="R1064" s="12"/>
      <c r="S1064" s="12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>
      <c r="A1065" s="1"/>
      <c r="B1065" s="1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12"/>
      <c r="Q1065" s="12"/>
      <c r="R1065" s="12"/>
      <c r="S1065" s="12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>
      <c r="A1066" s="1"/>
      <c r="B1066" s="1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12"/>
      <c r="Q1066" s="12"/>
      <c r="R1066" s="12"/>
      <c r="S1066" s="12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>
      <c r="A1067" s="1"/>
      <c r="B1067" s="1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12"/>
      <c r="Q1067" s="12"/>
      <c r="R1067" s="12"/>
      <c r="S1067" s="12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>
      <c r="A1068" s="1"/>
      <c r="B1068" s="1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12"/>
      <c r="Q1068" s="12"/>
      <c r="R1068" s="12"/>
      <c r="S1068" s="12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>
      <c r="A1069" s="1"/>
      <c r="B1069" s="1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12"/>
      <c r="Q1069" s="12"/>
      <c r="R1069" s="12"/>
      <c r="S1069" s="12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>
      <c r="A1070" s="1"/>
      <c r="B1070" s="1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12"/>
      <c r="Q1070" s="12"/>
      <c r="R1070" s="12"/>
      <c r="S1070" s="12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>
      <c r="A1071" s="1"/>
      <c r="B1071" s="1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12"/>
      <c r="Q1071" s="12"/>
      <c r="R1071" s="12"/>
      <c r="S1071" s="12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>
      <c r="A1072" s="1"/>
      <c r="B1072" s="1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12"/>
      <c r="Q1072" s="12"/>
      <c r="R1072" s="12"/>
      <c r="S1072" s="12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>
      <c r="A1073" s="1"/>
      <c r="B1073" s="1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12"/>
      <c r="Q1073" s="12"/>
      <c r="R1073" s="12"/>
      <c r="S1073" s="12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>
      <c r="A1074" s="1"/>
      <c r="B1074" s="1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12"/>
      <c r="Q1074" s="12"/>
      <c r="R1074" s="12"/>
      <c r="S1074" s="12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>
      <c r="A1075" s="1"/>
      <c r="B1075" s="1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12"/>
      <c r="Q1075" s="12"/>
      <c r="R1075" s="12"/>
      <c r="S1075" s="12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>
      <c r="A1076" s="1"/>
      <c r="B1076" s="1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12"/>
      <c r="Q1076" s="12"/>
      <c r="R1076" s="12"/>
      <c r="S1076" s="12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>
      <c r="A1077" s="1"/>
      <c r="B1077" s="1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12"/>
      <c r="Q1077" s="12"/>
      <c r="R1077" s="12"/>
      <c r="S1077" s="12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>
      <c r="A1078" s="1"/>
      <c r="B1078" s="1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12"/>
      <c r="Q1078" s="12"/>
      <c r="R1078" s="12"/>
      <c r="S1078" s="12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>
      <c r="A1079" s="1"/>
      <c r="B1079" s="1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12"/>
      <c r="Q1079" s="12"/>
      <c r="R1079" s="12"/>
      <c r="S1079" s="12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>
      <c r="A1080" s="1"/>
      <c r="B1080" s="1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12"/>
      <c r="Q1080" s="12"/>
      <c r="R1080" s="12"/>
      <c r="S1080" s="12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>
      <c r="A1081" s="1"/>
      <c r="B1081" s="1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12"/>
      <c r="Q1081" s="12"/>
      <c r="R1081" s="12"/>
      <c r="S1081" s="12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>
      <c r="A1082" s="1"/>
      <c r="B1082" s="1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12"/>
      <c r="Q1082" s="12"/>
      <c r="R1082" s="12"/>
      <c r="S1082" s="12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>
      <c r="A1083" s="1"/>
      <c r="B1083" s="1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12"/>
      <c r="Q1083" s="12"/>
      <c r="R1083" s="12"/>
      <c r="S1083" s="12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>
      <c r="A1084" s="1"/>
      <c r="B1084" s="1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12"/>
      <c r="Q1084" s="12"/>
      <c r="R1084" s="12"/>
      <c r="S1084" s="12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>
      <c r="A1085" s="1"/>
      <c r="B1085" s="1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12"/>
      <c r="Q1085" s="12"/>
      <c r="R1085" s="12"/>
      <c r="S1085" s="12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>
      <c r="A1086" s="1"/>
      <c r="B1086" s="1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12"/>
      <c r="Q1086" s="12"/>
      <c r="R1086" s="12"/>
      <c r="S1086" s="12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>
      <c r="A1087" s="1"/>
      <c r="B1087" s="1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12"/>
      <c r="Q1087" s="12"/>
      <c r="R1087" s="12"/>
      <c r="S1087" s="12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>
      <c r="A1088" s="1"/>
      <c r="B1088" s="1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12"/>
      <c r="Q1088" s="12"/>
      <c r="R1088" s="12"/>
      <c r="S1088" s="12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>
      <c r="A1089" s="1"/>
      <c r="B1089" s="1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12"/>
      <c r="Q1089" s="12"/>
      <c r="R1089" s="12"/>
      <c r="S1089" s="12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>
      <c r="A1090" s="1"/>
      <c r="B1090" s="1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12"/>
      <c r="Q1090" s="12"/>
      <c r="R1090" s="12"/>
      <c r="S1090" s="12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>
      <c r="A1091" s="1"/>
      <c r="B1091" s="1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12"/>
      <c r="Q1091" s="12"/>
      <c r="R1091" s="12"/>
      <c r="S1091" s="12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>
      <c r="A1092" s="1"/>
      <c r="B1092" s="1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12"/>
      <c r="Q1092" s="12"/>
      <c r="R1092" s="12"/>
      <c r="S1092" s="12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>
      <c r="A1093" s="1"/>
      <c r="B1093" s="1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12"/>
      <c r="Q1093" s="12"/>
      <c r="R1093" s="12"/>
      <c r="S1093" s="12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>
      <c r="A1094" s="1"/>
      <c r="B1094" s="1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12"/>
      <c r="Q1094" s="12"/>
      <c r="R1094" s="12"/>
      <c r="S1094" s="12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>
      <c r="A1095" s="1"/>
      <c r="B1095" s="1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12"/>
      <c r="Q1095" s="12"/>
      <c r="R1095" s="12"/>
      <c r="S1095" s="12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>
      <c r="A1096" s="1"/>
      <c r="B1096" s="1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12"/>
      <c r="Q1096" s="12"/>
      <c r="R1096" s="12"/>
      <c r="S1096" s="12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>
      <c r="A1097" s="1"/>
      <c r="B1097" s="1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12"/>
      <c r="Q1097" s="12"/>
      <c r="R1097" s="12"/>
      <c r="S1097" s="12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>
      <c r="A1098" s="1"/>
      <c r="B1098" s="1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12"/>
      <c r="Q1098" s="12"/>
      <c r="R1098" s="12"/>
      <c r="S1098" s="12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>
      <c r="A1099" s="1"/>
      <c r="B1099" s="1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12"/>
      <c r="Q1099" s="12"/>
      <c r="R1099" s="12"/>
      <c r="S1099" s="12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>
      <c r="A1100" s="1"/>
      <c r="B1100" s="1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12"/>
      <c r="Q1100" s="12"/>
      <c r="R1100" s="12"/>
      <c r="S1100" s="12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>
      <c r="A1101" s="1"/>
      <c r="B1101" s="1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12"/>
      <c r="Q1101" s="12"/>
      <c r="R1101" s="12"/>
      <c r="S1101" s="12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>
      <c r="A1102" s="1"/>
      <c r="B1102" s="1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12"/>
      <c r="Q1102" s="12"/>
      <c r="R1102" s="12"/>
      <c r="S1102" s="12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>
      <c r="A1103" s="1"/>
      <c r="B1103" s="1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12"/>
      <c r="Q1103" s="12"/>
      <c r="R1103" s="12"/>
      <c r="S1103" s="12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>
      <c r="A1104" s="1"/>
      <c r="B1104" s="1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12"/>
      <c r="Q1104" s="12"/>
      <c r="R1104" s="12"/>
      <c r="S1104" s="12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>
      <c r="A1105" s="1"/>
      <c r="B1105" s="1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12"/>
      <c r="Q1105" s="12"/>
      <c r="R1105" s="12"/>
      <c r="S1105" s="12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>
      <c r="A1106" s="1"/>
      <c r="B1106" s="1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12"/>
      <c r="Q1106" s="12"/>
      <c r="R1106" s="12"/>
      <c r="S1106" s="12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>
      <c r="A1107" s="1"/>
      <c r="B1107" s="1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12"/>
      <c r="Q1107" s="12"/>
      <c r="R1107" s="12"/>
      <c r="S1107" s="12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>
      <c r="A1108" s="1"/>
      <c r="B1108" s="1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12"/>
      <c r="Q1108" s="12"/>
      <c r="R1108" s="12"/>
      <c r="S1108" s="12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>
      <c r="A1109" s="1"/>
      <c r="B1109" s="1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12"/>
      <c r="Q1109" s="12"/>
      <c r="R1109" s="12"/>
      <c r="S1109" s="12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>
      <c r="A1110" s="1"/>
      <c r="B1110" s="1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12"/>
      <c r="Q1110" s="12"/>
      <c r="R1110" s="12"/>
      <c r="S1110" s="12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>
      <c r="A1111" s="1"/>
      <c r="B1111" s="1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12"/>
      <c r="Q1111" s="12"/>
      <c r="R1111" s="12"/>
      <c r="S1111" s="12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>
      <c r="A1112" s="1"/>
      <c r="B1112" s="1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12"/>
      <c r="Q1112" s="12"/>
      <c r="R1112" s="12"/>
      <c r="S1112" s="12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>
      <c r="A1113" s="1"/>
      <c r="B1113" s="1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12"/>
      <c r="Q1113" s="12"/>
      <c r="R1113" s="12"/>
      <c r="S1113" s="12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pans="1:30">
      <c r="A1114" s="1"/>
      <c r="B1114" s="1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12"/>
      <c r="Q1114" s="12"/>
      <c r="R1114" s="12"/>
      <c r="S1114" s="12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pans="1:30">
      <c r="A1115" s="1"/>
      <c r="B1115" s="1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12"/>
      <c r="Q1115" s="12"/>
      <c r="R1115" s="12"/>
      <c r="S1115" s="12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pans="1:30">
      <c r="A1116" s="1"/>
      <c r="B1116" s="1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12"/>
      <c r="Q1116" s="12"/>
      <c r="R1116" s="12"/>
      <c r="S1116" s="12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pans="1:30">
      <c r="A1117" s="1"/>
      <c r="B1117" s="1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12"/>
      <c r="Q1117" s="12"/>
      <c r="R1117" s="12"/>
      <c r="S1117" s="12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pans="1:30">
      <c r="A1118" s="1"/>
      <c r="B1118" s="1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12"/>
      <c r="Q1118" s="12"/>
      <c r="R1118" s="12"/>
      <c r="S1118" s="12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pans="1:30">
      <c r="A1119" s="1"/>
      <c r="B1119" s="1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12"/>
      <c r="Q1119" s="12"/>
      <c r="R1119" s="12"/>
      <c r="S1119" s="12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pans="1:30">
      <c r="A1120" s="1"/>
      <c r="B1120" s="1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12"/>
      <c r="Q1120" s="12"/>
      <c r="R1120" s="12"/>
      <c r="S1120" s="12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pans="1:30">
      <c r="A1121" s="1"/>
      <c r="B1121" s="1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12"/>
      <c r="Q1121" s="12"/>
      <c r="R1121" s="12"/>
      <c r="S1121" s="12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pans="1:30">
      <c r="A1122" s="1"/>
      <c r="B1122" s="1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12"/>
      <c r="Q1122" s="12"/>
      <c r="R1122" s="12"/>
      <c r="S1122" s="12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pans="1:30">
      <c r="A1123" s="1"/>
      <c r="B1123" s="1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12"/>
      <c r="Q1123" s="12"/>
      <c r="R1123" s="12"/>
      <c r="S1123" s="12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pans="1:30">
      <c r="A1124" s="1"/>
      <c r="B1124" s="1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12"/>
      <c r="Q1124" s="12"/>
      <c r="R1124" s="12"/>
      <c r="S1124" s="12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pans="1:30">
      <c r="A1125" s="1"/>
      <c r="B1125" s="1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12"/>
      <c r="Q1125" s="12"/>
      <c r="R1125" s="12"/>
      <c r="S1125" s="12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pans="1:30">
      <c r="A1126" s="1"/>
      <c r="B1126" s="1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12"/>
      <c r="Q1126" s="12"/>
      <c r="R1126" s="12"/>
      <c r="S1126" s="12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pans="1:30">
      <c r="A1127" s="1"/>
      <c r="B1127" s="1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12"/>
      <c r="Q1127" s="12"/>
      <c r="R1127" s="12"/>
      <c r="S1127" s="12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pans="1:30">
      <c r="A1128" s="1"/>
      <c r="B1128" s="1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12"/>
      <c r="Q1128" s="12"/>
      <c r="R1128" s="12"/>
      <c r="S1128" s="12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pans="1:30">
      <c r="A1129" s="1"/>
      <c r="B1129" s="1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12"/>
      <c r="Q1129" s="12"/>
      <c r="R1129" s="12"/>
      <c r="S1129" s="12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pans="1:30">
      <c r="A1130" s="1"/>
      <c r="B1130" s="1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12"/>
      <c r="Q1130" s="12"/>
      <c r="R1130" s="12"/>
      <c r="S1130" s="12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pans="1:30">
      <c r="A1131" s="1"/>
      <c r="B1131" s="1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12"/>
      <c r="Q1131" s="12"/>
      <c r="R1131" s="12"/>
      <c r="S1131" s="12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pans="1:30">
      <c r="A1132" s="1"/>
      <c r="B1132" s="1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12"/>
      <c r="Q1132" s="12"/>
      <c r="R1132" s="12"/>
      <c r="S1132" s="12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pans="1:30">
      <c r="A1133" s="1"/>
      <c r="B1133" s="1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12"/>
      <c r="Q1133" s="12"/>
      <c r="R1133" s="12"/>
      <c r="S1133" s="12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pans="1:30">
      <c r="A1134" s="1"/>
      <c r="B1134" s="1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12"/>
      <c r="Q1134" s="12"/>
      <c r="R1134" s="12"/>
      <c r="S1134" s="12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pans="1:30">
      <c r="A1135" s="1"/>
      <c r="B1135" s="1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12"/>
      <c r="Q1135" s="12"/>
      <c r="R1135" s="12"/>
      <c r="S1135" s="12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pans="1:30">
      <c r="A1136" s="1"/>
      <c r="B1136" s="1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12"/>
      <c r="Q1136" s="12"/>
      <c r="R1136" s="12"/>
      <c r="S1136" s="12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pans="1:30">
      <c r="A1137" s="1"/>
      <c r="B1137" s="1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12"/>
      <c r="Q1137" s="12"/>
      <c r="R1137" s="12"/>
      <c r="S1137" s="12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pans="1:30">
      <c r="A1138" s="1"/>
      <c r="B1138" s="1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12"/>
      <c r="Q1138" s="12"/>
      <c r="R1138" s="12"/>
      <c r="S1138" s="12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pans="1:30">
      <c r="A1139" s="1"/>
      <c r="B1139" s="1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12"/>
      <c r="Q1139" s="12"/>
      <c r="R1139" s="12"/>
      <c r="S1139" s="12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pans="1:30">
      <c r="A1140" s="1"/>
      <c r="B1140" s="1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12"/>
      <c r="Q1140" s="12"/>
      <c r="R1140" s="12"/>
      <c r="S1140" s="12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pans="1:30">
      <c r="A1141" s="1"/>
      <c r="B1141" s="1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12"/>
      <c r="Q1141" s="12"/>
      <c r="R1141" s="12"/>
      <c r="S1141" s="12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pans="1:30">
      <c r="A1142" s="1"/>
      <c r="B1142" s="1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12"/>
      <c r="Q1142" s="12"/>
      <c r="R1142" s="12"/>
      <c r="S1142" s="12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pans="1:30">
      <c r="A1143" s="1"/>
      <c r="B1143" s="1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12"/>
      <c r="Q1143" s="12"/>
      <c r="R1143" s="12"/>
      <c r="S1143" s="12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pans="1:30">
      <c r="A1144" s="1"/>
      <c r="B1144" s="1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12"/>
      <c r="Q1144" s="12"/>
      <c r="R1144" s="12"/>
      <c r="S1144" s="12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>
      <c r="A1145" s="1"/>
      <c r="B1145" s="1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12"/>
      <c r="Q1145" s="12"/>
      <c r="R1145" s="12"/>
      <c r="S1145" s="12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pans="1:30">
      <c r="A1146" s="1"/>
      <c r="B1146" s="1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12"/>
      <c r="Q1146" s="12"/>
      <c r="R1146" s="12"/>
      <c r="S1146" s="12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pans="1:30">
      <c r="A1147" s="1"/>
      <c r="B1147" s="1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12"/>
      <c r="Q1147" s="12"/>
      <c r="R1147" s="12"/>
      <c r="S1147" s="12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pans="1:30">
      <c r="A1148" s="1"/>
      <c r="B1148" s="1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12"/>
      <c r="Q1148" s="12"/>
      <c r="R1148" s="12"/>
      <c r="S1148" s="12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pans="1:30">
      <c r="A1149" s="1"/>
      <c r="B1149" s="1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12"/>
      <c r="Q1149" s="12"/>
      <c r="R1149" s="12"/>
      <c r="S1149" s="12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pans="1:30">
      <c r="A1150" s="1"/>
      <c r="B1150" s="1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12"/>
      <c r="Q1150" s="12"/>
      <c r="R1150" s="12"/>
      <c r="S1150" s="12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pans="1:30">
      <c r="A1151" s="1"/>
      <c r="B1151" s="1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12"/>
      <c r="Q1151" s="12"/>
      <c r="R1151" s="12"/>
      <c r="S1151" s="12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pans="1:30">
      <c r="A1152" s="1"/>
      <c r="B1152" s="1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12"/>
      <c r="Q1152" s="12"/>
      <c r="R1152" s="12"/>
      <c r="S1152" s="12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pans="1:30">
      <c r="A1153" s="1"/>
      <c r="B1153" s="1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12"/>
      <c r="Q1153" s="12"/>
      <c r="R1153" s="12"/>
      <c r="S1153" s="12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pans="1:30">
      <c r="A1154" s="1"/>
      <c r="B1154" s="1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12"/>
      <c r="Q1154" s="12"/>
      <c r="R1154" s="12"/>
      <c r="S1154" s="12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pans="1:30">
      <c r="A1155" s="1"/>
      <c r="B1155" s="1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12"/>
      <c r="Q1155" s="12"/>
      <c r="R1155" s="12"/>
      <c r="S1155" s="12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pans="1:30">
      <c r="A1156" s="1"/>
      <c r="B1156" s="1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12"/>
      <c r="Q1156" s="12"/>
      <c r="R1156" s="12"/>
      <c r="S1156" s="12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pans="1:30">
      <c r="A1157" s="1"/>
      <c r="B1157" s="1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12"/>
      <c r="Q1157" s="12"/>
      <c r="R1157" s="12"/>
      <c r="S1157" s="12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pans="1:30">
      <c r="A1158" s="1"/>
      <c r="B1158" s="1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12"/>
      <c r="Q1158" s="12"/>
      <c r="R1158" s="12"/>
      <c r="S1158" s="12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>
      <c r="A1159" s="1"/>
      <c r="B1159" s="1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12"/>
      <c r="Q1159" s="12"/>
      <c r="R1159" s="12"/>
      <c r="S1159" s="12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>
      <c r="A1160" s="1"/>
      <c r="B1160" s="1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12"/>
      <c r="Q1160" s="12"/>
      <c r="R1160" s="12"/>
      <c r="S1160" s="1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pans="1:30">
      <c r="A1161" s="1"/>
      <c r="B1161" s="1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12"/>
      <c r="Q1161" s="12"/>
      <c r="R1161" s="12"/>
      <c r="S1161" s="12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pans="1:30">
      <c r="A1162" s="1"/>
      <c r="B1162" s="1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12"/>
      <c r="Q1162" s="12"/>
      <c r="R1162" s="12"/>
      <c r="S1162" s="12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pans="1:30">
      <c r="A1163" s="1"/>
      <c r="B1163" s="1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12"/>
      <c r="Q1163" s="12"/>
      <c r="R1163" s="12"/>
      <c r="S1163" s="12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>
      <c r="A1164" s="1"/>
      <c r="B1164" s="1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12"/>
      <c r="Q1164" s="12"/>
      <c r="R1164" s="12"/>
      <c r="S1164" s="12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pans="1:30">
      <c r="A1165" s="1"/>
      <c r="B1165" s="1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12"/>
      <c r="Q1165" s="12"/>
      <c r="R1165" s="12"/>
      <c r="S1165" s="12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pans="1:30">
      <c r="A1166" s="1"/>
      <c r="B1166" s="1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12"/>
      <c r="Q1166" s="12"/>
      <c r="R1166" s="12"/>
      <c r="S1166" s="12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pans="1:30">
      <c r="A1167" s="1"/>
      <c r="B1167" s="1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12"/>
      <c r="Q1167" s="12"/>
      <c r="R1167" s="12"/>
      <c r="S1167" s="12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pans="1:30">
      <c r="A1168" s="1"/>
      <c r="B1168" s="1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12"/>
      <c r="Q1168" s="12"/>
      <c r="R1168" s="12"/>
      <c r="S1168" s="12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pans="1:30">
      <c r="A1169" s="1"/>
      <c r="B1169" s="1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12"/>
      <c r="Q1169" s="12"/>
      <c r="R1169" s="12"/>
      <c r="S1169" s="12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pans="1:30">
      <c r="A1170" s="1"/>
      <c r="B1170" s="1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12"/>
      <c r="Q1170" s="12"/>
      <c r="R1170" s="12"/>
      <c r="S1170" s="12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pans="1:30">
      <c r="A1171" s="1"/>
      <c r="B1171" s="1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12"/>
      <c r="Q1171" s="12"/>
      <c r="R1171" s="12"/>
      <c r="S1171" s="12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pans="1:30">
      <c r="A1172" s="1"/>
      <c r="B1172" s="1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12"/>
      <c r="Q1172" s="12"/>
      <c r="R1172" s="12"/>
      <c r="S1172" s="12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pans="1:30">
      <c r="A1173" s="1"/>
      <c r="B1173" s="1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12"/>
      <c r="Q1173" s="12"/>
      <c r="R1173" s="12"/>
      <c r="S1173" s="12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pans="1:30">
      <c r="A1174" s="1"/>
      <c r="B1174" s="1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12"/>
      <c r="Q1174" s="12"/>
      <c r="R1174" s="12"/>
      <c r="S1174" s="12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pans="1:30">
      <c r="A1175" s="1"/>
      <c r="B1175" s="1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12"/>
      <c r="Q1175" s="12"/>
      <c r="R1175" s="12"/>
      <c r="S1175" s="12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pans="1:30">
      <c r="A1176" s="1"/>
      <c r="B1176" s="1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12"/>
      <c r="Q1176" s="12"/>
      <c r="R1176" s="12"/>
      <c r="S1176" s="12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pans="1:30">
      <c r="A1177" s="1"/>
      <c r="B1177" s="1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12"/>
      <c r="Q1177" s="12"/>
      <c r="R1177" s="12"/>
      <c r="S1177" s="12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pans="1:30">
      <c r="A1178" s="1"/>
      <c r="B1178" s="1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12"/>
      <c r="Q1178" s="12"/>
      <c r="R1178" s="12"/>
      <c r="S1178" s="12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pans="1:30">
      <c r="A1179" s="1"/>
      <c r="B1179" s="1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12"/>
      <c r="Q1179" s="12"/>
      <c r="R1179" s="12"/>
      <c r="S1179" s="12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pans="1:30">
      <c r="A1180" s="1"/>
      <c r="B1180" s="1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12"/>
      <c r="Q1180" s="12"/>
      <c r="R1180" s="12"/>
      <c r="S1180" s="12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pans="1:30">
      <c r="A1181" s="1"/>
      <c r="B1181" s="1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12"/>
      <c r="Q1181" s="12"/>
      <c r="R1181" s="12"/>
      <c r="S1181" s="12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pans="1:30">
      <c r="A1182" s="1"/>
      <c r="B1182" s="1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12"/>
      <c r="Q1182" s="12"/>
      <c r="R1182" s="12"/>
      <c r="S1182" s="12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pans="1:30">
      <c r="A1183" s="1"/>
      <c r="B1183" s="1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12"/>
      <c r="Q1183" s="12"/>
      <c r="R1183" s="12"/>
      <c r="S1183" s="12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pans="1:30">
      <c r="A1184" s="1"/>
      <c r="B1184" s="1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12"/>
      <c r="Q1184" s="12"/>
      <c r="R1184" s="12"/>
      <c r="S1184" s="12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pans="1:30">
      <c r="A1185" s="1"/>
      <c r="B1185" s="1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12"/>
      <c r="Q1185" s="12"/>
      <c r="R1185" s="12"/>
      <c r="S1185" s="12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pans="1:30">
      <c r="A1186" s="1"/>
      <c r="B1186" s="1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12"/>
      <c r="Q1186" s="12"/>
      <c r="R1186" s="12"/>
      <c r="S1186" s="12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pans="1:30">
      <c r="A1187" s="1"/>
      <c r="B1187" s="1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12"/>
      <c r="Q1187" s="12"/>
      <c r="R1187" s="12"/>
      <c r="S1187" s="12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pans="1:30">
      <c r="A1188" s="1"/>
      <c r="B1188" s="1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12"/>
      <c r="Q1188" s="12"/>
      <c r="R1188" s="12"/>
      <c r="S1188" s="12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pans="1:30">
      <c r="A1189" s="1"/>
      <c r="B1189" s="1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12"/>
      <c r="Q1189" s="12"/>
      <c r="R1189" s="12"/>
      <c r="S1189" s="12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pans="1:30">
      <c r="A1190" s="1"/>
      <c r="B1190" s="1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12"/>
      <c r="Q1190" s="12"/>
      <c r="R1190" s="12"/>
      <c r="S1190" s="12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pans="1:30">
      <c r="A1191" s="1"/>
      <c r="B1191" s="1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12"/>
      <c r="Q1191" s="12"/>
      <c r="R1191" s="12"/>
      <c r="S1191" s="12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pans="1:30">
      <c r="A1192" s="1"/>
      <c r="B1192" s="1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12"/>
      <c r="Q1192" s="12"/>
      <c r="R1192" s="12"/>
      <c r="S1192" s="12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pans="1:30">
      <c r="A1193" s="1"/>
      <c r="B1193" s="1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12"/>
      <c r="Q1193" s="12"/>
      <c r="R1193" s="12"/>
      <c r="S1193" s="12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pans="1:30">
      <c r="A1194" s="1"/>
      <c r="B1194" s="1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12"/>
      <c r="Q1194" s="12"/>
      <c r="R1194" s="12"/>
      <c r="S1194" s="12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pans="1:30">
      <c r="A1195" s="1"/>
      <c r="B1195" s="1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12"/>
      <c r="Q1195" s="12"/>
      <c r="R1195" s="12"/>
      <c r="S1195" s="12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pans="1:30">
      <c r="A1196" s="1"/>
      <c r="B1196" s="1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12"/>
      <c r="Q1196" s="12"/>
      <c r="R1196" s="12"/>
      <c r="S1196" s="12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pans="1:30">
      <c r="A1197" s="1"/>
      <c r="B1197" s="1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12"/>
      <c r="Q1197" s="12"/>
      <c r="R1197" s="12"/>
      <c r="S1197" s="12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pans="1:30">
      <c r="A1198" s="1"/>
      <c r="B1198" s="1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12"/>
      <c r="Q1198" s="12"/>
      <c r="R1198" s="12"/>
      <c r="S1198" s="12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pans="1:30">
      <c r="A1199" s="1"/>
      <c r="B1199" s="1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12"/>
      <c r="Q1199" s="12"/>
      <c r="R1199" s="12"/>
      <c r="S1199" s="12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pans="1:30">
      <c r="A1200" s="1"/>
      <c r="B1200" s="1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12"/>
      <c r="Q1200" s="12"/>
      <c r="R1200" s="12"/>
      <c r="S1200" s="12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  <row r="1201" spans="1:30">
      <c r="A1201" s="1"/>
      <c r="B1201" s="1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12"/>
      <c r="Q1201" s="12"/>
      <c r="R1201" s="12"/>
      <c r="S1201" s="12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</row>
    <row r="1202" spans="1:30">
      <c r="A1202" s="1"/>
      <c r="B1202" s="1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12"/>
      <c r="Q1202" s="12"/>
      <c r="R1202" s="12"/>
      <c r="S1202" s="12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</row>
    <row r="1203" spans="1:30">
      <c r="A1203" s="1"/>
      <c r="B1203" s="1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12"/>
      <c r="Q1203" s="12"/>
      <c r="R1203" s="12"/>
      <c r="S1203" s="12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</row>
    <row r="1204" spans="1:30">
      <c r="A1204" s="1"/>
      <c r="B1204" s="1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12"/>
      <c r="Q1204" s="12"/>
      <c r="R1204" s="12"/>
      <c r="S1204" s="12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</row>
    <row r="1205" spans="1:30">
      <c r="A1205" s="1"/>
      <c r="B1205" s="1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12"/>
      <c r="Q1205" s="12"/>
      <c r="R1205" s="12"/>
      <c r="S1205" s="12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</row>
    <row r="1206" spans="1:30">
      <c r="A1206" s="1"/>
      <c r="B1206" s="1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12"/>
      <c r="Q1206" s="12"/>
      <c r="R1206" s="12"/>
      <c r="S1206" s="12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</row>
    <row r="1207" spans="1:30">
      <c r="A1207" s="1"/>
      <c r="B1207" s="1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12"/>
      <c r="Q1207" s="12"/>
      <c r="R1207" s="12"/>
      <c r="S1207" s="12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</row>
    <row r="1208" spans="1:30">
      <c r="A1208" s="1"/>
      <c r="B1208" s="1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12"/>
      <c r="Q1208" s="12"/>
      <c r="R1208" s="12"/>
      <c r="S1208" s="12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</row>
    <row r="1209" spans="1:30">
      <c r="A1209" s="1"/>
      <c r="B1209" s="1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12"/>
      <c r="Q1209" s="12"/>
      <c r="R1209" s="12"/>
      <c r="S1209" s="12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</row>
    <row r="1210" spans="1:30">
      <c r="A1210" s="1"/>
      <c r="B1210" s="1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12"/>
      <c r="Q1210" s="12"/>
      <c r="R1210" s="12"/>
      <c r="S1210" s="12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</row>
    <row r="1211" spans="1:30">
      <c r="A1211" s="1"/>
      <c r="B1211" s="1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12"/>
      <c r="Q1211" s="12"/>
      <c r="R1211" s="12"/>
      <c r="S1211" s="12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</row>
    <row r="1212" spans="1:30">
      <c r="A1212" s="1"/>
      <c r="B1212" s="1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12"/>
      <c r="Q1212" s="12"/>
      <c r="R1212" s="12"/>
      <c r="S1212" s="12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</row>
    <row r="1213" spans="1:30">
      <c r="A1213" s="1"/>
      <c r="B1213" s="1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12"/>
      <c r="Q1213" s="12"/>
      <c r="R1213" s="12"/>
      <c r="S1213" s="12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</row>
    <row r="1214" spans="1:30">
      <c r="A1214" s="1"/>
      <c r="B1214" s="1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12"/>
      <c r="Q1214" s="12"/>
      <c r="R1214" s="12"/>
      <c r="S1214" s="12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</row>
    <row r="1215" spans="1:30">
      <c r="A1215" s="1"/>
      <c r="B1215" s="1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12"/>
      <c r="Q1215" s="12"/>
      <c r="R1215" s="12"/>
      <c r="S1215" s="12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</row>
    <row r="1216" spans="1:30">
      <c r="A1216" s="1"/>
      <c r="B1216" s="1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12"/>
      <c r="Q1216" s="12"/>
      <c r="R1216" s="12"/>
      <c r="S1216" s="12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</row>
    <row r="1217" spans="1:30">
      <c r="A1217" s="1"/>
      <c r="B1217" s="1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12"/>
      <c r="Q1217" s="12"/>
      <c r="R1217" s="12"/>
      <c r="S1217" s="12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</row>
    <row r="1218" spans="1:30">
      <c r="A1218" s="1"/>
      <c r="B1218" s="1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12"/>
      <c r="Q1218" s="12"/>
      <c r="R1218" s="12"/>
      <c r="S1218" s="12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</row>
    <row r="1219" spans="1:30">
      <c r="A1219" s="1"/>
      <c r="B1219" s="1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12"/>
      <c r="Q1219" s="12"/>
      <c r="R1219" s="12"/>
      <c r="S1219" s="12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</row>
    <row r="1220" spans="1:30">
      <c r="A1220" s="1"/>
      <c r="B1220" s="1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12"/>
      <c r="Q1220" s="12"/>
      <c r="R1220" s="12"/>
      <c r="S1220" s="12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</row>
    <row r="1221" spans="1:30">
      <c r="A1221" s="1"/>
      <c r="B1221" s="1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12"/>
      <c r="Q1221" s="12"/>
      <c r="R1221" s="12"/>
      <c r="S1221" s="12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</row>
    <row r="1222" spans="1:30">
      <c r="A1222" s="1"/>
      <c r="B1222" s="1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12"/>
      <c r="Q1222" s="12"/>
      <c r="R1222" s="12"/>
      <c r="S1222" s="12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</row>
    <row r="1223" spans="1:30">
      <c r="A1223" s="1"/>
      <c r="B1223" s="1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12"/>
      <c r="Q1223" s="12"/>
      <c r="R1223" s="12"/>
      <c r="S1223" s="12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</row>
    <row r="1224" spans="1:30">
      <c r="A1224" s="1"/>
      <c r="B1224" s="1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12"/>
      <c r="Q1224" s="12"/>
      <c r="R1224" s="12"/>
      <c r="S1224" s="12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</row>
    <row r="1225" spans="1:30">
      <c r="A1225" s="1"/>
      <c r="B1225" s="1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12"/>
      <c r="Q1225" s="12"/>
      <c r="R1225" s="12"/>
      <c r="S1225" s="12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</row>
    <row r="1226" spans="1:30">
      <c r="A1226" s="1"/>
      <c r="B1226" s="1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12"/>
      <c r="Q1226" s="12"/>
      <c r="R1226" s="12"/>
      <c r="S1226" s="12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</row>
    <row r="1227" spans="1:30">
      <c r="A1227" s="1"/>
      <c r="B1227" s="1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12"/>
      <c r="Q1227" s="12"/>
      <c r="R1227" s="12"/>
      <c r="S1227" s="12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</row>
    <row r="1228" spans="1:30">
      <c r="A1228" s="1"/>
      <c r="B1228" s="1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12"/>
      <c r="Q1228" s="12"/>
      <c r="R1228" s="12"/>
      <c r="S1228" s="12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</row>
    <row r="1229" spans="1:30">
      <c r="A1229" s="1"/>
      <c r="B1229" s="1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12"/>
      <c r="Q1229" s="12"/>
      <c r="R1229" s="12"/>
      <c r="S1229" s="12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</row>
    <row r="1230" spans="1:30">
      <c r="A1230" s="1"/>
      <c r="B1230" s="1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12"/>
      <c r="Q1230" s="12"/>
      <c r="R1230" s="12"/>
      <c r="S1230" s="12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</row>
    <row r="1231" spans="1:30">
      <c r="A1231" s="1"/>
      <c r="B1231" s="1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12"/>
      <c r="Q1231" s="12"/>
      <c r="R1231" s="12"/>
      <c r="S1231" s="12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</row>
    <row r="1232" spans="1:30">
      <c r="A1232" s="1"/>
      <c r="B1232" s="1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12"/>
      <c r="Q1232" s="12"/>
      <c r="R1232" s="12"/>
      <c r="S1232" s="12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</row>
    <row r="1233" spans="1:30">
      <c r="A1233" s="1"/>
      <c r="B1233" s="1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12"/>
      <c r="Q1233" s="12"/>
      <c r="R1233" s="12"/>
      <c r="S1233" s="12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</row>
    <row r="1234" spans="1:30">
      <c r="A1234" s="1"/>
      <c r="B1234" s="1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12"/>
      <c r="Q1234" s="12"/>
      <c r="R1234" s="12"/>
      <c r="S1234" s="12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</row>
    <row r="1235" spans="1:30">
      <c r="A1235" s="1"/>
      <c r="B1235" s="1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12"/>
      <c r="Q1235" s="12"/>
      <c r="R1235" s="12"/>
      <c r="S1235" s="12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</row>
    <row r="1236" spans="1:30">
      <c r="A1236" s="1"/>
      <c r="B1236" s="1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12"/>
      <c r="Q1236" s="12"/>
      <c r="R1236" s="12"/>
      <c r="S1236" s="12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</row>
    <row r="1237" spans="1:30">
      <c r="A1237" s="1"/>
      <c r="B1237" s="1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12"/>
      <c r="Q1237" s="12"/>
      <c r="R1237" s="12"/>
      <c r="S1237" s="12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</row>
    <row r="1238" spans="1:30">
      <c r="A1238" s="1"/>
      <c r="B1238" s="1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12"/>
      <c r="Q1238" s="12"/>
      <c r="R1238" s="12"/>
      <c r="S1238" s="12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</row>
    <row r="1239" spans="1:30">
      <c r="A1239" s="1"/>
      <c r="B1239" s="1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12"/>
      <c r="Q1239" s="12"/>
      <c r="R1239" s="12"/>
      <c r="S1239" s="12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</row>
    <row r="1240" spans="1:30">
      <c r="A1240" s="1"/>
      <c r="B1240" s="1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12"/>
      <c r="Q1240" s="12"/>
      <c r="R1240" s="12"/>
      <c r="S1240" s="12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</row>
    <row r="1241" spans="1:30">
      <c r="A1241" s="1"/>
      <c r="B1241" s="1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12"/>
      <c r="Q1241" s="12"/>
      <c r="R1241" s="12"/>
      <c r="S1241" s="12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</row>
    <row r="1242" spans="1:30">
      <c r="A1242" s="1"/>
      <c r="B1242" s="1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12"/>
      <c r="Q1242" s="12"/>
      <c r="R1242" s="12"/>
      <c r="S1242" s="12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</row>
    <row r="1243" spans="1:30">
      <c r="A1243" s="1"/>
      <c r="B1243" s="1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12"/>
      <c r="Q1243" s="12"/>
      <c r="R1243" s="12"/>
      <c r="S1243" s="12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</row>
    <row r="1244" spans="1:30">
      <c r="A1244" s="1"/>
      <c r="B1244" s="1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12"/>
      <c r="Q1244" s="12"/>
      <c r="R1244" s="12"/>
      <c r="S1244" s="12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</row>
    <row r="1245" spans="1:30">
      <c r="A1245" s="1"/>
      <c r="B1245" s="1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12"/>
      <c r="Q1245" s="12"/>
      <c r="R1245" s="12"/>
      <c r="S1245" s="12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</row>
    <row r="1246" spans="1:30">
      <c r="A1246" s="1"/>
      <c r="B1246" s="1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12"/>
      <c r="Q1246" s="12"/>
      <c r="R1246" s="12"/>
      <c r="S1246" s="12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</row>
    <row r="1247" spans="1:30">
      <c r="A1247" s="1"/>
      <c r="B1247" s="1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12"/>
      <c r="Q1247" s="12"/>
      <c r="R1247" s="12"/>
      <c r="S1247" s="12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</row>
    <row r="1248" spans="1:30">
      <c r="A1248" s="1"/>
      <c r="B1248" s="1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12"/>
      <c r="Q1248" s="12"/>
      <c r="R1248" s="12"/>
      <c r="S1248" s="12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</row>
    <row r="1249" spans="1:30">
      <c r="A1249" s="1"/>
      <c r="B1249" s="1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12"/>
      <c r="Q1249" s="12"/>
      <c r="R1249" s="12"/>
      <c r="S1249" s="12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</row>
    <row r="1250" spans="1:30">
      <c r="A1250" s="1"/>
      <c r="B1250" s="1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12"/>
      <c r="Q1250" s="12"/>
      <c r="R1250" s="12"/>
      <c r="S1250" s="12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</row>
    <row r="1251" spans="1:30">
      <c r="A1251" s="1"/>
      <c r="B1251" s="1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12"/>
      <c r="Q1251" s="12"/>
      <c r="R1251" s="12"/>
      <c r="S1251" s="12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</row>
    <row r="1252" spans="1:30">
      <c r="A1252" s="1"/>
      <c r="B1252" s="1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12"/>
      <c r="Q1252" s="12"/>
      <c r="R1252" s="12"/>
      <c r="S1252" s="12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</row>
    <row r="1253" spans="1:30">
      <c r="A1253" s="1"/>
      <c r="B1253" s="1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12"/>
      <c r="Q1253" s="12"/>
      <c r="R1253" s="12"/>
      <c r="S1253" s="12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</row>
    <row r="1254" spans="1:30">
      <c r="A1254" s="1"/>
      <c r="B1254" s="1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12"/>
      <c r="Q1254" s="12"/>
      <c r="R1254" s="12"/>
      <c r="S1254" s="12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</row>
    <row r="1255" spans="1:30">
      <c r="A1255" s="1"/>
      <c r="B1255" s="1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12"/>
      <c r="Q1255" s="12"/>
      <c r="R1255" s="12"/>
      <c r="S1255" s="12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</row>
    <row r="1256" spans="1:30">
      <c r="A1256" s="1"/>
      <c r="B1256" s="1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12"/>
      <c r="Q1256" s="12"/>
      <c r="R1256" s="12"/>
      <c r="S1256" s="12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</row>
    <row r="1257" spans="1:30">
      <c r="A1257" s="1"/>
      <c r="B1257" s="1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12"/>
      <c r="Q1257" s="12"/>
      <c r="R1257" s="12"/>
      <c r="S1257" s="12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</row>
    <row r="1258" spans="1:30">
      <c r="A1258" s="1"/>
      <c r="B1258" s="1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12"/>
      <c r="Q1258" s="12"/>
      <c r="R1258" s="12"/>
      <c r="S1258" s="12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</row>
    <row r="1259" spans="1:30">
      <c r="A1259" s="1"/>
      <c r="B1259" s="1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12"/>
      <c r="Q1259" s="12"/>
      <c r="R1259" s="12"/>
      <c r="S1259" s="12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</row>
    <row r="1260" spans="1:30">
      <c r="A1260" s="1"/>
      <c r="B1260" s="1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12"/>
      <c r="Q1260" s="12"/>
      <c r="R1260" s="12"/>
      <c r="S1260" s="12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</row>
    <row r="1261" spans="1:30">
      <c r="A1261" s="1"/>
      <c r="B1261" s="1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12"/>
      <c r="Q1261" s="12"/>
      <c r="R1261" s="12"/>
      <c r="S1261" s="12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</row>
    <row r="1262" spans="1:30">
      <c r="A1262" s="1"/>
      <c r="B1262" s="1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12"/>
      <c r="Q1262" s="12"/>
      <c r="R1262" s="12"/>
      <c r="S1262" s="12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</row>
    <row r="1263" spans="1:30">
      <c r="A1263" s="1"/>
      <c r="B1263" s="1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12"/>
      <c r="Q1263" s="12"/>
      <c r="R1263" s="12"/>
      <c r="S1263" s="12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</row>
    <row r="1264" spans="1:30">
      <c r="A1264" s="1"/>
      <c r="B1264" s="1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12"/>
      <c r="Q1264" s="12"/>
      <c r="R1264" s="12"/>
      <c r="S1264" s="12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</row>
    <row r="1265" spans="1:30">
      <c r="A1265" s="1"/>
      <c r="B1265" s="1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12"/>
      <c r="Q1265" s="12"/>
      <c r="R1265" s="12"/>
      <c r="S1265" s="12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</row>
    <row r="1266" spans="1:30">
      <c r="A1266" s="1"/>
      <c r="B1266" s="1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12"/>
      <c r="Q1266" s="12"/>
      <c r="R1266" s="12"/>
      <c r="S1266" s="12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</row>
    <row r="1267" spans="1:30">
      <c r="A1267" s="1"/>
      <c r="B1267" s="1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12"/>
      <c r="Q1267" s="12"/>
      <c r="R1267" s="12"/>
      <c r="S1267" s="12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</row>
    <row r="1268" spans="1:30">
      <c r="A1268" s="1"/>
      <c r="B1268" s="1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12"/>
      <c r="Q1268" s="12"/>
      <c r="R1268" s="12"/>
      <c r="S1268" s="12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</row>
    <row r="1269" spans="1:30">
      <c r="A1269" s="1"/>
      <c r="B1269" s="1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12"/>
      <c r="Q1269" s="12"/>
      <c r="R1269" s="12"/>
      <c r="S1269" s="12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</row>
    <row r="1270" spans="1:30">
      <c r="A1270" s="1"/>
      <c r="B1270" s="1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12"/>
      <c r="Q1270" s="12"/>
      <c r="R1270" s="12"/>
      <c r="S1270" s="12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</row>
    <row r="1271" spans="1:30">
      <c r="A1271" s="1"/>
      <c r="B1271" s="1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12"/>
      <c r="Q1271" s="12"/>
      <c r="R1271" s="12"/>
      <c r="S1271" s="12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</row>
    <row r="1272" spans="1:30">
      <c r="A1272" s="1"/>
      <c r="B1272" s="1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12"/>
      <c r="Q1272" s="12"/>
      <c r="R1272" s="12"/>
      <c r="S1272" s="12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</row>
    <row r="1273" spans="1:30">
      <c r="A1273" s="1"/>
      <c r="B1273" s="1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12"/>
      <c r="Q1273" s="12"/>
      <c r="R1273" s="12"/>
      <c r="S1273" s="12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</row>
    <row r="1274" spans="1:30">
      <c r="A1274" s="1"/>
      <c r="B1274" s="1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12"/>
      <c r="Q1274" s="12"/>
      <c r="R1274" s="12"/>
      <c r="S1274" s="12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</row>
    <row r="1275" spans="1:30">
      <c r="A1275" s="1"/>
      <c r="B1275" s="1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12"/>
      <c r="Q1275" s="12"/>
      <c r="R1275" s="12"/>
      <c r="S1275" s="12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</row>
    <row r="1276" spans="1:30">
      <c r="A1276" s="1"/>
      <c r="B1276" s="1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12"/>
      <c r="Q1276" s="12"/>
      <c r="R1276" s="12"/>
      <c r="S1276" s="12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</row>
    <row r="1277" spans="1:30">
      <c r="A1277" s="1"/>
      <c r="B1277" s="1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12"/>
      <c r="Q1277" s="12"/>
      <c r="R1277" s="12"/>
      <c r="S1277" s="12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</row>
    <row r="1278" spans="1:30">
      <c r="A1278" s="1"/>
      <c r="B1278" s="1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12"/>
      <c r="Q1278" s="12"/>
      <c r="R1278" s="12"/>
      <c r="S1278" s="12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</row>
    <row r="1279" spans="1:30">
      <c r="A1279" s="1"/>
      <c r="B1279" s="1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12"/>
      <c r="Q1279" s="12"/>
      <c r="R1279" s="12"/>
      <c r="S1279" s="12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</row>
    <row r="1280" spans="1:30">
      <c r="A1280" s="1"/>
      <c r="B1280" s="1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12"/>
      <c r="Q1280" s="12"/>
      <c r="R1280" s="12"/>
      <c r="S1280" s="12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</row>
    <row r="1281" spans="1:30">
      <c r="A1281" s="1"/>
      <c r="B1281" s="1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12"/>
      <c r="Q1281" s="12"/>
      <c r="R1281" s="12"/>
      <c r="S1281" s="12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</row>
    <row r="1282" spans="1:30">
      <c r="A1282" s="1"/>
      <c r="B1282" s="1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12"/>
      <c r="Q1282" s="12"/>
      <c r="R1282" s="12"/>
      <c r="S1282" s="12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</row>
    <row r="1283" spans="1:30">
      <c r="A1283" s="1"/>
      <c r="B1283" s="1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12"/>
      <c r="Q1283" s="12"/>
      <c r="R1283" s="12"/>
      <c r="S1283" s="12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</row>
    <row r="1284" spans="1:30">
      <c r="A1284" s="1"/>
      <c r="B1284" s="1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12"/>
      <c r="Q1284" s="12"/>
      <c r="R1284" s="12"/>
      <c r="S1284" s="12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</row>
    <row r="1285" spans="1:30">
      <c r="A1285" s="1"/>
      <c r="B1285" s="1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12"/>
      <c r="Q1285" s="12"/>
      <c r="R1285" s="12"/>
      <c r="S1285" s="12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</row>
    <row r="1286" spans="1:30">
      <c r="A1286" s="1"/>
      <c r="B1286" s="1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12"/>
      <c r="Q1286" s="12"/>
      <c r="R1286" s="12"/>
      <c r="S1286" s="12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</row>
    <row r="1287" spans="1:30">
      <c r="A1287" s="1"/>
      <c r="B1287" s="1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12"/>
      <c r="Q1287" s="12"/>
      <c r="R1287" s="12"/>
      <c r="S1287" s="12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</row>
    <row r="1288" spans="1:30">
      <c r="A1288" s="1"/>
      <c r="B1288" s="1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12"/>
      <c r="Q1288" s="12"/>
      <c r="R1288" s="12"/>
      <c r="S1288" s="12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</row>
    <row r="1289" spans="1:30">
      <c r="A1289" s="1"/>
      <c r="B1289" s="1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12"/>
      <c r="Q1289" s="12"/>
      <c r="R1289" s="12"/>
      <c r="S1289" s="12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</row>
    <row r="1290" spans="1:30">
      <c r="A1290" s="1"/>
      <c r="B1290" s="1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12"/>
      <c r="Q1290" s="12"/>
      <c r="R1290" s="12"/>
      <c r="S1290" s="12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</row>
    <row r="1291" spans="1:30">
      <c r="A1291" s="1"/>
      <c r="B1291" s="1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12"/>
      <c r="Q1291" s="12"/>
      <c r="R1291" s="12"/>
      <c r="S1291" s="12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</row>
    <row r="1292" spans="1:30">
      <c r="A1292" s="1"/>
      <c r="B1292" s="1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12"/>
      <c r="Q1292" s="12"/>
      <c r="R1292" s="12"/>
      <c r="S1292" s="12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</row>
    <row r="1293" spans="1:30">
      <c r="A1293" s="1"/>
      <c r="B1293" s="1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12"/>
      <c r="Q1293" s="12"/>
      <c r="R1293" s="12"/>
      <c r="S1293" s="12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</row>
    <row r="1294" spans="1:30">
      <c r="A1294" s="1"/>
      <c r="B1294" s="1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12"/>
      <c r="Q1294" s="12"/>
      <c r="R1294" s="12"/>
      <c r="S1294" s="12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</row>
    <row r="1295" spans="1:30">
      <c r="A1295" s="1"/>
      <c r="B1295" s="1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12"/>
      <c r="Q1295" s="12"/>
      <c r="R1295" s="12"/>
      <c r="S1295" s="12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</row>
    <row r="1296" spans="1:30">
      <c r="A1296" s="1"/>
      <c r="B1296" s="1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12"/>
      <c r="Q1296" s="12"/>
      <c r="R1296" s="12"/>
      <c r="S1296" s="12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</row>
    <row r="1297" spans="1:30">
      <c r="A1297" s="1"/>
      <c r="B1297" s="1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12"/>
      <c r="Q1297" s="12"/>
      <c r="R1297" s="12"/>
      <c r="S1297" s="12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</row>
    <row r="1298" spans="1:30">
      <c r="A1298" s="1"/>
      <c r="B1298" s="1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12"/>
      <c r="Q1298" s="12"/>
      <c r="R1298" s="12"/>
      <c r="S1298" s="12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</row>
    <row r="1299" spans="1:30">
      <c r="A1299" s="1"/>
      <c r="B1299" s="1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12"/>
      <c r="Q1299" s="12"/>
      <c r="R1299" s="12"/>
      <c r="S1299" s="12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</row>
    <row r="1300" spans="1:30">
      <c r="A1300" s="1"/>
      <c r="B1300" s="1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12"/>
      <c r="Q1300" s="12"/>
      <c r="R1300" s="12"/>
      <c r="S1300" s="12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</row>
    <row r="1301" spans="1:30">
      <c r="A1301" s="1"/>
      <c r="B1301" s="1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12"/>
      <c r="Q1301" s="12"/>
      <c r="R1301" s="12"/>
      <c r="S1301" s="12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</row>
    <row r="1302" spans="1:30">
      <c r="A1302" s="1"/>
      <c r="B1302" s="1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12"/>
      <c r="Q1302" s="12"/>
      <c r="R1302" s="12"/>
      <c r="S1302" s="12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</row>
    <row r="1303" spans="1:30">
      <c r="A1303" s="1"/>
      <c r="B1303" s="1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12"/>
      <c r="Q1303" s="12"/>
      <c r="R1303" s="12"/>
      <c r="S1303" s="12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</row>
    <row r="1304" spans="1:30">
      <c r="A1304" s="1"/>
      <c r="B1304" s="1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12"/>
      <c r="Q1304" s="12"/>
      <c r="R1304" s="12"/>
      <c r="S1304" s="12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</row>
    <row r="1305" spans="1:30">
      <c r="A1305" s="1"/>
      <c r="B1305" s="1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12"/>
      <c r="Q1305" s="12"/>
      <c r="R1305" s="12"/>
      <c r="S1305" s="12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</row>
    <row r="1306" spans="1:30">
      <c r="A1306" s="1"/>
      <c r="B1306" s="1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12"/>
      <c r="Q1306" s="12"/>
      <c r="R1306" s="12"/>
      <c r="S1306" s="12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</row>
    <row r="1307" spans="1:30">
      <c r="A1307" s="1"/>
      <c r="B1307" s="1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12"/>
      <c r="Q1307" s="12"/>
      <c r="R1307" s="12"/>
      <c r="S1307" s="12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</row>
    <row r="1308" spans="1:30">
      <c r="A1308" s="1"/>
      <c r="B1308" s="1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12"/>
      <c r="Q1308" s="12"/>
      <c r="R1308" s="12"/>
      <c r="S1308" s="12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</row>
    <row r="1309" spans="1:30">
      <c r="A1309" s="1"/>
      <c r="B1309" s="1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12"/>
      <c r="Q1309" s="12"/>
      <c r="R1309" s="12"/>
      <c r="S1309" s="12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</row>
    <row r="1310" spans="1:30">
      <c r="A1310" s="1"/>
      <c r="B1310" s="1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12"/>
      <c r="Q1310" s="12"/>
      <c r="R1310" s="12"/>
      <c r="S1310" s="12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</row>
    <row r="1311" spans="1:30">
      <c r="A1311" s="1"/>
      <c r="B1311" s="1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12"/>
      <c r="Q1311" s="12"/>
      <c r="R1311" s="12"/>
      <c r="S1311" s="12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</row>
    <row r="1312" spans="1:30">
      <c r="A1312" s="1"/>
      <c r="B1312" s="1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12"/>
      <c r="Q1312" s="12"/>
      <c r="R1312" s="12"/>
      <c r="S1312" s="12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</row>
    <row r="1313" spans="1:30">
      <c r="A1313" s="1"/>
      <c r="B1313" s="1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12"/>
      <c r="Q1313" s="12"/>
      <c r="R1313" s="12"/>
      <c r="S1313" s="12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</row>
    <row r="1314" spans="1:30">
      <c r="A1314" s="1"/>
      <c r="B1314" s="1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12"/>
      <c r="Q1314" s="12"/>
      <c r="R1314" s="12"/>
      <c r="S1314" s="12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</row>
    <row r="1315" spans="1:30">
      <c r="A1315" s="1"/>
      <c r="B1315" s="1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12"/>
      <c r="Q1315" s="12"/>
      <c r="R1315" s="12"/>
      <c r="S1315" s="12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</row>
    <row r="1316" spans="1:30">
      <c r="A1316" s="1"/>
      <c r="B1316" s="1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12"/>
      <c r="Q1316" s="12"/>
      <c r="R1316" s="12"/>
      <c r="S1316" s="12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</row>
    <row r="1317" spans="1:30">
      <c r="A1317" s="1"/>
      <c r="B1317" s="1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12"/>
      <c r="Q1317" s="12"/>
      <c r="R1317" s="12"/>
      <c r="S1317" s="12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</row>
    <row r="1318" spans="1:30">
      <c r="A1318" s="1"/>
      <c r="B1318" s="1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12"/>
      <c r="Q1318" s="12"/>
      <c r="R1318" s="12"/>
      <c r="S1318" s="12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</row>
    <row r="1319" spans="1:30">
      <c r="A1319" s="1"/>
      <c r="B1319" s="1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12"/>
      <c r="Q1319" s="12"/>
      <c r="R1319" s="12"/>
      <c r="S1319" s="12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</row>
    <row r="1320" spans="1:30">
      <c r="A1320" s="1"/>
      <c r="B1320" s="1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12"/>
      <c r="Q1320" s="12"/>
      <c r="R1320" s="12"/>
      <c r="S1320" s="12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</row>
    <row r="1321" spans="1:30">
      <c r="A1321" s="1"/>
      <c r="B1321" s="1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12"/>
      <c r="Q1321" s="12"/>
      <c r="R1321" s="12"/>
      <c r="S1321" s="12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</row>
    <row r="1322" spans="1:30">
      <c r="A1322" s="1"/>
      <c r="B1322" s="1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12"/>
      <c r="Q1322" s="12"/>
      <c r="R1322" s="12"/>
      <c r="S1322" s="12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</row>
    <row r="1323" spans="1:30">
      <c r="A1323" s="1"/>
      <c r="B1323" s="1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12"/>
      <c r="Q1323" s="12"/>
      <c r="R1323" s="12"/>
      <c r="S1323" s="12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</row>
    <row r="1324" spans="1:30">
      <c r="A1324" s="1"/>
      <c r="B1324" s="1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12"/>
      <c r="Q1324" s="12"/>
      <c r="R1324" s="12"/>
      <c r="S1324" s="12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</row>
    <row r="1325" spans="1:30">
      <c r="A1325" s="1"/>
      <c r="B1325" s="1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12"/>
      <c r="Q1325" s="12"/>
      <c r="R1325" s="12"/>
      <c r="S1325" s="12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</row>
    <row r="1326" spans="1:30">
      <c r="A1326" s="1"/>
      <c r="B1326" s="1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12"/>
      <c r="Q1326" s="12"/>
      <c r="R1326" s="12"/>
      <c r="S1326" s="12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</row>
    <row r="1327" spans="1:30">
      <c r="A1327" s="1"/>
      <c r="B1327" s="1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12"/>
      <c r="Q1327" s="12"/>
      <c r="R1327" s="12"/>
      <c r="S1327" s="12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</row>
    <row r="1328" spans="1:30">
      <c r="A1328" s="1"/>
      <c r="B1328" s="1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12"/>
      <c r="Q1328" s="12"/>
      <c r="R1328" s="12"/>
      <c r="S1328" s="12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</row>
    <row r="1329" spans="1:30">
      <c r="A1329" s="1"/>
      <c r="B1329" s="1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12"/>
      <c r="Q1329" s="12"/>
      <c r="R1329" s="12"/>
      <c r="S1329" s="12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</row>
    <row r="1330" spans="1:30">
      <c r="A1330" s="1"/>
      <c r="B1330" s="1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12"/>
      <c r="Q1330" s="12"/>
      <c r="R1330" s="12"/>
      <c r="S1330" s="12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</row>
    <row r="1331" spans="1:30">
      <c r="A1331" s="1"/>
      <c r="B1331" s="1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12"/>
      <c r="Q1331" s="12"/>
      <c r="R1331" s="12"/>
      <c r="S1331" s="12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</row>
    <row r="1332" spans="1:30">
      <c r="A1332" s="1"/>
      <c r="B1332" s="1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12"/>
      <c r="Q1332" s="12"/>
      <c r="R1332" s="12"/>
      <c r="S1332" s="12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</row>
    <row r="1333" spans="1:30">
      <c r="A1333" s="1"/>
      <c r="B1333" s="1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12"/>
      <c r="Q1333" s="12"/>
      <c r="R1333" s="12"/>
      <c r="S1333" s="12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</row>
    <row r="1334" spans="1:30">
      <c r="A1334" s="1"/>
      <c r="B1334" s="1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12"/>
      <c r="Q1334" s="12"/>
      <c r="R1334" s="12"/>
      <c r="S1334" s="12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</row>
    <row r="1335" spans="1:30">
      <c r="A1335" s="1"/>
      <c r="B1335" s="1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12"/>
      <c r="Q1335" s="12"/>
      <c r="R1335" s="12"/>
      <c r="S1335" s="12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</row>
    <row r="1336" spans="1:30">
      <c r="A1336" s="1"/>
      <c r="B1336" s="1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12"/>
      <c r="Q1336" s="12"/>
      <c r="R1336" s="12"/>
      <c r="S1336" s="12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</row>
    <row r="1337" spans="1:30">
      <c r="A1337" s="1"/>
      <c r="B1337" s="1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12"/>
      <c r="Q1337" s="12"/>
      <c r="R1337" s="12"/>
      <c r="S1337" s="12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</row>
    <row r="1338" spans="1:30">
      <c r="A1338" s="1"/>
      <c r="B1338" s="1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12"/>
      <c r="Q1338" s="12"/>
      <c r="R1338" s="12"/>
      <c r="S1338" s="12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</row>
    <row r="1339" spans="1:30">
      <c r="A1339" s="1"/>
      <c r="B1339" s="1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12"/>
      <c r="Q1339" s="12"/>
      <c r="R1339" s="12"/>
      <c r="S1339" s="12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</row>
    <row r="1340" spans="1:30">
      <c r="A1340" s="1"/>
      <c r="B1340" s="1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12"/>
      <c r="Q1340" s="12"/>
      <c r="R1340" s="12"/>
      <c r="S1340" s="12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</row>
    <row r="1341" spans="1:30">
      <c r="A1341" s="1"/>
      <c r="B1341" s="1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12"/>
      <c r="Q1341" s="12"/>
      <c r="R1341" s="12"/>
      <c r="S1341" s="12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</row>
    <row r="1342" spans="1:30">
      <c r="A1342" s="1"/>
      <c r="B1342" s="1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12"/>
      <c r="Q1342" s="12"/>
      <c r="R1342" s="12"/>
      <c r="S1342" s="12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</row>
    <row r="1343" spans="1:30">
      <c r="A1343" s="1"/>
      <c r="B1343" s="1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12"/>
      <c r="Q1343" s="12"/>
      <c r="R1343" s="12"/>
      <c r="S1343" s="12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</row>
    <row r="1344" spans="1:30">
      <c r="A1344" s="1"/>
      <c r="B1344" s="1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12"/>
      <c r="Q1344" s="12"/>
      <c r="R1344" s="12"/>
      <c r="S1344" s="12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</row>
    <row r="1345" spans="1:30">
      <c r="A1345" s="1"/>
      <c r="B1345" s="1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12"/>
      <c r="Q1345" s="12"/>
      <c r="R1345" s="12"/>
      <c r="S1345" s="12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</row>
    <row r="1346" spans="1:30">
      <c r="A1346" s="1"/>
      <c r="B1346" s="1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12"/>
      <c r="Q1346" s="12"/>
      <c r="R1346" s="12"/>
      <c r="S1346" s="12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</row>
    <row r="1347" spans="1:30">
      <c r="A1347" s="1"/>
      <c r="B1347" s="1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12"/>
      <c r="Q1347" s="12"/>
      <c r="R1347" s="12"/>
      <c r="S1347" s="12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</row>
    <row r="1348" spans="1:30">
      <c r="A1348" s="1"/>
      <c r="B1348" s="1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12"/>
      <c r="Q1348" s="12"/>
      <c r="R1348" s="12"/>
      <c r="S1348" s="12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</row>
    <row r="1349" spans="1:30">
      <c r="A1349" s="1"/>
      <c r="B1349" s="1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12"/>
      <c r="Q1349" s="12"/>
      <c r="R1349" s="12"/>
      <c r="S1349" s="12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</row>
    <row r="1350" spans="1:30">
      <c r="A1350" s="1"/>
      <c r="B1350" s="1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12"/>
      <c r="Q1350" s="12"/>
      <c r="R1350" s="12"/>
      <c r="S1350" s="12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</row>
    <row r="1351" spans="1:30">
      <c r="A1351" s="1"/>
      <c r="B1351" s="1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12"/>
      <c r="Q1351" s="12"/>
      <c r="R1351" s="12"/>
      <c r="S1351" s="12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</row>
    <row r="1352" spans="1:30">
      <c r="A1352" s="1"/>
      <c r="B1352" s="1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12"/>
      <c r="Q1352" s="12"/>
      <c r="R1352" s="12"/>
      <c r="S1352" s="12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</row>
    <row r="1353" spans="1:30">
      <c r="A1353" s="1"/>
      <c r="B1353" s="1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12"/>
      <c r="Q1353" s="12"/>
      <c r="R1353" s="12"/>
      <c r="S1353" s="12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</row>
    <row r="1354" spans="1:30">
      <c r="A1354" s="1"/>
      <c r="B1354" s="1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12"/>
      <c r="Q1354" s="12"/>
      <c r="R1354" s="12"/>
      <c r="S1354" s="12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</row>
    <row r="1355" spans="1:30">
      <c r="A1355" s="1"/>
      <c r="B1355" s="1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12"/>
      <c r="Q1355" s="12"/>
      <c r="R1355" s="12"/>
      <c r="S1355" s="12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</row>
    <row r="1356" spans="1:30">
      <c r="A1356" s="1"/>
      <c r="B1356" s="1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12"/>
      <c r="Q1356" s="12"/>
      <c r="R1356" s="12"/>
      <c r="S1356" s="12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</row>
    <row r="1357" spans="1:30">
      <c r="A1357" s="1"/>
      <c r="B1357" s="1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12"/>
      <c r="Q1357" s="12"/>
      <c r="R1357" s="12"/>
      <c r="S1357" s="12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</row>
    <row r="1358" spans="1:30">
      <c r="A1358" s="1"/>
      <c r="B1358" s="1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12"/>
      <c r="Q1358" s="12"/>
      <c r="R1358" s="12"/>
      <c r="S1358" s="12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</row>
    <row r="1359" spans="1:30">
      <c r="A1359" s="1"/>
      <c r="B1359" s="1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12"/>
      <c r="Q1359" s="12"/>
      <c r="R1359" s="12"/>
      <c r="S1359" s="12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</row>
    <row r="1360" spans="1:30">
      <c r="A1360" s="1"/>
      <c r="B1360" s="1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12"/>
      <c r="Q1360" s="12"/>
      <c r="R1360" s="12"/>
      <c r="S1360" s="12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</row>
    <row r="1361" spans="1:30">
      <c r="A1361" s="1"/>
      <c r="B1361" s="1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12"/>
      <c r="Q1361" s="12"/>
      <c r="R1361" s="12"/>
      <c r="S1361" s="12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</row>
    <row r="1362" spans="1:30">
      <c r="A1362" s="1"/>
      <c r="B1362" s="1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12"/>
      <c r="Q1362" s="12"/>
      <c r="R1362" s="12"/>
      <c r="S1362" s="12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</row>
    <row r="1363" spans="1:30">
      <c r="A1363" s="1"/>
      <c r="B1363" s="1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12"/>
      <c r="Q1363" s="12"/>
      <c r="R1363" s="12"/>
      <c r="S1363" s="12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</row>
    <row r="1364" spans="1:30">
      <c r="A1364" s="1"/>
      <c r="B1364" s="1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12"/>
      <c r="Q1364" s="12"/>
      <c r="R1364" s="12"/>
      <c r="S1364" s="12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</row>
    <row r="1365" spans="1:30">
      <c r="A1365" s="1"/>
      <c r="B1365" s="1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12"/>
      <c r="Q1365" s="12"/>
      <c r="R1365" s="12"/>
      <c r="S1365" s="12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</row>
    <row r="1366" spans="1:30">
      <c r="A1366" s="1"/>
      <c r="B1366" s="1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12"/>
      <c r="Q1366" s="12"/>
      <c r="R1366" s="12"/>
      <c r="S1366" s="12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</row>
    <row r="1367" spans="1:30">
      <c r="A1367" s="1"/>
      <c r="B1367" s="1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12"/>
      <c r="Q1367" s="12"/>
      <c r="R1367" s="12"/>
      <c r="S1367" s="12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</row>
    <row r="1368" spans="1:30">
      <c r="A1368" s="1"/>
      <c r="B1368" s="1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12"/>
      <c r="Q1368" s="12"/>
      <c r="R1368" s="12"/>
      <c r="S1368" s="12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</row>
    <row r="1369" spans="1:30">
      <c r="A1369" s="1"/>
      <c r="B1369" s="1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12"/>
      <c r="Q1369" s="12"/>
      <c r="R1369" s="12"/>
      <c r="S1369" s="12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</row>
    <row r="1370" spans="1:30">
      <c r="A1370" s="1"/>
      <c r="B1370" s="1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12"/>
      <c r="Q1370" s="12"/>
      <c r="R1370" s="12"/>
      <c r="S1370" s="12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</row>
    <row r="1371" spans="1:30">
      <c r="A1371" s="1"/>
      <c r="B1371" s="1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12"/>
      <c r="Q1371" s="12"/>
      <c r="R1371" s="12"/>
      <c r="S1371" s="12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</row>
    <row r="1372" spans="1:30">
      <c r="A1372" s="1"/>
      <c r="B1372" s="1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12"/>
      <c r="Q1372" s="12"/>
      <c r="R1372" s="12"/>
      <c r="S1372" s="12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</row>
    <row r="1373" spans="1:30">
      <c r="A1373" s="1"/>
      <c r="B1373" s="1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12"/>
      <c r="Q1373" s="12"/>
      <c r="R1373" s="12"/>
      <c r="S1373" s="12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</row>
    <row r="1374" spans="1:30">
      <c r="A1374" s="1"/>
      <c r="B1374" s="1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12"/>
      <c r="Q1374" s="12"/>
      <c r="R1374" s="12"/>
      <c r="S1374" s="12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</row>
    <row r="1375" spans="1:30">
      <c r="A1375" s="1"/>
      <c r="B1375" s="1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12"/>
      <c r="Q1375" s="12"/>
      <c r="R1375" s="12"/>
      <c r="S1375" s="12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</row>
    <row r="1376" spans="1:30">
      <c r="A1376" s="1"/>
      <c r="B1376" s="1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12"/>
      <c r="Q1376" s="12"/>
      <c r="R1376" s="12"/>
      <c r="S1376" s="12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</row>
    <row r="1377" spans="1:30">
      <c r="A1377" s="1"/>
      <c r="B1377" s="1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12"/>
      <c r="Q1377" s="12"/>
      <c r="R1377" s="12"/>
      <c r="S1377" s="12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</row>
    <row r="1378" spans="1:30">
      <c r="A1378" s="1"/>
      <c r="B1378" s="1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12"/>
      <c r="Q1378" s="12"/>
      <c r="R1378" s="12"/>
      <c r="S1378" s="12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</row>
    <row r="1379" spans="1:30">
      <c r="A1379" s="1"/>
      <c r="B1379" s="1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12"/>
      <c r="Q1379" s="12"/>
      <c r="R1379" s="12"/>
      <c r="S1379" s="12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</row>
    <row r="1380" spans="1:30">
      <c r="A1380" s="1"/>
      <c r="B1380" s="1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12"/>
      <c r="Q1380" s="12"/>
      <c r="R1380" s="12"/>
      <c r="S1380" s="12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</row>
    <row r="1381" spans="1:30">
      <c r="A1381" s="1"/>
      <c r="B1381" s="1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12"/>
      <c r="Q1381" s="12"/>
      <c r="R1381" s="12"/>
      <c r="S1381" s="12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</row>
    <row r="1382" spans="1:30">
      <c r="A1382" s="1"/>
      <c r="B1382" s="1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12"/>
      <c r="Q1382" s="12"/>
      <c r="R1382" s="12"/>
      <c r="S1382" s="12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</row>
    <row r="1383" spans="1:30">
      <c r="A1383" s="1"/>
      <c r="B1383" s="1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12"/>
      <c r="Q1383" s="12"/>
      <c r="R1383" s="12"/>
      <c r="S1383" s="12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</row>
    <row r="1384" spans="1:30">
      <c r="A1384" s="1"/>
      <c r="B1384" s="1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12"/>
      <c r="Q1384" s="12"/>
      <c r="R1384" s="12"/>
      <c r="S1384" s="12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</row>
    <row r="1385" spans="1:30">
      <c r="A1385" s="1"/>
      <c r="B1385" s="1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12"/>
      <c r="Q1385" s="12"/>
      <c r="R1385" s="12"/>
      <c r="S1385" s="12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</row>
    <row r="1386" spans="1:30">
      <c r="A1386" s="1"/>
      <c r="B1386" s="1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12"/>
      <c r="Q1386" s="12"/>
      <c r="R1386" s="12"/>
      <c r="S1386" s="12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</row>
    <row r="1387" spans="1:30">
      <c r="A1387" s="1"/>
      <c r="B1387" s="1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12"/>
      <c r="Q1387" s="12"/>
      <c r="R1387" s="12"/>
      <c r="S1387" s="12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</row>
    <row r="1388" spans="1:30">
      <c r="A1388" s="1"/>
      <c r="B1388" s="1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12"/>
      <c r="Q1388" s="12"/>
      <c r="R1388" s="12"/>
      <c r="S1388" s="12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</row>
    <row r="1389" spans="1:30">
      <c r="A1389" s="1"/>
      <c r="B1389" s="1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12"/>
      <c r="Q1389" s="12"/>
      <c r="R1389" s="12"/>
      <c r="S1389" s="12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</row>
    <row r="1390" spans="1:30">
      <c r="A1390" s="1"/>
      <c r="B1390" s="1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12"/>
      <c r="Q1390" s="12"/>
      <c r="R1390" s="12"/>
      <c r="S1390" s="12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</row>
    <row r="1391" spans="1:30">
      <c r="A1391" s="1"/>
      <c r="B1391" s="1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12"/>
      <c r="Q1391" s="12"/>
      <c r="R1391" s="12"/>
      <c r="S1391" s="12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</row>
    <row r="1392" spans="1:30">
      <c r="A1392" s="1"/>
      <c r="B1392" s="1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12"/>
      <c r="Q1392" s="12"/>
      <c r="R1392" s="12"/>
      <c r="S1392" s="12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</row>
    <row r="1393" spans="1:30">
      <c r="A1393" s="1"/>
      <c r="B1393" s="1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12"/>
      <c r="Q1393" s="12"/>
      <c r="R1393" s="12"/>
      <c r="S1393" s="12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</row>
    <row r="1394" spans="1:30">
      <c r="A1394" s="1"/>
      <c r="B1394" s="1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12"/>
      <c r="Q1394" s="12"/>
      <c r="R1394" s="12"/>
      <c r="S1394" s="12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</row>
    <row r="1395" spans="1:30">
      <c r="A1395" s="1"/>
      <c r="B1395" s="1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12"/>
      <c r="Q1395" s="12"/>
      <c r="R1395" s="12"/>
      <c r="S1395" s="12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</row>
    <row r="1396" spans="1:30">
      <c r="A1396" s="1"/>
      <c r="B1396" s="1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12"/>
      <c r="Q1396" s="12"/>
      <c r="R1396" s="12"/>
      <c r="S1396" s="12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</row>
    <row r="1397" spans="1:30">
      <c r="A1397" s="1"/>
      <c r="B1397" s="1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12"/>
      <c r="Q1397" s="12"/>
      <c r="R1397" s="12"/>
      <c r="S1397" s="12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</row>
    <row r="1398" spans="1:30">
      <c r="A1398" s="1"/>
      <c r="B1398" s="1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12"/>
      <c r="Q1398" s="12"/>
      <c r="R1398" s="12"/>
      <c r="S1398" s="12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</row>
    <row r="1399" spans="1:30">
      <c r="A1399" s="1"/>
      <c r="B1399" s="1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12"/>
      <c r="Q1399" s="12"/>
      <c r="R1399" s="12"/>
      <c r="S1399" s="12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</row>
    <row r="1400" spans="1:30">
      <c r="A1400" s="1"/>
      <c r="B1400" s="1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12"/>
      <c r="Q1400" s="12"/>
      <c r="R1400" s="12"/>
      <c r="S1400" s="12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</row>
    <row r="1401" spans="1:30">
      <c r="A1401" s="1"/>
      <c r="B1401" s="1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12"/>
      <c r="Q1401" s="12"/>
      <c r="R1401" s="12"/>
      <c r="S1401" s="12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</row>
    <row r="1402" spans="1:30">
      <c r="A1402" s="1"/>
      <c r="B1402" s="1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12"/>
      <c r="Q1402" s="12"/>
      <c r="R1402" s="12"/>
      <c r="S1402" s="12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</row>
    <row r="1403" spans="1:30">
      <c r="A1403" s="1"/>
      <c r="B1403" s="1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12"/>
      <c r="Q1403" s="12"/>
      <c r="R1403" s="12"/>
      <c r="S1403" s="12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</row>
    <row r="1404" spans="1:30">
      <c r="A1404" s="1"/>
      <c r="B1404" s="1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12"/>
      <c r="Q1404" s="12"/>
      <c r="R1404" s="12"/>
      <c r="S1404" s="12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</row>
    <row r="1405" spans="1:30">
      <c r="A1405" s="1"/>
      <c r="B1405" s="1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12"/>
      <c r="Q1405" s="12"/>
      <c r="R1405" s="12"/>
      <c r="S1405" s="12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</row>
    <row r="1406" spans="1:30">
      <c r="A1406" s="1"/>
      <c r="B1406" s="1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12"/>
      <c r="Q1406" s="12"/>
      <c r="R1406" s="12"/>
      <c r="S1406" s="12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</row>
    <row r="1407" spans="1:30">
      <c r="A1407" s="1"/>
      <c r="B1407" s="1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12"/>
      <c r="Q1407" s="12"/>
      <c r="R1407" s="12"/>
      <c r="S1407" s="12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</row>
    <row r="1408" spans="1:30">
      <c r="A1408" s="1"/>
      <c r="B1408" s="1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12"/>
      <c r="Q1408" s="12"/>
      <c r="R1408" s="12"/>
      <c r="S1408" s="12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</row>
    <row r="1409" spans="1:30">
      <c r="A1409" s="1"/>
      <c r="B1409" s="1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12"/>
      <c r="Q1409" s="12"/>
      <c r="R1409" s="12"/>
      <c r="S1409" s="12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</row>
    <row r="1410" spans="1:30">
      <c r="A1410" s="1"/>
      <c r="B1410" s="1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12"/>
      <c r="Q1410" s="12"/>
      <c r="R1410" s="12"/>
      <c r="S1410" s="12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</row>
    <row r="1411" spans="1:30">
      <c r="A1411" s="1"/>
      <c r="B1411" s="1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12"/>
      <c r="Q1411" s="12"/>
      <c r="R1411" s="12"/>
      <c r="S1411" s="12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</row>
    <row r="1412" spans="1:30">
      <c r="A1412" s="1"/>
      <c r="B1412" s="1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12"/>
      <c r="Q1412" s="12"/>
      <c r="R1412" s="12"/>
      <c r="S1412" s="12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</row>
    <row r="1413" spans="1:30">
      <c r="A1413" s="1"/>
      <c r="B1413" s="1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12"/>
      <c r="Q1413" s="12"/>
      <c r="R1413" s="12"/>
      <c r="S1413" s="12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</row>
    <row r="1414" spans="1:30">
      <c r="A1414" s="1"/>
      <c r="B1414" s="1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12"/>
      <c r="Q1414" s="12"/>
      <c r="R1414" s="12"/>
      <c r="S1414" s="12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</row>
    <row r="1415" spans="1:30">
      <c r="A1415" s="1"/>
      <c r="B1415" s="1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12"/>
      <c r="Q1415" s="12"/>
      <c r="R1415" s="12"/>
      <c r="S1415" s="12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</row>
    <row r="1416" spans="1:30">
      <c r="A1416" s="1"/>
      <c r="B1416" s="1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12"/>
      <c r="Q1416" s="12"/>
      <c r="R1416" s="12"/>
      <c r="S1416" s="12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</row>
    <row r="1417" spans="1:30">
      <c r="A1417" s="1"/>
      <c r="B1417" s="1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12"/>
      <c r="Q1417" s="12"/>
      <c r="R1417" s="12"/>
      <c r="S1417" s="12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</row>
    <row r="1418" spans="1:30">
      <c r="A1418" s="1"/>
      <c r="B1418" s="1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12"/>
      <c r="Q1418" s="12"/>
      <c r="R1418" s="12"/>
      <c r="S1418" s="12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</row>
    <row r="1419" spans="1:30">
      <c r="A1419" s="1"/>
      <c r="B1419" s="1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12"/>
      <c r="Q1419" s="12"/>
      <c r="R1419" s="12"/>
      <c r="S1419" s="12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</row>
    <row r="1420" spans="1:30">
      <c r="A1420" s="1"/>
      <c r="B1420" s="1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12"/>
      <c r="Q1420" s="12"/>
      <c r="R1420" s="12"/>
      <c r="S1420" s="12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</row>
    <row r="1421" spans="1:30">
      <c r="A1421" s="1"/>
      <c r="B1421" s="1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12"/>
      <c r="Q1421" s="12"/>
      <c r="R1421" s="12"/>
      <c r="S1421" s="12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</row>
    <row r="1422" spans="1:30">
      <c r="A1422" s="1"/>
      <c r="B1422" s="1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12"/>
      <c r="Q1422" s="12"/>
      <c r="R1422" s="12"/>
      <c r="S1422" s="12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</row>
    <row r="1423" spans="1:30">
      <c r="A1423" s="1"/>
      <c r="B1423" s="1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12"/>
      <c r="Q1423" s="12"/>
      <c r="R1423" s="12"/>
      <c r="S1423" s="12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</row>
    <row r="1424" spans="1:30">
      <c r="A1424" s="1"/>
      <c r="B1424" s="1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12"/>
      <c r="Q1424" s="12"/>
      <c r="R1424" s="12"/>
      <c r="S1424" s="12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</row>
    <row r="1425" spans="1:30">
      <c r="A1425" s="1"/>
      <c r="B1425" s="1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12"/>
      <c r="Q1425" s="12"/>
      <c r="R1425" s="12"/>
      <c r="S1425" s="12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</row>
    <row r="1426" spans="1:30">
      <c r="A1426" s="1"/>
      <c r="B1426" s="1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12"/>
      <c r="Q1426" s="12"/>
      <c r="R1426" s="12"/>
      <c r="S1426" s="12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</row>
    <row r="1427" spans="1:30">
      <c r="A1427" s="1"/>
      <c r="B1427" s="1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12"/>
      <c r="Q1427" s="12"/>
      <c r="R1427" s="12"/>
      <c r="S1427" s="12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</row>
    <row r="1428" spans="1:30">
      <c r="A1428" s="1"/>
      <c r="B1428" s="1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12"/>
      <c r="Q1428" s="12"/>
      <c r="R1428" s="12"/>
      <c r="S1428" s="12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</row>
    <row r="1429" spans="1:30">
      <c r="A1429" s="1"/>
      <c r="B1429" s="1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12"/>
      <c r="Q1429" s="12"/>
      <c r="R1429" s="12"/>
      <c r="S1429" s="12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</row>
    <row r="1430" spans="1:30">
      <c r="A1430" s="1"/>
      <c r="B1430" s="1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12"/>
      <c r="Q1430" s="12"/>
      <c r="R1430" s="12"/>
      <c r="S1430" s="12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</row>
    <row r="1431" spans="1:30">
      <c r="A1431" s="1"/>
      <c r="B1431" s="1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12"/>
      <c r="Q1431" s="12"/>
      <c r="R1431" s="12"/>
      <c r="S1431" s="12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</row>
    <row r="1432" spans="1:30">
      <c r="A1432" s="1"/>
      <c r="B1432" s="1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12"/>
      <c r="Q1432" s="12"/>
      <c r="R1432" s="12"/>
      <c r="S1432" s="12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</row>
    <row r="1433" spans="1:30">
      <c r="A1433" s="1"/>
      <c r="B1433" s="1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12"/>
      <c r="Q1433" s="12"/>
      <c r="R1433" s="12"/>
      <c r="S1433" s="12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</row>
    <row r="1434" spans="1:30">
      <c r="A1434" s="1"/>
      <c r="B1434" s="1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12"/>
      <c r="Q1434" s="12"/>
      <c r="R1434" s="12"/>
      <c r="S1434" s="12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</row>
    <row r="1435" spans="1:30">
      <c r="A1435" s="1"/>
      <c r="B1435" s="1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12"/>
      <c r="Q1435" s="12"/>
      <c r="R1435" s="12"/>
      <c r="S1435" s="12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</row>
    <row r="1436" spans="1:30">
      <c r="A1436" s="1"/>
      <c r="B1436" s="1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12"/>
      <c r="Q1436" s="12"/>
      <c r="R1436" s="12"/>
      <c r="S1436" s="12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</row>
    <row r="1437" spans="1:30">
      <c r="A1437" s="1"/>
      <c r="B1437" s="1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12"/>
      <c r="Q1437" s="12"/>
      <c r="R1437" s="12"/>
      <c r="S1437" s="12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</row>
    <row r="1438" spans="1:30">
      <c r="A1438" s="1"/>
      <c r="B1438" s="1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12"/>
      <c r="Q1438" s="12"/>
      <c r="R1438" s="12"/>
      <c r="S1438" s="12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</row>
    <row r="1439" spans="1:30">
      <c r="A1439" s="1"/>
      <c r="B1439" s="1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12"/>
      <c r="Q1439" s="12"/>
      <c r="R1439" s="12"/>
      <c r="S1439" s="12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</row>
    <row r="1440" spans="1:30">
      <c r="A1440" s="1"/>
      <c r="B1440" s="1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12"/>
      <c r="Q1440" s="12"/>
      <c r="R1440" s="12"/>
      <c r="S1440" s="12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</row>
    <row r="1441" spans="1:30">
      <c r="A1441" s="1"/>
      <c r="B1441" s="1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12"/>
      <c r="Q1441" s="12"/>
      <c r="R1441" s="12"/>
      <c r="S1441" s="12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</row>
    <row r="1442" spans="1:30">
      <c r="A1442" s="1"/>
      <c r="B1442" s="1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12"/>
      <c r="Q1442" s="12"/>
      <c r="R1442" s="12"/>
      <c r="S1442" s="12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</row>
    <row r="1443" spans="1:30">
      <c r="A1443" s="1"/>
      <c r="B1443" s="1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12"/>
      <c r="Q1443" s="12"/>
      <c r="R1443" s="12"/>
      <c r="S1443" s="12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</row>
    <row r="1444" spans="1:30">
      <c r="A1444" s="1"/>
      <c r="B1444" s="1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12"/>
      <c r="Q1444" s="12"/>
      <c r="R1444" s="12"/>
      <c r="S1444" s="12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</row>
    <row r="1445" spans="1:30">
      <c r="A1445" s="1"/>
      <c r="B1445" s="1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12"/>
      <c r="Q1445" s="12"/>
      <c r="R1445" s="12"/>
      <c r="S1445" s="12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</row>
    <row r="1446" spans="1:30">
      <c r="A1446" s="1"/>
      <c r="B1446" s="1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12"/>
      <c r="Q1446" s="12"/>
      <c r="R1446" s="12"/>
      <c r="S1446" s="12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</row>
    <row r="1447" spans="1:30">
      <c r="A1447" s="1"/>
      <c r="B1447" s="1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12"/>
      <c r="Q1447" s="12"/>
      <c r="R1447" s="12"/>
      <c r="S1447" s="12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</row>
    <row r="1448" spans="1:30">
      <c r="A1448" s="1"/>
      <c r="B1448" s="1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12"/>
      <c r="Q1448" s="12"/>
      <c r="R1448" s="12"/>
      <c r="S1448" s="12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</row>
    <row r="1449" spans="1:30">
      <c r="A1449" s="1"/>
      <c r="B1449" s="1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12"/>
      <c r="Q1449" s="12"/>
      <c r="R1449" s="12"/>
      <c r="S1449" s="12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</row>
    <row r="1450" spans="1:30">
      <c r="A1450" s="1"/>
      <c r="B1450" s="1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12"/>
      <c r="Q1450" s="12"/>
      <c r="R1450" s="12"/>
      <c r="S1450" s="12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</row>
    <row r="1451" spans="1:30">
      <c r="A1451" s="1"/>
      <c r="B1451" s="1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12"/>
      <c r="Q1451" s="12"/>
      <c r="R1451" s="12"/>
      <c r="S1451" s="12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</row>
    <row r="1452" spans="1:30">
      <c r="A1452" s="1"/>
      <c r="B1452" s="1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12"/>
      <c r="Q1452" s="12"/>
      <c r="R1452" s="12"/>
      <c r="S1452" s="12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</row>
    <row r="1453" spans="1:30">
      <c r="A1453" s="1"/>
      <c r="B1453" s="1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12"/>
      <c r="Q1453" s="12"/>
      <c r="R1453" s="12"/>
      <c r="S1453" s="12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</row>
    <row r="1454" spans="1:30">
      <c r="A1454" s="1"/>
      <c r="B1454" s="1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12"/>
      <c r="Q1454" s="12"/>
      <c r="R1454" s="12"/>
      <c r="S1454" s="12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</row>
    <row r="1455" spans="1:30">
      <c r="A1455" s="1"/>
      <c r="B1455" s="1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12"/>
      <c r="Q1455" s="12"/>
      <c r="R1455" s="12"/>
      <c r="S1455" s="12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</row>
    <row r="1456" spans="1:30">
      <c r="A1456" s="1"/>
      <c r="B1456" s="1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12"/>
      <c r="Q1456" s="12"/>
      <c r="R1456" s="12"/>
      <c r="S1456" s="12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</row>
    <row r="1457" spans="1:30">
      <c r="A1457" s="1"/>
      <c r="B1457" s="1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12"/>
      <c r="Q1457" s="12"/>
      <c r="R1457" s="12"/>
      <c r="S1457" s="12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</row>
    <row r="1458" spans="1:30">
      <c r="A1458" s="1"/>
      <c r="B1458" s="1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12"/>
      <c r="Q1458" s="12"/>
      <c r="R1458" s="12"/>
      <c r="S1458" s="12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</row>
    <row r="1459" spans="1:30">
      <c r="A1459" s="1"/>
      <c r="B1459" s="1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12"/>
      <c r="Q1459" s="12"/>
      <c r="R1459" s="12"/>
      <c r="S1459" s="12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</row>
    <row r="1460" spans="1:30">
      <c r="A1460" s="1"/>
      <c r="B1460" s="1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12"/>
      <c r="Q1460" s="12"/>
      <c r="R1460" s="12"/>
      <c r="S1460" s="12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</row>
    <row r="1461" spans="1:30">
      <c r="A1461" s="1"/>
      <c r="B1461" s="1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12"/>
      <c r="Q1461" s="12"/>
      <c r="R1461" s="12"/>
      <c r="S1461" s="12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</row>
    <row r="1462" spans="1:30">
      <c r="A1462" s="1"/>
      <c r="B1462" s="1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12"/>
      <c r="Q1462" s="12"/>
      <c r="R1462" s="12"/>
      <c r="S1462" s="12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</row>
    <row r="1463" spans="1:30">
      <c r="A1463" s="1"/>
      <c r="B1463" s="1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12"/>
      <c r="Q1463" s="12"/>
      <c r="R1463" s="12"/>
      <c r="S1463" s="12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</row>
    <row r="1464" spans="1:30">
      <c r="A1464" s="1"/>
      <c r="B1464" s="1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12"/>
      <c r="Q1464" s="12"/>
      <c r="R1464" s="12"/>
      <c r="S1464" s="12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</row>
    <row r="1465" spans="1:30">
      <c r="A1465" s="1"/>
      <c r="B1465" s="1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12"/>
      <c r="Q1465" s="12"/>
      <c r="R1465" s="12"/>
      <c r="S1465" s="12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</row>
    <row r="1466" spans="1:30">
      <c r="A1466" s="1"/>
      <c r="B1466" s="1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12"/>
      <c r="Q1466" s="12"/>
      <c r="R1466" s="12"/>
      <c r="S1466" s="12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</row>
    <row r="1467" spans="1:30">
      <c r="A1467" s="1"/>
      <c r="B1467" s="1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12"/>
      <c r="Q1467" s="12"/>
      <c r="R1467" s="12"/>
      <c r="S1467" s="12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</row>
    <row r="1468" spans="1:30">
      <c r="A1468" s="1"/>
      <c r="B1468" s="1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12"/>
      <c r="Q1468" s="12"/>
      <c r="R1468" s="12"/>
      <c r="S1468" s="12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</row>
    <row r="1469" spans="1:30">
      <c r="A1469" s="1"/>
      <c r="B1469" s="1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12"/>
      <c r="Q1469" s="12"/>
      <c r="R1469" s="12"/>
      <c r="S1469" s="12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</row>
    <row r="1470" spans="1:30">
      <c r="A1470" s="1"/>
      <c r="B1470" s="1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12"/>
      <c r="Q1470" s="12"/>
      <c r="R1470" s="12"/>
      <c r="S1470" s="12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</row>
    <row r="1471" spans="1:30">
      <c r="A1471" s="1"/>
      <c r="B1471" s="1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12"/>
      <c r="Q1471" s="12"/>
      <c r="R1471" s="12"/>
      <c r="S1471" s="12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</row>
    <row r="1472" spans="1:30">
      <c r="A1472" s="1"/>
      <c r="B1472" s="1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12"/>
      <c r="Q1472" s="12"/>
      <c r="R1472" s="12"/>
      <c r="S1472" s="12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</row>
    <row r="1473" spans="1:30">
      <c r="A1473" s="1"/>
      <c r="B1473" s="1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12"/>
      <c r="Q1473" s="12"/>
      <c r="R1473" s="12"/>
      <c r="S1473" s="12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</row>
    <row r="1474" spans="1:30">
      <c r="A1474" s="1"/>
      <c r="B1474" s="1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12"/>
      <c r="Q1474" s="12"/>
      <c r="R1474" s="12"/>
      <c r="S1474" s="12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</row>
    <row r="1475" spans="1:30">
      <c r="A1475" s="1"/>
      <c r="B1475" s="1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12"/>
      <c r="Q1475" s="12"/>
      <c r="R1475" s="12"/>
      <c r="S1475" s="12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</row>
    <row r="1476" spans="1:30">
      <c r="A1476" s="1"/>
      <c r="B1476" s="1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12"/>
      <c r="Q1476" s="12"/>
      <c r="R1476" s="12"/>
      <c r="S1476" s="12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</row>
    <row r="1477" spans="1:30">
      <c r="A1477" s="1"/>
      <c r="B1477" s="1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12"/>
      <c r="Q1477" s="12"/>
      <c r="R1477" s="12"/>
      <c r="S1477" s="12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</row>
    <row r="1478" spans="1:30">
      <c r="A1478" s="1"/>
      <c r="B1478" s="1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12"/>
      <c r="Q1478" s="12"/>
      <c r="R1478" s="12"/>
      <c r="S1478" s="12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</row>
    <row r="1479" spans="1:30">
      <c r="A1479" s="1"/>
      <c r="B1479" s="1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12"/>
      <c r="Q1479" s="12"/>
      <c r="R1479" s="12"/>
      <c r="S1479" s="12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</row>
    <row r="1480" spans="1:30">
      <c r="A1480" s="1"/>
      <c r="B1480" s="1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12"/>
      <c r="Q1480" s="12"/>
      <c r="R1480" s="12"/>
      <c r="S1480" s="12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</row>
    <row r="1481" spans="1:30">
      <c r="A1481" s="1"/>
      <c r="B1481" s="1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12"/>
      <c r="Q1481" s="12"/>
      <c r="R1481" s="12"/>
      <c r="S1481" s="12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</row>
    <row r="1482" spans="1:30">
      <c r="A1482" s="1"/>
      <c r="B1482" s="1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12"/>
      <c r="Q1482" s="12"/>
      <c r="R1482" s="12"/>
      <c r="S1482" s="12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</row>
    <row r="1483" spans="1:30">
      <c r="A1483" s="1"/>
      <c r="B1483" s="1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12"/>
      <c r="Q1483" s="12"/>
      <c r="R1483" s="12"/>
      <c r="S1483" s="12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</row>
    <row r="1484" spans="1:30">
      <c r="A1484" s="1"/>
      <c r="B1484" s="1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12"/>
      <c r="Q1484" s="12"/>
      <c r="R1484" s="12"/>
      <c r="S1484" s="12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</row>
    <row r="1485" spans="1:30">
      <c r="A1485" s="1"/>
      <c r="B1485" s="1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12"/>
      <c r="Q1485" s="12"/>
      <c r="R1485" s="12"/>
      <c r="S1485" s="12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</row>
    <row r="1486" spans="1:30">
      <c r="A1486" s="1"/>
      <c r="B1486" s="1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12"/>
      <c r="Q1486" s="12"/>
      <c r="R1486" s="12"/>
      <c r="S1486" s="12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</row>
    <row r="1487" spans="1:30">
      <c r="A1487" s="1"/>
      <c r="B1487" s="1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12"/>
      <c r="Q1487" s="12"/>
      <c r="R1487" s="12"/>
      <c r="S1487" s="12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</row>
    <row r="1488" spans="1:30">
      <c r="A1488" s="1"/>
      <c r="B1488" s="1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12"/>
      <c r="Q1488" s="12"/>
      <c r="R1488" s="12"/>
      <c r="S1488" s="12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</row>
    <row r="1489" spans="1:30">
      <c r="A1489" s="1"/>
      <c r="B1489" s="1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12"/>
      <c r="Q1489" s="12"/>
      <c r="R1489" s="12"/>
      <c r="S1489" s="12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</row>
    <row r="1490" spans="1:30">
      <c r="A1490" s="1"/>
      <c r="B1490" s="1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12"/>
      <c r="Q1490" s="12"/>
      <c r="R1490" s="12"/>
      <c r="S1490" s="12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</row>
    <row r="1491" spans="1:30">
      <c r="A1491" s="1"/>
      <c r="B1491" s="1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12"/>
      <c r="Q1491" s="12"/>
      <c r="R1491" s="12"/>
      <c r="S1491" s="12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</row>
    <row r="1492" spans="1:30">
      <c r="A1492" s="1"/>
      <c r="B1492" s="1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12"/>
      <c r="Q1492" s="12"/>
      <c r="R1492" s="12"/>
      <c r="S1492" s="12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</row>
    <row r="1493" spans="1:30">
      <c r="A1493" s="1"/>
      <c r="B1493" s="1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12"/>
      <c r="Q1493" s="12"/>
      <c r="R1493" s="12"/>
      <c r="S1493" s="12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</row>
    <row r="1494" spans="1:30">
      <c r="A1494" s="1"/>
      <c r="B1494" s="1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12"/>
      <c r="Q1494" s="12"/>
      <c r="R1494" s="12"/>
      <c r="S1494" s="12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</row>
    <row r="1495" spans="1:30">
      <c r="A1495" s="1"/>
      <c r="B1495" s="1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12"/>
      <c r="Q1495" s="12"/>
      <c r="R1495" s="12"/>
      <c r="S1495" s="12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</row>
    <row r="1496" spans="1:30">
      <c r="A1496" s="1"/>
      <c r="B1496" s="1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12"/>
      <c r="Q1496" s="12"/>
      <c r="R1496" s="12"/>
      <c r="S1496" s="12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</row>
    <row r="1497" spans="1:30">
      <c r="A1497" s="1"/>
      <c r="B1497" s="1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12"/>
      <c r="Q1497" s="12"/>
      <c r="R1497" s="12"/>
      <c r="S1497" s="12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</row>
    <row r="1498" spans="1:30">
      <c r="A1498" s="1"/>
      <c r="B1498" s="1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12"/>
      <c r="Q1498" s="12"/>
      <c r="R1498" s="12"/>
      <c r="S1498" s="12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</row>
    <row r="1499" spans="1:30">
      <c r="A1499" s="1"/>
      <c r="B1499" s="1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12"/>
      <c r="Q1499" s="12"/>
      <c r="R1499" s="12"/>
      <c r="S1499" s="12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</row>
    <row r="1500" spans="1:30">
      <c r="A1500" s="1"/>
      <c r="B1500" s="1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12"/>
      <c r="Q1500" s="12"/>
      <c r="R1500" s="12"/>
      <c r="S1500" s="12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</row>
    <row r="1501" spans="1:30">
      <c r="A1501" s="1"/>
      <c r="B1501" s="1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12"/>
      <c r="Q1501" s="12"/>
      <c r="R1501" s="12"/>
      <c r="S1501" s="12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</row>
    <row r="1502" spans="1:30">
      <c r="A1502" s="1"/>
      <c r="B1502" s="1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12"/>
      <c r="Q1502" s="12"/>
      <c r="R1502" s="12"/>
      <c r="S1502" s="12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</row>
    <row r="1503" spans="1:30">
      <c r="A1503" s="1"/>
      <c r="B1503" s="1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12"/>
      <c r="Q1503" s="12"/>
      <c r="R1503" s="12"/>
      <c r="S1503" s="12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</row>
    <row r="1504" spans="1:30">
      <c r="A1504" s="1"/>
      <c r="B1504" s="1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12"/>
      <c r="Q1504" s="12"/>
      <c r="R1504" s="12"/>
      <c r="S1504" s="12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</row>
    <row r="1505" spans="1:30">
      <c r="A1505" s="1"/>
      <c r="B1505" s="1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12"/>
      <c r="Q1505" s="12"/>
      <c r="R1505" s="12"/>
      <c r="S1505" s="12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</row>
    <row r="1506" spans="1:30">
      <c r="A1506" s="1"/>
      <c r="B1506" s="1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12"/>
      <c r="Q1506" s="12"/>
      <c r="R1506" s="12"/>
      <c r="S1506" s="12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</row>
    <row r="1507" spans="1:30">
      <c r="A1507" s="1"/>
      <c r="B1507" s="1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12"/>
      <c r="Q1507" s="12"/>
      <c r="R1507" s="12"/>
      <c r="S1507" s="12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</row>
    <row r="1508" spans="1:30">
      <c r="A1508" s="1"/>
      <c r="B1508" s="1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12"/>
      <c r="Q1508" s="12"/>
      <c r="R1508" s="12"/>
      <c r="S1508" s="12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</row>
    <row r="1509" spans="1:30">
      <c r="A1509" s="1"/>
      <c r="B1509" s="1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12"/>
      <c r="Q1509" s="12"/>
      <c r="R1509" s="12"/>
      <c r="S1509" s="12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</row>
    <row r="1510" spans="1:30">
      <c r="A1510" s="1"/>
      <c r="B1510" s="1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12"/>
      <c r="Q1510" s="12"/>
      <c r="R1510" s="12"/>
      <c r="S1510" s="12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</row>
    <row r="1511" spans="1:30">
      <c r="A1511" s="1"/>
      <c r="B1511" s="1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12"/>
      <c r="Q1511" s="12"/>
      <c r="R1511" s="12"/>
      <c r="S1511" s="12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</row>
    <row r="1512" spans="1:30">
      <c r="A1512" s="1"/>
      <c r="B1512" s="1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12"/>
      <c r="Q1512" s="12"/>
      <c r="R1512" s="12"/>
      <c r="S1512" s="12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</row>
    <row r="1513" spans="1:30">
      <c r="A1513" s="1"/>
      <c r="B1513" s="1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12"/>
      <c r="Q1513" s="12"/>
      <c r="R1513" s="12"/>
      <c r="S1513" s="12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</row>
    <row r="1514" spans="1:30">
      <c r="A1514" s="1"/>
      <c r="B1514" s="1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12"/>
      <c r="Q1514" s="12"/>
      <c r="R1514" s="12"/>
      <c r="S1514" s="12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</row>
    <row r="1515" spans="1:30">
      <c r="A1515" s="1"/>
      <c r="B1515" s="1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12"/>
      <c r="Q1515" s="12"/>
      <c r="R1515" s="12"/>
      <c r="S1515" s="12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</row>
    <row r="1516" spans="1:30">
      <c r="A1516" s="1"/>
      <c r="B1516" s="1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12"/>
      <c r="Q1516" s="12"/>
      <c r="R1516" s="12"/>
      <c r="S1516" s="12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</row>
    <row r="1517" spans="1:30">
      <c r="A1517" s="1"/>
      <c r="B1517" s="1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12"/>
      <c r="Q1517" s="12"/>
      <c r="R1517" s="12"/>
      <c r="S1517" s="12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</row>
    <row r="1518" spans="1:30">
      <c r="A1518" s="1"/>
      <c r="B1518" s="1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12"/>
      <c r="Q1518" s="12"/>
      <c r="R1518" s="12"/>
      <c r="S1518" s="12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</row>
    <row r="1519" spans="1:30">
      <c r="A1519" s="1"/>
      <c r="B1519" s="1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12"/>
      <c r="Q1519" s="12"/>
      <c r="R1519" s="12"/>
      <c r="S1519" s="12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</row>
    <row r="1520" spans="1:30">
      <c r="A1520" s="1"/>
      <c r="B1520" s="1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12"/>
      <c r="Q1520" s="12"/>
      <c r="R1520" s="12"/>
      <c r="S1520" s="12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</row>
    <row r="1521" spans="1:30">
      <c r="A1521" s="1"/>
      <c r="B1521" s="1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12"/>
      <c r="Q1521" s="12"/>
      <c r="R1521" s="12"/>
      <c r="S1521" s="12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</row>
    <row r="1522" spans="1:30">
      <c r="A1522" s="1"/>
      <c r="B1522" s="1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12"/>
      <c r="Q1522" s="12"/>
      <c r="R1522" s="12"/>
      <c r="S1522" s="12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</row>
    <row r="1523" spans="1:30">
      <c r="A1523" s="1"/>
      <c r="B1523" s="1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12"/>
      <c r="Q1523" s="12"/>
      <c r="R1523" s="12"/>
      <c r="S1523" s="12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</row>
    <row r="1524" spans="1:30">
      <c r="A1524" s="1"/>
      <c r="B1524" s="1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12"/>
      <c r="Q1524" s="12"/>
      <c r="R1524" s="12"/>
      <c r="S1524" s="12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</row>
    <row r="1525" spans="1:30">
      <c r="A1525" s="1"/>
      <c r="B1525" s="1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12"/>
      <c r="Q1525" s="12"/>
      <c r="R1525" s="12"/>
      <c r="S1525" s="12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</row>
    <row r="1526" spans="1:30">
      <c r="A1526" s="1"/>
      <c r="B1526" s="1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12"/>
      <c r="Q1526" s="12"/>
      <c r="R1526" s="12"/>
      <c r="S1526" s="12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</row>
    <row r="1527" spans="1:30">
      <c r="A1527" s="1"/>
      <c r="B1527" s="1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12"/>
      <c r="Q1527" s="12"/>
      <c r="R1527" s="12"/>
      <c r="S1527" s="12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</row>
    <row r="1528" spans="1:30">
      <c r="A1528" s="1"/>
      <c r="B1528" s="1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12"/>
      <c r="Q1528" s="12"/>
      <c r="R1528" s="12"/>
      <c r="S1528" s="12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</row>
    <row r="1529" spans="1:30">
      <c r="A1529" s="1"/>
      <c r="B1529" s="1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12"/>
      <c r="Q1529" s="12"/>
      <c r="R1529" s="12"/>
      <c r="S1529" s="12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</row>
    <row r="1530" spans="1:30">
      <c r="A1530" s="1"/>
      <c r="B1530" s="1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12"/>
      <c r="Q1530" s="12"/>
      <c r="R1530" s="12"/>
      <c r="S1530" s="12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</row>
    <row r="1531" spans="1:30">
      <c r="A1531" s="1"/>
      <c r="B1531" s="1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12"/>
      <c r="Q1531" s="12"/>
      <c r="R1531" s="12"/>
      <c r="S1531" s="12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</row>
    <row r="1532" spans="1:30">
      <c r="A1532" s="1"/>
      <c r="B1532" s="1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12"/>
      <c r="Q1532" s="12"/>
      <c r="R1532" s="12"/>
      <c r="S1532" s="12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</row>
    <row r="1533" spans="1:30">
      <c r="A1533" s="1"/>
      <c r="B1533" s="1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12"/>
      <c r="Q1533" s="12"/>
      <c r="R1533" s="12"/>
      <c r="S1533" s="12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</row>
    <row r="1534" spans="1:30">
      <c r="A1534" s="1"/>
      <c r="B1534" s="1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12"/>
      <c r="Q1534" s="12"/>
      <c r="R1534" s="12"/>
      <c r="S1534" s="12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</row>
    <row r="1535" spans="1:30">
      <c r="A1535" s="1"/>
      <c r="B1535" s="1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12"/>
      <c r="Q1535" s="12"/>
      <c r="R1535" s="12"/>
      <c r="S1535" s="12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</row>
    <row r="1536" spans="1:30">
      <c r="A1536" s="1"/>
      <c r="B1536" s="1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12"/>
      <c r="Q1536" s="12"/>
      <c r="R1536" s="12"/>
      <c r="S1536" s="12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</row>
    <row r="1537" spans="1:30">
      <c r="A1537" s="1"/>
      <c r="B1537" s="1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12"/>
      <c r="Q1537" s="12"/>
      <c r="R1537" s="12"/>
      <c r="S1537" s="12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</row>
    <row r="1538" spans="1:30">
      <c r="A1538" s="1"/>
      <c r="B1538" s="1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12"/>
      <c r="Q1538" s="12"/>
      <c r="R1538" s="12"/>
      <c r="S1538" s="12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</row>
    <row r="1539" spans="1:30">
      <c r="A1539" s="1"/>
      <c r="B1539" s="1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12"/>
      <c r="Q1539" s="12"/>
      <c r="R1539" s="12"/>
      <c r="S1539" s="12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</row>
    <row r="1540" spans="1:30">
      <c r="A1540" s="1"/>
      <c r="B1540" s="1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12"/>
      <c r="Q1540" s="12"/>
      <c r="R1540" s="12"/>
      <c r="S1540" s="12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</row>
    <row r="1541" spans="1:30">
      <c r="A1541" s="1"/>
      <c r="B1541" s="1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12"/>
      <c r="Q1541" s="12"/>
      <c r="R1541" s="12"/>
      <c r="S1541" s="12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</row>
    <row r="1542" spans="1:30">
      <c r="A1542" s="1"/>
      <c r="B1542" s="1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12"/>
      <c r="Q1542" s="12"/>
      <c r="R1542" s="12"/>
      <c r="S1542" s="12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</row>
    <row r="1543" spans="1:30">
      <c r="A1543" s="1"/>
      <c r="B1543" s="1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12"/>
      <c r="Q1543" s="12"/>
      <c r="R1543" s="12"/>
      <c r="S1543" s="12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</row>
    <row r="1544" spans="1:30">
      <c r="A1544" s="1"/>
      <c r="B1544" s="1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12"/>
      <c r="Q1544" s="12"/>
      <c r="R1544" s="12"/>
      <c r="S1544" s="12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</row>
    <row r="1545" spans="1:30">
      <c r="A1545" s="1"/>
      <c r="B1545" s="1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12"/>
      <c r="Q1545" s="12"/>
      <c r="R1545" s="12"/>
      <c r="S1545" s="12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</row>
    <row r="1546" spans="1:30">
      <c r="A1546" s="1"/>
      <c r="B1546" s="1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12"/>
      <c r="Q1546" s="12"/>
      <c r="R1546" s="12"/>
      <c r="S1546" s="12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</row>
    <row r="1547" spans="1:30">
      <c r="A1547" s="1"/>
      <c r="B1547" s="1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12"/>
      <c r="Q1547" s="12"/>
      <c r="R1547" s="12"/>
      <c r="S1547" s="12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</row>
    <row r="1548" spans="1:30">
      <c r="A1548" s="1"/>
      <c r="B1548" s="1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12"/>
      <c r="Q1548" s="12"/>
      <c r="R1548" s="12"/>
      <c r="S1548" s="12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</row>
    <row r="1549" spans="1:30">
      <c r="A1549" s="1"/>
      <c r="B1549" s="1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12"/>
      <c r="Q1549" s="12"/>
      <c r="R1549" s="12"/>
      <c r="S1549" s="12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</row>
    <row r="1550" spans="1:30">
      <c r="A1550" s="1"/>
      <c r="B1550" s="1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12"/>
      <c r="Q1550" s="12"/>
      <c r="R1550" s="12"/>
      <c r="S1550" s="12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</row>
    <row r="1551" spans="1:30">
      <c r="A1551" s="1"/>
      <c r="B1551" s="1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12"/>
      <c r="Q1551" s="12"/>
      <c r="R1551" s="12"/>
      <c r="S1551" s="12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</row>
    <row r="1552" spans="1:30">
      <c r="A1552" s="1"/>
      <c r="B1552" s="1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12"/>
      <c r="Q1552" s="12"/>
      <c r="R1552" s="12"/>
      <c r="S1552" s="12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</row>
    <row r="1553" spans="1:30">
      <c r="A1553" s="1"/>
      <c r="B1553" s="1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12"/>
      <c r="Q1553" s="12"/>
      <c r="R1553" s="12"/>
      <c r="S1553" s="12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</row>
    <row r="1554" spans="1:30">
      <c r="A1554" s="1"/>
      <c r="B1554" s="1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12"/>
      <c r="Q1554" s="12"/>
      <c r="R1554" s="12"/>
      <c r="S1554" s="12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</row>
    <row r="1555" spans="1:30">
      <c r="A1555" s="1"/>
      <c r="B1555" s="1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12"/>
      <c r="Q1555" s="12"/>
      <c r="R1555" s="12"/>
      <c r="S1555" s="12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</row>
    <row r="1556" spans="1:30">
      <c r="A1556" s="1"/>
      <c r="B1556" s="1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12"/>
      <c r="Q1556" s="12"/>
      <c r="R1556" s="12"/>
      <c r="S1556" s="12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</row>
    <row r="1557" spans="1:30">
      <c r="A1557" s="1"/>
      <c r="B1557" s="1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12"/>
      <c r="Q1557" s="12"/>
      <c r="R1557" s="12"/>
      <c r="S1557" s="12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</row>
    <row r="1558" spans="1:30">
      <c r="A1558" s="1"/>
      <c r="B1558" s="1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12"/>
      <c r="Q1558" s="12"/>
      <c r="R1558" s="12"/>
      <c r="S1558" s="12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</row>
    <row r="1559" spans="1:30">
      <c r="A1559" s="1"/>
      <c r="B1559" s="1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12"/>
      <c r="Q1559" s="12"/>
      <c r="R1559" s="12"/>
      <c r="S1559" s="12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</row>
    <row r="1560" spans="1:30">
      <c r="A1560" s="1"/>
      <c r="B1560" s="1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12"/>
      <c r="Q1560" s="12"/>
      <c r="R1560" s="12"/>
      <c r="S1560" s="12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</row>
    <row r="1561" spans="1:30">
      <c r="A1561" s="1"/>
      <c r="B1561" s="1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12"/>
      <c r="Q1561" s="12"/>
      <c r="R1561" s="12"/>
      <c r="S1561" s="12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</row>
    <row r="1562" spans="1:30">
      <c r="A1562" s="1"/>
      <c r="B1562" s="1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12"/>
      <c r="Q1562" s="12"/>
      <c r="R1562" s="12"/>
      <c r="S1562" s="12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</row>
    <row r="1563" spans="1:30">
      <c r="A1563" s="1"/>
      <c r="B1563" s="1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12"/>
      <c r="Q1563" s="12"/>
      <c r="R1563" s="12"/>
      <c r="S1563" s="12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</row>
    <row r="1564" spans="1:30">
      <c r="A1564" s="1"/>
      <c r="B1564" s="1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12"/>
      <c r="Q1564" s="12"/>
      <c r="R1564" s="12"/>
      <c r="S1564" s="12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</row>
    <row r="1565" spans="1:30">
      <c r="A1565" s="1"/>
      <c r="B1565" s="1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12"/>
      <c r="Q1565" s="12"/>
      <c r="R1565" s="12"/>
      <c r="S1565" s="12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</row>
    <row r="1566" spans="1:30">
      <c r="A1566" s="1"/>
      <c r="B1566" s="1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12"/>
      <c r="Q1566" s="12"/>
      <c r="R1566" s="12"/>
      <c r="S1566" s="12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</row>
    <row r="1567" spans="1:30">
      <c r="A1567" s="1"/>
      <c r="B1567" s="1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12"/>
      <c r="Q1567" s="12"/>
      <c r="R1567" s="12"/>
      <c r="S1567" s="12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</row>
    <row r="1568" spans="1:30">
      <c r="A1568" s="1"/>
      <c r="B1568" s="1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12"/>
      <c r="Q1568" s="12"/>
      <c r="R1568" s="12"/>
      <c r="S1568" s="12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</row>
    <row r="1569" spans="1:30">
      <c r="A1569" s="1"/>
      <c r="B1569" s="1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12"/>
      <c r="Q1569" s="12"/>
      <c r="R1569" s="12"/>
      <c r="S1569" s="12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</row>
    <row r="1570" spans="1:30">
      <c r="A1570" s="1"/>
      <c r="B1570" s="1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12"/>
      <c r="Q1570" s="12"/>
      <c r="R1570" s="12"/>
      <c r="S1570" s="12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</row>
    <row r="1571" spans="1:30">
      <c r="A1571" s="1"/>
      <c r="B1571" s="1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12"/>
      <c r="Q1571" s="12"/>
      <c r="R1571" s="12"/>
      <c r="S1571" s="12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</row>
    <row r="1572" spans="1:30">
      <c r="A1572" s="1"/>
      <c r="B1572" s="1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12"/>
      <c r="Q1572" s="12"/>
      <c r="R1572" s="12"/>
      <c r="S1572" s="12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</row>
    <row r="1573" spans="1:30">
      <c r="A1573" s="1"/>
      <c r="B1573" s="1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12"/>
      <c r="Q1573" s="12"/>
      <c r="R1573" s="12"/>
      <c r="S1573" s="12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</row>
    <row r="1574" spans="1:30">
      <c r="A1574" s="1"/>
      <c r="B1574" s="1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12"/>
      <c r="Q1574" s="12"/>
      <c r="R1574" s="12"/>
      <c r="S1574" s="12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</row>
    <row r="1575" spans="1:30">
      <c r="A1575" s="1"/>
      <c r="B1575" s="1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12"/>
      <c r="Q1575" s="12"/>
      <c r="R1575" s="12"/>
      <c r="S1575" s="12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</row>
    <row r="1576" spans="1:30">
      <c r="A1576" s="1"/>
      <c r="B1576" s="1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12"/>
      <c r="Q1576" s="12"/>
      <c r="R1576" s="12"/>
      <c r="S1576" s="12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</row>
    <row r="1577" spans="1:30">
      <c r="A1577" s="1"/>
      <c r="B1577" s="1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12"/>
      <c r="Q1577" s="12"/>
      <c r="R1577" s="12"/>
      <c r="S1577" s="12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</row>
    <row r="1578" spans="1:30">
      <c r="A1578" s="1"/>
      <c r="B1578" s="1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12"/>
      <c r="Q1578" s="12"/>
      <c r="R1578" s="12"/>
      <c r="S1578" s="12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</row>
    <row r="1579" spans="1:30">
      <c r="A1579" s="1"/>
      <c r="B1579" s="1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12"/>
      <c r="Q1579" s="12"/>
      <c r="R1579" s="12"/>
      <c r="S1579" s="12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</row>
    <row r="1580" spans="1:30">
      <c r="A1580" s="1"/>
      <c r="B1580" s="1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12"/>
      <c r="Q1580" s="12"/>
      <c r="R1580" s="12"/>
      <c r="S1580" s="12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</row>
    <row r="1581" spans="1:30">
      <c r="A1581" s="1"/>
      <c r="B1581" s="1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12"/>
      <c r="Q1581" s="12"/>
      <c r="R1581" s="12"/>
      <c r="S1581" s="12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</row>
    <row r="1582" spans="1:30">
      <c r="A1582" s="1"/>
      <c r="B1582" s="1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12"/>
      <c r="Q1582" s="12"/>
      <c r="R1582" s="12"/>
      <c r="S1582" s="12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</row>
    <row r="1583" spans="1:30">
      <c r="A1583" s="1"/>
      <c r="B1583" s="1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12"/>
      <c r="Q1583" s="12"/>
      <c r="R1583" s="12"/>
      <c r="S1583" s="12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</row>
    <row r="1584" spans="1:30">
      <c r="A1584" s="1"/>
      <c r="B1584" s="1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12"/>
      <c r="Q1584" s="12"/>
      <c r="R1584" s="12"/>
      <c r="S1584" s="12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</row>
    <row r="1585" spans="1:30">
      <c r="A1585" s="1"/>
      <c r="B1585" s="1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12"/>
      <c r="Q1585" s="12"/>
      <c r="R1585" s="12"/>
      <c r="S1585" s="12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</row>
    <row r="1586" spans="1:30">
      <c r="A1586" s="1"/>
      <c r="B1586" s="1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12"/>
      <c r="Q1586" s="12"/>
      <c r="R1586" s="12"/>
      <c r="S1586" s="12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</row>
    <row r="1587" spans="1:30">
      <c r="A1587" s="1"/>
      <c r="B1587" s="1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12"/>
      <c r="Q1587" s="12"/>
      <c r="R1587" s="12"/>
      <c r="S1587" s="12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</row>
    <row r="1588" spans="1:30">
      <c r="A1588" s="1"/>
      <c r="B1588" s="1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12"/>
      <c r="Q1588" s="12"/>
      <c r="R1588" s="12"/>
      <c r="S1588" s="12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</row>
    <row r="1589" spans="1:30">
      <c r="A1589" s="1"/>
      <c r="B1589" s="1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12"/>
      <c r="Q1589" s="12"/>
      <c r="R1589" s="12"/>
      <c r="S1589" s="12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</row>
    <row r="1590" spans="1:30">
      <c r="A1590" s="1"/>
      <c r="B1590" s="1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12"/>
      <c r="Q1590" s="12"/>
      <c r="R1590" s="12"/>
      <c r="S1590" s="12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</row>
    <row r="1591" spans="1:30">
      <c r="A1591" s="1"/>
      <c r="B1591" s="1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12"/>
      <c r="Q1591" s="12"/>
      <c r="R1591" s="12"/>
      <c r="S1591" s="12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</row>
    <row r="1592" spans="1:30">
      <c r="A1592" s="1"/>
      <c r="B1592" s="1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12"/>
      <c r="Q1592" s="12"/>
      <c r="R1592" s="12"/>
      <c r="S1592" s="12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</row>
    <row r="1593" spans="1:30">
      <c r="A1593" s="1"/>
      <c r="B1593" s="1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12"/>
      <c r="Q1593" s="12"/>
      <c r="R1593" s="12"/>
      <c r="S1593" s="12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</row>
    <row r="1594" spans="1:30">
      <c r="A1594" s="1"/>
      <c r="B1594" s="1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12"/>
      <c r="Q1594" s="12"/>
      <c r="R1594" s="12"/>
      <c r="S1594" s="12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</row>
    <row r="1595" spans="1:30">
      <c r="A1595" s="1"/>
      <c r="B1595" s="1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12"/>
      <c r="Q1595" s="12"/>
      <c r="R1595" s="12"/>
      <c r="S1595" s="12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</row>
    <row r="1596" spans="1:30">
      <c r="A1596" s="1"/>
      <c r="B1596" s="1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12"/>
      <c r="Q1596" s="12"/>
      <c r="R1596" s="12"/>
      <c r="S1596" s="12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</row>
    <row r="1597" spans="1:30">
      <c r="A1597" s="1"/>
      <c r="B1597" s="1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12"/>
      <c r="Q1597" s="12"/>
      <c r="R1597" s="12"/>
      <c r="S1597" s="12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</row>
    <row r="1598" spans="1:30">
      <c r="A1598" s="1"/>
      <c r="B1598" s="1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12"/>
      <c r="Q1598" s="12"/>
      <c r="R1598" s="12"/>
      <c r="S1598" s="12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</row>
    <row r="1599" spans="1:30">
      <c r="A1599" s="1"/>
      <c r="B1599" s="1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12"/>
      <c r="Q1599" s="12"/>
      <c r="R1599" s="12"/>
      <c r="S1599" s="12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</row>
    <row r="1600" spans="1:30">
      <c r="A1600" s="1"/>
      <c r="B1600" s="1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12"/>
      <c r="Q1600" s="12"/>
      <c r="R1600" s="12"/>
      <c r="S1600" s="12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</row>
    <row r="1601" spans="1:30">
      <c r="A1601" s="1"/>
      <c r="B1601" s="1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12"/>
      <c r="Q1601" s="12"/>
      <c r="R1601" s="12"/>
      <c r="S1601" s="12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</row>
    <row r="1602" spans="1:30">
      <c r="A1602" s="1"/>
      <c r="B1602" s="1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12"/>
      <c r="Q1602" s="12"/>
      <c r="R1602" s="12"/>
      <c r="S1602" s="12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</row>
    <row r="1603" spans="1:30">
      <c r="A1603" s="1"/>
      <c r="B1603" s="1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12"/>
      <c r="Q1603" s="12"/>
      <c r="R1603" s="12"/>
      <c r="S1603" s="12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</row>
    <row r="1604" spans="1:30">
      <c r="A1604" s="1"/>
      <c r="B1604" s="1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12"/>
      <c r="Q1604" s="12"/>
      <c r="R1604" s="12"/>
      <c r="S1604" s="12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</row>
    <row r="1605" spans="1:30">
      <c r="A1605" s="1"/>
      <c r="B1605" s="1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12"/>
      <c r="Q1605" s="12"/>
      <c r="R1605" s="12"/>
      <c r="S1605" s="12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</row>
    <row r="1606" spans="1:30">
      <c r="A1606" s="1"/>
      <c r="B1606" s="1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12"/>
      <c r="Q1606" s="12"/>
      <c r="R1606" s="12"/>
      <c r="S1606" s="12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</row>
    <row r="1607" spans="1:30">
      <c r="A1607" s="1"/>
      <c r="B1607" s="1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12"/>
      <c r="Q1607" s="12"/>
      <c r="R1607" s="12"/>
      <c r="S1607" s="12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</row>
    <row r="1608" spans="1:30">
      <c r="A1608" s="1"/>
      <c r="B1608" s="1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12"/>
      <c r="Q1608" s="12"/>
      <c r="R1608" s="12"/>
      <c r="S1608" s="12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</row>
    <row r="1609" spans="1:30">
      <c r="A1609" s="1"/>
      <c r="B1609" s="1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12"/>
      <c r="Q1609" s="12"/>
      <c r="R1609" s="12"/>
      <c r="S1609" s="12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</row>
    <row r="1610" spans="1:30">
      <c r="A1610" s="1"/>
      <c r="B1610" s="1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12"/>
      <c r="Q1610" s="12"/>
      <c r="R1610" s="12"/>
      <c r="S1610" s="12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</row>
    <row r="1611" spans="1:30">
      <c r="A1611" s="1"/>
      <c r="B1611" s="1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12"/>
      <c r="Q1611" s="12"/>
      <c r="R1611" s="12"/>
      <c r="S1611" s="12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</row>
    <row r="1612" spans="1:30">
      <c r="A1612" s="1"/>
      <c r="B1612" s="1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12"/>
      <c r="Q1612" s="12"/>
      <c r="R1612" s="12"/>
      <c r="S1612" s="12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</row>
    <row r="1613" spans="1:30">
      <c r="A1613" s="1"/>
      <c r="B1613" s="1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12"/>
      <c r="Q1613" s="12"/>
      <c r="R1613" s="12"/>
      <c r="S1613" s="12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</row>
    <row r="1614" spans="1:30">
      <c r="A1614" s="1"/>
      <c r="B1614" s="1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12"/>
      <c r="Q1614" s="12"/>
      <c r="R1614" s="12"/>
      <c r="S1614" s="12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</row>
    <row r="1615" spans="1:30">
      <c r="A1615" s="1"/>
      <c r="B1615" s="1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12"/>
      <c r="Q1615" s="12"/>
      <c r="R1615" s="12"/>
      <c r="S1615" s="12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</row>
    <row r="1616" spans="1:30">
      <c r="A1616" s="1"/>
      <c r="B1616" s="1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12"/>
      <c r="Q1616" s="12"/>
      <c r="R1616" s="12"/>
      <c r="S1616" s="12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</row>
    <row r="1617" spans="1:30">
      <c r="A1617" s="1"/>
      <c r="B1617" s="1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12"/>
      <c r="Q1617" s="12"/>
      <c r="R1617" s="12"/>
      <c r="S1617" s="12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</row>
    <row r="1618" spans="1:30">
      <c r="A1618" s="1"/>
      <c r="B1618" s="1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12"/>
      <c r="Q1618" s="12"/>
      <c r="R1618" s="12"/>
      <c r="S1618" s="12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</row>
    <row r="1619" spans="1:30">
      <c r="A1619" s="1"/>
      <c r="B1619" s="1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12"/>
      <c r="Q1619" s="12"/>
      <c r="R1619" s="12"/>
      <c r="S1619" s="12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</row>
    <row r="1620" spans="1:30">
      <c r="A1620" s="1"/>
      <c r="B1620" s="1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12"/>
      <c r="Q1620" s="12"/>
      <c r="R1620" s="12"/>
      <c r="S1620" s="12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</row>
    <row r="1621" spans="1:30">
      <c r="A1621" s="1"/>
      <c r="B1621" s="1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12"/>
      <c r="Q1621" s="12"/>
      <c r="R1621" s="12"/>
      <c r="S1621" s="12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</row>
    <row r="1622" spans="1:30">
      <c r="A1622" s="1"/>
      <c r="B1622" s="1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12"/>
      <c r="Q1622" s="12"/>
      <c r="R1622" s="12"/>
      <c r="S1622" s="12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</row>
    <row r="1623" spans="1:30">
      <c r="A1623" s="1"/>
      <c r="B1623" s="1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12"/>
      <c r="Q1623" s="12"/>
      <c r="R1623" s="12"/>
      <c r="S1623" s="12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</row>
    <row r="1624" spans="1:30">
      <c r="A1624" s="1"/>
      <c r="B1624" s="1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12"/>
      <c r="Q1624" s="12"/>
      <c r="R1624" s="12"/>
      <c r="S1624" s="12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</row>
    <row r="1625" spans="1:30">
      <c r="A1625" s="1"/>
      <c r="B1625" s="1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12"/>
      <c r="Q1625" s="12"/>
      <c r="R1625" s="12"/>
      <c r="S1625" s="12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</row>
    <row r="1626" spans="1:30">
      <c r="A1626" s="1"/>
      <c r="B1626" s="1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12"/>
      <c r="Q1626" s="12"/>
      <c r="R1626" s="12"/>
      <c r="S1626" s="12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</row>
    <row r="1627" spans="1:30">
      <c r="A1627" s="1"/>
      <c r="B1627" s="1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12"/>
      <c r="Q1627" s="12"/>
      <c r="R1627" s="12"/>
      <c r="S1627" s="12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</row>
    <row r="1628" spans="1:30">
      <c r="A1628" s="1"/>
      <c r="B1628" s="1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12"/>
      <c r="Q1628" s="12"/>
      <c r="R1628" s="12"/>
      <c r="S1628" s="12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</row>
    <row r="1629" spans="1:30">
      <c r="A1629" s="1"/>
      <c r="B1629" s="1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12"/>
      <c r="Q1629" s="12"/>
      <c r="R1629" s="12"/>
      <c r="S1629" s="12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</row>
    <row r="1630" spans="1:30">
      <c r="A1630" s="1"/>
      <c r="B1630" s="1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12"/>
      <c r="Q1630" s="12"/>
      <c r="R1630" s="12"/>
      <c r="S1630" s="12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</row>
    <row r="1631" spans="1:30">
      <c r="A1631" s="1"/>
      <c r="B1631" s="1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12"/>
      <c r="Q1631" s="12"/>
      <c r="R1631" s="12"/>
      <c r="S1631" s="12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</row>
    <row r="1632" spans="1:30">
      <c r="A1632" s="1"/>
      <c r="B1632" s="1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12"/>
      <c r="Q1632" s="12"/>
      <c r="R1632" s="12"/>
      <c r="S1632" s="12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</row>
    <row r="1633" spans="1:30">
      <c r="A1633" s="1"/>
      <c r="B1633" s="1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12"/>
      <c r="Q1633" s="12"/>
      <c r="R1633" s="12"/>
      <c r="S1633" s="12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</row>
    <row r="1634" spans="1:30">
      <c r="A1634" s="1"/>
      <c r="B1634" s="1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12"/>
      <c r="Q1634" s="12"/>
      <c r="R1634" s="12"/>
      <c r="S1634" s="12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</row>
    <row r="1635" spans="1:30">
      <c r="A1635" s="1"/>
      <c r="B1635" s="1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12"/>
      <c r="Q1635" s="12"/>
      <c r="R1635" s="12"/>
      <c r="S1635" s="12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</row>
    <row r="1636" spans="1:30">
      <c r="A1636" s="1"/>
      <c r="B1636" s="1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12"/>
      <c r="Q1636" s="12"/>
      <c r="R1636" s="12"/>
      <c r="S1636" s="12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</row>
    <row r="1637" spans="1:30">
      <c r="A1637" s="1"/>
      <c r="B1637" s="1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12"/>
      <c r="Q1637" s="12"/>
      <c r="R1637" s="12"/>
      <c r="S1637" s="12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</row>
    <row r="1638" spans="1:30">
      <c r="A1638" s="1"/>
      <c r="B1638" s="1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12"/>
      <c r="Q1638" s="12"/>
      <c r="R1638" s="12"/>
      <c r="S1638" s="12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</row>
    <row r="1639" spans="1:30">
      <c r="A1639" s="1"/>
      <c r="B1639" s="1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12"/>
      <c r="Q1639" s="12"/>
      <c r="R1639" s="12"/>
      <c r="S1639" s="12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</row>
    <row r="1640" spans="1:30">
      <c r="A1640" s="1"/>
      <c r="B1640" s="1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12"/>
      <c r="Q1640" s="12"/>
      <c r="R1640" s="12"/>
      <c r="S1640" s="12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</row>
    <row r="1641" spans="1:30">
      <c r="A1641" s="1"/>
      <c r="B1641" s="1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12"/>
      <c r="Q1641" s="12"/>
      <c r="R1641" s="12"/>
      <c r="S1641" s="12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</row>
    <row r="1642" spans="1:30">
      <c r="A1642" s="1"/>
      <c r="B1642" s="1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12"/>
      <c r="Q1642" s="12"/>
      <c r="R1642" s="12"/>
      <c r="S1642" s="12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</row>
    <row r="1643" spans="1:30">
      <c r="A1643" s="1"/>
      <c r="B1643" s="1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12"/>
      <c r="Q1643" s="12"/>
      <c r="R1643" s="12"/>
      <c r="S1643" s="12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</row>
    <row r="1644" spans="1:30">
      <c r="A1644" s="1"/>
      <c r="B1644" s="1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12"/>
      <c r="Q1644" s="12"/>
      <c r="R1644" s="12"/>
      <c r="S1644" s="12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</row>
    <row r="1645" spans="1:30">
      <c r="A1645" s="1"/>
      <c r="B1645" s="1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12"/>
      <c r="Q1645" s="12"/>
      <c r="R1645" s="12"/>
      <c r="S1645" s="12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</row>
    <row r="1646" spans="1:30">
      <c r="A1646" s="1"/>
      <c r="B1646" s="1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12"/>
      <c r="Q1646" s="12"/>
      <c r="R1646" s="12"/>
      <c r="S1646" s="12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</row>
    <row r="1647" spans="1:30">
      <c r="A1647" s="1"/>
      <c r="B1647" s="1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12"/>
      <c r="Q1647" s="12"/>
      <c r="R1647" s="12"/>
      <c r="S1647" s="12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</row>
    <row r="1648" spans="1:30">
      <c r="A1648" s="1"/>
      <c r="B1648" s="1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12"/>
      <c r="Q1648" s="12"/>
      <c r="R1648" s="12"/>
      <c r="S1648" s="12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</row>
    <row r="1649" spans="1:30">
      <c r="A1649" s="1"/>
      <c r="B1649" s="1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12"/>
      <c r="Q1649" s="12"/>
      <c r="R1649" s="12"/>
      <c r="S1649" s="12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</row>
    <row r="1650" spans="1:30">
      <c r="A1650" s="1"/>
      <c r="B1650" s="1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12"/>
      <c r="Q1650" s="12"/>
      <c r="R1650" s="12"/>
      <c r="S1650" s="12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</row>
    <row r="1651" spans="1:30">
      <c r="A1651" s="1"/>
      <c r="B1651" s="1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12"/>
      <c r="Q1651" s="12"/>
      <c r="R1651" s="12"/>
      <c r="S1651" s="12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</row>
    <row r="1652" spans="1:30">
      <c r="A1652" s="1"/>
      <c r="B1652" s="1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12"/>
      <c r="Q1652" s="12"/>
      <c r="R1652" s="12"/>
      <c r="S1652" s="12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</row>
    <row r="1653" spans="1:30">
      <c r="A1653" s="1"/>
      <c r="B1653" s="1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12"/>
      <c r="Q1653" s="12"/>
      <c r="R1653" s="12"/>
      <c r="S1653" s="12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</row>
    <row r="1654" spans="1:30">
      <c r="A1654" s="1"/>
      <c r="B1654" s="1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12"/>
      <c r="Q1654" s="12"/>
      <c r="R1654" s="12"/>
      <c r="S1654" s="12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</row>
    <row r="1655" spans="1:30">
      <c r="A1655" s="1"/>
      <c r="B1655" s="1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12"/>
      <c r="Q1655" s="12"/>
      <c r="R1655" s="12"/>
      <c r="S1655" s="12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</row>
    <row r="1656" spans="1:30">
      <c r="A1656" s="1"/>
      <c r="B1656" s="1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12"/>
      <c r="Q1656" s="12"/>
      <c r="R1656" s="12"/>
      <c r="S1656" s="12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</row>
    <row r="1657" spans="1:30">
      <c r="A1657" s="1"/>
      <c r="B1657" s="1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12"/>
      <c r="Q1657" s="12"/>
      <c r="R1657" s="12"/>
      <c r="S1657" s="12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</row>
    <row r="1658" spans="1:30">
      <c r="A1658" s="1"/>
      <c r="B1658" s="1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12"/>
      <c r="Q1658" s="12"/>
      <c r="R1658" s="12"/>
      <c r="S1658" s="12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</row>
    <row r="1659" spans="1:30">
      <c r="A1659" s="1"/>
      <c r="B1659" s="1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12"/>
      <c r="Q1659" s="12"/>
      <c r="R1659" s="12"/>
      <c r="S1659" s="12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</row>
    <row r="1660" spans="1:30">
      <c r="A1660" s="1"/>
      <c r="B1660" s="1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12"/>
      <c r="Q1660" s="12"/>
      <c r="R1660" s="12"/>
      <c r="S1660" s="12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</row>
    <row r="1661" spans="1:30">
      <c r="A1661" s="1"/>
      <c r="B1661" s="1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12"/>
      <c r="Q1661" s="12"/>
      <c r="R1661" s="12"/>
      <c r="S1661" s="12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</row>
    <row r="1662" spans="1:30">
      <c r="A1662" s="1"/>
      <c r="B1662" s="1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12"/>
      <c r="Q1662" s="12"/>
      <c r="R1662" s="12"/>
      <c r="S1662" s="12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</row>
    <row r="1663" spans="1:30">
      <c r="A1663" s="1"/>
      <c r="B1663" s="1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12"/>
      <c r="Q1663" s="12"/>
      <c r="R1663" s="12"/>
      <c r="S1663" s="12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</row>
    <row r="1664" spans="1:30">
      <c r="A1664" s="1"/>
      <c r="B1664" s="1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12"/>
      <c r="Q1664" s="12"/>
      <c r="R1664" s="12"/>
      <c r="S1664" s="12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</row>
    <row r="1665" spans="1:30">
      <c r="A1665" s="1"/>
      <c r="B1665" s="1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12"/>
      <c r="Q1665" s="12"/>
      <c r="R1665" s="12"/>
      <c r="S1665" s="12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</row>
    <row r="1666" spans="1:30">
      <c r="A1666" s="1"/>
      <c r="B1666" s="1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12"/>
      <c r="Q1666" s="12"/>
      <c r="R1666" s="12"/>
      <c r="S1666" s="12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</row>
    <row r="1667" spans="1:30">
      <c r="A1667" s="1"/>
      <c r="B1667" s="1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12"/>
      <c r="Q1667" s="12"/>
      <c r="R1667" s="12"/>
      <c r="S1667" s="12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</row>
    <row r="1668" spans="1:30">
      <c r="A1668" s="1"/>
      <c r="B1668" s="1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12"/>
      <c r="Q1668" s="12"/>
      <c r="R1668" s="12"/>
      <c r="S1668" s="12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</row>
    <row r="1669" spans="1:30">
      <c r="A1669" s="1"/>
      <c r="B1669" s="1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12"/>
      <c r="Q1669" s="12"/>
      <c r="R1669" s="12"/>
      <c r="S1669" s="12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</row>
    <row r="1670" spans="1:30">
      <c r="A1670" s="1"/>
      <c r="B1670" s="1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12"/>
      <c r="Q1670" s="12"/>
      <c r="R1670" s="12"/>
      <c r="S1670" s="12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</row>
    <row r="1671" spans="1:30">
      <c r="A1671" s="1"/>
      <c r="B1671" s="1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12"/>
      <c r="Q1671" s="12"/>
      <c r="R1671" s="12"/>
      <c r="S1671" s="12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</row>
    <row r="1672" spans="1:30">
      <c r="A1672" s="1"/>
      <c r="B1672" s="1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12"/>
      <c r="Q1672" s="12"/>
      <c r="R1672" s="12"/>
      <c r="S1672" s="12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</row>
    <row r="1673" spans="1:30">
      <c r="A1673" s="1"/>
      <c r="B1673" s="1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12"/>
      <c r="Q1673" s="12"/>
      <c r="R1673" s="12"/>
      <c r="S1673" s="12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</row>
    <row r="1674" spans="1:30">
      <c r="A1674" s="1"/>
      <c r="B1674" s="1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12"/>
      <c r="Q1674" s="12"/>
      <c r="R1674" s="12"/>
      <c r="S1674" s="12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</row>
    <row r="1675" spans="1:30">
      <c r="A1675" s="1"/>
      <c r="B1675" s="1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12"/>
      <c r="Q1675" s="12"/>
      <c r="R1675" s="12"/>
      <c r="S1675" s="12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</row>
    <row r="1676" spans="1:30">
      <c r="A1676" s="1"/>
      <c r="B1676" s="1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12"/>
      <c r="Q1676" s="12"/>
      <c r="R1676" s="12"/>
      <c r="S1676" s="12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</row>
    <row r="1677" spans="1:30">
      <c r="A1677" s="1"/>
      <c r="B1677" s="1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12"/>
      <c r="Q1677" s="12"/>
      <c r="R1677" s="12"/>
      <c r="S1677" s="12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</row>
    <row r="1678" spans="1:30">
      <c r="A1678" s="1"/>
      <c r="B1678" s="1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12"/>
      <c r="Q1678" s="12"/>
      <c r="R1678" s="12"/>
      <c r="S1678" s="12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</row>
    <row r="1679" spans="1:30">
      <c r="A1679" s="1"/>
      <c r="B1679" s="1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12"/>
      <c r="Q1679" s="12"/>
      <c r="R1679" s="12"/>
      <c r="S1679" s="12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</row>
    <row r="1680" spans="1:30">
      <c r="A1680" s="1"/>
      <c r="B1680" s="1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12"/>
      <c r="Q1680" s="12"/>
      <c r="R1680" s="12"/>
      <c r="S1680" s="12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</row>
    <row r="1681" spans="1:30">
      <c r="A1681" s="1"/>
      <c r="B1681" s="1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12"/>
      <c r="Q1681" s="12"/>
      <c r="R1681" s="12"/>
      <c r="S1681" s="12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</row>
    <row r="1682" spans="1:30">
      <c r="A1682" s="1"/>
      <c r="B1682" s="1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12"/>
      <c r="Q1682" s="12"/>
      <c r="R1682" s="12"/>
      <c r="S1682" s="12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</row>
    <row r="1683" spans="1:30">
      <c r="A1683" s="1"/>
      <c r="B1683" s="1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12"/>
      <c r="Q1683" s="12"/>
      <c r="R1683" s="12"/>
      <c r="S1683" s="12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</row>
    <row r="1684" spans="1:30">
      <c r="A1684" s="1"/>
      <c r="B1684" s="1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12"/>
      <c r="Q1684" s="12"/>
      <c r="R1684" s="12"/>
      <c r="S1684" s="12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</row>
    <row r="1685" spans="1:30">
      <c r="A1685" s="1"/>
      <c r="B1685" s="1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12"/>
      <c r="Q1685" s="12"/>
      <c r="R1685" s="12"/>
      <c r="S1685" s="12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</row>
    <row r="1686" spans="1:30">
      <c r="A1686" s="1"/>
      <c r="B1686" s="1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12"/>
      <c r="Q1686" s="12"/>
      <c r="R1686" s="12"/>
      <c r="S1686" s="12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</row>
    <row r="1687" spans="1:30">
      <c r="A1687" s="1"/>
      <c r="B1687" s="1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12"/>
      <c r="Q1687" s="12"/>
      <c r="R1687" s="12"/>
      <c r="S1687" s="12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</row>
    <row r="1688" spans="1:30">
      <c r="A1688" s="1"/>
      <c r="B1688" s="1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12"/>
      <c r="Q1688" s="12"/>
      <c r="R1688" s="12"/>
      <c r="S1688" s="12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</row>
    <row r="1689" spans="1:30">
      <c r="A1689" s="1"/>
      <c r="B1689" s="1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12"/>
      <c r="Q1689" s="12"/>
      <c r="R1689" s="12"/>
      <c r="S1689" s="12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</row>
    <row r="1690" spans="1:30">
      <c r="A1690" s="1"/>
      <c r="B1690" s="1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12"/>
      <c r="Q1690" s="12"/>
      <c r="R1690" s="12"/>
      <c r="S1690" s="12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</row>
    <row r="1691" spans="1:30">
      <c r="A1691" s="1"/>
      <c r="B1691" s="1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12"/>
      <c r="Q1691" s="12"/>
      <c r="R1691" s="12"/>
      <c r="S1691" s="12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</row>
    <row r="1692" spans="1:30">
      <c r="A1692" s="1"/>
      <c r="B1692" s="1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12"/>
      <c r="Q1692" s="12"/>
      <c r="R1692" s="12"/>
      <c r="S1692" s="12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spans="1:30">
      <c r="A1693" s="1"/>
      <c r="B1693" s="1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12"/>
      <c r="Q1693" s="12"/>
      <c r="R1693" s="12"/>
      <c r="S1693" s="12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spans="1:30">
      <c r="A1694" s="1"/>
      <c r="B1694" s="1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12"/>
      <c r="Q1694" s="12"/>
      <c r="R1694" s="12"/>
      <c r="S1694" s="12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spans="1:30">
      <c r="A1695" s="1"/>
      <c r="B1695" s="1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12"/>
      <c r="Q1695" s="12"/>
      <c r="R1695" s="12"/>
      <c r="S1695" s="12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spans="1:30">
      <c r="A1696" s="1"/>
      <c r="B1696" s="1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12"/>
      <c r="Q1696" s="12"/>
      <c r="R1696" s="12"/>
      <c r="S1696" s="12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spans="1:30">
      <c r="A1697" s="1"/>
      <c r="B1697" s="1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12"/>
      <c r="Q1697" s="12"/>
      <c r="R1697" s="12"/>
      <c r="S1697" s="12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spans="1:30">
      <c r="A1698" s="1"/>
      <c r="B1698" s="1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12"/>
      <c r="Q1698" s="12"/>
      <c r="R1698" s="12"/>
      <c r="S1698" s="12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spans="1:30">
      <c r="A1699" s="1"/>
      <c r="B1699" s="1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12"/>
      <c r="Q1699" s="12"/>
      <c r="R1699" s="12"/>
      <c r="S1699" s="12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spans="1:30">
      <c r="A1700" s="1"/>
      <c r="B1700" s="1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12"/>
      <c r="Q1700" s="12"/>
      <c r="R1700" s="12"/>
      <c r="S1700" s="12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spans="1:30">
      <c r="A1701" s="1"/>
      <c r="B1701" s="1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12"/>
      <c r="Q1701" s="12"/>
      <c r="R1701" s="12"/>
      <c r="S1701" s="12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spans="1:30">
      <c r="A1702" s="1"/>
      <c r="B1702" s="1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12"/>
      <c r="Q1702" s="12"/>
      <c r="R1702" s="12"/>
      <c r="S1702" s="12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spans="1:30">
      <c r="A1703" s="1"/>
      <c r="B1703" s="1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12"/>
      <c r="Q1703" s="12"/>
      <c r="R1703" s="12"/>
      <c r="S1703" s="12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spans="1:30">
      <c r="A1704" s="1"/>
      <c r="B1704" s="1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12"/>
      <c r="Q1704" s="12"/>
      <c r="R1704" s="12"/>
      <c r="S1704" s="12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spans="1:30">
      <c r="A1705" s="1"/>
      <c r="B1705" s="1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12"/>
      <c r="Q1705" s="12"/>
      <c r="R1705" s="12"/>
      <c r="S1705" s="12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spans="1:30">
      <c r="A1706" s="1"/>
      <c r="B1706" s="1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12"/>
      <c r="Q1706" s="12"/>
      <c r="R1706" s="12"/>
      <c r="S1706" s="12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pans="1:30">
      <c r="A1707" s="1"/>
      <c r="B1707" s="1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12"/>
      <c r="Q1707" s="12"/>
      <c r="R1707" s="12"/>
      <c r="S1707" s="12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</row>
    <row r="1708" spans="1:30">
      <c r="A1708" s="1"/>
      <c r="B1708" s="1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12"/>
      <c r="Q1708" s="12"/>
      <c r="R1708" s="12"/>
      <c r="S1708" s="12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</row>
    <row r="1709" spans="1:30">
      <c r="A1709" s="1"/>
      <c r="B1709" s="1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12"/>
      <c r="Q1709" s="12"/>
      <c r="R1709" s="12"/>
      <c r="S1709" s="12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</row>
    <row r="1710" spans="1:30">
      <c r="A1710" s="1"/>
      <c r="B1710" s="1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12"/>
      <c r="Q1710" s="12"/>
      <c r="R1710" s="12"/>
      <c r="S1710" s="12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</row>
    <row r="1711" spans="1:30">
      <c r="A1711" s="1"/>
      <c r="B1711" s="1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12"/>
      <c r="Q1711" s="12"/>
      <c r="R1711" s="12"/>
      <c r="S1711" s="12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</row>
    <row r="1712" spans="1:30">
      <c r="A1712" s="1"/>
      <c r="B1712" s="1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12"/>
      <c r="Q1712" s="12"/>
      <c r="R1712" s="12"/>
      <c r="S1712" s="12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</row>
    <row r="1713" spans="1:30">
      <c r="A1713" s="1"/>
      <c r="B1713" s="1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12"/>
      <c r="Q1713" s="12"/>
      <c r="R1713" s="12"/>
      <c r="S1713" s="12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</row>
    <row r="1714" spans="1:30">
      <c r="A1714" s="1"/>
      <c r="B1714" s="1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12"/>
      <c r="Q1714" s="12"/>
      <c r="R1714" s="12"/>
      <c r="S1714" s="12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</row>
    <row r="1715" spans="1:30">
      <c r="A1715" s="1"/>
      <c r="B1715" s="1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12"/>
      <c r="Q1715" s="12"/>
      <c r="R1715" s="12"/>
      <c r="S1715" s="12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</row>
    <row r="1716" spans="1:30">
      <c r="A1716" s="1"/>
      <c r="B1716" s="1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12"/>
      <c r="Q1716" s="12"/>
      <c r="R1716" s="12"/>
      <c r="S1716" s="12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</row>
    <row r="1717" spans="1:30">
      <c r="A1717" s="1"/>
      <c r="B1717" s="1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12"/>
      <c r="Q1717" s="12"/>
      <c r="R1717" s="12"/>
      <c r="S1717" s="12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</row>
    <row r="1718" spans="1:30">
      <c r="A1718" s="1"/>
      <c r="B1718" s="1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12"/>
      <c r="Q1718" s="12"/>
      <c r="R1718" s="12"/>
      <c r="S1718" s="12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</row>
    <row r="1719" spans="1:30">
      <c r="A1719" s="1"/>
      <c r="B1719" s="1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12"/>
      <c r="Q1719" s="12"/>
      <c r="R1719" s="12"/>
      <c r="S1719" s="12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</row>
    <row r="1720" spans="1:30">
      <c r="A1720" s="1"/>
      <c r="B1720" s="1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12"/>
      <c r="Q1720" s="12"/>
      <c r="R1720" s="12"/>
      <c r="S1720" s="12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</row>
    <row r="1721" spans="1:30">
      <c r="A1721" s="1"/>
      <c r="B1721" s="1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12"/>
      <c r="Q1721" s="12"/>
      <c r="R1721" s="12"/>
      <c r="S1721" s="12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</row>
    <row r="1722" spans="1:30">
      <c r="A1722" s="1"/>
      <c r="B1722" s="1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12"/>
      <c r="Q1722" s="12"/>
      <c r="R1722" s="12"/>
      <c r="S1722" s="12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</row>
    <row r="1723" spans="1:30">
      <c r="A1723" s="1"/>
      <c r="B1723" s="1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12"/>
      <c r="Q1723" s="12"/>
      <c r="R1723" s="12"/>
      <c r="S1723" s="12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</row>
    <row r="1724" spans="1:30">
      <c r="A1724" s="1"/>
      <c r="B1724" s="1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12"/>
      <c r="Q1724" s="12"/>
      <c r="R1724" s="12"/>
      <c r="S1724" s="12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</row>
    <row r="1725" spans="1:30">
      <c r="A1725" s="1"/>
      <c r="B1725" s="1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12"/>
      <c r="Q1725" s="12"/>
      <c r="R1725" s="12"/>
      <c r="S1725" s="12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</row>
    <row r="1726" spans="1:30">
      <c r="A1726" s="1"/>
      <c r="B1726" s="1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12"/>
      <c r="Q1726" s="12"/>
      <c r="R1726" s="12"/>
      <c r="S1726" s="12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</row>
    <row r="1727" spans="1:30">
      <c r="A1727" s="1"/>
      <c r="B1727" s="1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12"/>
      <c r="Q1727" s="12"/>
      <c r="R1727" s="12"/>
      <c r="S1727" s="12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</row>
    <row r="1728" spans="1:30">
      <c r="A1728" s="1"/>
      <c r="B1728" s="1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12"/>
      <c r="Q1728" s="12"/>
      <c r="R1728" s="12"/>
      <c r="S1728" s="12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</row>
    <row r="1729" spans="1:30">
      <c r="A1729" s="1"/>
      <c r="B1729" s="1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12"/>
      <c r="Q1729" s="12"/>
      <c r="R1729" s="12"/>
      <c r="S1729" s="12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</row>
    <row r="1730" spans="1:30">
      <c r="A1730" s="1"/>
      <c r="B1730" s="1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12"/>
      <c r="Q1730" s="12"/>
      <c r="R1730" s="12"/>
      <c r="S1730" s="12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</row>
    <row r="1731" spans="1:30">
      <c r="A1731" s="1"/>
      <c r="B1731" s="1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12"/>
      <c r="Q1731" s="12"/>
      <c r="R1731" s="12"/>
      <c r="S1731" s="12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</row>
    <row r="1732" spans="1:30">
      <c r="A1732" s="1"/>
      <c r="B1732" s="1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12"/>
      <c r="Q1732" s="12"/>
      <c r="R1732" s="12"/>
      <c r="S1732" s="12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</row>
    <row r="1733" spans="1:30">
      <c r="A1733" s="1"/>
      <c r="B1733" s="1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12"/>
      <c r="Q1733" s="12"/>
      <c r="R1733" s="12"/>
      <c r="S1733" s="12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</row>
    <row r="1734" spans="1:30">
      <c r="A1734" s="1"/>
      <c r="B1734" s="1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12"/>
      <c r="Q1734" s="12"/>
      <c r="R1734" s="12"/>
      <c r="S1734" s="12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</row>
    <row r="1735" spans="1:30">
      <c r="A1735" s="1"/>
      <c r="B1735" s="1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12"/>
      <c r="Q1735" s="12"/>
      <c r="R1735" s="12"/>
      <c r="S1735" s="12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</row>
    <row r="1736" spans="1:30">
      <c r="A1736" s="1"/>
      <c r="B1736" s="1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12"/>
      <c r="Q1736" s="12"/>
      <c r="R1736" s="12"/>
      <c r="S1736" s="12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</row>
    <row r="1737" spans="1:30">
      <c r="A1737" s="1"/>
      <c r="B1737" s="1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12"/>
      <c r="Q1737" s="12"/>
      <c r="R1737" s="12"/>
      <c r="S1737" s="12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</row>
    <row r="1738" spans="1:30">
      <c r="A1738" s="1"/>
      <c r="B1738" s="1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12"/>
      <c r="Q1738" s="12"/>
      <c r="R1738" s="12"/>
      <c r="S1738" s="12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</row>
    <row r="1739" spans="1:30">
      <c r="A1739" s="1"/>
      <c r="B1739" s="1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12"/>
      <c r="Q1739" s="12"/>
      <c r="R1739" s="12"/>
      <c r="S1739" s="12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</row>
    <row r="1740" spans="1:30">
      <c r="A1740" s="1"/>
      <c r="B1740" s="1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12"/>
      <c r="Q1740" s="12"/>
      <c r="R1740" s="12"/>
      <c r="S1740" s="12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</row>
    <row r="1741" spans="1:30">
      <c r="A1741" s="1"/>
      <c r="B1741" s="1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12"/>
      <c r="Q1741" s="12"/>
      <c r="R1741" s="12"/>
      <c r="S1741" s="12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</row>
    <row r="1742" spans="1:30">
      <c r="A1742" s="1"/>
      <c r="B1742" s="1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12"/>
      <c r="Q1742" s="12"/>
      <c r="R1742" s="12"/>
      <c r="S1742" s="12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</row>
    <row r="1743" spans="1:30">
      <c r="A1743" s="1"/>
      <c r="B1743" s="1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12"/>
      <c r="Q1743" s="12"/>
      <c r="R1743" s="12"/>
      <c r="S1743" s="12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</row>
    <row r="1744" spans="1:30">
      <c r="A1744" s="1"/>
      <c r="B1744" s="1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12"/>
      <c r="Q1744" s="12"/>
      <c r="R1744" s="12"/>
      <c r="S1744" s="12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</row>
    <row r="1745" spans="1:30">
      <c r="A1745" s="1"/>
      <c r="B1745" s="1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12"/>
      <c r="Q1745" s="12"/>
      <c r="R1745" s="12"/>
      <c r="S1745" s="12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</row>
    <row r="1746" spans="1:30">
      <c r="A1746" s="1"/>
      <c r="B1746" s="1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12"/>
      <c r="Q1746" s="12"/>
      <c r="R1746" s="12"/>
      <c r="S1746" s="12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</row>
    <row r="1747" spans="1:30">
      <c r="A1747" s="1"/>
      <c r="B1747" s="1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12"/>
      <c r="Q1747" s="12"/>
      <c r="R1747" s="12"/>
      <c r="S1747" s="12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</row>
    <row r="1748" spans="1:30">
      <c r="A1748" s="1"/>
      <c r="B1748" s="1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12"/>
      <c r="Q1748" s="12"/>
      <c r="R1748" s="12"/>
      <c r="S1748" s="12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</row>
    <row r="1749" spans="1:30">
      <c r="A1749" s="1"/>
      <c r="B1749" s="1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12"/>
      <c r="Q1749" s="12"/>
      <c r="R1749" s="12"/>
      <c r="S1749" s="12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</row>
    <row r="1750" spans="1:30">
      <c r="A1750" s="1"/>
      <c r="B1750" s="1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12"/>
      <c r="Q1750" s="12"/>
      <c r="R1750" s="12"/>
      <c r="S1750" s="12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</row>
    <row r="1751" spans="1:30">
      <c r="A1751" s="1"/>
      <c r="B1751" s="1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12"/>
      <c r="Q1751" s="12"/>
      <c r="R1751" s="12"/>
      <c r="S1751" s="12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</row>
    <row r="1752" spans="1:30">
      <c r="A1752" s="1"/>
      <c r="B1752" s="1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12"/>
      <c r="Q1752" s="12"/>
      <c r="R1752" s="12"/>
      <c r="S1752" s="12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</row>
    <row r="1753" spans="1:30">
      <c r="A1753" s="1"/>
      <c r="B1753" s="1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12"/>
      <c r="Q1753" s="12"/>
      <c r="R1753" s="12"/>
      <c r="S1753" s="12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</row>
    <row r="1754" spans="1:30">
      <c r="A1754" s="1"/>
      <c r="B1754" s="1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12"/>
      <c r="Q1754" s="12"/>
      <c r="R1754" s="12"/>
      <c r="S1754" s="12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</row>
    <row r="1755" spans="1:30">
      <c r="A1755" s="1"/>
      <c r="B1755" s="1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12"/>
      <c r="Q1755" s="12"/>
      <c r="R1755" s="12"/>
      <c r="S1755" s="12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</row>
    <row r="1756" spans="1:30">
      <c r="A1756" s="1"/>
      <c r="B1756" s="1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12"/>
      <c r="Q1756" s="12"/>
      <c r="R1756" s="12"/>
      <c r="S1756" s="12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</row>
    <row r="1757" spans="1:30">
      <c r="A1757" s="1"/>
      <c r="B1757" s="1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12"/>
      <c r="Q1757" s="12"/>
      <c r="R1757" s="12"/>
      <c r="S1757" s="12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</row>
    <row r="1758" spans="1:30">
      <c r="A1758" s="1"/>
      <c r="B1758" s="1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12"/>
      <c r="Q1758" s="12"/>
      <c r="R1758" s="12"/>
      <c r="S1758" s="12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</row>
    <row r="1759" spans="1:30">
      <c r="A1759" s="1"/>
      <c r="B1759" s="1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12"/>
      <c r="Q1759" s="12"/>
      <c r="R1759" s="12"/>
      <c r="S1759" s="12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</row>
    <row r="1760" spans="1:30">
      <c r="A1760" s="1"/>
      <c r="B1760" s="1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12"/>
      <c r="Q1760" s="12"/>
      <c r="R1760" s="12"/>
      <c r="S1760" s="12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</row>
    <row r="1761" spans="1:30">
      <c r="A1761" s="1"/>
      <c r="B1761" s="1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12"/>
      <c r="Q1761" s="12"/>
      <c r="R1761" s="12"/>
      <c r="S1761" s="12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</row>
    <row r="1762" spans="1:30">
      <c r="A1762" s="1"/>
      <c r="B1762" s="1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12"/>
      <c r="Q1762" s="12"/>
      <c r="R1762" s="12"/>
      <c r="S1762" s="12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</row>
    <row r="1763" spans="1:30">
      <c r="A1763" s="1"/>
      <c r="B1763" s="1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12"/>
      <c r="Q1763" s="12"/>
      <c r="R1763" s="12"/>
      <c r="S1763" s="12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</row>
    <row r="1764" spans="1:30">
      <c r="A1764" s="1"/>
      <c r="B1764" s="1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12"/>
      <c r="Q1764" s="12"/>
      <c r="R1764" s="12"/>
      <c r="S1764" s="12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</row>
    <row r="1765" spans="1:30">
      <c r="A1765" s="1"/>
      <c r="B1765" s="1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12"/>
      <c r="Q1765" s="12"/>
      <c r="R1765" s="12"/>
      <c r="S1765" s="12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</row>
    <row r="1766" spans="1:30">
      <c r="A1766" s="1"/>
      <c r="B1766" s="1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12"/>
      <c r="Q1766" s="12"/>
      <c r="R1766" s="12"/>
      <c r="S1766" s="12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</row>
    <row r="1767" spans="1:30">
      <c r="A1767" s="1"/>
      <c r="B1767" s="1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12"/>
      <c r="Q1767" s="12"/>
      <c r="R1767" s="12"/>
      <c r="S1767" s="12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</row>
    <row r="1768" spans="1:30">
      <c r="A1768" s="1"/>
      <c r="B1768" s="1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12"/>
      <c r="Q1768" s="12"/>
      <c r="R1768" s="12"/>
      <c r="S1768" s="12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</row>
    <row r="1769" spans="1:30">
      <c r="A1769" s="1"/>
      <c r="B1769" s="1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12"/>
      <c r="Q1769" s="12"/>
      <c r="R1769" s="12"/>
      <c r="S1769" s="12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</row>
    <row r="1770" spans="1:30">
      <c r="A1770" s="1"/>
      <c r="B1770" s="1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12"/>
      <c r="Q1770" s="12"/>
      <c r="R1770" s="12"/>
      <c r="S1770" s="12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</row>
    <row r="1771" spans="1:30">
      <c r="A1771" s="1"/>
      <c r="B1771" s="1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12"/>
      <c r="Q1771" s="12"/>
      <c r="R1771" s="12"/>
      <c r="S1771" s="12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</row>
    <row r="1772" spans="1:30">
      <c r="A1772" s="1"/>
      <c r="B1772" s="1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12"/>
      <c r="Q1772" s="12"/>
      <c r="R1772" s="12"/>
      <c r="S1772" s="12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</row>
    <row r="1773" spans="1:30">
      <c r="A1773" s="1"/>
      <c r="B1773" s="1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12"/>
      <c r="Q1773" s="12"/>
      <c r="R1773" s="12"/>
      <c r="S1773" s="12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</row>
    <row r="1774" spans="1:30">
      <c r="A1774" s="1"/>
      <c r="B1774" s="1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12"/>
      <c r="Q1774" s="12"/>
      <c r="R1774" s="12"/>
      <c r="S1774" s="12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</row>
    <row r="1775" spans="1:30">
      <c r="A1775" s="1"/>
      <c r="B1775" s="1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12"/>
      <c r="Q1775" s="12"/>
      <c r="R1775" s="12"/>
      <c r="S1775" s="12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</row>
    <row r="1776" spans="1:30">
      <c r="A1776" s="1"/>
      <c r="B1776" s="1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12"/>
      <c r="Q1776" s="12"/>
      <c r="R1776" s="12"/>
      <c r="S1776" s="12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</row>
    <row r="1777" spans="1:30">
      <c r="A1777" s="1"/>
      <c r="B1777" s="1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12"/>
      <c r="Q1777" s="12"/>
      <c r="R1777" s="12"/>
      <c r="S1777" s="12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</row>
    <row r="1778" spans="1:30">
      <c r="A1778" s="1"/>
      <c r="B1778" s="1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12"/>
      <c r="Q1778" s="12"/>
      <c r="R1778" s="12"/>
      <c r="S1778" s="12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</row>
    <row r="1779" spans="1:30">
      <c r="A1779" s="1"/>
      <c r="B1779" s="1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12"/>
      <c r="Q1779" s="12"/>
      <c r="R1779" s="12"/>
      <c r="S1779" s="12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</row>
    <row r="1780" spans="1:30">
      <c r="A1780" s="1"/>
      <c r="B1780" s="1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12"/>
      <c r="Q1780" s="12"/>
      <c r="R1780" s="12"/>
      <c r="S1780" s="12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</row>
    <row r="1781" spans="1:30">
      <c r="A1781" s="1"/>
      <c r="B1781" s="1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12"/>
      <c r="Q1781" s="12"/>
      <c r="R1781" s="12"/>
      <c r="S1781" s="12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</row>
    <row r="1782" spans="1:30">
      <c r="A1782" s="1"/>
      <c r="B1782" s="1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12"/>
      <c r="Q1782" s="12"/>
      <c r="R1782" s="12"/>
      <c r="S1782" s="12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</row>
    <row r="1783" spans="1:30">
      <c r="A1783" s="1"/>
      <c r="B1783" s="1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12"/>
      <c r="Q1783" s="12"/>
      <c r="R1783" s="12"/>
      <c r="S1783" s="12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</row>
    <row r="1784" spans="1:30">
      <c r="A1784" s="1"/>
      <c r="B1784" s="1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12"/>
      <c r="Q1784" s="12"/>
      <c r="R1784" s="12"/>
      <c r="S1784" s="12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</row>
    <row r="1785" spans="1:30">
      <c r="A1785" s="1"/>
      <c r="B1785" s="1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12"/>
      <c r="Q1785" s="12"/>
      <c r="R1785" s="12"/>
      <c r="S1785" s="12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</row>
    <row r="1786" spans="1:30">
      <c r="A1786" s="1"/>
      <c r="B1786" s="1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12"/>
      <c r="Q1786" s="12"/>
      <c r="R1786" s="12"/>
      <c r="S1786" s="12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</row>
    <row r="1787" spans="1:30">
      <c r="A1787" s="1"/>
      <c r="B1787" s="1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12"/>
      <c r="Q1787" s="12"/>
      <c r="R1787" s="12"/>
      <c r="S1787" s="12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</row>
    <row r="1788" spans="1:30">
      <c r="A1788" s="1"/>
      <c r="B1788" s="1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12"/>
      <c r="Q1788" s="12"/>
      <c r="R1788" s="12"/>
      <c r="S1788" s="12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</row>
    <row r="1789" spans="1:30">
      <c r="A1789" s="1"/>
      <c r="B1789" s="1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12"/>
      <c r="Q1789" s="12"/>
      <c r="R1789" s="12"/>
      <c r="S1789" s="12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</row>
    <row r="1790" spans="1:30">
      <c r="A1790" s="1"/>
      <c r="B1790" s="1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12"/>
      <c r="Q1790" s="12"/>
      <c r="R1790" s="12"/>
      <c r="S1790" s="12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</row>
    <row r="1791" spans="1:30">
      <c r="A1791" s="1"/>
      <c r="B1791" s="1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12"/>
      <c r="Q1791" s="12"/>
      <c r="R1791" s="12"/>
      <c r="S1791" s="12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</row>
    <row r="1792" spans="1:30">
      <c r="A1792" s="1"/>
      <c r="B1792" s="1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12"/>
      <c r="Q1792" s="12"/>
      <c r="R1792" s="12"/>
      <c r="S1792" s="12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</row>
    <row r="1793" spans="1:30">
      <c r="A1793" s="1"/>
      <c r="B1793" s="1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12"/>
      <c r="Q1793" s="12"/>
      <c r="R1793" s="12"/>
      <c r="S1793" s="12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</row>
    <row r="1794" spans="1:30">
      <c r="A1794" s="1"/>
      <c r="B1794" s="1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12"/>
      <c r="Q1794" s="12"/>
      <c r="R1794" s="12"/>
      <c r="S1794" s="12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</row>
    <row r="1795" spans="1:30">
      <c r="A1795" s="1"/>
      <c r="B1795" s="1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12"/>
      <c r="Q1795" s="12"/>
      <c r="R1795" s="12"/>
      <c r="S1795" s="12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</row>
    <row r="1796" spans="1:30">
      <c r="A1796" s="1"/>
      <c r="B1796" s="1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12"/>
      <c r="Q1796" s="12"/>
      <c r="R1796" s="12"/>
      <c r="S1796" s="12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</row>
    <row r="1797" spans="1:30">
      <c r="A1797" s="1"/>
      <c r="B1797" s="1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12"/>
      <c r="Q1797" s="12"/>
      <c r="R1797" s="12"/>
      <c r="S1797" s="12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</row>
    <row r="1798" spans="1:30">
      <c r="A1798" s="1"/>
      <c r="B1798" s="1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12"/>
      <c r="Q1798" s="12"/>
      <c r="R1798" s="12"/>
      <c r="S1798" s="12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</row>
    <row r="1799" spans="1:30">
      <c r="A1799" s="1"/>
      <c r="B1799" s="1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</row>
    <row r="1800" spans="1:30">
      <c r="A1800" s="1"/>
      <c r="B1800" s="1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</row>
    <row r="1801" spans="1:30">
      <c r="A1801" s="1"/>
      <c r="B1801" s="1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</row>
    <row r="1802" spans="1:30">
      <c r="A1802" s="1"/>
      <c r="B1802" s="1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</row>
    <row r="1803" spans="1:30">
      <c r="A1803" s="1"/>
      <c r="B1803" s="1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</row>
    <row r="1804" spans="1:30">
      <c r="A1804" s="1"/>
      <c r="B1804" s="1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</row>
    <row r="1805" spans="1:30">
      <c r="A1805" s="1"/>
      <c r="B1805" s="1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</row>
    <row r="1806" spans="1:30">
      <c r="A1806" s="1"/>
      <c r="B1806" s="1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</row>
    <row r="1807" spans="1:30">
      <c r="A1807" s="1"/>
      <c r="B1807" s="1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</row>
    <row r="1808" spans="1:30">
      <c r="A1808" s="1"/>
      <c r="B1808" s="1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</row>
    <row r="1809" spans="1:30">
      <c r="A1809" s="1"/>
      <c r="B1809" s="1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</row>
    <row r="1810" spans="1:30">
      <c r="A1810" s="1"/>
      <c r="B1810" s="1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</row>
    <row r="1811" spans="1:30">
      <c r="A1811" s="1"/>
      <c r="B1811" s="1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</row>
    <row r="1812" spans="1:30">
      <c r="A1812" s="1"/>
      <c r="B1812" s="1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</row>
    <row r="1813" spans="1:30">
      <c r="A1813" s="1"/>
      <c r="B1813" s="1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</row>
    <row r="1814" spans="1:30">
      <c r="A1814" s="1"/>
      <c r="B1814" s="1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</row>
    <row r="1815" spans="1:30">
      <c r="A1815" s="1"/>
      <c r="B1815" s="1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</row>
    <row r="1816" spans="1:30">
      <c r="A1816" s="1"/>
      <c r="B1816" s="1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</row>
    <row r="1817" spans="1:30">
      <c r="A1817" s="1"/>
      <c r="B1817" s="1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</row>
    <row r="1818" spans="1:30">
      <c r="A1818" s="1"/>
      <c r="B1818" s="1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</row>
    <row r="1819" spans="1:30">
      <c r="A1819" s="1"/>
      <c r="B1819" s="1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</row>
    <row r="1820" spans="1:30">
      <c r="A1820" s="1"/>
      <c r="B1820" s="1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</row>
    <row r="1821" spans="1:30">
      <c r="A1821" s="1"/>
      <c r="B1821" s="1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</row>
    <row r="1822" spans="1:30">
      <c r="A1822" s="1"/>
      <c r="B1822" s="1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</row>
    <row r="1823" spans="1:30">
      <c r="A1823" s="1"/>
      <c r="B1823" s="1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</row>
    <row r="1824" spans="1:30">
      <c r="A1824" s="1"/>
      <c r="B1824" s="1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  <c r="O1824" s="62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</row>
    <row r="1825" spans="1:30">
      <c r="A1825" s="1"/>
      <c r="B1825" s="1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</row>
    <row r="1826" spans="1:30">
      <c r="A1826" s="1"/>
      <c r="B1826" s="1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</row>
    <row r="1827" spans="1:30">
      <c r="A1827" s="1"/>
      <c r="B1827" s="1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</row>
    <row r="1828" spans="1:30">
      <c r="A1828" s="1"/>
      <c r="B1828" s="1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</row>
    <row r="1829" spans="1:30">
      <c r="A1829" s="1"/>
      <c r="B1829" s="1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</row>
    <row r="1830" spans="1:30">
      <c r="A1830" s="1"/>
      <c r="B1830" s="1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</row>
    <row r="1831" spans="1:30">
      <c r="A1831" s="1"/>
      <c r="B1831" s="1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</row>
    <row r="1832" spans="1:30">
      <c r="A1832" s="1"/>
      <c r="B1832" s="1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</row>
    <row r="1833" spans="1:30">
      <c r="A1833" s="1"/>
      <c r="B1833" s="1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</row>
    <row r="1834" spans="1:30">
      <c r="A1834" s="1"/>
      <c r="B1834" s="1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</row>
    <row r="1835" spans="1:30">
      <c r="A1835" s="1"/>
      <c r="B1835" s="1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</row>
    <row r="1836" spans="1:30">
      <c r="A1836" s="1"/>
      <c r="B1836" s="1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  <c r="O1836" s="62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</row>
    <row r="1837" spans="1:30">
      <c r="A1837" s="1"/>
      <c r="B1837" s="1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</row>
    <row r="1838" spans="1:30">
      <c r="A1838" s="1"/>
      <c r="B1838" s="1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  <c r="O1838" s="62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</row>
    <row r="1839" spans="1:30">
      <c r="A1839" s="1"/>
      <c r="B1839" s="1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</row>
    <row r="1840" spans="1:30">
      <c r="A1840" s="1"/>
      <c r="B1840" s="1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</row>
    <row r="1841" spans="1:30">
      <c r="A1841" s="1"/>
      <c r="B1841" s="1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</row>
    <row r="1842" spans="1:30">
      <c r="A1842" s="1"/>
      <c r="B1842" s="1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  <c r="O1842" s="62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</row>
    <row r="1843" spans="1:30">
      <c r="A1843" s="1"/>
      <c r="B1843" s="1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</row>
    <row r="1844" spans="1:30">
      <c r="A1844" s="1"/>
      <c r="B1844" s="1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  <c r="O1844" s="62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</row>
    <row r="1845" spans="1:30">
      <c r="A1845" s="1"/>
      <c r="B1845" s="1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</row>
    <row r="1846" spans="1:30">
      <c r="A1846" s="1"/>
      <c r="B1846" s="1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</row>
    <row r="1847" spans="1:30">
      <c r="A1847" s="1"/>
      <c r="B1847" s="1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</row>
    <row r="1848" spans="1:30">
      <c r="A1848" s="1"/>
      <c r="B1848" s="1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  <c r="O1848" s="62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</row>
    <row r="1849" spans="1:30">
      <c r="A1849" s="1"/>
      <c r="B1849" s="1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</row>
    <row r="1850" spans="1:30">
      <c r="A1850" s="1"/>
      <c r="B1850" s="1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  <c r="O1850" s="62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</row>
    <row r="1851" spans="1:30">
      <c r="A1851" s="1"/>
      <c r="B1851" s="1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</row>
    <row r="1852" spans="1:30">
      <c r="A1852" s="1"/>
      <c r="B1852" s="1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</row>
    <row r="1853" spans="1:30">
      <c r="A1853" s="1"/>
      <c r="B1853" s="1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</row>
    <row r="1854" spans="1:30">
      <c r="A1854" s="1"/>
      <c r="B1854" s="1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  <c r="O1854" s="62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</row>
    <row r="1855" spans="1:30">
      <c r="A1855" s="1"/>
      <c r="B1855" s="1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</row>
    <row r="1856" spans="1:30">
      <c r="A1856" s="1"/>
      <c r="B1856" s="1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  <c r="O1856" s="62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</row>
    <row r="1857" spans="1:30">
      <c r="A1857" s="1"/>
      <c r="B1857" s="1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</row>
    <row r="1858" spans="1:30">
      <c r="A1858" s="1"/>
      <c r="B1858" s="1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</row>
    <row r="1859" spans="1:30">
      <c r="A1859" s="1"/>
      <c r="B1859" s="1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</row>
    <row r="1860" spans="1:30">
      <c r="A1860" s="1"/>
      <c r="B1860" s="1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  <c r="O1860" s="62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</row>
    <row r="1861" spans="1:30">
      <c r="A1861" s="1"/>
      <c r="B1861" s="1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0">
      <c r="A1862" s="1"/>
      <c r="B1862" s="1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  <c r="O1862" s="62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</row>
    <row r="1863" spans="1:30">
      <c r="A1863" s="1"/>
      <c r="B1863" s="1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  <c r="O1863" s="62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</row>
    <row r="1864" spans="1:30">
      <c r="A1864" s="1"/>
      <c r="B1864" s="1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</row>
    <row r="1865" spans="1:30">
      <c r="A1865" s="1"/>
      <c r="B1865" s="1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</row>
    <row r="1866" spans="1:30">
      <c r="A1866" s="1"/>
      <c r="B1866" s="1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  <c r="O1866" s="62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</row>
    <row r="1867" spans="1:30">
      <c r="A1867" s="1"/>
      <c r="B1867" s="1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</row>
    <row r="1868" spans="1:30">
      <c r="A1868" s="1"/>
      <c r="B1868" s="1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  <c r="O1868" s="62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</row>
    <row r="1869" spans="1:30">
      <c r="A1869" s="1"/>
      <c r="B1869" s="1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</row>
    <row r="1870" spans="1:30">
      <c r="A1870" s="1"/>
      <c r="B1870" s="1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</row>
    <row r="1871" spans="1:30">
      <c r="A1871" s="1"/>
      <c r="B1871" s="1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</row>
    <row r="1872" spans="1:30">
      <c r="A1872" s="1"/>
      <c r="B1872" s="1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  <c r="O1872" s="62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</row>
    <row r="1873" spans="1:30">
      <c r="A1873" s="1"/>
      <c r="B1873" s="1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</row>
    <row r="1874" spans="1:30">
      <c r="A1874" s="1"/>
      <c r="B1874" s="1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  <c r="O1874" s="62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</row>
    <row r="1875" spans="1:30">
      <c r="A1875" s="1"/>
      <c r="B1875" s="1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  <c r="O1875" s="62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</row>
    <row r="1876" spans="1:30">
      <c r="A1876" s="1"/>
      <c r="B1876" s="1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</row>
    <row r="1877" spans="1:30">
      <c r="A1877" s="1"/>
      <c r="B1877" s="1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  <c r="O1877" s="62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</row>
    <row r="1878" spans="1:30">
      <c r="A1878" s="1"/>
      <c r="B1878" s="1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</row>
    <row r="1879" spans="1:30">
      <c r="A1879" s="1"/>
      <c r="B1879" s="1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</row>
    <row r="1880" spans="1:30">
      <c r="A1880" s="1"/>
      <c r="B1880" s="1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</row>
    <row r="1881" spans="1:30">
      <c r="A1881" s="1"/>
      <c r="B1881" s="1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</row>
    <row r="1882" spans="1:30">
      <c r="A1882" s="1"/>
      <c r="B1882" s="1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</row>
    <row r="1883" spans="1:30">
      <c r="A1883" s="1"/>
      <c r="B1883" s="1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</row>
    <row r="1884" spans="1:30">
      <c r="A1884" s="1"/>
      <c r="B1884" s="1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  <c r="O1884" s="62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</row>
    <row r="1885" spans="1:30">
      <c r="A1885" s="1"/>
      <c r="B1885" s="1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</row>
    <row r="1886" spans="1:30">
      <c r="A1886" s="1"/>
      <c r="B1886" s="1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</row>
    <row r="1887" spans="1:30">
      <c r="A1887" s="1"/>
      <c r="B1887" s="1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</row>
    <row r="1888" spans="1:30">
      <c r="A1888" s="1"/>
      <c r="B1888" s="1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</row>
    <row r="1889" spans="1:30">
      <c r="A1889" s="1"/>
      <c r="B1889" s="1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</row>
    <row r="1890" spans="1:30">
      <c r="A1890" s="1"/>
      <c r="B1890" s="1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  <c r="O1890" s="62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</row>
    <row r="1891" spans="1:30">
      <c r="A1891" s="1"/>
      <c r="B1891" s="1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</row>
    <row r="1892" spans="1:30">
      <c r="A1892" s="1"/>
      <c r="B1892" s="1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  <c r="O1892" s="62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</row>
    <row r="1893" spans="1:30">
      <c r="A1893" s="1"/>
      <c r="B1893" s="1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</row>
    <row r="1894" spans="1:30">
      <c r="A1894" s="1"/>
      <c r="B1894" s="1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</row>
    <row r="1895" spans="1:30">
      <c r="A1895" s="1"/>
      <c r="B1895" s="1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</row>
    <row r="1896" spans="1:30">
      <c r="A1896" s="1"/>
      <c r="B1896" s="1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  <c r="O1896" s="62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</row>
    <row r="1897" spans="1:30">
      <c r="A1897" s="1"/>
      <c r="B1897" s="1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</row>
    <row r="1898" spans="1:30">
      <c r="A1898" s="1"/>
      <c r="B1898" s="1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  <c r="O1898" s="62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</row>
    <row r="1899" spans="1:30">
      <c r="A1899" s="1"/>
      <c r="B1899" s="1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</row>
    <row r="1900" spans="1:30">
      <c r="A1900" s="1"/>
      <c r="B1900" s="1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</row>
    <row r="1901" spans="1:30">
      <c r="A1901" s="1"/>
      <c r="B1901" s="1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</row>
    <row r="1902" spans="1:30">
      <c r="A1902" s="1"/>
      <c r="B1902" s="1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</row>
    <row r="1903" spans="1:30">
      <c r="A1903" s="1"/>
      <c r="B1903" s="1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</row>
    <row r="1904" spans="1:30">
      <c r="A1904" s="1"/>
      <c r="B1904" s="1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</row>
    <row r="1905" spans="1:30">
      <c r="A1905" s="1"/>
      <c r="B1905" s="1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</row>
    <row r="1906" spans="1:30">
      <c r="A1906" s="1"/>
      <c r="B1906" s="1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</row>
    <row r="1907" spans="1:30">
      <c r="A1907" s="1"/>
      <c r="B1907" s="1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</row>
    <row r="1908" spans="1:30">
      <c r="A1908" s="1"/>
      <c r="B1908" s="1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</row>
    <row r="1909" spans="1:30">
      <c r="A1909" s="1"/>
      <c r="B1909" s="1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</row>
    <row r="1910" spans="1:30">
      <c r="A1910" s="1"/>
      <c r="B1910" s="1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</row>
    <row r="1911" spans="1:30">
      <c r="A1911" s="1"/>
      <c r="B1911" s="1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</row>
    <row r="1912" spans="1:30">
      <c r="A1912" s="1"/>
      <c r="B1912" s="1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</row>
    <row r="1913" spans="1:30">
      <c r="A1913" s="1"/>
      <c r="B1913" s="1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</row>
    <row r="1914" spans="1:30">
      <c r="A1914" s="1"/>
      <c r="B1914" s="1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</row>
    <row r="1915" spans="1:30">
      <c r="A1915" s="1"/>
      <c r="B1915" s="1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</row>
    <row r="1916" spans="1:30">
      <c r="A1916" s="1"/>
      <c r="B1916" s="1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  <c r="O1916" s="62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</row>
    <row r="1917" spans="1:30">
      <c r="A1917" s="1"/>
      <c r="B1917" s="1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</row>
    <row r="1918" spans="1:30">
      <c r="A1918" s="1"/>
      <c r="B1918" s="1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</row>
    <row r="1919" spans="1:30">
      <c r="A1919" s="1"/>
      <c r="B1919" s="1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</row>
    <row r="1920" spans="1:30">
      <c r="A1920" s="1"/>
      <c r="B1920" s="1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</row>
    <row r="1921" spans="1:30">
      <c r="A1921" s="1"/>
      <c r="B1921" s="1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</row>
    <row r="1922" spans="1:30">
      <c r="A1922" s="1"/>
      <c r="B1922" s="1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</row>
    <row r="1923" spans="1:30">
      <c r="A1923" s="1"/>
      <c r="B1923" s="1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</row>
    <row r="1924" spans="1:30">
      <c r="A1924" s="1"/>
      <c r="B1924" s="1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</row>
    <row r="1925" spans="1:30">
      <c r="A1925" s="1"/>
      <c r="B1925" s="1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</row>
    <row r="1926" spans="1:30">
      <c r="A1926" s="1"/>
      <c r="B1926" s="1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</row>
    <row r="1927" spans="1:30">
      <c r="A1927" s="1"/>
      <c r="B1927" s="1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</row>
    <row r="1928" spans="1:30">
      <c r="A1928" s="1"/>
      <c r="B1928" s="1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</row>
    <row r="1929" spans="1:30">
      <c r="A1929" s="1"/>
      <c r="B1929" s="1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</row>
    <row r="1930" spans="1:30">
      <c r="A1930" s="1"/>
      <c r="B1930" s="1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</row>
    <row r="1931" spans="1:30">
      <c r="A1931" s="1"/>
      <c r="B1931" s="1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</row>
    <row r="1932" spans="1:30">
      <c r="A1932" s="1"/>
      <c r="B1932" s="1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</row>
    <row r="1933" spans="1:30">
      <c r="A1933" s="1"/>
      <c r="B1933" s="1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</row>
    <row r="1934" spans="1:30">
      <c r="A1934" s="1"/>
      <c r="B1934" s="1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</row>
    <row r="1935" spans="1:30">
      <c r="A1935" s="1"/>
      <c r="B1935" s="1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</row>
    <row r="1936" spans="1:30">
      <c r="A1936" s="1"/>
      <c r="B1936" s="1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</row>
    <row r="1937" spans="1:30">
      <c r="A1937" s="1"/>
      <c r="B1937" s="1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</row>
    <row r="1938" spans="1:30">
      <c r="A1938" s="1"/>
      <c r="B1938" s="1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</row>
    <row r="1939" spans="1:30">
      <c r="A1939" s="1"/>
      <c r="B1939" s="1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</row>
    <row r="1940" spans="1:30">
      <c r="A1940" s="1"/>
      <c r="B1940" s="1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</row>
    <row r="1941" spans="1:30">
      <c r="A1941" s="1"/>
      <c r="B1941" s="1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  <c r="O1941" s="62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</row>
    <row r="1942" spans="1:30">
      <c r="A1942" s="1"/>
      <c r="B1942" s="1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</row>
    <row r="1943" spans="1:30">
      <c r="A1943" s="1"/>
      <c r="B1943" s="1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</row>
    <row r="1944" spans="1:30">
      <c r="A1944" s="1"/>
      <c r="B1944" s="1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</row>
    <row r="1945" spans="1:30">
      <c r="A1945" s="1"/>
      <c r="B1945" s="1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</row>
    <row r="1946" spans="1:30">
      <c r="A1946" s="1"/>
      <c r="B1946" s="1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</row>
    <row r="1947" spans="1:30">
      <c r="A1947" s="1"/>
      <c r="B1947" s="1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</row>
    <row r="1948" spans="1:30">
      <c r="A1948" s="1"/>
      <c r="B1948" s="1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</row>
    <row r="1949" spans="1:30">
      <c r="A1949" s="1"/>
      <c r="B1949" s="1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</row>
    <row r="1950" spans="1:30">
      <c r="A1950" s="1"/>
      <c r="B1950" s="1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</row>
    <row r="1951" spans="1:30">
      <c r="A1951" s="1"/>
      <c r="B1951" s="1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</row>
    <row r="1952" spans="1:30">
      <c r="A1952" s="1"/>
      <c r="B1952" s="1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</row>
    <row r="1953" spans="1:30">
      <c r="A1953" s="1"/>
      <c r="B1953" s="1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</row>
    <row r="1954" spans="1:30">
      <c r="A1954" s="1"/>
      <c r="B1954" s="1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</row>
    <row r="1955" spans="1:30">
      <c r="A1955" s="1"/>
      <c r="B1955" s="1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</row>
    <row r="1956" spans="1:30">
      <c r="A1956" s="1"/>
      <c r="B1956" s="1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</row>
    <row r="1957" spans="1:30">
      <c r="A1957" s="1"/>
      <c r="B1957" s="1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</row>
    <row r="1958" spans="1:30">
      <c r="A1958" s="1"/>
      <c r="B1958" s="1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  <c r="O1958" s="62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</row>
    <row r="1959" spans="1:30">
      <c r="A1959" s="1"/>
      <c r="B1959" s="1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  <c r="O1959" s="62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</row>
    <row r="1960" spans="1:30">
      <c r="A1960" s="1"/>
      <c r="B1960" s="1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</row>
    <row r="1961" spans="1:30">
      <c r="A1961" s="1"/>
      <c r="B1961" s="1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</row>
    <row r="1962" spans="1:30">
      <c r="A1962" s="1"/>
      <c r="B1962" s="1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</row>
    <row r="1963" spans="1:30">
      <c r="A1963" s="1"/>
      <c r="B1963" s="1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</row>
    <row r="1964" spans="1:30">
      <c r="A1964" s="1"/>
      <c r="B1964" s="1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</row>
    <row r="1965" spans="1:30">
      <c r="A1965" s="1"/>
      <c r="B1965" s="1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</row>
    <row r="1966" spans="1:30">
      <c r="A1966" s="1"/>
      <c r="B1966" s="1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</row>
    <row r="1967" spans="1:30">
      <c r="A1967" s="1"/>
      <c r="B1967" s="1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</row>
    <row r="1968" spans="1:30">
      <c r="A1968" s="1"/>
      <c r="B1968" s="1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</row>
    <row r="1969" spans="1:30">
      <c r="A1969" s="1"/>
      <c r="B1969" s="1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</row>
    <row r="1970" spans="1:30">
      <c r="A1970" s="1"/>
      <c r="B1970" s="1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</row>
    <row r="1971" spans="1:30">
      <c r="A1971" s="1"/>
      <c r="B1971" s="1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</row>
    <row r="1972" spans="1:30">
      <c r="A1972" s="1"/>
      <c r="B1972" s="1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</row>
    <row r="1973" spans="1:30">
      <c r="A1973" s="1"/>
      <c r="B1973" s="1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</row>
    <row r="1974" spans="1:30">
      <c r="A1974" s="1"/>
      <c r="B1974" s="1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</row>
    <row r="1975" spans="1:30">
      <c r="A1975" s="1"/>
      <c r="B1975" s="1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</row>
    <row r="1976" spans="1:30">
      <c r="A1976" s="1"/>
      <c r="B1976" s="1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</row>
    <row r="1977" spans="1:30">
      <c r="A1977" s="1"/>
      <c r="B1977" s="1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</row>
    <row r="1978" spans="1:30">
      <c r="A1978" s="1"/>
      <c r="B1978" s="1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</row>
    <row r="1979" spans="1:30">
      <c r="A1979" s="1"/>
      <c r="B1979" s="1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</row>
    <row r="1980" spans="1:30">
      <c r="A1980" s="1"/>
      <c r="B1980" s="1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</row>
    <row r="1981" spans="1:30">
      <c r="A1981" s="1"/>
      <c r="B1981" s="1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</row>
    <row r="1982" spans="1:30">
      <c r="A1982" s="1"/>
      <c r="B1982" s="1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</row>
    <row r="1983" spans="1:30">
      <c r="A1983" s="1"/>
      <c r="B1983" s="1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</row>
    <row r="1984" spans="1:30">
      <c r="A1984" s="1"/>
      <c r="B1984" s="1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</row>
    <row r="1985" spans="1:30">
      <c r="A1985" s="1"/>
      <c r="B1985" s="1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</row>
    <row r="1986" spans="1:30">
      <c r="A1986" s="1"/>
      <c r="B1986" s="1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</row>
    <row r="1987" spans="1:30">
      <c r="A1987" s="1"/>
      <c r="B1987" s="1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</row>
    <row r="1988" spans="1:30">
      <c r="A1988" s="1"/>
      <c r="B1988" s="1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</row>
    <row r="1989" spans="1:30">
      <c r="A1989" s="1"/>
      <c r="B1989" s="1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</row>
    <row r="1990" spans="1:30">
      <c r="A1990" s="1"/>
      <c r="B1990" s="1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</row>
    <row r="1991" spans="1:30">
      <c r="A1991" s="1"/>
      <c r="B1991" s="1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</row>
    <row r="1992" spans="1:30">
      <c r="A1992" s="1"/>
      <c r="B1992" s="1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</row>
    <row r="1993" spans="1:30">
      <c r="A1993" s="1"/>
      <c r="B1993" s="1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</row>
    <row r="1994" spans="1:30">
      <c r="A1994" s="1"/>
      <c r="B1994" s="1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</row>
    <row r="1995" spans="1:30">
      <c r="A1995" s="1"/>
      <c r="B1995" s="1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</row>
    <row r="1996" spans="1:30">
      <c r="A1996" s="1"/>
      <c r="B1996" s="1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</row>
    <row r="1997" spans="1:30">
      <c r="A1997" s="1"/>
      <c r="B1997" s="1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</row>
    <row r="1998" spans="1:30">
      <c r="A1998" s="1"/>
      <c r="B1998" s="1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</row>
    <row r="1999" spans="1:30">
      <c r="A1999" s="1"/>
      <c r="B1999" s="1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</row>
    <row r="2000" spans="1:30">
      <c r="A2000" s="1"/>
      <c r="B2000" s="1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</row>
    <row r="2001" spans="1:30">
      <c r="A2001" s="1"/>
      <c r="B2001" s="1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</row>
    <row r="2002" spans="1:30">
      <c r="A2002" s="1"/>
      <c r="B2002" s="1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</row>
    <row r="2003" spans="1:30">
      <c r="A2003" s="1"/>
      <c r="B2003" s="1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  <c r="O2003" s="62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</row>
    <row r="2004" spans="1:30">
      <c r="A2004" s="1"/>
      <c r="B2004" s="1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  <c r="O2004" s="62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</row>
    <row r="2005" spans="1:30">
      <c r="A2005" s="1"/>
      <c r="B2005" s="1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</row>
    <row r="2006" spans="1:30">
      <c r="A2006" s="1"/>
      <c r="B2006" s="1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  <c r="O2006" s="62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</row>
    <row r="2007" spans="1:30">
      <c r="A2007" s="1"/>
      <c r="B2007" s="1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</row>
    <row r="2008" spans="1:30">
      <c r="A2008" s="1"/>
      <c r="B2008" s="1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</row>
    <row r="2009" spans="1:30">
      <c r="A2009" s="1"/>
      <c r="B2009" s="1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  <c r="O2009" s="62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</row>
    <row r="2010" spans="1:30">
      <c r="A2010" s="1"/>
      <c r="B2010" s="1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  <c r="O2010" s="62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</row>
    <row r="2011" spans="1:30">
      <c r="A2011" s="1"/>
      <c r="B2011" s="1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</row>
    <row r="2012" spans="1:30">
      <c r="A2012" s="1"/>
      <c r="B2012" s="1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  <c r="O2012" s="62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</row>
    <row r="2013" spans="1:30">
      <c r="A2013" s="1"/>
      <c r="B2013" s="1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  <c r="O2013" s="62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</row>
    <row r="2014" spans="1:30">
      <c r="A2014" s="1"/>
      <c r="B2014" s="1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</row>
    <row r="2015" spans="1:30">
      <c r="A2015" s="1"/>
      <c r="B2015" s="1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</row>
    <row r="2016" spans="1:30">
      <c r="A2016" s="1"/>
      <c r="B2016" s="1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  <c r="O2016" s="62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</row>
    <row r="2017" spans="1:30">
      <c r="A2017" s="1"/>
      <c r="B2017" s="1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</row>
    <row r="2018" spans="1:30">
      <c r="A2018" s="1"/>
      <c r="B2018" s="1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  <c r="O2018" s="62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</row>
    <row r="2019" spans="1:30">
      <c r="A2019" s="1"/>
      <c r="B2019" s="1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</row>
    <row r="2020" spans="1:30">
      <c r="A2020" s="1"/>
      <c r="B2020" s="1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</row>
    <row r="2021" spans="1:30">
      <c r="A2021" s="1"/>
      <c r="B2021" s="1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</row>
    <row r="2022" spans="1:30">
      <c r="A2022" s="1"/>
      <c r="B2022" s="1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  <c r="O2022" s="62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</row>
    <row r="2023" spans="1:30">
      <c r="A2023" s="1"/>
      <c r="B2023" s="1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</row>
    <row r="2024" spans="1:30">
      <c r="A2024" s="1"/>
      <c r="B2024" s="1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  <c r="O2024" s="62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</row>
    <row r="2025" spans="1:30">
      <c r="A2025" s="1"/>
      <c r="B2025" s="1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</row>
    <row r="2026" spans="1:30">
      <c r="A2026" s="1"/>
      <c r="B2026" s="1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</row>
    <row r="2027" spans="1:30">
      <c r="A2027" s="1"/>
      <c r="B2027" s="1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</row>
    <row r="2028" spans="1:30">
      <c r="A2028" s="1"/>
      <c r="B2028" s="1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</row>
    <row r="2029" spans="1:30">
      <c r="A2029" s="1"/>
      <c r="B2029" s="1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</row>
    <row r="2030" spans="1:30">
      <c r="A2030" s="1"/>
      <c r="B2030" s="1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</row>
    <row r="2031" spans="1:30">
      <c r="A2031" s="1"/>
      <c r="B2031" s="1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</row>
    <row r="2032" spans="1:30">
      <c r="A2032" s="1"/>
      <c r="B2032" s="1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</row>
    <row r="2033" spans="1:30">
      <c r="A2033" s="1"/>
      <c r="B2033" s="1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</row>
    <row r="2034" spans="1:30">
      <c r="A2034" s="1"/>
      <c r="B2034" s="1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</row>
    <row r="2035" spans="1:30">
      <c r="A2035" s="1"/>
      <c r="B2035" s="1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</row>
    <row r="2036" spans="1:30">
      <c r="A2036" s="1"/>
      <c r="B2036" s="1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</row>
    <row r="2037" spans="1:30">
      <c r="A2037" s="1"/>
      <c r="B2037" s="1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</row>
    <row r="2038" spans="1:30">
      <c r="A2038" s="1"/>
      <c r="B2038" s="1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</row>
    <row r="2039" spans="1:30">
      <c r="A2039" s="1"/>
      <c r="B2039" s="1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  <c r="O2039" s="62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</row>
    <row r="2040" spans="1:30">
      <c r="A2040" s="1"/>
      <c r="B2040" s="1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</row>
    <row r="2041" spans="1:30">
      <c r="A2041" s="1"/>
      <c r="B2041" s="1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</row>
    <row r="2042" spans="1:30">
      <c r="A2042" s="1"/>
      <c r="B2042" s="1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  <c r="O2042" s="62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</row>
    <row r="2043" spans="1:30">
      <c r="A2043" s="1"/>
      <c r="B2043" s="1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  <c r="O2043" s="62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</row>
    <row r="2044" spans="1:30">
      <c r="A2044" s="1"/>
      <c r="B2044" s="1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</row>
    <row r="2045" spans="1:30">
      <c r="A2045" s="1"/>
      <c r="B2045" s="1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</row>
    <row r="2046" spans="1:30">
      <c r="A2046" s="1"/>
      <c r="B2046" s="1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</row>
    <row r="2047" spans="1:30">
      <c r="A2047" s="1"/>
      <c r="B2047" s="1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</row>
    <row r="2048" spans="1:30">
      <c r="A2048" s="1"/>
      <c r="B2048" s="1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</row>
    <row r="2049" spans="1:30">
      <c r="A2049" s="1"/>
      <c r="B2049" s="1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  <c r="O2049" s="62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</row>
    <row r="2050" spans="1:30">
      <c r="A2050" s="1"/>
      <c r="B2050" s="1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</row>
    <row r="2051" spans="1:30">
      <c r="A2051" s="1"/>
      <c r="B2051" s="1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</row>
    <row r="2052" spans="1:30">
      <c r="A2052" s="1"/>
      <c r="B2052" s="1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</row>
    <row r="2053" spans="1:30">
      <c r="A2053" s="1"/>
      <c r="B2053" s="1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</row>
    <row r="2054" spans="1:30">
      <c r="A2054" s="1"/>
      <c r="B2054" s="1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</row>
    <row r="2055" spans="1:30">
      <c r="A2055" s="1"/>
      <c r="B2055" s="1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</row>
    <row r="2056" spans="1:30">
      <c r="A2056" s="1"/>
      <c r="B2056" s="1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</row>
    <row r="2057" spans="1:30">
      <c r="A2057" s="1"/>
      <c r="B2057" s="1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  <c r="O2057" s="62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</row>
    <row r="2058" spans="1:30">
      <c r="A2058" s="1"/>
      <c r="B2058" s="1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  <c r="O2058" s="62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</row>
    <row r="2059" spans="1:30">
      <c r="A2059" s="1"/>
      <c r="B2059" s="1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</row>
    <row r="2060" spans="1:30">
      <c r="A2060" s="1"/>
      <c r="B2060" s="1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</row>
    <row r="2061" spans="1:30">
      <c r="A2061" s="1"/>
      <c r="B2061" s="1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</row>
    <row r="2062" spans="1:30">
      <c r="A2062" s="1"/>
      <c r="B2062" s="1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</row>
    <row r="2063" spans="1:30">
      <c r="A2063" s="1"/>
      <c r="B2063" s="1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</row>
    <row r="2064" spans="1:30">
      <c r="A2064" s="1"/>
      <c r="B2064" s="1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</row>
    <row r="2065" spans="1:30">
      <c r="A2065" s="1"/>
      <c r="B2065" s="1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</row>
    <row r="2066" spans="1:30">
      <c r="A2066" s="1"/>
      <c r="B2066" s="1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</row>
    <row r="2067" spans="1:30">
      <c r="A2067" s="1"/>
      <c r="B2067" s="1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</row>
    <row r="2068" spans="1:30">
      <c r="A2068" s="1"/>
      <c r="B2068" s="1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</row>
    <row r="2069" spans="1:30">
      <c r="A2069" s="1"/>
      <c r="B2069" s="1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</row>
    <row r="2070" spans="1:30">
      <c r="A2070" s="1"/>
      <c r="B2070" s="1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</row>
    <row r="2071" spans="1:30">
      <c r="A2071" s="1"/>
      <c r="B2071" s="1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</row>
    <row r="2072" spans="1:30">
      <c r="A2072" s="1"/>
      <c r="B2072" s="1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</row>
    <row r="2073" spans="1:30">
      <c r="A2073" s="1"/>
      <c r="B2073" s="1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</row>
    <row r="2074" spans="1:30">
      <c r="A2074" s="1"/>
      <c r="B2074" s="1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</row>
    <row r="2075" spans="1:30">
      <c r="A2075" s="1"/>
      <c r="B2075" s="1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</row>
    <row r="2076" spans="1:30">
      <c r="A2076" s="1"/>
      <c r="B2076" s="1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</row>
    <row r="2077" spans="1:30">
      <c r="A2077" s="1"/>
      <c r="B2077" s="1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</row>
    <row r="2078" spans="1:30">
      <c r="A2078" s="1"/>
      <c r="B2078" s="1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</row>
    <row r="2079" spans="1:30">
      <c r="A2079" s="1"/>
      <c r="B2079" s="1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</row>
    <row r="2080" spans="1:30">
      <c r="A2080" s="1"/>
      <c r="B2080" s="1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</row>
    <row r="2081" spans="1:30">
      <c r="A2081" s="1"/>
      <c r="B2081" s="1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</row>
    <row r="2082" spans="1:30">
      <c r="A2082" s="1"/>
      <c r="B2082" s="1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  <c r="O2082" s="62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</row>
    <row r="2083" spans="1:30">
      <c r="A2083" s="1"/>
      <c r="B2083" s="1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</row>
    <row r="2084" spans="1:30">
      <c r="A2084" s="1"/>
      <c r="B2084" s="1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  <c r="O2084" s="62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</row>
    <row r="2085" spans="1:30">
      <c r="A2085" s="1"/>
      <c r="B2085" s="1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  <c r="O2085" s="62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</row>
    <row r="2086" spans="1:30">
      <c r="A2086" s="1"/>
      <c r="B2086" s="1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</row>
    <row r="2087" spans="1:30">
      <c r="A2087" s="1"/>
      <c r="B2087" s="1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  <c r="O2087" s="62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</row>
    <row r="2088" spans="1:30">
      <c r="A2088" s="1"/>
      <c r="B2088" s="1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  <c r="O2088" s="62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</row>
    <row r="2089" spans="1:30">
      <c r="A2089" s="1"/>
      <c r="B2089" s="1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</row>
    <row r="2090" spans="1:30">
      <c r="A2090" s="1"/>
      <c r="B2090" s="1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  <c r="O2090" s="62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</row>
    <row r="2091" spans="1:30">
      <c r="A2091" s="1"/>
      <c r="B2091" s="1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</row>
    <row r="2092" spans="1:30">
      <c r="A2092" s="1"/>
      <c r="B2092" s="1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</row>
    <row r="2093" spans="1:30">
      <c r="A2093" s="1"/>
      <c r="B2093" s="1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</row>
    <row r="2094" spans="1:30">
      <c r="A2094" s="1"/>
      <c r="B2094" s="1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</row>
    <row r="2095" spans="1:30">
      <c r="A2095" s="1"/>
      <c r="B2095" s="1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</row>
    <row r="2096" spans="1:30">
      <c r="A2096" s="1"/>
      <c r="B2096" s="1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</row>
    <row r="2097" spans="1:30">
      <c r="A2097" s="1"/>
      <c r="B2097" s="1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</row>
    <row r="2098" spans="1:30">
      <c r="A2098" s="1"/>
      <c r="B2098" s="1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</row>
    <row r="2099" spans="1:30">
      <c r="A2099" s="1"/>
      <c r="B2099" s="1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  <c r="O2099" s="62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</row>
    <row r="2100" spans="1:30">
      <c r="A2100" s="1"/>
      <c r="B2100" s="1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  <c r="O2100" s="62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</row>
    <row r="2101" spans="1:30">
      <c r="A2101" s="1"/>
      <c r="B2101" s="1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</row>
    <row r="2102" spans="1:30">
      <c r="A2102" s="1"/>
      <c r="B2102" s="1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</row>
    <row r="2103" spans="1:30">
      <c r="A2103" s="1"/>
      <c r="B2103" s="1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</row>
    <row r="2104" spans="1:30">
      <c r="A2104" s="1"/>
      <c r="B2104" s="1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</row>
    <row r="2105" spans="1:30">
      <c r="A2105" s="1"/>
      <c r="B2105" s="1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</row>
    <row r="2106" spans="1:30">
      <c r="A2106" s="1"/>
      <c r="B2106" s="1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</row>
    <row r="2107" spans="1:30">
      <c r="A2107" s="1"/>
      <c r="B2107" s="1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</row>
    <row r="2108" spans="1:30">
      <c r="A2108" s="1"/>
      <c r="B2108" s="1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</row>
    <row r="2109" spans="1:30">
      <c r="A2109" s="1"/>
      <c r="B2109" s="1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</row>
    <row r="2110" spans="1:30">
      <c r="A2110" s="1"/>
      <c r="B2110" s="1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</row>
    <row r="2111" spans="1:30">
      <c r="A2111" s="1"/>
      <c r="B2111" s="1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  <c r="O2111" s="62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</row>
    <row r="2112" spans="1:30">
      <c r="A2112" s="1"/>
      <c r="B2112" s="1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</row>
    <row r="2113" spans="1:30">
      <c r="A2113" s="1"/>
      <c r="B2113" s="1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</row>
    <row r="2114" spans="1:30">
      <c r="A2114" s="1"/>
      <c r="B2114" s="1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</row>
    <row r="2115" spans="1:30">
      <c r="A2115" s="1"/>
      <c r="B2115" s="1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</row>
    <row r="2116" spans="1:30">
      <c r="A2116" s="1"/>
      <c r="B2116" s="1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</row>
    <row r="2117" spans="1:30">
      <c r="A2117" s="1"/>
      <c r="B2117" s="1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  <c r="O2117" s="62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</row>
    <row r="2118" spans="1:30">
      <c r="A2118" s="1"/>
      <c r="B2118" s="1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</row>
    <row r="2119" spans="1:30">
      <c r="A2119" s="1"/>
      <c r="B2119" s="1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</row>
    <row r="2120" spans="1:30">
      <c r="A2120" s="1"/>
      <c r="B2120" s="1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</row>
    <row r="2121" spans="1:30">
      <c r="A2121" s="1"/>
      <c r="B2121" s="1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</row>
    <row r="2122" spans="1:30">
      <c r="A2122" s="1"/>
      <c r="B2122" s="1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</row>
    <row r="2123" spans="1:30">
      <c r="A2123" s="1"/>
      <c r="B2123" s="1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  <c r="O2123" s="62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</row>
    <row r="2124" spans="1:30">
      <c r="A2124" s="1"/>
      <c r="B2124" s="1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</row>
    <row r="2125" spans="1:30">
      <c r="A2125" s="1"/>
      <c r="B2125" s="1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</row>
    <row r="2126" spans="1:30">
      <c r="A2126" s="1"/>
      <c r="B2126" s="1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</row>
    <row r="2127" spans="1:30">
      <c r="A2127" s="1"/>
      <c r="B2127" s="1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</row>
    <row r="2128" spans="1:30">
      <c r="A2128" s="1"/>
      <c r="B2128" s="1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</row>
    <row r="2129" spans="1:30">
      <c r="A2129" s="1"/>
      <c r="B2129" s="1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  <c r="O2129" s="62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</row>
    <row r="2130" spans="1:30">
      <c r="A2130" s="1"/>
      <c r="B2130" s="1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</row>
    <row r="2131" spans="1:30">
      <c r="A2131" s="1"/>
      <c r="B2131" s="1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</row>
    <row r="2132" spans="1:30">
      <c r="A2132" s="1"/>
      <c r="B2132" s="1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  <c r="O2132" s="62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</row>
    <row r="2133" spans="1:30">
      <c r="A2133" s="1"/>
      <c r="B2133" s="1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  <c r="O2133" s="62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</row>
    <row r="2134" spans="1:30">
      <c r="A2134" s="1"/>
      <c r="B2134" s="1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</row>
    <row r="2135" spans="1:30">
      <c r="A2135" s="1"/>
      <c r="B2135" s="1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  <c r="O2135" s="62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</row>
    <row r="2136" spans="1:30">
      <c r="A2136" s="1"/>
      <c r="B2136" s="1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</row>
    <row r="2137" spans="1:30">
      <c r="A2137" s="1"/>
      <c r="B2137" s="1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</row>
    <row r="2138" spans="1:30">
      <c r="A2138" s="1"/>
      <c r="B2138" s="1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</row>
    <row r="2139" spans="1:30">
      <c r="A2139" s="1"/>
      <c r="B2139" s="1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</row>
    <row r="2140" spans="1:30">
      <c r="A2140" s="1"/>
      <c r="B2140" s="1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</row>
    <row r="2141" spans="1:30">
      <c r="A2141" s="1"/>
      <c r="B2141" s="1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</row>
    <row r="2142" spans="1:30">
      <c r="A2142" s="1"/>
      <c r="B2142" s="1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  <c r="O2142" s="62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</row>
    <row r="2143" spans="1:30">
      <c r="A2143" s="1"/>
      <c r="B2143" s="1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</row>
    <row r="2144" spans="1:30">
      <c r="A2144" s="1"/>
      <c r="B2144" s="1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</row>
    <row r="2145" spans="1:30">
      <c r="A2145" s="1"/>
      <c r="B2145" s="1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</row>
    <row r="2146" spans="1:30">
      <c r="A2146" s="1"/>
      <c r="B2146" s="1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</row>
    <row r="2147" spans="1:30">
      <c r="A2147" s="1"/>
      <c r="B2147" s="1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</row>
    <row r="2148" spans="1:30">
      <c r="A2148" s="1"/>
      <c r="B2148" s="1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</row>
    <row r="2149" spans="1:30">
      <c r="A2149" s="1"/>
      <c r="B2149" s="1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</row>
    <row r="2150" spans="1:30">
      <c r="A2150" s="1"/>
      <c r="B2150" s="1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</row>
    <row r="2151" spans="1:30">
      <c r="A2151" s="1"/>
      <c r="B2151" s="1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</row>
    <row r="2152" spans="1:30">
      <c r="A2152" s="1"/>
      <c r="B2152" s="1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</row>
    <row r="2153" spans="1:30">
      <c r="A2153" s="1"/>
      <c r="B2153" s="1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</row>
    <row r="2154" spans="1:30">
      <c r="A2154" s="1"/>
      <c r="B2154" s="1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</row>
    <row r="2155" spans="1:30">
      <c r="A2155" s="1"/>
      <c r="B2155" s="1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</row>
    <row r="2156" spans="1:30">
      <c r="A2156" s="1"/>
      <c r="B2156" s="1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  <c r="O2156" s="62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</row>
    <row r="2157" spans="1:30">
      <c r="A2157" s="1"/>
      <c r="B2157" s="1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  <c r="O2157" s="62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</row>
    <row r="2158" spans="1:30">
      <c r="A2158" s="1"/>
      <c r="B2158" s="1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</row>
    <row r="2159" spans="1:30">
      <c r="A2159" s="1"/>
      <c r="B2159" s="1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</row>
    <row r="2160" spans="1:30">
      <c r="A2160" s="1"/>
      <c r="B2160" s="1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</row>
    <row r="2161" spans="1:30">
      <c r="A2161" s="1"/>
      <c r="B2161" s="1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</row>
    <row r="2162" spans="1:30">
      <c r="A2162" s="1"/>
      <c r="B2162" s="1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</row>
    <row r="2163" spans="1:30">
      <c r="A2163" s="1"/>
      <c r="B2163" s="1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</row>
    <row r="2164" spans="1:30">
      <c r="A2164" s="1"/>
      <c r="B2164" s="1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</row>
    <row r="2165" spans="1:30">
      <c r="A2165" s="1"/>
      <c r="B2165" s="1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</row>
    <row r="2166" spans="1:30">
      <c r="A2166" s="1"/>
      <c r="B2166" s="1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</row>
    <row r="2167" spans="1:30">
      <c r="A2167" s="1"/>
      <c r="B2167" s="1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</row>
    <row r="2168" spans="1:30">
      <c r="A2168" s="1"/>
      <c r="B2168" s="1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</row>
    <row r="2169" spans="1:30">
      <c r="A2169" s="1"/>
      <c r="B2169" s="1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</row>
    <row r="2170" spans="1:30">
      <c r="A2170" s="1"/>
      <c r="B2170" s="1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</row>
    <row r="2171" spans="1:30">
      <c r="A2171" s="1"/>
      <c r="B2171" s="1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</row>
    <row r="2172" spans="1:30">
      <c r="A2172" s="1"/>
      <c r="B2172" s="1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</row>
    <row r="2173" spans="1:30">
      <c r="A2173" s="1"/>
      <c r="B2173" s="1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</row>
    <row r="2174" spans="1:30">
      <c r="A2174" s="1"/>
      <c r="B2174" s="1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</row>
    <row r="2175" spans="1:30">
      <c r="A2175" s="1"/>
      <c r="B2175" s="1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</row>
    <row r="2176" spans="1:30">
      <c r="A2176" s="1"/>
      <c r="B2176" s="1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</row>
    <row r="2177" spans="1:30">
      <c r="A2177" s="1"/>
      <c r="B2177" s="1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</row>
    <row r="2178" spans="1:30">
      <c r="A2178" s="1"/>
      <c r="B2178" s="1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</row>
    <row r="2179" spans="1:30">
      <c r="A2179" s="1"/>
      <c r="B2179" s="1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</row>
    <row r="2180" spans="1:30">
      <c r="A2180" s="1"/>
      <c r="B2180" s="1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</row>
    <row r="2181" spans="1:30">
      <c r="A2181" s="1"/>
      <c r="B2181" s="1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</row>
    <row r="2182" spans="1:30">
      <c r="A2182" s="1"/>
      <c r="B2182" s="1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</row>
    <row r="2183" spans="1:30">
      <c r="A2183" s="1"/>
      <c r="B2183" s="1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</row>
    <row r="2184" spans="1:30">
      <c r="A2184" s="1"/>
      <c r="B2184" s="1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</row>
    <row r="2185" spans="1:30">
      <c r="A2185" s="1"/>
      <c r="B2185" s="1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</row>
    <row r="2186" spans="1:30">
      <c r="A2186" s="1"/>
      <c r="B2186" s="1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</row>
    <row r="2187" spans="1:30">
      <c r="A2187" s="1"/>
      <c r="B2187" s="1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</row>
    <row r="2188" spans="1:30">
      <c r="A2188" s="1"/>
      <c r="B2188" s="1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</row>
    <row r="2189" spans="1:30">
      <c r="A2189" s="1"/>
      <c r="B2189" s="1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</row>
    <row r="2190" spans="1:30">
      <c r="A2190" s="1"/>
      <c r="B2190" s="1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</row>
    <row r="2191" spans="1:30">
      <c r="A2191" s="1"/>
      <c r="B2191" s="1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</row>
    <row r="2192" spans="1:30">
      <c r="A2192" s="1"/>
      <c r="B2192" s="1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</row>
    <row r="2193" spans="1:30">
      <c r="A2193" s="1"/>
      <c r="B2193" s="1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</row>
    <row r="2194" spans="1:30">
      <c r="A2194" s="1"/>
      <c r="B2194" s="1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</row>
    <row r="2195" spans="1:30">
      <c r="A2195" s="1"/>
      <c r="B2195" s="1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</row>
    <row r="2196" spans="1:30">
      <c r="A2196" s="1"/>
      <c r="B2196" s="1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</row>
    <row r="2197" spans="1:30">
      <c r="A2197" s="1"/>
      <c r="B2197" s="1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</row>
    <row r="2198" spans="1:30">
      <c r="A2198" s="1"/>
      <c r="B2198" s="1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</row>
    <row r="2199" spans="1:30">
      <c r="A2199" s="1"/>
      <c r="B2199" s="1"/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</row>
    <row r="2200" spans="1:30">
      <c r="A2200" s="1"/>
      <c r="B2200" s="1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</row>
    <row r="2201" spans="1:30">
      <c r="A2201" s="1"/>
      <c r="B2201" s="1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</row>
    <row r="2202" spans="1:30">
      <c r="A2202" s="1"/>
      <c r="B2202" s="1"/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spans="1:30">
      <c r="A2203" s="1"/>
      <c r="B2203" s="1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</row>
    <row r="2204" spans="1:30">
      <c r="A2204" s="1"/>
      <c r="B2204" s="1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</row>
    <row r="2205" spans="1:30">
      <c r="A2205" s="1"/>
      <c r="B2205" s="1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spans="1:30">
      <c r="A2206" s="1"/>
      <c r="B2206" s="1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spans="1:30">
      <c r="A2207" s="1"/>
      <c r="B2207" s="1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spans="1:30">
      <c r="A2208" s="1"/>
      <c r="B2208" s="1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spans="1:30">
      <c r="A2209" s="1"/>
      <c r="B2209" s="1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spans="1:30">
      <c r="A2210" s="1"/>
      <c r="B2210" s="1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  <c r="O2210" s="62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</row>
    <row r="2211" spans="1:30">
      <c r="A2211" s="1"/>
      <c r="B2211" s="1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  <c r="O2211" s="62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spans="1:30">
      <c r="A2212" s="1"/>
      <c r="B2212" s="1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spans="1:30">
      <c r="A2213" s="1"/>
      <c r="B2213" s="1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spans="1:30">
      <c r="A2214" s="1"/>
      <c r="B2214" s="1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spans="1:30">
      <c r="A2215" s="1"/>
      <c r="B2215" s="1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spans="1:30">
      <c r="A2216" s="1"/>
      <c r="B2216" s="1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</row>
    <row r="2217" spans="1:30">
      <c r="A2217" s="1"/>
      <c r="B2217" s="1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</row>
    <row r="2218" spans="1:30">
      <c r="A2218" s="1"/>
      <c r="B2218" s="1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</row>
    <row r="2219" spans="1:30">
      <c r="A2219" s="1"/>
      <c r="B2219" s="1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</row>
    <row r="2220" spans="1:30">
      <c r="A2220" s="1"/>
      <c r="B2220" s="1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</row>
    <row r="2221" spans="1:30">
      <c r="A2221" s="1"/>
      <c r="B2221" s="1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</row>
    <row r="2222" spans="1:30">
      <c r="A2222" s="1"/>
      <c r="B2222" s="1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spans="1:30">
      <c r="A2223" s="1"/>
      <c r="B2223" s="1"/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spans="1:30">
      <c r="A2224" s="1"/>
      <c r="B2224" s="1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spans="1:30">
      <c r="A2225" s="1"/>
      <c r="B2225" s="1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spans="1:30">
      <c r="A2226" s="1"/>
      <c r="B2226" s="1"/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</row>
    <row r="2227" spans="1:30">
      <c r="A2227" s="1"/>
      <c r="B2227" s="1"/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spans="1:30">
      <c r="A2228" s="1"/>
      <c r="B2228" s="1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spans="1:30">
      <c r="A2229" s="1"/>
      <c r="B2229" s="1"/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spans="1:30">
      <c r="A2230" s="1"/>
      <c r="B2230" s="1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spans="1:30">
      <c r="A2231" s="1"/>
      <c r="B2231" s="1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spans="1:30">
      <c r="A2232" s="1"/>
      <c r="B2232" s="1"/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spans="1:30">
      <c r="A2233" s="1"/>
      <c r="B2233" s="1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spans="1:30">
      <c r="A2234" s="1"/>
      <c r="B2234" s="1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spans="1:30">
      <c r="A2235" s="1"/>
      <c r="B2235" s="1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spans="1:30">
      <c r="A2236" s="1"/>
      <c r="B2236" s="1"/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</row>
    <row r="2237" spans="1:30">
      <c r="A2237" s="1"/>
      <c r="B2237" s="1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spans="1:30">
      <c r="A2238" s="1"/>
      <c r="B2238" s="1"/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spans="1:30">
      <c r="A2239" s="1"/>
      <c r="B2239" s="1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spans="1:30">
      <c r="A2240" s="1"/>
      <c r="B2240" s="1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spans="1:30">
      <c r="A2241" s="1"/>
      <c r="B2241" s="1"/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</row>
    <row r="2242" spans="1:30">
      <c r="A2242" s="1"/>
      <c r="B2242" s="1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</row>
    <row r="2243" spans="1:30">
      <c r="A2243" s="1"/>
      <c r="B2243" s="1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spans="1:30">
      <c r="A2244" s="1"/>
      <c r="B2244" s="1"/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spans="1:30">
      <c r="A2245" s="1"/>
      <c r="B2245" s="1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spans="1:30">
      <c r="A2246" s="1"/>
      <c r="B2246" s="1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</row>
    <row r="2247" spans="1:30">
      <c r="A2247" s="1"/>
      <c r="B2247" s="1"/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</row>
    <row r="2248" spans="1:30">
      <c r="A2248" s="1"/>
      <c r="B2248" s="1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spans="1:30">
      <c r="A2249" s="1"/>
      <c r="B2249" s="1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spans="1:30">
      <c r="A2250" s="1"/>
      <c r="B2250" s="1"/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spans="1:30">
      <c r="A2251" s="1"/>
      <c r="B2251" s="1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</row>
    <row r="2252" spans="1:30">
      <c r="A2252" s="1"/>
      <c r="B2252" s="1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spans="1:30">
      <c r="A2253" s="1"/>
      <c r="B2253" s="1"/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</row>
    <row r="2254" spans="1:30">
      <c r="A2254" s="1"/>
      <c r="B2254" s="1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</row>
    <row r="2255" spans="1:30">
      <c r="A2255" s="1"/>
      <c r="B2255" s="1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</row>
    <row r="2256" spans="1:30">
      <c r="A2256" s="1"/>
      <c r="B2256" s="1"/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spans="1:30">
      <c r="A2257" s="1"/>
      <c r="B2257" s="1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spans="1:30">
      <c r="A2258" s="1"/>
      <c r="B2258" s="1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spans="1:30">
      <c r="A2259" s="1"/>
      <c r="B2259" s="1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spans="1:30">
      <c r="A2260" s="1"/>
      <c r="B2260" s="1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</row>
    <row r="2261" spans="1:30">
      <c r="A2261" s="1"/>
      <c r="B2261" s="1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</row>
    <row r="2262" spans="1:30">
      <c r="A2262" s="1"/>
      <c r="B2262" s="1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</row>
    <row r="2263" spans="1:30">
      <c r="A2263" s="1"/>
      <c r="B2263" s="1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</row>
    <row r="2264" spans="1:30">
      <c r="A2264" s="1"/>
      <c r="B2264" s="1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  <c r="O2264" s="62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</row>
    <row r="2265" spans="1:30">
      <c r="A2265" s="1"/>
      <c r="B2265" s="1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</row>
    <row r="2266" spans="1:30">
      <c r="A2266" s="1"/>
      <c r="B2266" s="1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spans="1:30">
      <c r="A2267" s="1"/>
      <c r="B2267" s="1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  <c r="O2267" s="62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spans="1:30">
      <c r="A2268" s="1"/>
      <c r="B2268" s="1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</row>
    <row r="2269" spans="1:30">
      <c r="A2269" s="1"/>
      <c r="B2269" s="1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</row>
    <row r="2270" spans="1:30">
      <c r="A2270" s="1"/>
      <c r="B2270" s="1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  <c r="O2270" s="62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</row>
    <row r="2271" spans="1:30">
      <c r="A2271" s="1"/>
      <c r="B2271" s="1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  <c r="O2271" s="62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</row>
    <row r="2272" spans="1:30">
      <c r="A2272" s="1"/>
      <c r="B2272" s="1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</row>
    <row r="2273" spans="1:30">
      <c r="A2273" s="1"/>
      <c r="B2273" s="1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</row>
    <row r="2274" spans="1:30">
      <c r="A2274" s="1"/>
      <c r="B2274" s="1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spans="1:30">
      <c r="A2275" s="1"/>
      <c r="B2275" s="1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spans="1:30">
      <c r="A2276" s="1"/>
      <c r="B2276" s="1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</row>
    <row r="2277" spans="1:30">
      <c r="A2277" s="1"/>
      <c r="B2277" s="1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spans="1:30">
      <c r="A2278" s="1"/>
      <c r="B2278" s="1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spans="1:30">
      <c r="A2279" s="1"/>
      <c r="B2279" s="1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spans="1:30">
      <c r="A2280" s="1"/>
      <c r="B2280" s="1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</row>
    <row r="2281" spans="1:30">
      <c r="A2281" s="1"/>
      <c r="B2281" s="1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spans="1:30">
      <c r="A2282" s="1"/>
      <c r="B2282" s="1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</row>
    <row r="2283" spans="1:30">
      <c r="A2283" s="1"/>
      <c r="B2283" s="1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</row>
    <row r="2284" spans="1:30">
      <c r="A2284" s="1"/>
      <c r="B2284" s="1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</row>
    <row r="2285" spans="1:30">
      <c r="A2285" s="1"/>
      <c r="B2285" s="1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</row>
    <row r="2286" spans="1:30">
      <c r="A2286" s="1"/>
      <c r="B2286" s="1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</row>
    <row r="2287" spans="1:30">
      <c r="A2287" s="1"/>
      <c r="B2287" s="1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spans="1:30">
      <c r="A2288" s="1"/>
      <c r="B2288" s="1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spans="1:30">
      <c r="A2289" s="1"/>
      <c r="B2289" s="1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spans="1:30">
      <c r="A2290" s="1"/>
      <c r="B2290" s="1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</row>
    <row r="2291" spans="1:30">
      <c r="A2291" s="1"/>
      <c r="B2291" s="1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  <c r="O2291" s="62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</row>
    <row r="2292" spans="1:30">
      <c r="A2292" s="1"/>
      <c r="B2292" s="1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  <c r="O2292" s="62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spans="1:30">
      <c r="A2293" s="1"/>
      <c r="B2293" s="1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spans="1:30">
      <c r="A2294" s="1"/>
      <c r="B2294" s="1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spans="1:30">
      <c r="A2295" s="1"/>
      <c r="B2295" s="1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spans="1:30">
      <c r="A2296" s="1"/>
      <c r="B2296" s="1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spans="1:30">
      <c r="A2297" s="1"/>
      <c r="B2297" s="1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</row>
    <row r="2298" spans="1:30">
      <c r="A2298" s="1"/>
      <c r="B2298" s="1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spans="1:30">
      <c r="A2299" s="1"/>
      <c r="B2299" s="1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pans="1:30">
      <c r="A2300" s="1"/>
      <c r="B2300" s="1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</row>
    <row r="2301" spans="1:30">
      <c r="A2301" s="1"/>
      <c r="B2301" s="1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</row>
    <row r="2302" spans="1:30">
      <c r="A2302" s="1"/>
      <c r="B2302" s="1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</row>
    <row r="2303" spans="1:30">
      <c r="A2303" s="1"/>
      <c r="B2303" s="1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</row>
    <row r="2304" spans="1:30">
      <c r="A2304" s="1"/>
      <c r="B2304" s="1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</row>
    <row r="2305" spans="1:30">
      <c r="A2305" s="1"/>
      <c r="B2305" s="1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</row>
    <row r="2306" spans="1:30">
      <c r="A2306" s="1"/>
      <c r="B2306" s="1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</row>
    <row r="2307" spans="1:30">
      <c r="A2307" s="1"/>
      <c r="B2307" s="1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</row>
    <row r="2308" spans="1:30">
      <c r="A2308" s="1"/>
      <c r="B2308" s="1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</row>
    <row r="2309" spans="1:30">
      <c r="A2309" s="1"/>
      <c r="B2309" s="1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</row>
    <row r="2310" spans="1:30">
      <c r="A2310" s="1"/>
      <c r="B2310" s="1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</row>
    <row r="2311" spans="1:30">
      <c r="A2311" s="1"/>
      <c r="B2311" s="1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</row>
    <row r="2312" spans="1:30">
      <c r="A2312" s="1"/>
      <c r="B2312" s="1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</row>
    <row r="2313" spans="1:30">
      <c r="A2313" s="1"/>
      <c r="B2313" s="1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</row>
    <row r="2314" spans="1:30">
      <c r="A2314" s="1"/>
      <c r="B2314" s="1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</row>
    <row r="2315" spans="1:30">
      <c r="A2315" s="1"/>
      <c r="B2315" s="1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</row>
    <row r="2316" spans="1:30">
      <c r="A2316" s="1"/>
      <c r="B2316" s="1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</row>
    <row r="2317" spans="1:30">
      <c r="A2317" s="1"/>
      <c r="B2317" s="1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</row>
    <row r="2318" spans="1:30">
      <c r="A2318" s="1"/>
      <c r="B2318" s="1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</row>
    <row r="2319" spans="1:30">
      <c r="A2319" s="1"/>
      <c r="B2319" s="1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</row>
    <row r="2320" spans="1:30">
      <c r="A2320" s="1"/>
      <c r="B2320" s="1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</row>
    <row r="2321" spans="1:30">
      <c r="A2321" s="1"/>
      <c r="B2321" s="1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</row>
    <row r="2322" spans="1:30">
      <c r="A2322" s="1"/>
      <c r="B2322" s="1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</row>
    <row r="2323" spans="1:30">
      <c r="A2323" s="1"/>
      <c r="B2323" s="1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</row>
    <row r="2324" spans="1:30">
      <c r="A2324" s="1"/>
      <c r="B2324" s="1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  <c r="O2324" s="62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</row>
    <row r="2325" spans="1:30">
      <c r="A2325" s="1"/>
      <c r="B2325" s="1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  <c r="O2325" s="62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</row>
    <row r="2326" spans="1:30">
      <c r="A2326" s="1"/>
      <c r="B2326" s="1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</row>
    <row r="2327" spans="1:30">
      <c r="A2327" s="1"/>
      <c r="B2327" s="1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</row>
    <row r="2328" spans="1:30">
      <c r="A2328" s="1"/>
      <c r="B2328" s="1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</row>
    <row r="2329" spans="1:30">
      <c r="A2329" s="1"/>
      <c r="B2329" s="1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</row>
    <row r="2330" spans="1:30">
      <c r="A2330" s="1"/>
      <c r="B2330" s="1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</row>
    <row r="2331" spans="1:30">
      <c r="A2331" s="1"/>
      <c r="B2331" s="1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</row>
    <row r="2332" spans="1:30">
      <c r="A2332" s="1"/>
      <c r="B2332" s="1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</row>
    <row r="2333" spans="1:30">
      <c r="A2333" s="1"/>
      <c r="B2333" s="1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</row>
    <row r="2334" spans="1:30">
      <c r="A2334" s="1"/>
      <c r="B2334" s="1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  <c r="O2334" s="62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</row>
    <row r="2335" spans="1:30">
      <c r="A2335" s="1"/>
      <c r="B2335" s="1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</row>
    <row r="2336" spans="1:30">
      <c r="A2336" s="1"/>
      <c r="B2336" s="1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  <c r="O2336" s="62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</row>
    <row r="2337" spans="1:30">
      <c r="A2337" s="1"/>
      <c r="B2337" s="1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  <c r="O2337" s="62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</row>
    <row r="2338" spans="1:30">
      <c r="A2338" s="1"/>
      <c r="B2338" s="1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</row>
    <row r="2339" spans="1:30">
      <c r="A2339" s="1"/>
      <c r="B2339" s="1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  <c r="O2339" s="62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</row>
    <row r="2340" spans="1:30">
      <c r="A2340" s="1"/>
      <c r="B2340" s="1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</row>
    <row r="2341" spans="1:30">
      <c r="A2341" s="1"/>
      <c r="B2341" s="1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</row>
    <row r="2342" spans="1:30">
      <c r="A2342" s="1"/>
      <c r="B2342" s="1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</row>
    <row r="2343" spans="1:30">
      <c r="A2343" s="1"/>
      <c r="B2343" s="1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  <c r="O2343" s="62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</row>
    <row r="2344" spans="1:30">
      <c r="A2344" s="1"/>
      <c r="B2344" s="1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</row>
    <row r="2345" spans="1:30">
      <c r="A2345" s="1"/>
      <c r="B2345" s="1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</row>
    <row r="2346" spans="1:30">
      <c r="A2346" s="1"/>
      <c r="B2346" s="1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</row>
    <row r="2347" spans="1:30">
      <c r="A2347" s="1"/>
      <c r="B2347" s="1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</row>
    <row r="2348" spans="1:30">
      <c r="A2348" s="1"/>
      <c r="B2348" s="1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</row>
    <row r="2349" spans="1:30">
      <c r="A2349" s="1"/>
      <c r="B2349" s="1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</row>
    <row r="2350" spans="1:30">
      <c r="A2350" s="1"/>
      <c r="B2350" s="1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</row>
    <row r="2351" spans="1:30">
      <c r="A2351" s="1"/>
      <c r="B2351" s="1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</row>
    <row r="2352" spans="1:30">
      <c r="A2352" s="1"/>
      <c r="B2352" s="1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</row>
    <row r="2353" spans="1:30">
      <c r="A2353" s="1"/>
      <c r="B2353" s="1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</row>
    <row r="2354" spans="1:30">
      <c r="A2354" s="1"/>
      <c r="B2354" s="1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</row>
    <row r="2355" spans="1:30">
      <c r="A2355" s="1"/>
      <c r="B2355" s="1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</row>
    <row r="2356" spans="1:30">
      <c r="A2356" s="1"/>
      <c r="B2356" s="1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</row>
    <row r="2357" spans="1:30">
      <c r="A2357" s="1"/>
      <c r="B2357" s="1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</row>
    <row r="2358" spans="1:30">
      <c r="A2358" s="1"/>
      <c r="B2358" s="1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</row>
    <row r="2359" spans="1:30">
      <c r="A2359" s="1"/>
      <c r="B2359" s="1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</row>
    <row r="2360" spans="1:30">
      <c r="A2360" s="1"/>
      <c r="B2360" s="1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</row>
    <row r="2361" spans="1:30">
      <c r="A2361" s="1"/>
      <c r="B2361" s="1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</row>
    <row r="2362" spans="1:30">
      <c r="A2362" s="1"/>
      <c r="B2362" s="1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</row>
    <row r="2363" spans="1:30">
      <c r="A2363" s="1"/>
      <c r="B2363" s="1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</row>
    <row r="2364" spans="1:30">
      <c r="A2364" s="1"/>
      <c r="B2364" s="1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</row>
    <row r="2365" spans="1:30">
      <c r="A2365" s="1"/>
      <c r="B2365" s="1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</row>
    <row r="2366" spans="1:30">
      <c r="A2366" s="1"/>
      <c r="B2366" s="1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</row>
    <row r="2367" spans="1:30">
      <c r="A2367" s="1"/>
      <c r="B2367" s="1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</row>
    <row r="2368" spans="1:30">
      <c r="A2368" s="1"/>
      <c r="B2368" s="1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</row>
    <row r="2369" spans="1:30">
      <c r="A2369" s="1"/>
      <c r="B2369" s="1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</row>
    <row r="2370" spans="1:30">
      <c r="A2370" s="1"/>
      <c r="B2370" s="1"/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</row>
    <row r="2371" spans="1:30">
      <c r="A2371" s="1"/>
      <c r="B2371" s="1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</row>
    <row r="2372" spans="1:30">
      <c r="A2372" s="1"/>
      <c r="B2372" s="1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</row>
    <row r="2373" spans="1:30">
      <c r="A2373" s="1"/>
      <c r="B2373" s="1"/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</row>
    <row r="2374" spans="1:30">
      <c r="A2374" s="1"/>
      <c r="B2374" s="1"/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</row>
    <row r="2375" spans="1:30">
      <c r="A2375" s="1"/>
      <c r="B2375" s="1"/>
      <c r="C2375" s="62"/>
      <c r="D2375" s="62"/>
      <c r="E2375" s="62"/>
      <c r="F2375" s="62"/>
      <c r="G2375" s="62"/>
      <c r="H2375" s="62"/>
      <c r="I2375" s="62"/>
      <c r="J2375" s="62"/>
      <c r="K2375" s="62"/>
      <c r="L2375" s="62"/>
      <c r="M2375" s="62"/>
      <c r="N2375" s="62"/>
      <c r="O2375" s="62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</row>
    <row r="2376" spans="1:30">
      <c r="A2376" s="1"/>
      <c r="B2376" s="1"/>
      <c r="C2376" s="62"/>
      <c r="D2376" s="62"/>
      <c r="E2376" s="62"/>
      <c r="F2376" s="62"/>
      <c r="G2376" s="62"/>
      <c r="H2376" s="62"/>
      <c r="I2376" s="62"/>
      <c r="J2376" s="62"/>
      <c r="K2376" s="62"/>
      <c r="L2376" s="62"/>
      <c r="M2376" s="62"/>
      <c r="N2376" s="62"/>
      <c r="O2376" s="62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</row>
    <row r="2377" spans="1:30">
      <c r="A2377" s="1"/>
      <c r="B2377" s="1"/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</row>
    <row r="2378" spans="1:30">
      <c r="A2378" s="1"/>
      <c r="B2378" s="1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</row>
    <row r="2379" spans="1:30">
      <c r="A2379" s="1"/>
      <c r="B2379" s="1"/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</row>
    <row r="2380" spans="1:30">
      <c r="A2380" s="1"/>
      <c r="B2380" s="1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</row>
    <row r="2381" spans="1:30">
      <c r="A2381" s="1"/>
      <c r="B2381" s="1"/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</row>
    <row r="2382" spans="1:30">
      <c r="A2382" s="1"/>
      <c r="B2382" s="1"/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</row>
    <row r="2383" spans="1:30">
      <c r="A2383" s="1"/>
      <c r="B2383" s="1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</row>
    <row r="2384" spans="1:30">
      <c r="A2384" s="1"/>
      <c r="B2384" s="1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</row>
    <row r="2385" spans="1:30">
      <c r="A2385" s="1"/>
      <c r="B2385" s="1"/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</row>
    <row r="2386" spans="1:30">
      <c r="A2386" s="1"/>
      <c r="B2386" s="1"/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</row>
    <row r="2387" spans="1:30">
      <c r="A2387" s="1"/>
      <c r="B2387" s="1"/>
      <c r="C2387" s="62"/>
      <c r="D2387" s="62"/>
      <c r="E2387" s="62"/>
      <c r="F2387" s="62"/>
      <c r="G2387" s="62"/>
      <c r="H2387" s="62"/>
      <c r="I2387" s="62"/>
      <c r="J2387" s="62"/>
      <c r="K2387" s="62"/>
      <c r="L2387" s="62"/>
      <c r="M2387" s="62"/>
      <c r="N2387" s="62"/>
      <c r="O2387" s="62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</row>
    <row r="2388" spans="1:30">
      <c r="A2388" s="1"/>
      <c r="B2388" s="1"/>
      <c r="C2388" s="62"/>
      <c r="D2388" s="62"/>
      <c r="E2388" s="62"/>
      <c r="F2388" s="62"/>
      <c r="G2388" s="62"/>
      <c r="H2388" s="62"/>
      <c r="I2388" s="62"/>
      <c r="J2388" s="62"/>
      <c r="K2388" s="62"/>
      <c r="L2388" s="62"/>
      <c r="M2388" s="62"/>
      <c r="N2388" s="62"/>
      <c r="O2388" s="62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</row>
    <row r="2389" spans="1:30">
      <c r="A2389" s="1"/>
      <c r="B2389" s="1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</row>
    <row r="2390" spans="1:30">
      <c r="A2390" s="1"/>
      <c r="B2390" s="1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</row>
    <row r="2391" spans="1:30">
      <c r="A2391" s="1"/>
      <c r="B2391" s="1"/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</row>
    <row r="2392" spans="1:30">
      <c r="A2392" s="1"/>
      <c r="B2392" s="1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</row>
    <row r="2393" spans="1:30">
      <c r="A2393" s="1"/>
      <c r="B2393" s="1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</row>
    <row r="2394" spans="1:30">
      <c r="A2394" s="1"/>
      <c r="B2394" s="1"/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</row>
    <row r="2395" spans="1:30">
      <c r="A2395" s="1"/>
      <c r="B2395" s="1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</row>
    <row r="2396" spans="1:30">
      <c r="A2396" s="1"/>
      <c r="B2396" s="1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</row>
    <row r="2397" spans="1:30">
      <c r="A2397" s="1"/>
      <c r="B2397" s="1"/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</row>
    <row r="2398" spans="1:30">
      <c r="A2398" s="1"/>
      <c r="B2398" s="1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</row>
    <row r="2399" spans="1:30">
      <c r="A2399" s="1"/>
      <c r="B2399" s="1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</row>
    <row r="2400" spans="1:30">
      <c r="A2400" s="1"/>
      <c r="B2400" s="1"/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</row>
    <row r="2401" spans="1:30">
      <c r="A2401" s="1"/>
      <c r="B2401" s="1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</row>
    <row r="2402" spans="1:30">
      <c r="A2402" s="1"/>
      <c r="B2402" s="1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</row>
    <row r="2403" spans="1:30">
      <c r="A2403" s="1"/>
      <c r="B2403" s="1"/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</row>
    <row r="2404" spans="1:30">
      <c r="A2404" s="1"/>
      <c r="B2404" s="1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</row>
    <row r="2405" spans="1:30">
      <c r="A2405" s="1"/>
      <c r="B2405" s="1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</row>
    <row r="2406" spans="1:30">
      <c r="A2406" s="1"/>
      <c r="B2406" s="1"/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</row>
    <row r="2407" spans="1:30">
      <c r="A2407" s="1"/>
      <c r="B2407" s="1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</row>
    <row r="2408" spans="1:30">
      <c r="A2408" s="1"/>
      <c r="B2408" s="1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</row>
    <row r="2409" spans="1:30">
      <c r="A2409" s="1"/>
      <c r="B2409" s="1"/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</row>
    <row r="2410" spans="1:30">
      <c r="A2410" s="1"/>
      <c r="B2410" s="1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</row>
    <row r="2411" spans="1:30">
      <c r="A2411" s="1"/>
      <c r="B2411" s="1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</row>
    <row r="2412" spans="1:30">
      <c r="A2412" s="1"/>
      <c r="B2412" s="1"/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</row>
    <row r="2413" spans="1:30">
      <c r="A2413" s="1"/>
      <c r="B2413" s="1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</row>
    <row r="2414" spans="1:30">
      <c r="A2414" s="1"/>
      <c r="B2414" s="1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</row>
    <row r="2415" spans="1:30">
      <c r="A2415" s="1"/>
      <c r="B2415" s="1"/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</row>
    <row r="2416" spans="1:30">
      <c r="A2416" s="1"/>
      <c r="B2416" s="1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</row>
    <row r="2417" spans="1:30">
      <c r="A2417" s="1"/>
      <c r="B2417" s="1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</row>
    <row r="2418" spans="1:30">
      <c r="A2418" s="1"/>
      <c r="B2418" s="1"/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</row>
    <row r="2419" spans="1:30">
      <c r="A2419" s="1"/>
      <c r="B2419" s="1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</row>
    <row r="2420" spans="1:30">
      <c r="A2420" s="1"/>
      <c r="B2420" s="1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</row>
    <row r="2421" spans="1:30">
      <c r="A2421" s="1"/>
      <c r="B2421" s="1"/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</row>
    <row r="2422" spans="1:30">
      <c r="A2422" s="1"/>
      <c r="B2422" s="1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</row>
    <row r="2423" spans="1:30">
      <c r="A2423" s="1"/>
      <c r="B2423" s="1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</row>
    <row r="2424" spans="1:30">
      <c r="A2424" s="1"/>
      <c r="B2424" s="1"/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</row>
    <row r="2425" spans="1:30">
      <c r="A2425" s="1"/>
      <c r="B2425" s="1"/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</row>
    <row r="2426" spans="1:30">
      <c r="A2426" s="1"/>
      <c r="B2426" s="1"/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</row>
    <row r="2427" spans="1:30">
      <c r="A2427" s="1"/>
      <c r="B2427" s="1"/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</row>
    <row r="2428" spans="1:30">
      <c r="A2428" s="1"/>
      <c r="B2428" s="1"/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</row>
    <row r="2429" spans="1:30">
      <c r="A2429" s="1"/>
      <c r="B2429" s="1"/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</row>
    <row r="2430" spans="1:30">
      <c r="A2430" s="1"/>
      <c r="B2430" s="1"/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</row>
    <row r="2431" spans="1:30">
      <c r="A2431" s="1"/>
      <c r="B2431" s="1"/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</row>
    <row r="2432" spans="1:30">
      <c r="A2432" s="1"/>
      <c r="B2432" s="1"/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</row>
    <row r="2433" spans="1:30">
      <c r="A2433" s="1"/>
      <c r="B2433" s="1"/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</row>
    <row r="2434" spans="1:30">
      <c r="A2434" s="1"/>
      <c r="B2434" s="1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</row>
    <row r="2435" spans="1:30">
      <c r="A2435" s="1"/>
      <c r="B2435" s="1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</row>
    <row r="2436" spans="1:30">
      <c r="A2436" s="1"/>
      <c r="B2436" s="1"/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</row>
    <row r="2437" spans="1:30">
      <c r="A2437" s="1"/>
      <c r="B2437" s="1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</row>
    <row r="2438" spans="1:30">
      <c r="A2438" s="1"/>
      <c r="B2438" s="1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</row>
    <row r="2439" spans="1:30">
      <c r="A2439" s="1"/>
      <c r="B2439" s="1"/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</row>
    <row r="2440" spans="1:30">
      <c r="A2440" s="1"/>
      <c r="B2440" s="1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</row>
    <row r="2441" spans="1:30">
      <c r="A2441" s="1"/>
      <c r="B2441" s="1"/>
      <c r="C2441" s="62"/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2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</row>
    <row r="2442" spans="1:30">
      <c r="A2442" s="1"/>
      <c r="B2442" s="1"/>
      <c r="C2442" s="62"/>
      <c r="D2442" s="62"/>
      <c r="E2442" s="62"/>
      <c r="F2442" s="62"/>
      <c r="G2442" s="62"/>
      <c r="H2442" s="62"/>
      <c r="I2442" s="62"/>
      <c r="J2442" s="62"/>
      <c r="K2442" s="62"/>
      <c r="L2442" s="62"/>
      <c r="M2442" s="62"/>
      <c r="N2442" s="62"/>
      <c r="O2442" s="62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</row>
    <row r="2443" spans="1:30">
      <c r="A2443" s="1"/>
      <c r="B2443" s="1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</row>
    <row r="2444" spans="1:30">
      <c r="A2444" s="1"/>
      <c r="B2444" s="1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</row>
    <row r="2445" spans="1:30">
      <c r="A2445" s="1"/>
      <c r="B2445" s="1"/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</row>
    <row r="2446" spans="1:30">
      <c r="A2446" s="1"/>
      <c r="B2446" s="1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</row>
    <row r="2447" spans="1:30">
      <c r="A2447" s="1"/>
      <c r="B2447" s="1"/>
      <c r="C2447" s="62"/>
      <c r="D2447" s="62"/>
      <c r="E2447" s="62"/>
      <c r="F2447" s="62"/>
      <c r="G2447" s="62"/>
      <c r="H2447" s="62"/>
      <c r="I2447" s="62"/>
      <c r="J2447" s="62"/>
      <c r="K2447" s="62"/>
      <c r="L2447" s="62"/>
      <c r="M2447" s="62"/>
      <c r="N2447" s="62"/>
      <c r="O2447" s="62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</row>
    <row r="2448" spans="1:30">
      <c r="A2448" s="1"/>
      <c r="B2448" s="1"/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</row>
    <row r="2449" spans="1:30">
      <c r="A2449" s="1"/>
      <c r="B2449" s="1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</row>
    <row r="2450" spans="1:30">
      <c r="A2450" s="1"/>
      <c r="B2450" s="1"/>
      <c r="C2450" s="62"/>
      <c r="D2450" s="62"/>
      <c r="E2450" s="62"/>
      <c r="F2450" s="62"/>
      <c r="G2450" s="62"/>
      <c r="H2450" s="62"/>
      <c r="I2450" s="62"/>
      <c r="J2450" s="62"/>
      <c r="K2450" s="62"/>
      <c r="L2450" s="62"/>
      <c r="M2450" s="62"/>
      <c r="N2450" s="62"/>
      <c r="O2450" s="62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</row>
    <row r="2451" spans="1:30">
      <c r="A2451" s="1"/>
      <c r="B2451" s="1"/>
      <c r="C2451" s="62"/>
      <c r="D2451" s="62"/>
      <c r="E2451" s="62"/>
      <c r="F2451" s="62"/>
      <c r="G2451" s="62"/>
      <c r="H2451" s="62"/>
      <c r="I2451" s="62"/>
      <c r="J2451" s="62"/>
      <c r="K2451" s="62"/>
      <c r="L2451" s="62"/>
      <c r="M2451" s="62"/>
      <c r="N2451" s="62"/>
      <c r="O2451" s="62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</row>
    <row r="2452" spans="1:30">
      <c r="A2452" s="1"/>
      <c r="B2452" s="1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</row>
    <row r="2453" spans="1:30">
      <c r="A2453" s="1"/>
      <c r="B2453" s="1"/>
      <c r="C2453" s="62"/>
      <c r="D2453" s="62"/>
      <c r="E2453" s="62"/>
      <c r="F2453" s="62"/>
      <c r="G2453" s="62"/>
      <c r="H2453" s="62"/>
      <c r="I2453" s="62"/>
      <c r="J2453" s="62"/>
      <c r="K2453" s="62"/>
      <c r="L2453" s="62"/>
      <c r="M2453" s="62"/>
      <c r="N2453" s="62"/>
      <c r="O2453" s="62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</row>
    <row r="2454" spans="1:30">
      <c r="A2454" s="1"/>
      <c r="B2454" s="1"/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</row>
    <row r="2455" spans="1:30">
      <c r="A2455" s="1"/>
      <c r="B2455" s="1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</row>
    <row r="2456" spans="1:30">
      <c r="A2456" s="1"/>
      <c r="B2456" s="1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</row>
    <row r="2457" spans="1:30">
      <c r="A2457" s="1"/>
      <c r="B2457" s="1"/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</row>
    <row r="2458" spans="1:30">
      <c r="A2458" s="1"/>
      <c r="B2458" s="1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</row>
    <row r="2459" spans="1:30">
      <c r="A2459" s="1"/>
      <c r="B2459" s="1"/>
      <c r="C2459" s="62"/>
      <c r="D2459" s="62"/>
      <c r="E2459" s="62"/>
      <c r="F2459" s="62"/>
      <c r="G2459" s="62"/>
      <c r="H2459" s="62"/>
      <c r="I2459" s="62"/>
      <c r="J2459" s="62"/>
      <c r="K2459" s="62"/>
      <c r="L2459" s="62"/>
      <c r="M2459" s="62"/>
      <c r="N2459" s="62"/>
      <c r="O2459" s="62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</row>
    <row r="2460" spans="1:30">
      <c r="A2460" s="1"/>
      <c r="B2460" s="1"/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</row>
    <row r="2461" spans="1:30">
      <c r="A2461" s="1"/>
      <c r="B2461" s="1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</row>
    <row r="2462" spans="1:30">
      <c r="A2462" s="1"/>
      <c r="B2462" s="1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</row>
    <row r="2463" spans="1:30">
      <c r="A2463" s="1"/>
      <c r="B2463" s="1"/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</row>
    <row r="2464" spans="1:30">
      <c r="A2464" s="1"/>
      <c r="B2464" s="1"/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</row>
    <row r="2465" spans="1:30">
      <c r="A2465" s="1"/>
      <c r="B2465" s="1"/>
      <c r="C2465" s="62"/>
      <c r="D2465" s="62"/>
      <c r="E2465" s="62"/>
      <c r="F2465" s="62"/>
      <c r="G2465" s="62"/>
      <c r="H2465" s="62"/>
      <c r="I2465" s="62"/>
      <c r="J2465" s="62"/>
      <c r="K2465" s="62"/>
      <c r="L2465" s="62"/>
      <c r="M2465" s="62"/>
      <c r="N2465" s="62"/>
      <c r="O2465" s="62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</row>
    <row r="2466" spans="1:30">
      <c r="A2466" s="1"/>
      <c r="B2466" s="1"/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</row>
    <row r="2467" spans="1:30">
      <c r="A2467" s="1"/>
      <c r="B2467" s="1"/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</row>
    <row r="2468" spans="1:30">
      <c r="A2468" s="1"/>
      <c r="B2468" s="1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</row>
    <row r="2469" spans="1:30">
      <c r="A2469" s="1"/>
      <c r="B2469" s="1"/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</row>
    <row r="2470" spans="1:30">
      <c r="A2470" s="1"/>
      <c r="B2470" s="1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</row>
    <row r="2471" spans="1:30">
      <c r="A2471" s="1"/>
      <c r="B2471" s="1"/>
      <c r="C2471" s="62"/>
      <c r="D2471" s="62"/>
      <c r="E2471" s="62"/>
      <c r="F2471" s="62"/>
      <c r="G2471" s="62"/>
      <c r="H2471" s="62"/>
      <c r="I2471" s="62"/>
      <c r="J2471" s="62"/>
      <c r="K2471" s="62"/>
      <c r="L2471" s="62"/>
      <c r="M2471" s="62"/>
      <c r="N2471" s="62"/>
      <c r="O2471" s="62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</row>
    <row r="2472" spans="1:30">
      <c r="A2472" s="1"/>
      <c r="B2472" s="1"/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</row>
    <row r="2473" spans="1:30">
      <c r="A2473" s="1"/>
      <c r="B2473" s="1"/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</row>
    <row r="2474" spans="1:30">
      <c r="A2474" s="1"/>
      <c r="B2474" s="1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</row>
    <row r="2475" spans="1:30">
      <c r="A2475" s="1"/>
      <c r="B2475" s="1"/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</row>
    <row r="2476" spans="1:30">
      <c r="A2476" s="1"/>
      <c r="B2476" s="1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</row>
    <row r="2477" spans="1:30">
      <c r="A2477" s="1"/>
      <c r="B2477" s="1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</row>
    <row r="2478" spans="1:30">
      <c r="A2478" s="1"/>
      <c r="B2478" s="1"/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</row>
    <row r="2479" spans="1:30">
      <c r="A2479" s="1"/>
      <c r="B2479" s="1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</row>
    <row r="2480" spans="1:30">
      <c r="A2480" s="1"/>
      <c r="B2480" s="1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</row>
    <row r="2481" spans="1:30">
      <c r="A2481" s="1"/>
      <c r="B2481" s="1"/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</row>
    <row r="2482" spans="1:30">
      <c r="A2482" s="1"/>
      <c r="B2482" s="1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</row>
    <row r="2483" spans="1:30">
      <c r="A2483" s="1"/>
      <c r="B2483" s="1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</row>
    <row r="2484" spans="1:30">
      <c r="A2484" s="1"/>
      <c r="B2484" s="1"/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</row>
    <row r="2485" spans="1:30">
      <c r="A2485" s="1"/>
      <c r="B2485" s="1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</row>
    <row r="2486" spans="1:30">
      <c r="A2486" s="1"/>
      <c r="B2486" s="1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</row>
    <row r="2487" spans="1:30">
      <c r="A2487" s="1"/>
      <c r="B2487" s="1"/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</row>
    <row r="2488" spans="1:30">
      <c r="A2488" s="1"/>
      <c r="B2488" s="1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</row>
    <row r="2489" spans="1:30">
      <c r="A2489" s="1"/>
      <c r="B2489" s="1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</row>
    <row r="2490" spans="1:30">
      <c r="A2490" s="1"/>
      <c r="B2490" s="1"/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</row>
    <row r="2491" spans="1:30">
      <c r="A2491" s="1"/>
      <c r="B2491" s="1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</row>
    <row r="2492" spans="1:30">
      <c r="A2492" s="1"/>
      <c r="B2492" s="1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</row>
    <row r="2493" spans="1:30">
      <c r="A2493" s="1"/>
      <c r="B2493" s="1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</row>
    <row r="2494" spans="1:30">
      <c r="A2494" s="1"/>
      <c r="B2494" s="1"/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</row>
    <row r="2495" spans="1:30">
      <c r="A2495" s="1"/>
      <c r="B2495" s="1"/>
      <c r="C2495" s="62"/>
      <c r="D2495" s="62"/>
      <c r="E2495" s="62"/>
      <c r="F2495" s="62"/>
      <c r="G2495" s="62"/>
      <c r="H2495" s="62"/>
      <c r="I2495" s="62"/>
      <c r="J2495" s="62"/>
      <c r="K2495" s="62"/>
      <c r="L2495" s="62"/>
      <c r="M2495" s="62"/>
      <c r="N2495" s="62"/>
      <c r="O2495" s="62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</row>
    <row r="2496" spans="1:30">
      <c r="A2496" s="1"/>
      <c r="B2496" s="1"/>
      <c r="C2496" s="62"/>
      <c r="D2496" s="62"/>
      <c r="E2496" s="62"/>
      <c r="F2496" s="62"/>
      <c r="G2496" s="62"/>
      <c r="H2496" s="62"/>
      <c r="I2496" s="62"/>
      <c r="J2496" s="62"/>
      <c r="K2496" s="62"/>
      <c r="L2496" s="62"/>
      <c r="M2496" s="62"/>
      <c r="N2496" s="62"/>
      <c r="O2496" s="62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</row>
    <row r="2497" spans="1:30">
      <c r="A2497" s="1"/>
      <c r="B2497" s="1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</row>
    <row r="2498" spans="1:30">
      <c r="A2498" s="1"/>
      <c r="B2498" s="1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</row>
    <row r="2499" spans="1:30">
      <c r="A2499" s="1"/>
      <c r="B2499" s="1"/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</row>
    <row r="2500" spans="1:30">
      <c r="A2500" s="1"/>
      <c r="B2500" s="1"/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</row>
    <row r="2501" spans="1:30">
      <c r="A2501" s="1"/>
      <c r="B2501" s="1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</row>
    <row r="2502" spans="1:30">
      <c r="A2502" s="1"/>
      <c r="B2502" s="1"/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</row>
    <row r="2503" spans="1:30">
      <c r="A2503" s="1"/>
      <c r="B2503" s="1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</row>
    <row r="2504" spans="1:30">
      <c r="A2504" s="1"/>
      <c r="B2504" s="1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</row>
    <row r="2505" spans="1:30">
      <c r="A2505" s="1"/>
      <c r="B2505" s="1"/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</row>
    <row r="2506" spans="1:30">
      <c r="A2506" s="1"/>
      <c r="B2506" s="1"/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</row>
    <row r="2507" spans="1:30">
      <c r="A2507" s="1"/>
      <c r="B2507" s="1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</row>
    <row r="2508" spans="1:30">
      <c r="A2508" s="1"/>
      <c r="B2508" s="1"/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</row>
    <row r="2509" spans="1:30">
      <c r="A2509" s="1"/>
      <c r="B2509" s="1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</row>
    <row r="2510" spans="1:30">
      <c r="A2510" s="1"/>
      <c r="B2510" s="1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</row>
    <row r="2511" spans="1:30">
      <c r="A2511" s="1"/>
      <c r="B2511" s="1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</row>
    <row r="2512" spans="1:30">
      <c r="A2512" s="1"/>
      <c r="B2512" s="1"/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</row>
    <row r="2513" spans="1:30">
      <c r="A2513" s="1"/>
      <c r="B2513" s="1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</row>
    <row r="2514" spans="1:30">
      <c r="A2514" s="1"/>
      <c r="B2514" s="1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</row>
    <row r="2515" spans="1:30">
      <c r="A2515" s="1"/>
      <c r="B2515" s="1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</row>
    <row r="2516" spans="1:30">
      <c r="A2516" s="1"/>
      <c r="B2516" s="1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</row>
    <row r="2517" spans="1:30">
      <c r="A2517" s="1"/>
      <c r="B2517" s="1"/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</row>
    <row r="2518" spans="1:30">
      <c r="A2518" s="1"/>
      <c r="B2518" s="1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</row>
    <row r="2519" spans="1:30">
      <c r="A2519" s="1"/>
      <c r="B2519" s="1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</row>
    <row r="2520" spans="1:30">
      <c r="A2520" s="1"/>
      <c r="B2520" s="1"/>
      <c r="C2520" s="62"/>
      <c r="D2520" s="62"/>
      <c r="E2520" s="62"/>
      <c r="F2520" s="62"/>
      <c r="G2520" s="62"/>
      <c r="H2520" s="62"/>
      <c r="I2520" s="62"/>
      <c r="J2520" s="62"/>
      <c r="K2520" s="62"/>
      <c r="L2520" s="62"/>
      <c r="M2520" s="62"/>
      <c r="N2520" s="62"/>
      <c r="O2520" s="62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</row>
    <row r="2521" spans="1:30">
      <c r="A2521" s="1"/>
      <c r="B2521" s="1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</row>
    <row r="2522" spans="1:30">
      <c r="A2522" s="1"/>
      <c r="B2522" s="1"/>
      <c r="C2522" s="62"/>
      <c r="D2522" s="62"/>
      <c r="E2522" s="62"/>
      <c r="F2522" s="62"/>
      <c r="G2522" s="62"/>
      <c r="H2522" s="62"/>
      <c r="I2522" s="62"/>
      <c r="J2522" s="62"/>
      <c r="K2522" s="62"/>
      <c r="L2522" s="62"/>
      <c r="M2522" s="62"/>
      <c r="N2522" s="62"/>
      <c r="O2522" s="62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</row>
    <row r="2523" spans="1:30">
      <c r="A2523" s="1"/>
      <c r="B2523" s="1"/>
      <c r="C2523" s="62"/>
      <c r="D2523" s="62"/>
      <c r="E2523" s="62"/>
      <c r="F2523" s="62"/>
      <c r="G2523" s="62"/>
      <c r="H2523" s="62"/>
      <c r="I2523" s="62"/>
      <c r="J2523" s="62"/>
      <c r="K2523" s="62"/>
      <c r="L2523" s="62"/>
      <c r="M2523" s="62"/>
      <c r="N2523" s="62"/>
      <c r="O2523" s="62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</row>
    <row r="2524" spans="1:30">
      <c r="A2524" s="1"/>
      <c r="B2524" s="1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</row>
    <row r="2525" spans="1:30">
      <c r="A2525" s="1"/>
      <c r="B2525" s="1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</row>
    <row r="2526" spans="1:30">
      <c r="A2526" s="1"/>
      <c r="B2526" s="1"/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</row>
    <row r="2527" spans="1:30">
      <c r="A2527" s="1"/>
      <c r="B2527" s="1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</row>
    <row r="2528" spans="1:30">
      <c r="A2528" s="1"/>
      <c r="B2528" s="1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</row>
    <row r="2529" spans="1:30">
      <c r="A2529" s="1"/>
      <c r="B2529" s="1"/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</row>
    <row r="2530" spans="1:30">
      <c r="A2530" s="1"/>
      <c r="B2530" s="1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</row>
    <row r="2531" spans="1:30">
      <c r="A2531" s="1"/>
      <c r="B2531" s="1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</row>
    <row r="2532" spans="1:30">
      <c r="A2532" s="1"/>
      <c r="B2532" s="1"/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</row>
    <row r="2533" spans="1:30">
      <c r="A2533" s="1"/>
      <c r="B2533" s="1"/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</row>
    <row r="2534" spans="1:30">
      <c r="A2534" s="1"/>
      <c r="B2534" s="1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</row>
    <row r="2535" spans="1:30">
      <c r="A2535" s="1"/>
      <c r="B2535" s="1"/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</row>
    <row r="2536" spans="1:30">
      <c r="A2536" s="1"/>
      <c r="B2536" s="1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</row>
    <row r="2537" spans="1:30">
      <c r="A2537" s="1"/>
      <c r="B2537" s="1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</row>
    <row r="2538" spans="1:30">
      <c r="A2538" s="1"/>
      <c r="B2538" s="1"/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</row>
    <row r="2539" spans="1:30">
      <c r="A2539" s="1"/>
      <c r="B2539" s="1"/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</row>
    <row r="2540" spans="1:30">
      <c r="A2540" s="1"/>
      <c r="B2540" s="1"/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</row>
    <row r="2541" spans="1:30">
      <c r="A2541" s="1"/>
      <c r="B2541" s="1"/>
      <c r="C2541" s="62"/>
      <c r="D2541" s="62"/>
      <c r="E2541" s="62"/>
      <c r="F2541" s="62"/>
      <c r="G2541" s="62"/>
      <c r="H2541" s="62"/>
      <c r="I2541" s="62"/>
      <c r="J2541" s="62"/>
      <c r="K2541" s="62"/>
      <c r="L2541" s="62"/>
      <c r="M2541" s="62"/>
      <c r="N2541" s="62"/>
      <c r="O2541" s="62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</row>
    <row r="2542" spans="1:30">
      <c r="A2542" s="1"/>
      <c r="B2542" s="1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</row>
    <row r="2543" spans="1:30">
      <c r="A2543" s="1"/>
      <c r="B2543" s="1"/>
      <c r="C2543" s="62"/>
      <c r="D2543" s="62"/>
      <c r="E2543" s="62"/>
      <c r="F2543" s="62"/>
      <c r="G2543" s="62"/>
      <c r="H2543" s="62"/>
      <c r="I2543" s="62"/>
      <c r="J2543" s="62"/>
      <c r="K2543" s="62"/>
      <c r="L2543" s="62"/>
      <c r="M2543" s="62"/>
      <c r="N2543" s="62"/>
      <c r="O2543" s="62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</row>
    <row r="2544" spans="1:30">
      <c r="A2544" s="1"/>
      <c r="B2544" s="1"/>
      <c r="C2544" s="62"/>
      <c r="D2544" s="62"/>
      <c r="E2544" s="62"/>
      <c r="F2544" s="62"/>
      <c r="G2544" s="62"/>
      <c r="H2544" s="62"/>
      <c r="I2544" s="62"/>
      <c r="J2544" s="62"/>
      <c r="K2544" s="62"/>
      <c r="L2544" s="62"/>
      <c r="M2544" s="62"/>
      <c r="N2544" s="62"/>
      <c r="O2544" s="62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</row>
    <row r="2545" spans="1:30">
      <c r="A2545" s="1"/>
      <c r="B2545" s="1"/>
      <c r="C2545" s="62"/>
      <c r="D2545" s="62"/>
      <c r="E2545" s="62"/>
      <c r="F2545" s="62"/>
      <c r="G2545" s="62"/>
      <c r="H2545" s="62"/>
      <c r="I2545" s="62"/>
      <c r="J2545" s="62"/>
      <c r="K2545" s="62"/>
      <c r="L2545" s="62"/>
      <c r="M2545" s="62"/>
      <c r="N2545" s="62"/>
      <c r="O2545" s="62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</row>
    <row r="2546" spans="1:30">
      <c r="A2546" s="1"/>
      <c r="B2546" s="1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2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</row>
    <row r="2547" spans="1:30">
      <c r="A2547" s="1"/>
      <c r="B2547" s="1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2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</row>
    <row r="2548" spans="1:30">
      <c r="A2548" s="1"/>
      <c r="B2548" s="1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2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</row>
    <row r="2549" spans="1:30">
      <c r="A2549" s="1"/>
      <c r="B2549" s="1"/>
      <c r="C2549" s="62"/>
      <c r="D2549" s="62"/>
      <c r="E2549" s="62"/>
      <c r="F2549" s="62"/>
      <c r="G2549" s="62"/>
      <c r="H2549" s="62"/>
      <c r="I2549" s="62"/>
      <c r="J2549" s="62"/>
      <c r="K2549" s="62"/>
      <c r="L2549" s="62"/>
      <c r="M2549" s="62"/>
      <c r="N2549" s="62"/>
      <c r="O2549" s="62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</row>
    <row r="2550" spans="1:30">
      <c r="A2550" s="1"/>
      <c r="B2550" s="1"/>
      <c r="C2550" s="62"/>
      <c r="D2550" s="62"/>
      <c r="E2550" s="62"/>
      <c r="F2550" s="62"/>
      <c r="G2550" s="62"/>
      <c r="H2550" s="62"/>
      <c r="I2550" s="62"/>
      <c r="J2550" s="62"/>
      <c r="K2550" s="62"/>
      <c r="L2550" s="62"/>
      <c r="M2550" s="62"/>
      <c r="N2550" s="62"/>
      <c r="O2550" s="62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</row>
    <row r="2551" spans="1:30">
      <c r="A2551" s="1"/>
      <c r="B2551" s="1"/>
      <c r="C2551" s="62"/>
      <c r="D2551" s="62"/>
      <c r="E2551" s="62"/>
      <c r="F2551" s="62"/>
      <c r="G2551" s="62"/>
      <c r="H2551" s="62"/>
      <c r="I2551" s="62"/>
      <c r="J2551" s="62"/>
      <c r="K2551" s="62"/>
      <c r="L2551" s="62"/>
      <c r="M2551" s="62"/>
      <c r="N2551" s="62"/>
      <c r="O2551" s="62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</row>
    <row r="2552" spans="1:30">
      <c r="A2552" s="1"/>
      <c r="B2552" s="1"/>
      <c r="C2552" s="62"/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2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</row>
    <row r="2553" spans="1:30">
      <c r="A2553" s="1"/>
      <c r="B2553" s="1"/>
      <c r="C2553" s="62"/>
      <c r="D2553" s="62"/>
      <c r="E2553" s="62"/>
      <c r="F2553" s="62"/>
      <c r="G2553" s="62"/>
      <c r="H2553" s="62"/>
      <c r="I2553" s="62"/>
      <c r="J2553" s="62"/>
      <c r="K2553" s="62"/>
      <c r="L2553" s="62"/>
      <c r="M2553" s="62"/>
      <c r="N2553" s="62"/>
      <c r="O2553" s="62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</row>
    <row r="2554" spans="1:30">
      <c r="A2554" s="1"/>
      <c r="B2554" s="1"/>
      <c r="C2554" s="62"/>
      <c r="D2554" s="62"/>
      <c r="E2554" s="62"/>
      <c r="F2554" s="62"/>
      <c r="G2554" s="62"/>
      <c r="H2554" s="62"/>
      <c r="I2554" s="62"/>
      <c r="J2554" s="62"/>
      <c r="K2554" s="62"/>
      <c r="L2554" s="62"/>
      <c r="M2554" s="62"/>
      <c r="N2554" s="62"/>
      <c r="O2554" s="62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</row>
    <row r="2555" spans="1:30">
      <c r="A2555" s="1"/>
      <c r="B2555" s="1"/>
      <c r="C2555" s="62"/>
      <c r="D2555" s="62"/>
      <c r="E2555" s="62"/>
      <c r="F2555" s="62"/>
      <c r="G2555" s="62"/>
      <c r="H2555" s="62"/>
      <c r="I2555" s="62"/>
      <c r="J2555" s="62"/>
      <c r="K2555" s="62"/>
      <c r="L2555" s="62"/>
      <c r="M2555" s="62"/>
      <c r="N2555" s="62"/>
      <c r="O2555" s="62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</row>
    <row r="2556" spans="1:30">
      <c r="A2556" s="1"/>
      <c r="B2556" s="1"/>
      <c r="C2556" s="62"/>
      <c r="D2556" s="62"/>
      <c r="E2556" s="62"/>
      <c r="F2556" s="62"/>
      <c r="G2556" s="62"/>
      <c r="H2556" s="62"/>
      <c r="I2556" s="62"/>
      <c r="J2556" s="62"/>
      <c r="K2556" s="62"/>
      <c r="L2556" s="62"/>
      <c r="M2556" s="62"/>
      <c r="N2556" s="62"/>
      <c r="O2556" s="62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</row>
    <row r="2557" spans="1:30">
      <c r="A2557" s="1"/>
      <c r="B2557" s="1"/>
      <c r="C2557" s="62"/>
      <c r="D2557" s="62"/>
      <c r="E2557" s="62"/>
      <c r="F2557" s="62"/>
      <c r="G2557" s="62"/>
      <c r="H2557" s="62"/>
      <c r="I2557" s="62"/>
      <c r="J2557" s="62"/>
      <c r="K2557" s="62"/>
      <c r="L2557" s="62"/>
      <c r="M2557" s="62"/>
      <c r="N2557" s="62"/>
      <c r="O2557" s="62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</row>
    <row r="2558" spans="1:30">
      <c r="A2558" s="1"/>
      <c r="B2558" s="1"/>
      <c r="C2558" s="62"/>
      <c r="D2558" s="62"/>
      <c r="E2558" s="62"/>
      <c r="F2558" s="62"/>
      <c r="G2558" s="62"/>
      <c r="H2558" s="62"/>
      <c r="I2558" s="62"/>
      <c r="J2558" s="62"/>
      <c r="K2558" s="62"/>
      <c r="L2558" s="62"/>
      <c r="M2558" s="62"/>
      <c r="N2558" s="62"/>
      <c r="O2558" s="62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</row>
    <row r="2559" spans="1:30">
      <c r="A2559" s="1"/>
      <c r="B2559" s="1"/>
      <c r="C2559" s="62"/>
      <c r="D2559" s="62"/>
      <c r="E2559" s="62"/>
      <c r="F2559" s="62"/>
      <c r="G2559" s="62"/>
      <c r="H2559" s="62"/>
      <c r="I2559" s="62"/>
      <c r="J2559" s="62"/>
      <c r="K2559" s="62"/>
      <c r="L2559" s="62"/>
      <c r="M2559" s="62"/>
      <c r="N2559" s="62"/>
      <c r="O2559" s="62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</row>
    <row r="2560" spans="1:30">
      <c r="A2560" s="1"/>
      <c r="B2560" s="1"/>
      <c r="C2560" s="62"/>
      <c r="D2560" s="62"/>
      <c r="E2560" s="62"/>
      <c r="F2560" s="62"/>
      <c r="G2560" s="62"/>
      <c r="H2560" s="62"/>
      <c r="I2560" s="62"/>
      <c r="J2560" s="62"/>
      <c r="K2560" s="62"/>
      <c r="L2560" s="62"/>
      <c r="M2560" s="62"/>
      <c r="N2560" s="62"/>
      <c r="O2560" s="62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</row>
    <row r="2561" spans="1:30">
      <c r="A2561" s="1"/>
      <c r="B2561" s="1"/>
      <c r="C2561" s="62"/>
      <c r="D2561" s="62"/>
      <c r="E2561" s="62"/>
      <c r="F2561" s="62"/>
      <c r="G2561" s="62"/>
      <c r="H2561" s="62"/>
      <c r="I2561" s="62"/>
      <c r="J2561" s="62"/>
      <c r="K2561" s="62"/>
      <c r="L2561" s="62"/>
      <c r="M2561" s="62"/>
      <c r="N2561" s="62"/>
      <c r="O2561" s="62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</row>
    <row r="2562" spans="1:30">
      <c r="A2562" s="1"/>
      <c r="B2562" s="1"/>
      <c r="C2562" s="62"/>
      <c r="D2562" s="62"/>
      <c r="E2562" s="62"/>
      <c r="F2562" s="62"/>
      <c r="G2562" s="62"/>
      <c r="H2562" s="62"/>
      <c r="I2562" s="62"/>
      <c r="J2562" s="62"/>
      <c r="K2562" s="62"/>
      <c r="L2562" s="62"/>
      <c r="M2562" s="62"/>
      <c r="N2562" s="62"/>
      <c r="O2562" s="62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</row>
    <row r="2563" spans="1:30">
      <c r="A2563" s="1"/>
      <c r="B2563" s="1"/>
      <c r="C2563" s="62"/>
      <c r="D2563" s="62"/>
      <c r="E2563" s="62"/>
      <c r="F2563" s="62"/>
      <c r="G2563" s="62"/>
      <c r="H2563" s="62"/>
      <c r="I2563" s="62"/>
      <c r="J2563" s="62"/>
      <c r="K2563" s="62"/>
      <c r="L2563" s="62"/>
      <c r="M2563" s="62"/>
      <c r="N2563" s="62"/>
      <c r="O2563" s="62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</row>
    <row r="2564" spans="1:30">
      <c r="A2564" s="1"/>
      <c r="B2564" s="1"/>
      <c r="C2564" s="62"/>
      <c r="D2564" s="62"/>
      <c r="E2564" s="62"/>
      <c r="F2564" s="62"/>
      <c r="G2564" s="62"/>
      <c r="H2564" s="62"/>
      <c r="I2564" s="62"/>
      <c r="J2564" s="62"/>
      <c r="K2564" s="62"/>
      <c r="L2564" s="62"/>
      <c r="M2564" s="62"/>
      <c r="N2564" s="62"/>
      <c r="O2564" s="62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</row>
    <row r="2565" spans="1:30">
      <c r="A2565" s="1"/>
      <c r="B2565" s="1"/>
      <c r="C2565" s="62"/>
      <c r="D2565" s="62"/>
      <c r="E2565" s="62"/>
      <c r="F2565" s="62"/>
      <c r="G2565" s="62"/>
      <c r="H2565" s="62"/>
      <c r="I2565" s="62"/>
      <c r="J2565" s="62"/>
      <c r="K2565" s="62"/>
      <c r="L2565" s="62"/>
      <c r="M2565" s="62"/>
      <c r="N2565" s="62"/>
      <c r="O2565" s="62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</row>
    <row r="2566" spans="1:30">
      <c r="A2566" s="1"/>
      <c r="B2566" s="1"/>
      <c r="C2566" s="62"/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2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</row>
    <row r="2567" spans="1:30">
      <c r="A2567" s="1"/>
      <c r="B2567" s="1"/>
      <c r="C2567" s="62"/>
      <c r="D2567" s="62"/>
      <c r="E2567" s="62"/>
      <c r="F2567" s="62"/>
      <c r="G2567" s="62"/>
      <c r="H2567" s="62"/>
      <c r="I2567" s="62"/>
      <c r="J2567" s="62"/>
      <c r="K2567" s="62"/>
      <c r="L2567" s="62"/>
      <c r="M2567" s="62"/>
      <c r="N2567" s="62"/>
      <c r="O2567" s="62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</row>
    <row r="2568" spans="1:30">
      <c r="A2568" s="1"/>
      <c r="B2568" s="1"/>
      <c r="C2568" s="62"/>
      <c r="D2568" s="62"/>
      <c r="E2568" s="62"/>
      <c r="F2568" s="62"/>
      <c r="G2568" s="62"/>
      <c r="H2568" s="62"/>
      <c r="I2568" s="62"/>
      <c r="J2568" s="62"/>
      <c r="K2568" s="62"/>
      <c r="L2568" s="62"/>
      <c r="M2568" s="62"/>
      <c r="N2568" s="62"/>
      <c r="O2568" s="62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</row>
    <row r="2569" spans="1:30">
      <c r="A2569" s="1"/>
      <c r="B2569" s="1"/>
      <c r="C2569" s="62"/>
      <c r="D2569" s="62"/>
      <c r="E2569" s="62"/>
      <c r="F2569" s="62"/>
      <c r="G2569" s="62"/>
      <c r="H2569" s="62"/>
      <c r="I2569" s="62"/>
      <c r="J2569" s="62"/>
      <c r="K2569" s="62"/>
      <c r="L2569" s="62"/>
      <c r="M2569" s="62"/>
      <c r="N2569" s="62"/>
      <c r="O2569" s="62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</row>
    <row r="2570" spans="1:30">
      <c r="A2570" s="1"/>
      <c r="B2570" s="1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2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</row>
    <row r="2571" spans="1:30">
      <c r="A2571" s="1"/>
      <c r="B2571" s="1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2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</row>
    <row r="2572" spans="1:30">
      <c r="A2572" s="1"/>
      <c r="B2572" s="1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2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</row>
    <row r="2573" spans="1:30">
      <c r="A2573" s="1"/>
      <c r="B2573" s="1"/>
      <c r="C2573" s="62"/>
      <c r="D2573" s="62"/>
      <c r="E2573" s="62"/>
      <c r="F2573" s="62"/>
      <c r="G2573" s="62"/>
      <c r="H2573" s="62"/>
      <c r="I2573" s="62"/>
      <c r="J2573" s="62"/>
      <c r="K2573" s="62"/>
      <c r="L2573" s="62"/>
      <c r="M2573" s="62"/>
      <c r="N2573" s="62"/>
      <c r="O2573" s="62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</row>
    <row r="2574" spans="1:30">
      <c r="A2574" s="1"/>
      <c r="B2574" s="1"/>
      <c r="C2574" s="62"/>
      <c r="D2574" s="62"/>
      <c r="E2574" s="62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</row>
    <row r="2575" spans="1:30">
      <c r="A2575" s="1"/>
      <c r="B2575" s="1"/>
      <c r="C2575" s="62"/>
      <c r="D2575" s="62"/>
      <c r="E2575" s="62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</row>
    <row r="2576" spans="1:30">
      <c r="A2576" s="1"/>
      <c r="B2576" s="1"/>
      <c r="C2576" s="62"/>
      <c r="D2576" s="62"/>
      <c r="E2576" s="62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</row>
    <row r="2577" spans="1:30">
      <c r="A2577" s="1"/>
      <c r="B2577" s="1"/>
      <c r="C2577" s="62"/>
      <c r="D2577" s="62"/>
      <c r="E2577" s="62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</row>
    <row r="2578" spans="1:30">
      <c r="A2578" s="1"/>
      <c r="B2578" s="1"/>
      <c r="C2578" s="62"/>
      <c r="D2578" s="62"/>
      <c r="E2578" s="62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</row>
    <row r="2579" spans="1:30">
      <c r="A2579" s="1"/>
      <c r="B2579" s="1"/>
      <c r="C2579" s="62"/>
      <c r="D2579" s="62"/>
      <c r="E2579" s="62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</row>
    <row r="2580" spans="1:30">
      <c r="A2580" s="1"/>
      <c r="B2580" s="1"/>
      <c r="C2580" s="62"/>
      <c r="D2580" s="62"/>
      <c r="E2580" s="62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</row>
    <row r="2581" spans="1:30">
      <c r="A2581" s="1"/>
      <c r="B2581" s="1"/>
      <c r="C2581" s="62"/>
      <c r="D2581" s="62"/>
      <c r="E2581" s="62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</row>
    <row r="2582" spans="1:30">
      <c r="A2582" s="1"/>
      <c r="B2582" s="1"/>
      <c r="C2582" s="62"/>
      <c r="D2582" s="62"/>
      <c r="E2582" s="62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</row>
    <row r="2583" spans="1:30">
      <c r="A2583" s="1"/>
      <c r="B2583" s="1"/>
      <c r="C2583" s="62"/>
      <c r="D2583" s="62"/>
      <c r="E2583" s="62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</row>
    <row r="2584" spans="1:30">
      <c r="A2584" s="1"/>
      <c r="B2584" s="1"/>
      <c r="C2584" s="62"/>
      <c r="D2584" s="62"/>
      <c r="E2584" s="62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</row>
    <row r="2585" spans="1:30">
      <c r="A2585" s="1"/>
      <c r="B2585" s="1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2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</row>
    <row r="2586" spans="1:30">
      <c r="A2586" s="1"/>
      <c r="B2586" s="1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2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</row>
    <row r="2587" spans="1:30">
      <c r="A2587" s="1"/>
      <c r="B2587" s="1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2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</row>
    <row r="2588" spans="1:30">
      <c r="A2588" s="1"/>
      <c r="B2588" s="1"/>
      <c r="C2588" s="62"/>
      <c r="D2588" s="62"/>
      <c r="E2588" s="62"/>
      <c r="F2588" s="62"/>
      <c r="G2588" s="62"/>
      <c r="H2588" s="62"/>
      <c r="I2588" s="62"/>
      <c r="J2588" s="62"/>
      <c r="K2588" s="62"/>
      <c r="L2588" s="62"/>
      <c r="M2588" s="62"/>
      <c r="N2588" s="62"/>
      <c r="O2588" s="62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</row>
    <row r="2589" spans="1:30">
      <c r="A2589" s="1"/>
      <c r="B2589" s="1"/>
      <c r="C2589" s="62"/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2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</row>
    <row r="2590" spans="1:30">
      <c r="A2590" s="1"/>
      <c r="B2590" s="1"/>
      <c r="C2590" s="62"/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2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</row>
    <row r="2591" spans="1:30">
      <c r="A2591" s="1"/>
      <c r="B2591" s="1"/>
      <c r="C2591" s="62"/>
      <c r="D2591" s="62"/>
      <c r="E2591" s="62"/>
      <c r="F2591" s="62"/>
      <c r="G2591" s="62"/>
      <c r="H2591" s="62"/>
      <c r="I2591" s="62"/>
      <c r="J2591" s="62"/>
      <c r="K2591" s="62"/>
      <c r="L2591" s="62"/>
      <c r="M2591" s="62"/>
      <c r="N2591" s="62"/>
      <c r="O2591" s="62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</row>
    <row r="2592" spans="1:30">
      <c r="A2592" s="1"/>
      <c r="B2592" s="1"/>
      <c r="C2592" s="62"/>
      <c r="D2592" s="62"/>
      <c r="E2592" s="62"/>
      <c r="F2592" s="62"/>
      <c r="G2592" s="62"/>
      <c r="H2592" s="62"/>
      <c r="I2592" s="62"/>
      <c r="J2592" s="62"/>
      <c r="K2592" s="62"/>
      <c r="L2592" s="62"/>
      <c r="M2592" s="62"/>
      <c r="N2592" s="62"/>
      <c r="O2592" s="62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</row>
    <row r="2593" spans="1:30">
      <c r="A2593" s="1"/>
      <c r="B2593" s="1"/>
      <c r="C2593" s="62"/>
      <c r="D2593" s="62"/>
      <c r="E2593" s="62"/>
      <c r="F2593" s="62"/>
      <c r="G2593" s="62"/>
      <c r="H2593" s="62"/>
      <c r="I2593" s="62"/>
      <c r="J2593" s="62"/>
      <c r="K2593" s="62"/>
      <c r="L2593" s="62"/>
      <c r="M2593" s="62"/>
      <c r="N2593" s="62"/>
      <c r="O2593" s="62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</row>
    <row r="2594" spans="1:30">
      <c r="A2594" s="1"/>
      <c r="B2594" s="1"/>
      <c r="C2594" s="62"/>
      <c r="D2594" s="62"/>
      <c r="E2594" s="62"/>
      <c r="F2594" s="62"/>
      <c r="G2594" s="62"/>
      <c r="H2594" s="62"/>
      <c r="I2594" s="62"/>
      <c r="J2594" s="62"/>
      <c r="K2594" s="62"/>
      <c r="L2594" s="62"/>
      <c r="M2594" s="62"/>
      <c r="N2594" s="62"/>
      <c r="O2594" s="62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</row>
    <row r="2595" spans="1:30">
      <c r="A2595" s="1"/>
      <c r="B2595" s="1"/>
      <c r="C2595" s="62"/>
      <c r="D2595" s="62"/>
      <c r="E2595" s="62"/>
      <c r="F2595" s="62"/>
      <c r="G2595" s="62"/>
      <c r="H2595" s="62"/>
      <c r="I2595" s="62"/>
      <c r="J2595" s="62"/>
      <c r="K2595" s="62"/>
      <c r="L2595" s="62"/>
      <c r="M2595" s="62"/>
      <c r="N2595" s="62"/>
      <c r="O2595" s="62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</row>
    <row r="2596" spans="1:30">
      <c r="A2596" s="1"/>
      <c r="B2596" s="1"/>
      <c r="C2596" s="62"/>
      <c r="D2596" s="62"/>
      <c r="E2596" s="62"/>
      <c r="F2596" s="62"/>
      <c r="G2596" s="62"/>
      <c r="H2596" s="62"/>
      <c r="I2596" s="62"/>
      <c r="J2596" s="62"/>
      <c r="K2596" s="62"/>
      <c r="L2596" s="62"/>
      <c r="M2596" s="62"/>
      <c r="N2596" s="62"/>
      <c r="O2596" s="62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</row>
    <row r="2597" spans="1:30">
      <c r="A2597" s="1"/>
      <c r="B2597" s="1"/>
      <c r="C2597" s="62"/>
      <c r="D2597" s="62"/>
      <c r="E2597" s="62"/>
      <c r="F2597" s="62"/>
      <c r="G2597" s="62"/>
      <c r="H2597" s="62"/>
      <c r="I2597" s="62"/>
      <c r="J2597" s="62"/>
      <c r="K2597" s="62"/>
      <c r="L2597" s="62"/>
      <c r="M2597" s="62"/>
      <c r="N2597" s="62"/>
      <c r="O2597" s="62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</row>
    <row r="2598" spans="1:30">
      <c r="A2598" s="1"/>
      <c r="B2598" s="1"/>
      <c r="C2598" s="62"/>
      <c r="D2598" s="62"/>
      <c r="E2598" s="62"/>
      <c r="F2598" s="62"/>
      <c r="G2598" s="62"/>
      <c r="H2598" s="62"/>
      <c r="I2598" s="62"/>
      <c r="J2598" s="62"/>
      <c r="K2598" s="62"/>
      <c r="L2598" s="62"/>
      <c r="M2598" s="62"/>
      <c r="N2598" s="62"/>
      <c r="O2598" s="62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</row>
    <row r="2599" spans="1:30">
      <c r="A2599" s="1"/>
      <c r="B2599" s="1"/>
      <c r="C2599" s="62"/>
      <c r="D2599" s="62"/>
      <c r="E2599" s="62"/>
      <c r="F2599" s="62"/>
      <c r="G2599" s="62"/>
      <c r="H2599" s="62"/>
      <c r="I2599" s="62"/>
      <c r="J2599" s="62"/>
      <c r="K2599" s="62"/>
      <c r="L2599" s="62"/>
      <c r="M2599" s="62"/>
      <c r="N2599" s="62"/>
      <c r="O2599" s="62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</row>
    <row r="2600" spans="1:30">
      <c r="A2600" s="1"/>
      <c r="B2600" s="1"/>
      <c r="C2600" s="62"/>
      <c r="D2600" s="62"/>
      <c r="E2600" s="62"/>
      <c r="F2600" s="62"/>
      <c r="G2600" s="62"/>
      <c r="H2600" s="62"/>
      <c r="I2600" s="62"/>
      <c r="J2600" s="62"/>
      <c r="K2600" s="62"/>
      <c r="L2600" s="62"/>
      <c r="M2600" s="62"/>
      <c r="N2600" s="62"/>
      <c r="O2600" s="62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</row>
    <row r="2601" spans="1:30">
      <c r="A2601" s="1"/>
      <c r="B2601" s="1"/>
      <c r="C2601" s="62"/>
      <c r="D2601" s="62"/>
      <c r="E2601" s="62"/>
      <c r="F2601" s="62"/>
      <c r="G2601" s="62"/>
      <c r="H2601" s="62"/>
      <c r="I2601" s="62"/>
      <c r="J2601" s="62"/>
      <c r="K2601" s="62"/>
      <c r="L2601" s="62"/>
      <c r="M2601" s="62"/>
      <c r="N2601" s="62"/>
      <c r="O2601" s="62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</row>
    <row r="2602" spans="1:30">
      <c r="A2602" s="1"/>
      <c r="B2602" s="1"/>
      <c r="C2602" s="62"/>
      <c r="D2602" s="62"/>
      <c r="E2602" s="62"/>
      <c r="F2602" s="62"/>
      <c r="G2602" s="62"/>
      <c r="H2602" s="62"/>
      <c r="I2602" s="62"/>
      <c r="J2602" s="62"/>
      <c r="K2602" s="62"/>
      <c r="L2602" s="62"/>
      <c r="M2602" s="62"/>
      <c r="N2602" s="62"/>
      <c r="O2602" s="62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</row>
    <row r="2603" spans="1:30">
      <c r="A2603" s="1"/>
      <c r="B2603" s="1"/>
      <c r="C2603" s="62"/>
      <c r="D2603" s="62"/>
      <c r="E2603" s="62"/>
      <c r="F2603" s="62"/>
      <c r="G2603" s="62"/>
      <c r="H2603" s="62"/>
      <c r="I2603" s="62"/>
      <c r="J2603" s="62"/>
      <c r="K2603" s="62"/>
      <c r="L2603" s="62"/>
      <c r="M2603" s="62"/>
      <c r="N2603" s="62"/>
      <c r="O2603" s="62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</row>
    <row r="2604" spans="1:30">
      <c r="A2604" s="1"/>
      <c r="B2604" s="1"/>
      <c r="C2604" s="62"/>
      <c r="D2604" s="62"/>
      <c r="E2604" s="62"/>
      <c r="F2604" s="62"/>
      <c r="G2604" s="62"/>
      <c r="H2604" s="62"/>
      <c r="I2604" s="62"/>
      <c r="J2604" s="62"/>
      <c r="K2604" s="62"/>
      <c r="L2604" s="62"/>
      <c r="M2604" s="62"/>
      <c r="N2604" s="62"/>
      <c r="O2604" s="62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</row>
    <row r="2605" spans="1:30">
      <c r="A2605" s="1"/>
      <c r="B2605" s="1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2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</row>
    <row r="2606" spans="1:30">
      <c r="A2606" s="1"/>
      <c r="B2606" s="1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2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</row>
    <row r="2607" spans="1:30">
      <c r="A2607" s="1"/>
      <c r="B2607" s="1"/>
      <c r="C2607" s="62"/>
      <c r="D2607" s="62"/>
      <c r="E2607" s="62"/>
      <c r="F2607" s="62"/>
      <c r="G2607" s="62"/>
      <c r="H2607" s="62"/>
      <c r="I2607" s="62"/>
      <c r="J2607" s="62"/>
      <c r="K2607" s="62"/>
      <c r="L2607" s="62"/>
      <c r="M2607" s="62"/>
      <c r="N2607" s="62"/>
      <c r="O2607" s="62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</row>
    <row r="2608" spans="1:30">
      <c r="A2608" s="1"/>
      <c r="B2608" s="1"/>
      <c r="C2608" s="62"/>
      <c r="D2608" s="62"/>
      <c r="E2608" s="62"/>
      <c r="F2608" s="62"/>
      <c r="G2608" s="62"/>
      <c r="H2608" s="62"/>
      <c r="I2608" s="62"/>
      <c r="J2608" s="62"/>
      <c r="K2608" s="62"/>
      <c r="L2608" s="62"/>
      <c r="M2608" s="62"/>
      <c r="N2608" s="62"/>
      <c r="O2608" s="62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</row>
    <row r="2609" spans="1:30">
      <c r="A2609" s="1"/>
      <c r="B2609" s="1"/>
      <c r="C2609" s="62"/>
      <c r="D2609" s="62"/>
      <c r="E2609" s="62"/>
      <c r="F2609" s="62"/>
      <c r="G2609" s="62"/>
      <c r="H2609" s="62"/>
      <c r="I2609" s="62"/>
      <c r="J2609" s="62"/>
      <c r="K2609" s="62"/>
      <c r="L2609" s="62"/>
      <c r="M2609" s="62"/>
      <c r="N2609" s="62"/>
      <c r="O2609" s="62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</row>
    <row r="2610" spans="1:30">
      <c r="A2610" s="1"/>
      <c r="B2610" s="1"/>
      <c r="C2610" s="62"/>
      <c r="D2610" s="62"/>
      <c r="E2610" s="62"/>
      <c r="F2610" s="62"/>
      <c r="G2610" s="62"/>
      <c r="H2610" s="62"/>
      <c r="I2610" s="62"/>
      <c r="J2610" s="62"/>
      <c r="K2610" s="62"/>
      <c r="L2610" s="62"/>
      <c r="M2610" s="62"/>
      <c r="N2610" s="62"/>
      <c r="O2610" s="62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</row>
    <row r="2611" spans="1:30">
      <c r="A2611" s="1"/>
      <c r="B2611" s="1"/>
      <c r="C2611" s="62"/>
      <c r="D2611" s="62"/>
      <c r="E2611" s="62"/>
      <c r="F2611" s="62"/>
      <c r="G2611" s="62"/>
      <c r="H2611" s="62"/>
      <c r="I2611" s="62"/>
      <c r="J2611" s="62"/>
      <c r="K2611" s="62"/>
      <c r="L2611" s="62"/>
      <c r="M2611" s="62"/>
      <c r="N2611" s="62"/>
      <c r="O2611" s="62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</row>
    <row r="2612" spans="1:30">
      <c r="A2612" s="1"/>
      <c r="B2612" s="1"/>
      <c r="C2612" s="62"/>
      <c r="D2612" s="62"/>
      <c r="E2612" s="62"/>
      <c r="F2612" s="62"/>
      <c r="G2612" s="62"/>
      <c r="H2612" s="62"/>
      <c r="I2612" s="62"/>
      <c r="J2612" s="62"/>
      <c r="K2612" s="62"/>
      <c r="L2612" s="62"/>
      <c r="M2612" s="62"/>
      <c r="N2612" s="62"/>
      <c r="O2612" s="62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</row>
    <row r="2613" spans="1:30">
      <c r="A2613" s="1"/>
      <c r="B2613" s="1"/>
      <c r="C2613" s="62"/>
      <c r="D2613" s="62"/>
      <c r="E2613" s="62"/>
      <c r="F2613" s="62"/>
      <c r="G2613" s="62"/>
      <c r="H2613" s="62"/>
      <c r="I2613" s="62"/>
      <c r="J2613" s="62"/>
      <c r="K2613" s="62"/>
      <c r="L2613" s="62"/>
      <c r="M2613" s="62"/>
      <c r="N2613" s="62"/>
      <c r="O2613" s="62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</row>
    <row r="2614" spans="1:30">
      <c r="A2614" s="1"/>
      <c r="B2614" s="1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2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</row>
    <row r="2615" spans="1:30">
      <c r="A2615" s="1"/>
      <c r="B2615" s="1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2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</row>
    <row r="2616" spans="1:30">
      <c r="A2616" s="1"/>
      <c r="B2616" s="1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2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</row>
    <row r="2617" spans="1:30">
      <c r="A2617" s="1"/>
      <c r="B2617" s="1"/>
      <c r="C2617" s="62"/>
      <c r="D2617" s="62"/>
      <c r="E2617" s="62"/>
      <c r="F2617" s="62"/>
      <c r="G2617" s="62"/>
      <c r="H2617" s="62"/>
      <c r="I2617" s="62"/>
      <c r="J2617" s="62"/>
      <c r="K2617" s="62"/>
      <c r="L2617" s="62"/>
      <c r="M2617" s="62"/>
      <c r="N2617" s="62"/>
      <c r="O2617" s="62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</row>
    <row r="2618" spans="1:30">
      <c r="A2618" s="1"/>
      <c r="B2618" s="1"/>
      <c r="C2618" s="62"/>
      <c r="D2618" s="62"/>
      <c r="E2618" s="62"/>
      <c r="F2618" s="62"/>
      <c r="G2618" s="62"/>
      <c r="H2618" s="62"/>
      <c r="I2618" s="62"/>
      <c r="J2618" s="62"/>
      <c r="K2618" s="62"/>
      <c r="L2618" s="62"/>
      <c r="M2618" s="62"/>
      <c r="N2618" s="62"/>
      <c r="O2618" s="62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</row>
    <row r="2619" spans="1:30">
      <c r="A2619" s="1"/>
      <c r="B2619" s="1"/>
      <c r="C2619" s="62"/>
      <c r="D2619" s="62"/>
      <c r="E2619" s="62"/>
      <c r="F2619" s="62"/>
      <c r="G2619" s="62"/>
      <c r="H2619" s="62"/>
      <c r="I2619" s="62"/>
      <c r="J2619" s="62"/>
      <c r="K2619" s="62"/>
      <c r="L2619" s="62"/>
      <c r="M2619" s="62"/>
      <c r="N2619" s="62"/>
      <c r="O2619" s="62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</row>
    <row r="2620" spans="1:30">
      <c r="A2620" s="1"/>
      <c r="B2620" s="1"/>
      <c r="C2620" s="62"/>
      <c r="D2620" s="62"/>
      <c r="E2620" s="62"/>
      <c r="F2620" s="62"/>
      <c r="G2620" s="62"/>
      <c r="H2620" s="62"/>
      <c r="I2620" s="62"/>
      <c r="J2620" s="62"/>
      <c r="K2620" s="62"/>
      <c r="L2620" s="62"/>
      <c r="M2620" s="62"/>
      <c r="N2620" s="62"/>
      <c r="O2620" s="62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</row>
    <row r="2621" spans="1:30">
      <c r="A2621" s="1"/>
      <c r="B2621" s="1"/>
      <c r="C2621" s="62"/>
      <c r="D2621" s="62"/>
      <c r="E2621" s="62"/>
      <c r="F2621" s="62"/>
      <c r="G2621" s="62"/>
      <c r="H2621" s="62"/>
      <c r="I2621" s="62"/>
      <c r="J2621" s="62"/>
      <c r="K2621" s="62"/>
      <c r="L2621" s="62"/>
      <c r="M2621" s="62"/>
      <c r="N2621" s="62"/>
      <c r="O2621" s="62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</row>
    <row r="2622" spans="1:30">
      <c r="A2622" s="1"/>
      <c r="B2622" s="1"/>
      <c r="C2622" s="62"/>
      <c r="D2622" s="62"/>
      <c r="E2622" s="62"/>
      <c r="F2622" s="62"/>
      <c r="G2622" s="62"/>
      <c r="H2622" s="62"/>
      <c r="I2622" s="62"/>
      <c r="J2622" s="62"/>
      <c r="K2622" s="62"/>
      <c r="L2622" s="62"/>
      <c r="M2622" s="62"/>
      <c r="N2622" s="62"/>
      <c r="O2622" s="62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</row>
    <row r="2623" spans="1:30">
      <c r="A2623" s="1"/>
      <c r="B2623" s="1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2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</row>
    <row r="2624" spans="1:30">
      <c r="A2624" s="1"/>
      <c r="B2624" s="1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2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</row>
    <row r="2625" spans="1:30">
      <c r="A2625" s="1"/>
      <c r="B2625" s="1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2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</row>
    <row r="2626" spans="1:30">
      <c r="A2626" s="1"/>
      <c r="B2626" s="1"/>
      <c r="C2626" s="62"/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2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</row>
    <row r="2627" spans="1:30">
      <c r="A2627" s="1"/>
      <c r="B2627" s="1"/>
      <c r="C2627" s="62"/>
      <c r="D2627" s="62"/>
      <c r="E2627" s="62"/>
      <c r="F2627" s="62"/>
      <c r="G2627" s="62"/>
      <c r="H2627" s="62"/>
      <c r="I2627" s="62"/>
      <c r="J2627" s="62"/>
      <c r="K2627" s="62"/>
      <c r="L2627" s="62"/>
      <c r="M2627" s="62"/>
      <c r="N2627" s="62"/>
      <c r="O2627" s="62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</row>
    <row r="2628" spans="1:30">
      <c r="A2628" s="1"/>
      <c r="B2628" s="1"/>
      <c r="C2628" s="62"/>
      <c r="D2628" s="62"/>
      <c r="E2628" s="62"/>
      <c r="F2628" s="62"/>
      <c r="G2628" s="62"/>
      <c r="H2628" s="62"/>
      <c r="I2628" s="62"/>
      <c r="J2628" s="62"/>
      <c r="K2628" s="62"/>
      <c r="L2628" s="62"/>
      <c r="M2628" s="62"/>
      <c r="N2628" s="62"/>
      <c r="O2628" s="62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</row>
    <row r="2629" spans="1:30">
      <c r="A2629" s="1"/>
      <c r="B2629" s="1"/>
      <c r="C2629" s="62"/>
      <c r="D2629" s="62"/>
      <c r="E2629" s="62"/>
      <c r="F2629" s="62"/>
      <c r="G2629" s="62"/>
      <c r="H2629" s="62"/>
      <c r="I2629" s="62"/>
      <c r="J2629" s="62"/>
      <c r="K2629" s="62"/>
      <c r="L2629" s="62"/>
      <c r="M2629" s="62"/>
      <c r="N2629" s="62"/>
      <c r="O2629" s="62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</row>
    <row r="2630" spans="1:30">
      <c r="A2630" s="1"/>
      <c r="B2630" s="1"/>
      <c r="C2630" s="62"/>
      <c r="D2630" s="62"/>
      <c r="E2630" s="62"/>
      <c r="F2630" s="62"/>
      <c r="G2630" s="62"/>
      <c r="H2630" s="62"/>
      <c r="I2630" s="62"/>
      <c r="J2630" s="62"/>
      <c r="K2630" s="62"/>
      <c r="L2630" s="62"/>
      <c r="M2630" s="62"/>
      <c r="N2630" s="62"/>
      <c r="O2630" s="62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</row>
    <row r="2631" spans="1:30">
      <c r="A2631" s="1"/>
      <c r="B2631" s="1"/>
      <c r="C2631" s="62"/>
      <c r="D2631" s="62"/>
      <c r="E2631" s="62"/>
      <c r="F2631" s="62"/>
      <c r="G2631" s="62"/>
      <c r="H2631" s="62"/>
      <c r="I2631" s="62"/>
      <c r="J2631" s="62"/>
      <c r="K2631" s="62"/>
      <c r="L2631" s="62"/>
      <c r="M2631" s="62"/>
      <c r="N2631" s="62"/>
      <c r="O2631" s="62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</row>
    <row r="2632" spans="1:30">
      <c r="A2632" s="1"/>
      <c r="B2632" s="1"/>
      <c r="C2632" s="62"/>
      <c r="D2632" s="62"/>
      <c r="E2632" s="62"/>
      <c r="F2632" s="62"/>
      <c r="G2632" s="62"/>
      <c r="H2632" s="62"/>
      <c r="I2632" s="62"/>
      <c r="J2632" s="62"/>
      <c r="K2632" s="62"/>
      <c r="L2632" s="62"/>
      <c r="M2632" s="62"/>
      <c r="N2632" s="62"/>
      <c r="O2632" s="62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</row>
    <row r="2633" spans="1:30">
      <c r="A2633" s="1"/>
      <c r="B2633" s="1"/>
      <c r="C2633" s="62"/>
      <c r="D2633" s="62"/>
      <c r="E2633" s="62"/>
      <c r="F2633" s="62"/>
      <c r="G2633" s="62"/>
      <c r="H2633" s="62"/>
      <c r="I2633" s="62"/>
      <c r="J2633" s="62"/>
      <c r="K2633" s="62"/>
      <c r="L2633" s="62"/>
      <c r="M2633" s="62"/>
      <c r="N2633" s="62"/>
      <c r="O2633" s="62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</row>
    <row r="2634" spans="1:30">
      <c r="A2634" s="1"/>
      <c r="B2634" s="1"/>
      <c r="C2634" s="62"/>
      <c r="D2634" s="62"/>
      <c r="E2634" s="62"/>
      <c r="F2634" s="62"/>
      <c r="G2634" s="62"/>
      <c r="H2634" s="62"/>
      <c r="I2634" s="62"/>
      <c r="J2634" s="62"/>
      <c r="K2634" s="62"/>
      <c r="L2634" s="62"/>
      <c r="M2634" s="62"/>
      <c r="N2634" s="62"/>
      <c r="O2634" s="62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</row>
    <row r="2635" spans="1:30">
      <c r="A2635" s="1"/>
      <c r="B2635" s="1"/>
      <c r="C2635" s="62"/>
      <c r="D2635" s="62"/>
      <c r="E2635" s="62"/>
      <c r="F2635" s="62"/>
      <c r="G2635" s="62"/>
      <c r="H2635" s="62"/>
      <c r="I2635" s="62"/>
      <c r="J2635" s="62"/>
      <c r="K2635" s="62"/>
      <c r="L2635" s="62"/>
      <c r="M2635" s="62"/>
      <c r="N2635" s="62"/>
      <c r="O2635" s="62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</row>
    <row r="2636" spans="1:30">
      <c r="A2636" s="1"/>
      <c r="B2636" s="1"/>
      <c r="C2636" s="62"/>
      <c r="D2636" s="62"/>
      <c r="E2636" s="62"/>
      <c r="F2636" s="62"/>
      <c r="G2636" s="62"/>
      <c r="H2636" s="62"/>
      <c r="I2636" s="62"/>
      <c r="J2636" s="62"/>
      <c r="K2636" s="62"/>
      <c r="L2636" s="62"/>
      <c r="M2636" s="62"/>
      <c r="N2636" s="62"/>
      <c r="O2636" s="62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</row>
    <row r="2637" spans="1:30">
      <c r="A2637" s="1"/>
      <c r="B2637" s="1"/>
      <c r="C2637" s="62"/>
      <c r="D2637" s="62"/>
      <c r="E2637" s="62"/>
      <c r="F2637" s="62"/>
      <c r="G2637" s="62"/>
      <c r="H2637" s="62"/>
      <c r="I2637" s="62"/>
      <c r="J2637" s="62"/>
      <c r="K2637" s="62"/>
      <c r="L2637" s="62"/>
      <c r="M2637" s="62"/>
      <c r="N2637" s="62"/>
      <c r="O2637" s="62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</row>
    <row r="2638" spans="1:30">
      <c r="A2638" s="1"/>
      <c r="B2638" s="1"/>
      <c r="C2638" s="62"/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2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</row>
    <row r="2639" spans="1:30">
      <c r="A2639" s="1"/>
      <c r="B2639" s="1"/>
      <c r="C2639" s="62"/>
      <c r="D2639" s="62"/>
      <c r="E2639" s="62"/>
      <c r="F2639" s="62"/>
      <c r="G2639" s="62"/>
      <c r="H2639" s="62"/>
      <c r="I2639" s="62"/>
      <c r="J2639" s="62"/>
      <c r="K2639" s="62"/>
      <c r="L2639" s="62"/>
      <c r="M2639" s="62"/>
      <c r="N2639" s="62"/>
      <c r="O2639" s="62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</row>
    <row r="2640" spans="1:30">
      <c r="A2640" s="1"/>
      <c r="B2640" s="1"/>
      <c r="C2640" s="62"/>
      <c r="D2640" s="62"/>
      <c r="E2640" s="62"/>
      <c r="F2640" s="62"/>
      <c r="G2640" s="62"/>
      <c r="H2640" s="62"/>
      <c r="I2640" s="62"/>
      <c r="J2640" s="62"/>
      <c r="K2640" s="62"/>
      <c r="L2640" s="62"/>
      <c r="M2640" s="62"/>
      <c r="N2640" s="62"/>
      <c r="O2640" s="62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</row>
    <row r="2641" spans="1:30">
      <c r="A2641" s="1"/>
      <c r="B2641" s="1"/>
      <c r="C2641" s="62"/>
      <c r="D2641" s="62"/>
      <c r="E2641" s="62"/>
      <c r="F2641" s="62"/>
      <c r="G2641" s="62"/>
      <c r="H2641" s="62"/>
      <c r="I2641" s="62"/>
      <c r="J2641" s="62"/>
      <c r="K2641" s="62"/>
      <c r="L2641" s="62"/>
      <c r="M2641" s="62"/>
      <c r="N2641" s="62"/>
      <c r="O2641" s="62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</row>
    <row r="2642" spans="1:30">
      <c r="A2642" s="1"/>
      <c r="B2642" s="1"/>
      <c r="C2642" s="62"/>
      <c r="D2642" s="62"/>
      <c r="E2642" s="62"/>
      <c r="F2642" s="62"/>
      <c r="G2642" s="62"/>
      <c r="H2642" s="62"/>
      <c r="I2642" s="62"/>
      <c r="J2642" s="62"/>
      <c r="K2642" s="62"/>
      <c r="L2642" s="62"/>
      <c r="M2642" s="62"/>
      <c r="N2642" s="62"/>
      <c r="O2642" s="62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</row>
    <row r="2643" spans="1:30">
      <c r="A2643" s="1"/>
      <c r="B2643" s="1"/>
      <c r="C2643" s="62"/>
      <c r="D2643" s="62"/>
      <c r="E2643" s="62"/>
      <c r="F2643" s="62"/>
      <c r="G2643" s="62"/>
      <c r="H2643" s="62"/>
      <c r="I2643" s="62"/>
      <c r="J2643" s="62"/>
      <c r="K2643" s="62"/>
      <c r="L2643" s="62"/>
      <c r="M2643" s="62"/>
      <c r="N2643" s="62"/>
      <c r="O2643" s="62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</row>
    <row r="2644" spans="1:30">
      <c r="A2644" s="1"/>
      <c r="B2644" s="1"/>
      <c r="C2644" s="62"/>
      <c r="D2644" s="62"/>
      <c r="E2644" s="62"/>
      <c r="F2644" s="62"/>
      <c r="G2644" s="62"/>
      <c r="H2644" s="62"/>
      <c r="I2644" s="62"/>
      <c r="J2644" s="62"/>
      <c r="K2644" s="62"/>
      <c r="L2644" s="62"/>
      <c r="M2644" s="62"/>
      <c r="N2644" s="62"/>
      <c r="O2644" s="62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</row>
    <row r="2645" spans="1:30">
      <c r="A2645" s="1"/>
      <c r="B2645" s="1"/>
      <c r="C2645" s="62"/>
      <c r="D2645" s="62"/>
      <c r="E2645" s="62"/>
      <c r="F2645" s="62"/>
      <c r="G2645" s="62"/>
      <c r="H2645" s="62"/>
      <c r="I2645" s="62"/>
      <c r="J2645" s="62"/>
      <c r="K2645" s="62"/>
      <c r="L2645" s="62"/>
      <c r="M2645" s="62"/>
      <c r="N2645" s="62"/>
      <c r="O2645" s="62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</row>
    <row r="2646" spans="1:30">
      <c r="A2646" s="1"/>
      <c r="B2646" s="1"/>
      <c r="C2646" s="62"/>
      <c r="D2646" s="62"/>
      <c r="E2646" s="62"/>
      <c r="F2646" s="62"/>
      <c r="G2646" s="62"/>
      <c r="H2646" s="62"/>
      <c r="I2646" s="62"/>
      <c r="J2646" s="62"/>
      <c r="K2646" s="62"/>
      <c r="L2646" s="62"/>
      <c r="M2646" s="62"/>
      <c r="N2646" s="62"/>
      <c r="O2646" s="62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</row>
    <row r="2647" spans="1:30">
      <c r="A2647" s="1"/>
      <c r="B2647" s="1"/>
      <c r="C2647" s="62"/>
      <c r="D2647" s="62"/>
      <c r="E2647" s="62"/>
      <c r="F2647" s="62"/>
      <c r="G2647" s="62"/>
      <c r="H2647" s="62"/>
      <c r="I2647" s="62"/>
      <c r="J2647" s="62"/>
      <c r="K2647" s="62"/>
      <c r="L2647" s="62"/>
      <c r="M2647" s="62"/>
      <c r="N2647" s="62"/>
      <c r="O2647" s="62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</row>
    <row r="2648" spans="1:30">
      <c r="A2648" s="1"/>
      <c r="B2648" s="1"/>
      <c r="C2648" s="62"/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</row>
    <row r="2649" spans="1:30">
      <c r="A2649" s="1"/>
      <c r="B2649" s="1"/>
      <c r="C2649" s="62"/>
      <c r="D2649" s="62"/>
      <c r="E2649" s="62"/>
      <c r="F2649" s="62"/>
      <c r="G2649" s="62"/>
      <c r="H2649" s="62"/>
      <c r="I2649" s="62"/>
      <c r="J2649" s="62"/>
      <c r="K2649" s="62"/>
      <c r="L2649" s="62"/>
      <c r="M2649" s="62"/>
      <c r="N2649" s="62"/>
      <c r="O2649" s="62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</row>
    <row r="2650" spans="1:30">
      <c r="A2650" s="1"/>
      <c r="B2650" s="1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2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</row>
    <row r="2651" spans="1:30">
      <c r="A2651" s="1"/>
      <c r="B2651" s="1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2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</row>
    <row r="2652" spans="1:30">
      <c r="A2652" s="1"/>
      <c r="B2652" s="1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2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</row>
    <row r="2653" spans="1:30">
      <c r="A2653" s="1"/>
      <c r="B2653" s="1"/>
      <c r="C2653" s="62"/>
      <c r="D2653" s="62"/>
      <c r="E2653" s="62"/>
      <c r="F2653" s="62"/>
      <c r="G2653" s="62"/>
      <c r="H2653" s="62"/>
      <c r="I2653" s="62"/>
      <c r="J2653" s="62"/>
      <c r="K2653" s="62"/>
      <c r="L2653" s="62"/>
      <c r="M2653" s="62"/>
      <c r="N2653" s="62"/>
      <c r="O2653" s="62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</row>
    <row r="2654" spans="1:30">
      <c r="A2654" s="1"/>
      <c r="B2654" s="1"/>
      <c r="C2654" s="62"/>
      <c r="D2654" s="62"/>
      <c r="E2654" s="62"/>
      <c r="F2654" s="62"/>
      <c r="G2654" s="62"/>
      <c r="H2654" s="62"/>
      <c r="I2654" s="62"/>
      <c r="J2654" s="62"/>
      <c r="K2654" s="62"/>
      <c r="L2654" s="62"/>
      <c r="M2654" s="62"/>
      <c r="N2654" s="62"/>
      <c r="O2654" s="62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</row>
    <row r="2655" spans="1:30">
      <c r="A2655" s="1"/>
      <c r="B2655" s="1"/>
      <c r="C2655" s="62"/>
      <c r="D2655" s="62"/>
      <c r="E2655" s="62"/>
      <c r="F2655" s="62"/>
      <c r="G2655" s="62"/>
      <c r="H2655" s="62"/>
      <c r="I2655" s="62"/>
      <c r="J2655" s="62"/>
      <c r="K2655" s="62"/>
      <c r="L2655" s="62"/>
      <c r="M2655" s="62"/>
      <c r="N2655" s="62"/>
      <c r="O2655" s="62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</row>
    <row r="2656" spans="1:30">
      <c r="A2656" s="1"/>
      <c r="B2656" s="1"/>
      <c r="C2656" s="62"/>
      <c r="D2656" s="62"/>
      <c r="E2656" s="62"/>
      <c r="F2656" s="62"/>
      <c r="G2656" s="62"/>
      <c r="H2656" s="62"/>
      <c r="I2656" s="62"/>
      <c r="J2656" s="62"/>
      <c r="K2656" s="62"/>
      <c r="L2656" s="62"/>
      <c r="M2656" s="62"/>
      <c r="N2656" s="62"/>
      <c r="O2656" s="62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</row>
    <row r="2657" spans="1:30">
      <c r="A2657" s="1"/>
      <c r="B2657" s="1"/>
      <c r="C2657" s="62"/>
      <c r="D2657" s="62"/>
      <c r="E2657" s="62"/>
      <c r="F2657" s="62"/>
      <c r="G2657" s="62"/>
      <c r="H2657" s="62"/>
      <c r="I2657" s="62"/>
      <c r="J2657" s="62"/>
      <c r="K2657" s="62"/>
      <c r="L2657" s="62"/>
      <c r="M2657" s="62"/>
      <c r="N2657" s="62"/>
      <c r="O2657" s="62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</row>
    <row r="2658" spans="1:30">
      <c r="A2658" s="1"/>
      <c r="B2658" s="1"/>
      <c r="C2658" s="62"/>
      <c r="D2658" s="62"/>
      <c r="E2658" s="62"/>
      <c r="F2658" s="62"/>
      <c r="G2658" s="62"/>
      <c r="H2658" s="62"/>
      <c r="I2658" s="62"/>
      <c r="J2658" s="62"/>
      <c r="K2658" s="62"/>
      <c r="L2658" s="62"/>
      <c r="M2658" s="62"/>
      <c r="N2658" s="62"/>
      <c r="O2658" s="62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</row>
    <row r="2659" spans="1:30">
      <c r="A2659" s="1"/>
      <c r="B2659" s="1"/>
      <c r="C2659" s="62"/>
      <c r="D2659" s="62"/>
      <c r="E2659" s="62"/>
      <c r="F2659" s="62"/>
      <c r="G2659" s="62"/>
      <c r="H2659" s="62"/>
      <c r="I2659" s="62"/>
      <c r="J2659" s="62"/>
      <c r="K2659" s="62"/>
      <c r="L2659" s="62"/>
      <c r="M2659" s="62"/>
      <c r="N2659" s="62"/>
      <c r="O2659" s="62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</row>
    <row r="2660" spans="1:30">
      <c r="A2660" s="1"/>
      <c r="B2660" s="1"/>
      <c r="C2660" s="62"/>
      <c r="D2660" s="62"/>
      <c r="E2660" s="62"/>
      <c r="F2660" s="62"/>
      <c r="G2660" s="62"/>
      <c r="H2660" s="62"/>
      <c r="I2660" s="62"/>
      <c r="J2660" s="62"/>
      <c r="K2660" s="62"/>
      <c r="L2660" s="62"/>
      <c r="M2660" s="62"/>
      <c r="N2660" s="62"/>
      <c r="O2660" s="62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</row>
    <row r="2661" spans="1:30">
      <c r="A2661" s="1"/>
      <c r="B2661" s="1"/>
      <c r="C2661" s="62"/>
      <c r="D2661" s="62"/>
      <c r="E2661" s="62"/>
      <c r="F2661" s="62"/>
      <c r="G2661" s="62"/>
      <c r="H2661" s="62"/>
      <c r="I2661" s="62"/>
      <c r="J2661" s="62"/>
      <c r="K2661" s="62"/>
      <c r="L2661" s="62"/>
      <c r="M2661" s="62"/>
      <c r="N2661" s="62"/>
      <c r="O2661" s="62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</row>
    <row r="2662" spans="1:30">
      <c r="A2662" s="1"/>
      <c r="B2662" s="1"/>
      <c r="C2662" s="62"/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2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</row>
    <row r="2663" spans="1:30">
      <c r="A2663" s="1"/>
      <c r="B2663" s="1"/>
      <c r="C2663" s="62"/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2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</row>
    <row r="2664" spans="1:30">
      <c r="A2664" s="1"/>
      <c r="B2664" s="1"/>
      <c r="C2664" s="62"/>
      <c r="D2664" s="62"/>
      <c r="E2664" s="62"/>
      <c r="F2664" s="62"/>
      <c r="G2664" s="62"/>
      <c r="H2664" s="62"/>
      <c r="I2664" s="62"/>
      <c r="J2664" s="62"/>
      <c r="K2664" s="62"/>
      <c r="L2664" s="62"/>
      <c r="M2664" s="62"/>
      <c r="N2664" s="62"/>
      <c r="O2664" s="62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</row>
    <row r="2665" spans="1:30">
      <c r="A2665" s="1"/>
      <c r="B2665" s="1"/>
      <c r="C2665" s="62"/>
      <c r="D2665" s="62"/>
      <c r="E2665" s="62"/>
      <c r="F2665" s="62"/>
      <c r="G2665" s="62"/>
      <c r="H2665" s="62"/>
      <c r="I2665" s="62"/>
      <c r="J2665" s="62"/>
      <c r="K2665" s="62"/>
      <c r="L2665" s="62"/>
      <c r="M2665" s="62"/>
      <c r="N2665" s="62"/>
      <c r="O2665" s="62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</row>
    <row r="2666" spans="1:30">
      <c r="A2666" s="1"/>
      <c r="B2666" s="1"/>
      <c r="C2666" s="62"/>
      <c r="D2666" s="62"/>
      <c r="E2666" s="62"/>
      <c r="F2666" s="62"/>
      <c r="G2666" s="62"/>
      <c r="H2666" s="62"/>
      <c r="I2666" s="62"/>
      <c r="J2666" s="62"/>
      <c r="K2666" s="62"/>
      <c r="L2666" s="62"/>
      <c r="M2666" s="62"/>
      <c r="N2666" s="62"/>
      <c r="O2666" s="62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</row>
    <row r="2667" spans="1:30">
      <c r="A2667" s="1"/>
      <c r="B2667" s="1"/>
      <c r="C2667" s="62"/>
      <c r="D2667" s="62"/>
      <c r="E2667" s="62"/>
      <c r="F2667" s="62"/>
      <c r="G2667" s="62"/>
      <c r="H2667" s="62"/>
      <c r="I2667" s="62"/>
      <c r="J2667" s="62"/>
      <c r="K2667" s="62"/>
      <c r="L2667" s="62"/>
      <c r="M2667" s="62"/>
      <c r="N2667" s="62"/>
      <c r="O2667" s="62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</row>
    <row r="2668" spans="1:30">
      <c r="A2668" s="1"/>
      <c r="B2668" s="1"/>
      <c r="C2668" s="62"/>
      <c r="D2668" s="62"/>
      <c r="E2668" s="62"/>
      <c r="F2668" s="62"/>
      <c r="G2668" s="62"/>
      <c r="H2668" s="62"/>
      <c r="I2668" s="62"/>
      <c r="J2668" s="62"/>
      <c r="K2668" s="62"/>
      <c r="L2668" s="62"/>
      <c r="M2668" s="62"/>
      <c r="N2668" s="62"/>
      <c r="O2668" s="62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</row>
    <row r="2669" spans="1:30">
      <c r="A2669" s="1"/>
      <c r="B2669" s="1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2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</row>
    <row r="2670" spans="1:30">
      <c r="A2670" s="1"/>
      <c r="B2670" s="1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2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</row>
    <row r="2671" spans="1:30">
      <c r="A2671" s="1"/>
      <c r="B2671" s="1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2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</row>
    <row r="2672" spans="1:30">
      <c r="A2672" s="1"/>
      <c r="B2672" s="1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2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</row>
    <row r="2673" spans="1:30">
      <c r="A2673" s="1"/>
      <c r="B2673" s="1"/>
      <c r="C2673" s="62"/>
      <c r="D2673" s="62"/>
      <c r="E2673" s="62"/>
      <c r="F2673" s="62"/>
      <c r="G2673" s="62"/>
      <c r="H2673" s="62"/>
      <c r="I2673" s="62"/>
      <c r="J2673" s="62"/>
      <c r="K2673" s="62"/>
      <c r="L2673" s="62"/>
      <c r="M2673" s="62"/>
      <c r="N2673" s="62"/>
      <c r="O2673" s="62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</row>
    <row r="2674" spans="1:30">
      <c r="A2674" s="1"/>
      <c r="B2674" s="1"/>
      <c r="C2674" s="62"/>
      <c r="D2674" s="62"/>
      <c r="E2674" s="62"/>
      <c r="F2674" s="62"/>
      <c r="G2674" s="62"/>
      <c r="H2674" s="62"/>
      <c r="I2674" s="62"/>
      <c r="J2674" s="62"/>
      <c r="K2674" s="62"/>
      <c r="L2674" s="62"/>
      <c r="M2674" s="62"/>
      <c r="N2674" s="62"/>
      <c r="O2674" s="62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</row>
    <row r="2675" spans="1:30">
      <c r="A2675" s="1"/>
      <c r="B2675" s="1"/>
      <c r="C2675" s="62"/>
      <c r="D2675" s="62"/>
      <c r="E2675" s="62"/>
      <c r="F2675" s="62"/>
      <c r="G2675" s="62"/>
      <c r="H2675" s="62"/>
      <c r="I2675" s="62"/>
      <c r="J2675" s="62"/>
      <c r="K2675" s="62"/>
      <c r="L2675" s="62"/>
      <c r="M2675" s="62"/>
      <c r="N2675" s="62"/>
      <c r="O2675" s="62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</row>
    <row r="2676" spans="1:30">
      <c r="A2676" s="1"/>
      <c r="B2676" s="1"/>
      <c r="C2676" s="62"/>
      <c r="D2676" s="62"/>
      <c r="E2676" s="62"/>
      <c r="F2676" s="62"/>
      <c r="G2676" s="62"/>
      <c r="H2676" s="62"/>
      <c r="I2676" s="62"/>
      <c r="J2676" s="62"/>
      <c r="K2676" s="62"/>
      <c r="L2676" s="62"/>
      <c r="M2676" s="62"/>
      <c r="N2676" s="62"/>
      <c r="O2676" s="62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</row>
    <row r="2677" spans="1:30">
      <c r="A2677" s="1"/>
      <c r="B2677" s="1"/>
      <c r="C2677" s="62"/>
      <c r="D2677" s="62"/>
      <c r="E2677" s="62"/>
      <c r="F2677" s="62"/>
      <c r="G2677" s="62"/>
      <c r="H2677" s="62"/>
      <c r="I2677" s="62"/>
      <c r="J2677" s="62"/>
      <c r="K2677" s="62"/>
      <c r="L2677" s="62"/>
      <c r="M2677" s="62"/>
      <c r="N2677" s="62"/>
      <c r="O2677" s="62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</row>
    <row r="2678" spans="1:30">
      <c r="A2678" s="1"/>
      <c r="B2678" s="1"/>
      <c r="C2678" s="62"/>
      <c r="D2678" s="62"/>
      <c r="E2678" s="62"/>
      <c r="F2678" s="62"/>
      <c r="G2678" s="62"/>
      <c r="H2678" s="62"/>
      <c r="I2678" s="62"/>
      <c r="J2678" s="62"/>
      <c r="K2678" s="62"/>
      <c r="L2678" s="62"/>
      <c r="M2678" s="62"/>
      <c r="N2678" s="62"/>
      <c r="O2678" s="62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</row>
    <row r="2679" spans="1:30">
      <c r="A2679" s="1"/>
      <c r="B2679" s="1"/>
      <c r="C2679" s="62"/>
      <c r="D2679" s="62"/>
      <c r="E2679" s="62"/>
      <c r="F2679" s="62"/>
      <c r="G2679" s="62"/>
      <c r="H2679" s="62"/>
      <c r="I2679" s="62"/>
      <c r="J2679" s="62"/>
      <c r="K2679" s="62"/>
      <c r="L2679" s="62"/>
      <c r="M2679" s="62"/>
      <c r="N2679" s="62"/>
      <c r="O2679" s="62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</row>
    <row r="2680" spans="1:30">
      <c r="A2680" s="1"/>
      <c r="B2680" s="1"/>
      <c r="C2680" s="62"/>
      <c r="D2680" s="62"/>
      <c r="E2680" s="62"/>
      <c r="F2680" s="62"/>
      <c r="G2680" s="62"/>
      <c r="H2680" s="62"/>
      <c r="I2680" s="62"/>
      <c r="J2680" s="62"/>
      <c r="K2680" s="62"/>
      <c r="L2680" s="62"/>
      <c r="M2680" s="62"/>
      <c r="N2680" s="62"/>
      <c r="O2680" s="62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</row>
    <row r="2681" spans="1:30">
      <c r="A2681" s="1"/>
      <c r="B2681" s="1"/>
      <c r="C2681" s="62"/>
      <c r="D2681" s="62"/>
      <c r="E2681" s="62"/>
      <c r="F2681" s="62"/>
      <c r="G2681" s="62"/>
      <c r="H2681" s="62"/>
      <c r="I2681" s="62"/>
      <c r="J2681" s="62"/>
      <c r="K2681" s="62"/>
      <c r="L2681" s="62"/>
      <c r="M2681" s="62"/>
      <c r="N2681" s="62"/>
      <c r="O2681" s="62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</row>
    <row r="2682" spans="1:30">
      <c r="A2682" s="1"/>
      <c r="B2682" s="1"/>
      <c r="C2682" s="62"/>
      <c r="D2682" s="62"/>
      <c r="E2682" s="62"/>
      <c r="F2682" s="62"/>
      <c r="G2682" s="62"/>
      <c r="H2682" s="62"/>
      <c r="I2682" s="62"/>
      <c r="J2682" s="62"/>
      <c r="K2682" s="62"/>
      <c r="L2682" s="62"/>
      <c r="M2682" s="62"/>
      <c r="N2682" s="62"/>
      <c r="O2682" s="62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</row>
    <row r="2683" spans="1:30">
      <c r="A2683" s="1"/>
      <c r="B2683" s="1"/>
      <c r="C2683" s="62"/>
      <c r="D2683" s="62"/>
      <c r="E2683" s="62"/>
      <c r="F2683" s="62"/>
      <c r="G2683" s="62"/>
      <c r="H2683" s="62"/>
      <c r="I2683" s="62"/>
      <c r="J2683" s="62"/>
      <c r="K2683" s="62"/>
      <c r="L2683" s="62"/>
      <c r="M2683" s="62"/>
      <c r="N2683" s="62"/>
      <c r="O2683" s="62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</row>
    <row r="2684" spans="1:30">
      <c r="A2684" s="1"/>
      <c r="B2684" s="1"/>
      <c r="C2684" s="62"/>
      <c r="D2684" s="62"/>
      <c r="E2684" s="62"/>
      <c r="F2684" s="62"/>
      <c r="G2684" s="62"/>
      <c r="H2684" s="62"/>
      <c r="I2684" s="62"/>
      <c r="J2684" s="62"/>
      <c r="K2684" s="62"/>
      <c r="L2684" s="62"/>
      <c r="M2684" s="62"/>
      <c r="N2684" s="62"/>
      <c r="O2684" s="62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</row>
    <row r="2685" spans="1:30">
      <c r="A2685" s="1"/>
      <c r="B2685" s="1"/>
      <c r="C2685" s="62"/>
      <c r="D2685" s="62"/>
      <c r="E2685" s="62"/>
      <c r="F2685" s="62"/>
      <c r="G2685" s="62"/>
      <c r="H2685" s="62"/>
      <c r="I2685" s="62"/>
      <c r="J2685" s="62"/>
      <c r="K2685" s="62"/>
      <c r="L2685" s="62"/>
      <c r="M2685" s="62"/>
      <c r="N2685" s="62"/>
      <c r="O2685" s="62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</row>
    <row r="2686" spans="1:30">
      <c r="A2686" s="1"/>
      <c r="B2686" s="1"/>
      <c r="C2686" s="62"/>
      <c r="D2686" s="62"/>
      <c r="E2686" s="62"/>
      <c r="F2686" s="62"/>
      <c r="G2686" s="62"/>
      <c r="H2686" s="62"/>
      <c r="I2686" s="62"/>
      <c r="J2686" s="62"/>
      <c r="K2686" s="62"/>
      <c r="L2686" s="62"/>
      <c r="M2686" s="62"/>
      <c r="N2686" s="62"/>
      <c r="O2686" s="62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</row>
    <row r="2687" spans="1:30">
      <c r="A2687" s="1"/>
      <c r="B2687" s="1"/>
      <c r="C2687" s="62"/>
      <c r="D2687" s="62"/>
      <c r="E2687" s="62"/>
      <c r="F2687" s="62"/>
      <c r="G2687" s="62"/>
      <c r="H2687" s="62"/>
      <c r="I2687" s="62"/>
      <c r="J2687" s="62"/>
      <c r="K2687" s="62"/>
      <c r="L2687" s="62"/>
      <c r="M2687" s="62"/>
      <c r="N2687" s="62"/>
      <c r="O2687" s="62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</row>
    <row r="2688" spans="1:30">
      <c r="A2688" s="1"/>
      <c r="B2688" s="1"/>
      <c r="C2688" s="62"/>
      <c r="D2688" s="62"/>
      <c r="E2688" s="62"/>
      <c r="F2688" s="62"/>
      <c r="G2688" s="62"/>
      <c r="H2688" s="62"/>
      <c r="I2688" s="62"/>
      <c r="J2688" s="62"/>
      <c r="K2688" s="62"/>
      <c r="L2688" s="62"/>
      <c r="M2688" s="62"/>
      <c r="N2688" s="62"/>
      <c r="O2688" s="62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</row>
    <row r="2689" spans="1:30">
      <c r="A2689" s="1"/>
      <c r="B2689" s="1"/>
      <c r="C2689" s="62"/>
      <c r="D2689" s="62"/>
      <c r="E2689" s="62"/>
      <c r="F2689" s="62"/>
      <c r="G2689" s="62"/>
      <c r="H2689" s="62"/>
      <c r="I2689" s="62"/>
      <c r="J2689" s="62"/>
      <c r="K2689" s="62"/>
      <c r="L2689" s="62"/>
      <c r="M2689" s="62"/>
      <c r="N2689" s="62"/>
      <c r="O2689" s="62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</row>
    <row r="2690" spans="1:30">
      <c r="A2690" s="1"/>
      <c r="B2690" s="1"/>
      <c r="C2690" s="62"/>
      <c r="D2690" s="62"/>
      <c r="E2690" s="62"/>
      <c r="F2690" s="62"/>
      <c r="G2690" s="62"/>
      <c r="H2690" s="62"/>
      <c r="I2690" s="62"/>
      <c r="J2690" s="62"/>
      <c r="K2690" s="62"/>
      <c r="L2690" s="62"/>
      <c r="M2690" s="62"/>
      <c r="N2690" s="62"/>
      <c r="O2690" s="62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</row>
    <row r="2691" spans="1:30">
      <c r="A2691" s="1"/>
      <c r="B2691" s="1"/>
      <c r="C2691" s="62"/>
      <c r="D2691" s="62"/>
      <c r="E2691" s="62"/>
      <c r="F2691" s="62"/>
      <c r="G2691" s="62"/>
      <c r="H2691" s="62"/>
      <c r="I2691" s="62"/>
      <c r="J2691" s="62"/>
      <c r="K2691" s="62"/>
      <c r="L2691" s="62"/>
      <c r="M2691" s="62"/>
      <c r="N2691" s="62"/>
      <c r="O2691" s="62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</row>
    <row r="2692" spans="1:30">
      <c r="A2692" s="1"/>
      <c r="B2692" s="1"/>
      <c r="C2692" s="62"/>
      <c r="D2692" s="62"/>
      <c r="E2692" s="62"/>
      <c r="F2692" s="62"/>
      <c r="G2692" s="62"/>
      <c r="H2692" s="62"/>
      <c r="I2692" s="62"/>
      <c r="J2692" s="62"/>
      <c r="K2692" s="62"/>
      <c r="L2692" s="62"/>
      <c r="M2692" s="62"/>
      <c r="N2692" s="62"/>
      <c r="O2692" s="62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</row>
    <row r="2693" spans="1:30">
      <c r="A2693" s="1"/>
      <c r="B2693" s="1"/>
      <c r="C2693" s="62"/>
      <c r="D2693" s="62"/>
      <c r="E2693" s="62"/>
      <c r="F2693" s="62"/>
      <c r="G2693" s="62"/>
      <c r="H2693" s="62"/>
      <c r="I2693" s="62"/>
      <c r="J2693" s="62"/>
      <c r="K2693" s="62"/>
      <c r="L2693" s="62"/>
      <c r="M2693" s="62"/>
      <c r="N2693" s="62"/>
      <c r="O2693" s="62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</row>
    <row r="2694" spans="1:30">
      <c r="A2694" s="1"/>
      <c r="B2694" s="1"/>
      <c r="C2694" s="62"/>
      <c r="D2694" s="62"/>
      <c r="E2694" s="62"/>
      <c r="F2694" s="62"/>
      <c r="G2694" s="62"/>
      <c r="H2694" s="62"/>
      <c r="I2694" s="62"/>
      <c r="J2694" s="62"/>
      <c r="K2694" s="62"/>
      <c r="L2694" s="62"/>
      <c r="M2694" s="62"/>
      <c r="N2694" s="62"/>
      <c r="O2694" s="62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</row>
    <row r="2695" spans="1:30">
      <c r="A2695" s="1"/>
      <c r="B2695" s="1"/>
      <c r="C2695" s="62"/>
      <c r="D2695" s="62"/>
      <c r="E2695" s="62"/>
      <c r="F2695" s="62"/>
      <c r="G2695" s="62"/>
      <c r="H2695" s="62"/>
      <c r="I2695" s="62"/>
      <c r="J2695" s="62"/>
      <c r="K2695" s="62"/>
      <c r="L2695" s="62"/>
      <c r="M2695" s="62"/>
      <c r="N2695" s="62"/>
      <c r="O2695" s="62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</row>
    <row r="2696" spans="1:30">
      <c r="A2696" s="1"/>
      <c r="B2696" s="1"/>
      <c r="C2696" s="62"/>
      <c r="D2696" s="62"/>
      <c r="E2696" s="62"/>
      <c r="F2696" s="62"/>
      <c r="G2696" s="62"/>
      <c r="H2696" s="62"/>
      <c r="I2696" s="62"/>
      <c r="J2696" s="62"/>
      <c r="K2696" s="62"/>
      <c r="L2696" s="62"/>
      <c r="M2696" s="62"/>
      <c r="N2696" s="62"/>
      <c r="O2696" s="62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</row>
    <row r="2697" spans="1:30">
      <c r="A2697" s="1"/>
      <c r="B2697" s="1"/>
      <c r="C2697" s="62"/>
      <c r="D2697" s="62"/>
      <c r="E2697" s="62"/>
      <c r="F2697" s="62"/>
      <c r="G2697" s="62"/>
      <c r="H2697" s="62"/>
      <c r="I2697" s="62"/>
      <c r="J2697" s="62"/>
      <c r="K2697" s="62"/>
      <c r="L2697" s="62"/>
      <c r="M2697" s="62"/>
      <c r="N2697" s="62"/>
      <c r="O2697" s="62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</row>
    <row r="2698" spans="1:30">
      <c r="A2698" s="1"/>
      <c r="B2698" s="1"/>
      <c r="C2698" s="62"/>
      <c r="D2698" s="62"/>
      <c r="E2698" s="62"/>
      <c r="F2698" s="62"/>
      <c r="G2698" s="62"/>
      <c r="H2698" s="62"/>
      <c r="I2698" s="62"/>
      <c r="J2698" s="62"/>
      <c r="K2698" s="62"/>
      <c r="L2698" s="62"/>
      <c r="M2698" s="62"/>
      <c r="N2698" s="62"/>
      <c r="O2698" s="62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</row>
    <row r="2699" spans="1:30">
      <c r="A2699" s="1"/>
      <c r="B2699" s="1"/>
      <c r="C2699" s="62"/>
      <c r="D2699" s="62"/>
      <c r="E2699" s="62"/>
      <c r="F2699" s="62"/>
      <c r="G2699" s="62"/>
      <c r="H2699" s="62"/>
      <c r="I2699" s="62"/>
      <c r="J2699" s="62"/>
      <c r="K2699" s="62"/>
      <c r="L2699" s="62"/>
      <c r="M2699" s="62"/>
      <c r="N2699" s="62"/>
      <c r="O2699" s="62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</row>
    <row r="2700" spans="1:30">
      <c r="A2700" s="1"/>
      <c r="B2700" s="1"/>
      <c r="C2700" s="62"/>
      <c r="D2700" s="62"/>
      <c r="E2700" s="62"/>
      <c r="F2700" s="62"/>
      <c r="G2700" s="62"/>
      <c r="H2700" s="62"/>
      <c r="I2700" s="62"/>
      <c r="J2700" s="62"/>
      <c r="K2700" s="62"/>
      <c r="L2700" s="62"/>
      <c r="M2700" s="62"/>
      <c r="N2700" s="62"/>
      <c r="O2700" s="62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</row>
    <row r="2701" spans="1:30">
      <c r="A2701" s="1"/>
      <c r="B2701" s="1"/>
      <c r="C2701" s="62"/>
      <c r="D2701" s="62"/>
      <c r="E2701" s="62"/>
      <c r="F2701" s="62"/>
      <c r="G2701" s="62"/>
      <c r="H2701" s="62"/>
      <c r="I2701" s="62"/>
      <c r="J2701" s="62"/>
      <c r="K2701" s="62"/>
      <c r="L2701" s="62"/>
      <c r="M2701" s="62"/>
      <c r="N2701" s="62"/>
      <c r="O2701" s="62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</row>
    <row r="2702" spans="1:30">
      <c r="A2702" s="1"/>
      <c r="B2702" s="1"/>
      <c r="C2702" s="62"/>
      <c r="D2702" s="62"/>
      <c r="E2702" s="62"/>
      <c r="F2702" s="62"/>
      <c r="G2702" s="62"/>
      <c r="H2702" s="62"/>
      <c r="I2702" s="62"/>
      <c r="J2702" s="62"/>
      <c r="K2702" s="62"/>
      <c r="L2702" s="62"/>
      <c r="M2702" s="62"/>
      <c r="N2702" s="62"/>
      <c r="O2702" s="62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</row>
    <row r="2703" spans="1:30">
      <c r="A2703" s="1"/>
      <c r="B2703" s="1"/>
      <c r="C2703" s="62"/>
      <c r="D2703" s="62"/>
      <c r="E2703" s="62"/>
      <c r="F2703" s="62"/>
      <c r="G2703" s="62"/>
      <c r="H2703" s="62"/>
      <c r="I2703" s="62"/>
      <c r="J2703" s="62"/>
      <c r="K2703" s="62"/>
      <c r="L2703" s="62"/>
      <c r="M2703" s="62"/>
      <c r="N2703" s="62"/>
      <c r="O2703" s="62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</row>
    <row r="2704" spans="1:30">
      <c r="A2704" s="1"/>
      <c r="B2704" s="1"/>
      <c r="C2704" s="62"/>
      <c r="D2704" s="62"/>
      <c r="E2704" s="62"/>
      <c r="F2704" s="62"/>
      <c r="G2704" s="62"/>
      <c r="H2704" s="62"/>
      <c r="I2704" s="62"/>
      <c r="J2704" s="62"/>
      <c r="K2704" s="62"/>
      <c r="L2704" s="62"/>
      <c r="M2704" s="62"/>
      <c r="N2704" s="62"/>
      <c r="O2704" s="62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</row>
    <row r="2705" spans="1:30">
      <c r="A2705" s="1"/>
      <c r="B2705" s="1"/>
      <c r="C2705" s="62"/>
      <c r="D2705" s="62"/>
      <c r="E2705" s="62"/>
      <c r="F2705" s="62"/>
      <c r="G2705" s="62"/>
      <c r="H2705" s="62"/>
      <c r="I2705" s="62"/>
      <c r="J2705" s="62"/>
      <c r="K2705" s="62"/>
      <c r="L2705" s="62"/>
      <c r="M2705" s="62"/>
      <c r="N2705" s="62"/>
      <c r="O2705" s="62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</row>
    <row r="2706" spans="1:30">
      <c r="A2706" s="1"/>
      <c r="B2706" s="1"/>
      <c r="C2706" s="62"/>
      <c r="D2706" s="62"/>
      <c r="E2706" s="62"/>
      <c r="F2706" s="62"/>
      <c r="G2706" s="62"/>
      <c r="H2706" s="62"/>
      <c r="I2706" s="62"/>
      <c r="J2706" s="62"/>
      <c r="K2706" s="62"/>
      <c r="L2706" s="62"/>
      <c r="M2706" s="62"/>
      <c r="N2706" s="62"/>
      <c r="O2706" s="62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</row>
    <row r="2707" spans="1:30">
      <c r="A2707" s="1"/>
      <c r="B2707" s="1"/>
      <c r="C2707" s="62"/>
      <c r="D2707" s="62"/>
      <c r="E2707" s="62"/>
      <c r="F2707" s="62"/>
      <c r="G2707" s="62"/>
      <c r="H2707" s="62"/>
      <c r="I2707" s="62"/>
      <c r="J2707" s="62"/>
      <c r="K2707" s="62"/>
      <c r="L2707" s="62"/>
      <c r="M2707" s="62"/>
      <c r="N2707" s="62"/>
      <c r="O2707" s="62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</row>
    <row r="2708" spans="1:30">
      <c r="A2708" s="1"/>
      <c r="B2708" s="1"/>
      <c r="C2708" s="62"/>
      <c r="D2708" s="62"/>
      <c r="E2708" s="62"/>
      <c r="F2708" s="62"/>
      <c r="G2708" s="62"/>
      <c r="H2708" s="62"/>
      <c r="I2708" s="62"/>
      <c r="J2708" s="62"/>
      <c r="K2708" s="62"/>
      <c r="L2708" s="62"/>
      <c r="M2708" s="62"/>
      <c r="N2708" s="62"/>
      <c r="O2708" s="62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</row>
    <row r="2709" spans="1:30">
      <c r="A2709" s="1"/>
      <c r="B2709" s="1"/>
      <c r="C2709" s="62"/>
      <c r="D2709" s="62"/>
      <c r="E2709" s="62"/>
      <c r="F2709" s="62"/>
      <c r="G2709" s="62"/>
      <c r="H2709" s="62"/>
      <c r="I2709" s="62"/>
      <c r="J2709" s="62"/>
      <c r="K2709" s="62"/>
      <c r="L2709" s="62"/>
      <c r="M2709" s="62"/>
      <c r="N2709" s="62"/>
      <c r="O2709" s="62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</row>
    <row r="2710" spans="1:30">
      <c r="A2710" s="1"/>
      <c r="B2710" s="1"/>
      <c r="C2710" s="62"/>
      <c r="D2710" s="62"/>
      <c r="E2710" s="62"/>
      <c r="F2710" s="62"/>
      <c r="G2710" s="62"/>
      <c r="H2710" s="62"/>
      <c r="I2710" s="62"/>
      <c r="J2710" s="62"/>
      <c r="K2710" s="62"/>
      <c r="L2710" s="62"/>
      <c r="M2710" s="62"/>
      <c r="N2710" s="62"/>
      <c r="O2710" s="62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</row>
    <row r="2711" spans="1:30">
      <c r="A2711" s="1"/>
      <c r="B2711" s="1"/>
      <c r="C2711" s="62"/>
      <c r="D2711" s="62"/>
      <c r="E2711" s="62"/>
      <c r="F2711" s="62"/>
      <c r="G2711" s="62"/>
      <c r="H2711" s="62"/>
      <c r="I2711" s="62"/>
      <c r="J2711" s="62"/>
      <c r="K2711" s="62"/>
      <c r="L2711" s="62"/>
      <c r="M2711" s="62"/>
      <c r="N2711" s="62"/>
      <c r="O2711" s="62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</row>
    <row r="2712" spans="1:30">
      <c r="A2712" s="1"/>
      <c r="B2712" s="1"/>
      <c r="C2712" s="62"/>
      <c r="D2712" s="62"/>
      <c r="E2712" s="62"/>
      <c r="F2712" s="62"/>
      <c r="G2712" s="62"/>
      <c r="H2712" s="62"/>
      <c r="I2712" s="62"/>
      <c r="J2712" s="62"/>
      <c r="K2712" s="62"/>
      <c r="L2712" s="62"/>
      <c r="M2712" s="62"/>
      <c r="N2712" s="62"/>
      <c r="O2712" s="62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</row>
    <row r="2713" spans="1:30">
      <c r="A2713" s="1"/>
      <c r="B2713" s="1"/>
      <c r="C2713" s="62"/>
      <c r="D2713" s="62"/>
      <c r="E2713" s="62"/>
      <c r="F2713" s="62"/>
      <c r="G2713" s="62"/>
      <c r="H2713" s="62"/>
      <c r="I2713" s="62"/>
      <c r="J2713" s="62"/>
      <c r="K2713" s="62"/>
      <c r="L2713" s="62"/>
      <c r="M2713" s="62"/>
      <c r="N2713" s="62"/>
      <c r="O2713" s="62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</row>
    <row r="2714" spans="1:30">
      <c r="A2714" s="1"/>
      <c r="B2714" s="1"/>
      <c r="C2714" s="62"/>
      <c r="D2714" s="62"/>
      <c r="E2714" s="62"/>
      <c r="F2714" s="62"/>
      <c r="G2714" s="62"/>
      <c r="H2714" s="62"/>
      <c r="I2714" s="62"/>
      <c r="J2714" s="62"/>
      <c r="K2714" s="62"/>
      <c r="L2714" s="62"/>
      <c r="M2714" s="62"/>
      <c r="N2714" s="62"/>
      <c r="O2714" s="62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</row>
    <row r="2715" spans="1:30">
      <c r="A2715" s="1"/>
      <c r="B2715" s="1"/>
      <c r="C2715" s="62"/>
      <c r="D2715" s="62"/>
      <c r="E2715" s="62"/>
      <c r="F2715" s="62"/>
      <c r="G2715" s="62"/>
      <c r="H2715" s="62"/>
      <c r="I2715" s="62"/>
      <c r="J2715" s="62"/>
      <c r="K2715" s="62"/>
      <c r="L2715" s="62"/>
      <c r="M2715" s="62"/>
      <c r="N2715" s="62"/>
      <c r="O2715" s="62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</row>
    <row r="2716" spans="1:30">
      <c r="A2716" s="1"/>
      <c r="B2716" s="1"/>
      <c r="C2716" s="62"/>
      <c r="D2716" s="62"/>
      <c r="E2716" s="62"/>
      <c r="F2716" s="62"/>
      <c r="G2716" s="62"/>
      <c r="H2716" s="62"/>
      <c r="I2716" s="62"/>
      <c r="J2716" s="62"/>
      <c r="K2716" s="62"/>
      <c r="L2716" s="62"/>
      <c r="M2716" s="62"/>
      <c r="N2716" s="62"/>
      <c r="O2716" s="62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</row>
    <row r="2717" spans="1:30">
      <c r="A2717" s="1"/>
      <c r="B2717" s="1"/>
      <c r="C2717" s="62"/>
      <c r="D2717" s="62"/>
      <c r="E2717" s="62"/>
      <c r="F2717" s="62"/>
      <c r="G2717" s="62"/>
      <c r="H2717" s="62"/>
      <c r="I2717" s="62"/>
      <c r="J2717" s="62"/>
      <c r="K2717" s="62"/>
      <c r="L2717" s="62"/>
      <c r="M2717" s="62"/>
      <c r="N2717" s="62"/>
      <c r="O2717" s="62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</row>
    <row r="2718" spans="1:30">
      <c r="A2718" s="1"/>
      <c r="B2718" s="1"/>
      <c r="C2718" s="62"/>
      <c r="D2718" s="62"/>
      <c r="E2718" s="62"/>
      <c r="F2718" s="62"/>
      <c r="G2718" s="62"/>
      <c r="H2718" s="62"/>
      <c r="I2718" s="62"/>
      <c r="J2718" s="62"/>
      <c r="K2718" s="62"/>
      <c r="L2718" s="62"/>
      <c r="M2718" s="62"/>
      <c r="N2718" s="62"/>
      <c r="O2718" s="62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</row>
    <row r="2719" spans="1:30">
      <c r="A2719" s="1"/>
      <c r="B2719" s="1"/>
      <c r="C2719" s="62"/>
      <c r="D2719" s="62"/>
      <c r="E2719" s="62"/>
      <c r="F2719" s="62"/>
      <c r="G2719" s="62"/>
      <c r="H2719" s="62"/>
      <c r="I2719" s="62"/>
      <c r="J2719" s="62"/>
      <c r="K2719" s="62"/>
      <c r="L2719" s="62"/>
      <c r="M2719" s="62"/>
      <c r="N2719" s="62"/>
      <c r="O2719" s="62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</row>
    <row r="2720" spans="1:30">
      <c r="A2720" s="1"/>
      <c r="B2720" s="1"/>
      <c r="C2720" s="62"/>
      <c r="D2720" s="62"/>
      <c r="E2720" s="62"/>
      <c r="F2720" s="62"/>
      <c r="G2720" s="62"/>
      <c r="H2720" s="62"/>
      <c r="I2720" s="62"/>
      <c r="J2720" s="62"/>
      <c r="K2720" s="62"/>
      <c r="L2720" s="62"/>
      <c r="M2720" s="62"/>
      <c r="N2720" s="62"/>
      <c r="O2720" s="62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</row>
    <row r="2721" spans="1:30">
      <c r="A2721" s="1"/>
      <c r="B2721" s="1"/>
      <c r="C2721" s="62"/>
      <c r="D2721" s="62"/>
      <c r="E2721" s="62"/>
      <c r="F2721" s="62"/>
      <c r="G2721" s="62"/>
      <c r="H2721" s="62"/>
      <c r="I2721" s="62"/>
      <c r="J2721" s="62"/>
      <c r="K2721" s="62"/>
      <c r="L2721" s="62"/>
      <c r="M2721" s="62"/>
      <c r="N2721" s="62"/>
      <c r="O2721" s="62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</row>
    <row r="2722" spans="1:30">
      <c r="A2722" s="1"/>
      <c r="B2722" s="1"/>
      <c r="C2722" s="62"/>
      <c r="D2722" s="62"/>
      <c r="E2722" s="62"/>
      <c r="F2722" s="62"/>
      <c r="G2722" s="62"/>
      <c r="H2722" s="62"/>
      <c r="I2722" s="62"/>
      <c r="J2722" s="62"/>
      <c r="K2722" s="62"/>
      <c r="L2722" s="62"/>
      <c r="M2722" s="62"/>
      <c r="N2722" s="62"/>
      <c r="O2722" s="62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</row>
    <row r="2723" spans="1:30">
      <c r="A2723" s="1"/>
      <c r="B2723" s="1"/>
      <c r="C2723" s="62"/>
      <c r="D2723" s="62"/>
      <c r="E2723" s="62"/>
      <c r="F2723" s="62"/>
      <c r="G2723" s="62"/>
      <c r="H2723" s="62"/>
      <c r="I2723" s="62"/>
      <c r="J2723" s="62"/>
      <c r="K2723" s="62"/>
      <c r="L2723" s="62"/>
      <c r="M2723" s="62"/>
      <c r="N2723" s="62"/>
      <c r="O2723" s="62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</row>
    <row r="2724" spans="1:30">
      <c r="A2724" s="1"/>
      <c r="B2724" s="1"/>
      <c r="C2724" s="62"/>
      <c r="D2724" s="62"/>
      <c r="E2724" s="62"/>
      <c r="F2724" s="62"/>
      <c r="G2724" s="62"/>
      <c r="H2724" s="62"/>
      <c r="I2724" s="62"/>
      <c r="J2724" s="62"/>
      <c r="K2724" s="62"/>
      <c r="L2724" s="62"/>
      <c r="M2724" s="62"/>
      <c r="N2724" s="62"/>
      <c r="O2724" s="62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</row>
    <row r="2725" spans="1:30">
      <c r="A2725" s="1"/>
      <c r="B2725" s="1"/>
      <c r="C2725" s="62"/>
      <c r="D2725" s="62"/>
      <c r="E2725" s="62"/>
      <c r="F2725" s="62"/>
      <c r="G2725" s="62"/>
      <c r="H2725" s="62"/>
      <c r="I2725" s="62"/>
      <c r="J2725" s="62"/>
      <c r="K2725" s="62"/>
      <c r="L2725" s="62"/>
      <c r="M2725" s="62"/>
      <c r="N2725" s="62"/>
      <c r="O2725" s="62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</row>
    <row r="2726" spans="1:30">
      <c r="A2726" s="1"/>
      <c r="B2726" s="1"/>
      <c r="C2726" s="62"/>
      <c r="D2726" s="62"/>
      <c r="E2726" s="62"/>
      <c r="F2726" s="62"/>
      <c r="G2726" s="62"/>
      <c r="H2726" s="62"/>
      <c r="I2726" s="62"/>
      <c r="J2726" s="62"/>
      <c r="K2726" s="62"/>
      <c r="L2726" s="62"/>
      <c r="M2726" s="62"/>
      <c r="N2726" s="62"/>
      <c r="O2726" s="62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</row>
    <row r="2727" spans="1:30">
      <c r="A2727" s="1"/>
      <c r="B2727" s="1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</row>
    <row r="2728" spans="1:30">
      <c r="A2728" s="1"/>
      <c r="B2728" s="1"/>
      <c r="C2728" s="62"/>
      <c r="D2728" s="62"/>
      <c r="E2728" s="62"/>
      <c r="F2728" s="62"/>
      <c r="G2728" s="62"/>
      <c r="H2728" s="62"/>
      <c r="I2728" s="62"/>
      <c r="J2728" s="62"/>
      <c r="K2728" s="62"/>
      <c r="L2728" s="62"/>
      <c r="M2728" s="62"/>
      <c r="N2728" s="62"/>
      <c r="O2728" s="62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</row>
    <row r="2729" spans="1:30">
      <c r="A2729" s="1"/>
      <c r="B2729" s="1"/>
      <c r="C2729" s="62"/>
      <c r="D2729" s="62"/>
      <c r="E2729" s="62"/>
      <c r="F2729" s="62"/>
      <c r="G2729" s="62"/>
      <c r="H2729" s="62"/>
      <c r="I2729" s="62"/>
      <c r="J2729" s="62"/>
      <c r="K2729" s="62"/>
      <c r="L2729" s="62"/>
      <c r="M2729" s="62"/>
      <c r="N2729" s="62"/>
      <c r="O2729" s="62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</row>
    <row r="2730" spans="1:30">
      <c r="A2730" s="1"/>
      <c r="B2730" s="1"/>
      <c r="C2730" s="62"/>
      <c r="D2730" s="62"/>
      <c r="E2730" s="62"/>
      <c r="F2730" s="62"/>
      <c r="G2730" s="62"/>
      <c r="H2730" s="62"/>
      <c r="I2730" s="62"/>
      <c r="J2730" s="62"/>
      <c r="K2730" s="62"/>
      <c r="L2730" s="62"/>
      <c r="M2730" s="62"/>
      <c r="N2730" s="62"/>
      <c r="O2730" s="62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</row>
    <row r="2731" spans="1:30">
      <c r="A2731" s="1"/>
      <c r="B2731" s="1"/>
      <c r="C2731" s="62"/>
      <c r="D2731" s="62"/>
      <c r="E2731" s="62"/>
      <c r="F2731" s="62"/>
      <c r="G2731" s="62"/>
      <c r="H2731" s="62"/>
      <c r="I2731" s="62"/>
      <c r="J2731" s="62"/>
      <c r="K2731" s="62"/>
      <c r="L2731" s="62"/>
      <c r="M2731" s="62"/>
      <c r="N2731" s="62"/>
      <c r="O2731" s="62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</row>
    <row r="2732" spans="1:30">
      <c r="A2732" s="1"/>
      <c r="B2732" s="1"/>
      <c r="C2732" s="62"/>
      <c r="D2732" s="62"/>
      <c r="E2732" s="62"/>
      <c r="F2732" s="62"/>
      <c r="G2732" s="62"/>
      <c r="H2732" s="62"/>
      <c r="I2732" s="62"/>
      <c r="J2732" s="62"/>
      <c r="K2732" s="62"/>
      <c r="L2732" s="62"/>
      <c r="M2732" s="62"/>
      <c r="N2732" s="62"/>
      <c r="O2732" s="62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</row>
    <row r="2733" spans="1:30">
      <c r="A2733" s="1"/>
      <c r="B2733" s="1"/>
      <c r="C2733" s="62"/>
      <c r="D2733" s="62"/>
      <c r="E2733" s="62"/>
      <c r="F2733" s="62"/>
      <c r="G2733" s="62"/>
      <c r="H2733" s="62"/>
      <c r="I2733" s="62"/>
      <c r="J2733" s="62"/>
      <c r="K2733" s="62"/>
      <c r="L2733" s="62"/>
      <c r="M2733" s="62"/>
      <c r="N2733" s="62"/>
      <c r="O2733" s="62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</row>
    <row r="2734" spans="1:30">
      <c r="A2734" s="1"/>
      <c r="B2734" s="1"/>
      <c r="C2734" s="62"/>
      <c r="D2734" s="62"/>
      <c r="E2734" s="62"/>
      <c r="F2734" s="62"/>
      <c r="G2734" s="62"/>
      <c r="H2734" s="62"/>
      <c r="I2734" s="62"/>
      <c r="J2734" s="62"/>
      <c r="K2734" s="62"/>
      <c r="L2734" s="62"/>
      <c r="M2734" s="62"/>
      <c r="N2734" s="62"/>
      <c r="O2734" s="62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</row>
    <row r="2735" spans="1:30">
      <c r="A2735" s="1"/>
      <c r="B2735" s="1"/>
      <c r="C2735" s="62"/>
      <c r="D2735" s="62"/>
      <c r="E2735" s="62"/>
      <c r="F2735" s="62"/>
      <c r="G2735" s="62"/>
      <c r="H2735" s="62"/>
      <c r="I2735" s="62"/>
      <c r="J2735" s="62"/>
      <c r="K2735" s="62"/>
      <c r="L2735" s="62"/>
      <c r="M2735" s="62"/>
      <c r="N2735" s="62"/>
      <c r="O2735" s="62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</row>
    <row r="2736" spans="1:30">
      <c r="A2736" s="1"/>
      <c r="B2736" s="1"/>
      <c r="C2736" s="62"/>
      <c r="D2736" s="62"/>
      <c r="E2736" s="62"/>
      <c r="F2736" s="62"/>
      <c r="G2736" s="62"/>
      <c r="H2736" s="62"/>
      <c r="I2736" s="62"/>
      <c r="J2736" s="62"/>
      <c r="K2736" s="62"/>
      <c r="L2736" s="62"/>
      <c r="M2736" s="62"/>
      <c r="N2736" s="62"/>
      <c r="O2736" s="62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</row>
    <row r="2737" spans="1:30">
      <c r="A2737" s="1"/>
      <c r="B2737" s="1"/>
      <c r="C2737" s="62"/>
      <c r="D2737" s="62"/>
      <c r="E2737" s="62"/>
      <c r="F2737" s="62"/>
      <c r="G2737" s="62"/>
      <c r="H2737" s="62"/>
      <c r="I2737" s="62"/>
      <c r="J2737" s="62"/>
      <c r="K2737" s="62"/>
      <c r="L2737" s="62"/>
      <c r="M2737" s="62"/>
      <c r="N2737" s="62"/>
      <c r="O2737" s="62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</row>
    <row r="2738" spans="1:30">
      <c r="A2738" s="1"/>
      <c r="B2738" s="1"/>
      <c r="C2738" s="62"/>
      <c r="D2738" s="62"/>
      <c r="E2738" s="62"/>
      <c r="F2738" s="62"/>
      <c r="G2738" s="62"/>
      <c r="H2738" s="62"/>
      <c r="I2738" s="62"/>
      <c r="J2738" s="62"/>
      <c r="K2738" s="62"/>
      <c r="L2738" s="62"/>
      <c r="M2738" s="62"/>
      <c r="N2738" s="62"/>
      <c r="O2738" s="62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</row>
    <row r="2739" spans="1:30">
      <c r="A2739" s="1"/>
      <c r="B2739" s="1"/>
      <c r="C2739" s="62"/>
      <c r="D2739" s="62"/>
      <c r="E2739" s="62"/>
      <c r="F2739" s="62"/>
      <c r="G2739" s="62"/>
      <c r="H2739" s="62"/>
      <c r="I2739" s="62"/>
      <c r="J2739" s="62"/>
      <c r="K2739" s="62"/>
      <c r="L2739" s="62"/>
      <c r="M2739" s="62"/>
      <c r="N2739" s="62"/>
      <c r="O2739" s="62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</row>
    <row r="2740" spans="1:30">
      <c r="A2740" s="1"/>
      <c r="B2740" s="1"/>
      <c r="C2740" s="62"/>
      <c r="D2740" s="62"/>
      <c r="E2740" s="62"/>
      <c r="F2740" s="62"/>
      <c r="G2740" s="62"/>
      <c r="H2740" s="62"/>
      <c r="I2740" s="62"/>
      <c r="J2740" s="62"/>
      <c r="K2740" s="62"/>
      <c r="L2740" s="62"/>
      <c r="M2740" s="62"/>
      <c r="N2740" s="62"/>
      <c r="O2740" s="62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</row>
    <row r="2741" spans="1:30">
      <c r="A2741" s="1"/>
      <c r="B2741" s="1"/>
      <c r="C2741" s="62"/>
      <c r="D2741" s="62"/>
      <c r="E2741" s="62"/>
      <c r="F2741" s="62"/>
      <c r="G2741" s="62"/>
      <c r="H2741" s="62"/>
      <c r="I2741" s="62"/>
      <c r="J2741" s="62"/>
      <c r="K2741" s="62"/>
      <c r="L2741" s="62"/>
      <c r="M2741" s="62"/>
      <c r="N2741" s="62"/>
      <c r="O2741" s="62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</row>
    <row r="2742" spans="1:30">
      <c r="A2742" s="1"/>
      <c r="B2742" s="1"/>
      <c r="C2742" s="62"/>
      <c r="D2742" s="62"/>
      <c r="E2742" s="62"/>
      <c r="F2742" s="62"/>
      <c r="G2742" s="62"/>
      <c r="H2742" s="62"/>
      <c r="I2742" s="62"/>
      <c r="J2742" s="62"/>
      <c r="K2742" s="62"/>
      <c r="L2742" s="62"/>
      <c r="M2742" s="62"/>
      <c r="N2742" s="62"/>
      <c r="O2742" s="62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</row>
    <row r="2743" spans="1:30">
      <c r="A2743" s="1"/>
      <c r="B2743" s="1"/>
      <c r="C2743" s="62"/>
      <c r="D2743" s="62"/>
      <c r="E2743" s="62"/>
      <c r="F2743" s="62"/>
      <c r="G2743" s="62"/>
      <c r="H2743" s="62"/>
      <c r="I2743" s="62"/>
      <c r="J2743" s="62"/>
      <c r="K2743" s="62"/>
      <c r="L2743" s="62"/>
      <c r="M2743" s="62"/>
      <c r="N2743" s="62"/>
      <c r="O2743" s="62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</row>
    <row r="2744" spans="1:30">
      <c r="A2744" s="1"/>
      <c r="B2744" s="1"/>
      <c r="C2744" s="62"/>
      <c r="D2744" s="62"/>
      <c r="E2744" s="62"/>
      <c r="F2744" s="62"/>
      <c r="G2744" s="62"/>
      <c r="H2744" s="62"/>
      <c r="I2744" s="62"/>
      <c r="J2744" s="62"/>
      <c r="K2744" s="62"/>
      <c r="L2744" s="62"/>
      <c r="M2744" s="62"/>
      <c r="N2744" s="62"/>
      <c r="O2744" s="62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</row>
    <row r="2745" spans="1:30">
      <c r="A2745" s="1"/>
      <c r="B2745" s="1"/>
      <c r="C2745" s="62"/>
      <c r="D2745" s="62"/>
      <c r="E2745" s="62"/>
      <c r="F2745" s="62"/>
      <c r="G2745" s="62"/>
      <c r="H2745" s="62"/>
      <c r="I2745" s="62"/>
      <c r="J2745" s="62"/>
      <c r="K2745" s="62"/>
      <c r="L2745" s="62"/>
      <c r="M2745" s="62"/>
      <c r="N2745" s="62"/>
      <c r="O2745" s="62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</row>
    <row r="2746" spans="1:30">
      <c r="A2746" s="1"/>
      <c r="B2746" s="1"/>
      <c r="C2746" s="62"/>
      <c r="D2746" s="62"/>
      <c r="E2746" s="62"/>
      <c r="F2746" s="62"/>
      <c r="G2746" s="62"/>
      <c r="H2746" s="62"/>
      <c r="I2746" s="62"/>
      <c r="J2746" s="62"/>
      <c r="K2746" s="62"/>
      <c r="L2746" s="62"/>
      <c r="M2746" s="62"/>
      <c r="N2746" s="62"/>
      <c r="O2746" s="62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</row>
    <row r="2747" spans="1:30">
      <c r="A2747" s="1"/>
      <c r="B2747" s="1"/>
      <c r="C2747" s="62"/>
      <c r="D2747" s="62"/>
      <c r="E2747" s="62"/>
      <c r="F2747" s="62"/>
      <c r="G2747" s="62"/>
      <c r="H2747" s="62"/>
      <c r="I2747" s="62"/>
      <c r="J2747" s="62"/>
      <c r="K2747" s="62"/>
      <c r="L2747" s="62"/>
      <c r="M2747" s="62"/>
      <c r="N2747" s="62"/>
      <c r="O2747" s="62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</row>
    <row r="2748" spans="1:30">
      <c r="A2748" s="1"/>
      <c r="B2748" s="1"/>
      <c r="C2748" s="62"/>
      <c r="D2748" s="62"/>
      <c r="E2748" s="62"/>
      <c r="F2748" s="62"/>
      <c r="G2748" s="62"/>
      <c r="H2748" s="62"/>
      <c r="I2748" s="62"/>
      <c r="J2748" s="62"/>
      <c r="K2748" s="62"/>
      <c r="L2748" s="62"/>
      <c r="M2748" s="62"/>
      <c r="N2748" s="62"/>
      <c r="O2748" s="62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</row>
    <row r="2749" spans="1:30">
      <c r="A2749" s="1"/>
      <c r="B2749" s="1"/>
      <c r="C2749" s="62"/>
      <c r="D2749" s="62"/>
      <c r="E2749" s="62"/>
      <c r="F2749" s="62"/>
      <c r="G2749" s="62"/>
      <c r="H2749" s="62"/>
      <c r="I2749" s="62"/>
      <c r="J2749" s="62"/>
      <c r="K2749" s="62"/>
      <c r="L2749" s="62"/>
      <c r="M2749" s="62"/>
      <c r="N2749" s="62"/>
      <c r="O2749" s="62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</row>
    <row r="2750" spans="1:30">
      <c r="A2750" s="1"/>
      <c r="B2750" s="1"/>
      <c r="C2750" s="62"/>
      <c r="D2750" s="62"/>
      <c r="E2750" s="62"/>
      <c r="F2750" s="62"/>
      <c r="G2750" s="62"/>
      <c r="H2750" s="62"/>
      <c r="I2750" s="62"/>
      <c r="J2750" s="62"/>
      <c r="K2750" s="62"/>
      <c r="L2750" s="62"/>
      <c r="M2750" s="62"/>
      <c r="N2750" s="62"/>
      <c r="O2750" s="62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</row>
    <row r="2751" spans="1:30">
      <c r="A2751" s="1"/>
      <c r="B2751" s="1"/>
      <c r="C2751" s="62"/>
      <c r="D2751" s="62"/>
      <c r="E2751" s="62"/>
      <c r="F2751" s="62"/>
      <c r="G2751" s="62"/>
      <c r="H2751" s="62"/>
      <c r="I2751" s="62"/>
      <c r="J2751" s="62"/>
      <c r="K2751" s="62"/>
      <c r="L2751" s="62"/>
      <c r="M2751" s="62"/>
      <c r="N2751" s="62"/>
      <c r="O2751" s="62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</row>
    <row r="2752" spans="1:30">
      <c r="A2752" s="1"/>
      <c r="B2752" s="1"/>
      <c r="C2752" s="62"/>
      <c r="D2752" s="62"/>
      <c r="E2752" s="62"/>
      <c r="F2752" s="62"/>
      <c r="G2752" s="62"/>
      <c r="H2752" s="62"/>
      <c r="I2752" s="62"/>
      <c r="J2752" s="62"/>
      <c r="K2752" s="62"/>
      <c r="L2752" s="62"/>
      <c r="M2752" s="62"/>
      <c r="N2752" s="62"/>
      <c r="O2752" s="62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</row>
    <row r="2753" spans="1:30">
      <c r="A2753" s="1"/>
      <c r="B2753" s="1"/>
      <c r="C2753" s="62"/>
      <c r="D2753" s="62"/>
      <c r="E2753" s="62"/>
      <c r="F2753" s="62"/>
      <c r="G2753" s="62"/>
      <c r="H2753" s="62"/>
      <c r="I2753" s="62"/>
      <c r="J2753" s="62"/>
      <c r="K2753" s="62"/>
      <c r="L2753" s="62"/>
      <c r="M2753" s="62"/>
      <c r="N2753" s="62"/>
      <c r="O2753" s="62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</row>
    <row r="2754" spans="1:30">
      <c r="A2754" s="1"/>
      <c r="B2754" s="1"/>
      <c r="C2754" s="62"/>
      <c r="D2754" s="62"/>
      <c r="E2754" s="62"/>
      <c r="F2754" s="62"/>
      <c r="G2754" s="62"/>
      <c r="H2754" s="62"/>
      <c r="I2754" s="62"/>
      <c r="J2754" s="62"/>
      <c r="K2754" s="62"/>
      <c r="L2754" s="62"/>
      <c r="M2754" s="62"/>
      <c r="N2754" s="62"/>
      <c r="O2754" s="62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</row>
    <row r="2755" spans="1:30">
      <c r="A2755" s="1"/>
      <c r="B2755" s="1"/>
      <c r="C2755" s="62"/>
      <c r="D2755" s="62"/>
      <c r="E2755" s="62"/>
      <c r="F2755" s="62"/>
      <c r="G2755" s="62"/>
      <c r="H2755" s="62"/>
      <c r="I2755" s="62"/>
      <c r="J2755" s="62"/>
      <c r="K2755" s="62"/>
      <c r="L2755" s="62"/>
      <c r="M2755" s="62"/>
      <c r="N2755" s="62"/>
      <c r="O2755" s="62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</row>
    <row r="2756" spans="1:30">
      <c r="A2756" s="1"/>
      <c r="B2756" s="1"/>
      <c r="C2756" s="62"/>
      <c r="D2756" s="62"/>
      <c r="E2756" s="62"/>
      <c r="F2756" s="62"/>
      <c r="G2756" s="62"/>
      <c r="H2756" s="62"/>
      <c r="I2756" s="62"/>
      <c r="J2756" s="62"/>
      <c r="K2756" s="62"/>
      <c r="L2756" s="62"/>
      <c r="M2756" s="62"/>
      <c r="N2756" s="62"/>
      <c r="O2756" s="62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</row>
    <row r="2757" spans="1:30">
      <c r="A2757" s="1"/>
      <c r="B2757" s="1"/>
      <c r="C2757" s="62"/>
      <c r="D2757" s="62"/>
      <c r="E2757" s="62"/>
      <c r="F2757" s="62"/>
      <c r="G2757" s="62"/>
      <c r="H2757" s="62"/>
      <c r="I2757" s="62"/>
      <c r="J2757" s="62"/>
      <c r="K2757" s="62"/>
      <c r="L2757" s="62"/>
      <c r="M2757" s="62"/>
      <c r="N2757" s="62"/>
      <c r="O2757" s="62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</row>
    <row r="2758" spans="1:30">
      <c r="A2758" s="1"/>
      <c r="B2758" s="1"/>
      <c r="C2758" s="62"/>
      <c r="D2758" s="62"/>
      <c r="E2758" s="62"/>
      <c r="F2758" s="62"/>
      <c r="G2758" s="62"/>
      <c r="H2758" s="62"/>
      <c r="I2758" s="62"/>
      <c r="J2758" s="62"/>
      <c r="K2758" s="62"/>
      <c r="L2758" s="62"/>
      <c r="M2758" s="62"/>
      <c r="N2758" s="62"/>
      <c r="O2758" s="62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</row>
    <row r="2759" spans="1:30">
      <c r="A2759" s="1"/>
      <c r="B2759" s="1"/>
      <c r="C2759" s="62"/>
      <c r="D2759" s="62"/>
      <c r="E2759" s="62"/>
      <c r="F2759" s="62"/>
      <c r="G2759" s="62"/>
      <c r="H2759" s="62"/>
      <c r="I2759" s="62"/>
      <c r="J2759" s="62"/>
      <c r="K2759" s="62"/>
      <c r="L2759" s="62"/>
      <c r="M2759" s="62"/>
      <c r="N2759" s="62"/>
      <c r="O2759" s="62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</row>
    <row r="2760" spans="1:30">
      <c r="A2760" s="1"/>
      <c r="B2760" s="1"/>
      <c r="C2760" s="62"/>
      <c r="D2760" s="62"/>
      <c r="E2760" s="62"/>
      <c r="F2760" s="62"/>
      <c r="G2760" s="62"/>
      <c r="H2760" s="62"/>
      <c r="I2760" s="62"/>
      <c r="J2760" s="62"/>
      <c r="K2760" s="62"/>
      <c r="L2760" s="62"/>
      <c r="M2760" s="62"/>
      <c r="N2760" s="62"/>
      <c r="O2760" s="62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</row>
    <row r="2761" spans="1:30">
      <c r="A2761" s="1"/>
      <c r="B2761" s="1"/>
      <c r="C2761" s="62"/>
      <c r="D2761" s="62"/>
      <c r="E2761" s="62"/>
      <c r="F2761" s="62"/>
      <c r="G2761" s="62"/>
      <c r="H2761" s="62"/>
      <c r="I2761" s="62"/>
      <c r="J2761" s="62"/>
      <c r="K2761" s="62"/>
      <c r="L2761" s="62"/>
      <c r="M2761" s="62"/>
      <c r="N2761" s="62"/>
      <c r="O2761" s="62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</row>
    <row r="2762" spans="1:30">
      <c r="A2762" s="1"/>
      <c r="B2762" s="1"/>
      <c r="C2762" s="62"/>
      <c r="D2762" s="62"/>
      <c r="E2762" s="62"/>
      <c r="F2762" s="62"/>
      <c r="G2762" s="62"/>
      <c r="H2762" s="62"/>
      <c r="I2762" s="62"/>
      <c r="J2762" s="62"/>
      <c r="K2762" s="62"/>
      <c r="L2762" s="62"/>
      <c r="M2762" s="62"/>
      <c r="N2762" s="62"/>
      <c r="O2762" s="62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</row>
    <row r="2763" spans="1:30">
      <c r="A2763" s="1"/>
      <c r="B2763" s="1"/>
      <c r="C2763" s="62"/>
      <c r="D2763" s="62"/>
      <c r="E2763" s="62"/>
      <c r="F2763" s="62"/>
      <c r="G2763" s="62"/>
      <c r="H2763" s="62"/>
      <c r="I2763" s="62"/>
      <c r="J2763" s="62"/>
      <c r="K2763" s="62"/>
      <c r="L2763" s="62"/>
      <c r="M2763" s="62"/>
      <c r="N2763" s="62"/>
      <c r="O2763" s="62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</row>
    <row r="2764" spans="1:30">
      <c r="A2764" s="1"/>
      <c r="B2764" s="1"/>
      <c r="C2764" s="62"/>
      <c r="D2764" s="62"/>
      <c r="E2764" s="62"/>
      <c r="F2764" s="62"/>
      <c r="G2764" s="62"/>
      <c r="H2764" s="62"/>
      <c r="I2764" s="62"/>
      <c r="J2764" s="62"/>
      <c r="K2764" s="62"/>
      <c r="L2764" s="62"/>
      <c r="M2764" s="62"/>
      <c r="N2764" s="62"/>
      <c r="O2764" s="62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</row>
    <row r="2765" spans="1:30">
      <c r="A2765" s="1"/>
      <c r="B2765" s="1"/>
      <c r="C2765" s="62"/>
      <c r="D2765" s="62"/>
      <c r="E2765" s="62"/>
      <c r="F2765" s="62"/>
      <c r="G2765" s="62"/>
      <c r="H2765" s="62"/>
      <c r="I2765" s="62"/>
      <c r="J2765" s="62"/>
      <c r="K2765" s="62"/>
      <c r="L2765" s="62"/>
      <c r="M2765" s="62"/>
      <c r="N2765" s="62"/>
      <c r="O2765" s="62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</row>
    <row r="2766" spans="1:30">
      <c r="A2766" s="1"/>
      <c r="B2766" s="1"/>
      <c r="C2766" s="62"/>
      <c r="D2766" s="62"/>
      <c r="E2766" s="62"/>
      <c r="F2766" s="62"/>
      <c r="G2766" s="62"/>
      <c r="H2766" s="62"/>
      <c r="I2766" s="62"/>
      <c r="J2766" s="62"/>
      <c r="K2766" s="62"/>
      <c r="L2766" s="62"/>
      <c r="M2766" s="62"/>
      <c r="N2766" s="62"/>
      <c r="O2766" s="62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</row>
    <row r="2767" spans="1:30">
      <c r="A2767" s="1"/>
      <c r="B2767" s="1"/>
      <c r="C2767" s="62"/>
      <c r="D2767" s="62"/>
      <c r="E2767" s="62"/>
      <c r="F2767" s="62"/>
      <c r="G2767" s="62"/>
      <c r="H2767" s="62"/>
      <c r="I2767" s="62"/>
      <c r="J2767" s="62"/>
      <c r="K2767" s="62"/>
      <c r="L2767" s="62"/>
      <c r="M2767" s="62"/>
      <c r="N2767" s="62"/>
      <c r="O2767" s="62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</row>
    <row r="2768" spans="1:30">
      <c r="A2768" s="1"/>
      <c r="B2768" s="1"/>
      <c r="C2768" s="62"/>
      <c r="D2768" s="62"/>
      <c r="E2768" s="62"/>
      <c r="F2768" s="62"/>
      <c r="G2768" s="62"/>
      <c r="H2768" s="62"/>
      <c r="I2768" s="62"/>
      <c r="J2768" s="62"/>
      <c r="K2768" s="62"/>
      <c r="L2768" s="62"/>
      <c r="M2768" s="62"/>
      <c r="N2768" s="62"/>
      <c r="O2768" s="62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</row>
    <row r="2769" spans="1:30">
      <c r="A2769" s="1"/>
      <c r="B2769" s="1"/>
      <c r="C2769" s="62"/>
      <c r="D2769" s="62"/>
      <c r="E2769" s="62"/>
      <c r="F2769" s="62"/>
      <c r="G2769" s="62"/>
      <c r="H2769" s="62"/>
      <c r="I2769" s="62"/>
      <c r="J2769" s="62"/>
      <c r="K2769" s="62"/>
      <c r="L2769" s="62"/>
      <c r="M2769" s="62"/>
      <c r="N2769" s="62"/>
      <c r="O2769" s="62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</row>
    <row r="2770" spans="1:30">
      <c r="A2770" s="1"/>
      <c r="B2770" s="1"/>
      <c r="C2770" s="62"/>
      <c r="D2770" s="62"/>
      <c r="E2770" s="62"/>
      <c r="F2770" s="62"/>
      <c r="G2770" s="62"/>
      <c r="H2770" s="62"/>
      <c r="I2770" s="62"/>
      <c r="J2770" s="62"/>
      <c r="K2770" s="62"/>
      <c r="L2770" s="62"/>
      <c r="M2770" s="62"/>
      <c r="N2770" s="62"/>
      <c r="O2770" s="62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</row>
    <row r="2771" spans="1:30">
      <c r="A2771" s="1"/>
      <c r="B2771" s="1"/>
      <c r="C2771" s="62"/>
      <c r="D2771" s="62"/>
      <c r="E2771" s="62"/>
      <c r="F2771" s="62"/>
      <c r="G2771" s="62"/>
      <c r="H2771" s="62"/>
      <c r="I2771" s="62"/>
      <c r="J2771" s="62"/>
      <c r="K2771" s="62"/>
      <c r="L2771" s="62"/>
      <c r="M2771" s="62"/>
      <c r="N2771" s="62"/>
      <c r="O2771" s="62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</row>
    <row r="2772" spans="1:30">
      <c r="A2772" s="1"/>
      <c r="B2772" s="1"/>
      <c r="C2772" s="62"/>
      <c r="D2772" s="62"/>
      <c r="E2772" s="62"/>
      <c r="F2772" s="62"/>
      <c r="G2772" s="62"/>
      <c r="H2772" s="62"/>
      <c r="I2772" s="62"/>
      <c r="J2772" s="62"/>
      <c r="K2772" s="62"/>
      <c r="L2772" s="62"/>
      <c r="M2772" s="62"/>
      <c r="N2772" s="62"/>
      <c r="O2772" s="62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</row>
    <row r="2773" spans="1:30">
      <c r="A2773" s="1"/>
      <c r="B2773" s="1"/>
      <c r="C2773" s="62"/>
      <c r="D2773" s="62"/>
      <c r="E2773" s="62"/>
      <c r="F2773" s="62"/>
      <c r="G2773" s="62"/>
      <c r="H2773" s="62"/>
      <c r="I2773" s="62"/>
      <c r="J2773" s="62"/>
      <c r="K2773" s="62"/>
      <c r="L2773" s="62"/>
      <c r="M2773" s="62"/>
      <c r="N2773" s="62"/>
      <c r="O2773" s="62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</row>
    <row r="2774" spans="1:30">
      <c r="A2774" s="1"/>
      <c r="B2774" s="1"/>
      <c r="C2774" s="62"/>
      <c r="D2774" s="62"/>
      <c r="E2774" s="62"/>
      <c r="F2774" s="62"/>
      <c r="G2774" s="62"/>
      <c r="H2774" s="62"/>
      <c r="I2774" s="62"/>
      <c r="J2774" s="62"/>
      <c r="K2774" s="62"/>
      <c r="L2774" s="62"/>
      <c r="M2774" s="62"/>
      <c r="N2774" s="62"/>
      <c r="O2774" s="62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</row>
    <row r="2775" spans="1:30">
      <c r="A2775" s="1"/>
      <c r="B2775" s="1"/>
      <c r="C2775" s="62"/>
      <c r="D2775" s="62"/>
      <c r="E2775" s="62"/>
      <c r="F2775" s="62"/>
      <c r="G2775" s="62"/>
      <c r="H2775" s="62"/>
      <c r="I2775" s="62"/>
      <c r="J2775" s="62"/>
      <c r="K2775" s="62"/>
      <c r="L2775" s="62"/>
      <c r="M2775" s="62"/>
      <c r="N2775" s="62"/>
      <c r="O2775" s="62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</row>
    <row r="2776" spans="1:30">
      <c r="A2776" s="1"/>
      <c r="B2776" s="1"/>
      <c r="C2776" s="62"/>
      <c r="D2776" s="62"/>
      <c r="E2776" s="62"/>
      <c r="F2776" s="62"/>
      <c r="G2776" s="62"/>
      <c r="H2776" s="62"/>
      <c r="I2776" s="62"/>
      <c r="J2776" s="62"/>
      <c r="K2776" s="62"/>
      <c r="L2776" s="62"/>
      <c r="M2776" s="62"/>
      <c r="N2776" s="62"/>
      <c r="O2776" s="62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</row>
    <row r="2777" spans="1:30">
      <c r="A2777" s="1"/>
      <c r="B2777" s="1"/>
      <c r="C2777" s="62"/>
      <c r="D2777" s="62"/>
      <c r="E2777" s="62"/>
      <c r="F2777" s="62"/>
      <c r="G2777" s="62"/>
      <c r="H2777" s="62"/>
      <c r="I2777" s="62"/>
      <c r="J2777" s="62"/>
      <c r="K2777" s="62"/>
      <c r="L2777" s="62"/>
      <c r="M2777" s="62"/>
      <c r="N2777" s="62"/>
      <c r="O2777" s="62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</row>
    <row r="2778" spans="1:30">
      <c r="A2778" s="1"/>
      <c r="B2778" s="1"/>
      <c r="C2778" s="62"/>
      <c r="D2778" s="62"/>
      <c r="E2778" s="62"/>
      <c r="F2778" s="62"/>
      <c r="G2778" s="62"/>
      <c r="H2778" s="62"/>
      <c r="I2778" s="62"/>
      <c r="J2778" s="62"/>
      <c r="K2778" s="62"/>
      <c r="L2778" s="62"/>
      <c r="M2778" s="62"/>
      <c r="N2778" s="62"/>
      <c r="O2778" s="62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</row>
    <row r="2779" spans="1:30">
      <c r="A2779" s="1"/>
      <c r="B2779" s="1"/>
      <c r="C2779" s="62"/>
      <c r="D2779" s="62"/>
      <c r="E2779" s="62"/>
      <c r="F2779" s="62"/>
      <c r="G2779" s="62"/>
      <c r="H2779" s="62"/>
      <c r="I2779" s="62"/>
      <c r="J2779" s="62"/>
      <c r="K2779" s="62"/>
      <c r="L2779" s="62"/>
      <c r="M2779" s="62"/>
      <c r="N2779" s="62"/>
      <c r="O2779" s="62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</row>
    <row r="2780" spans="1:30">
      <c r="A2780" s="1"/>
      <c r="B2780" s="1"/>
      <c r="C2780" s="62"/>
      <c r="D2780" s="62"/>
      <c r="E2780" s="62"/>
      <c r="F2780" s="62"/>
      <c r="G2780" s="62"/>
      <c r="H2780" s="62"/>
      <c r="I2780" s="62"/>
      <c r="J2780" s="62"/>
      <c r="K2780" s="62"/>
      <c r="L2780" s="62"/>
      <c r="M2780" s="62"/>
      <c r="N2780" s="62"/>
      <c r="O2780" s="62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</row>
    <row r="2781" spans="1:30">
      <c r="A2781" s="1"/>
      <c r="B2781" s="1"/>
      <c r="C2781" s="62"/>
      <c r="D2781" s="62"/>
      <c r="E2781" s="62"/>
      <c r="F2781" s="62"/>
      <c r="G2781" s="62"/>
      <c r="H2781" s="62"/>
      <c r="I2781" s="62"/>
      <c r="J2781" s="62"/>
      <c r="K2781" s="62"/>
      <c r="L2781" s="62"/>
      <c r="M2781" s="62"/>
      <c r="N2781" s="62"/>
      <c r="O2781" s="62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</row>
    <row r="2782" spans="1:30">
      <c r="A2782" s="1"/>
      <c r="B2782" s="1"/>
      <c r="C2782" s="62"/>
      <c r="D2782" s="62"/>
      <c r="E2782" s="62"/>
      <c r="F2782" s="62"/>
      <c r="G2782" s="62"/>
      <c r="H2782" s="62"/>
      <c r="I2782" s="62"/>
      <c r="J2782" s="62"/>
      <c r="K2782" s="62"/>
      <c r="L2782" s="62"/>
      <c r="M2782" s="62"/>
      <c r="N2782" s="62"/>
      <c r="O2782" s="62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</row>
    <row r="2783" spans="1:30">
      <c r="A2783" s="1"/>
      <c r="B2783" s="1"/>
      <c r="C2783" s="62"/>
      <c r="D2783" s="62"/>
      <c r="E2783" s="62"/>
      <c r="F2783" s="62"/>
      <c r="G2783" s="62"/>
      <c r="H2783" s="62"/>
      <c r="I2783" s="62"/>
      <c r="J2783" s="62"/>
      <c r="K2783" s="62"/>
      <c r="L2783" s="62"/>
      <c r="M2783" s="62"/>
      <c r="N2783" s="62"/>
      <c r="O2783" s="62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</row>
    <row r="2784" spans="1:30">
      <c r="A2784" s="1"/>
      <c r="B2784" s="1"/>
      <c r="C2784" s="62"/>
      <c r="D2784" s="62"/>
      <c r="E2784" s="62"/>
      <c r="F2784" s="62"/>
      <c r="G2784" s="62"/>
      <c r="H2784" s="62"/>
      <c r="I2784" s="62"/>
      <c r="J2784" s="62"/>
      <c r="K2784" s="62"/>
      <c r="L2784" s="62"/>
      <c r="M2784" s="62"/>
      <c r="N2784" s="62"/>
      <c r="O2784" s="62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</row>
    <row r="2785" spans="1:30">
      <c r="A2785" s="1"/>
      <c r="B2785" s="1"/>
      <c r="C2785" s="62"/>
      <c r="D2785" s="62"/>
      <c r="E2785" s="62"/>
      <c r="F2785" s="62"/>
      <c r="G2785" s="62"/>
      <c r="H2785" s="62"/>
      <c r="I2785" s="62"/>
      <c r="J2785" s="62"/>
      <c r="K2785" s="62"/>
      <c r="L2785" s="62"/>
      <c r="M2785" s="62"/>
      <c r="N2785" s="62"/>
      <c r="O2785" s="62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</row>
    <row r="2786" spans="1:30">
      <c r="A2786" s="1"/>
      <c r="B2786" s="1"/>
      <c r="C2786" s="62"/>
      <c r="D2786" s="62"/>
      <c r="E2786" s="62"/>
      <c r="F2786" s="62"/>
      <c r="G2786" s="62"/>
      <c r="H2786" s="62"/>
      <c r="I2786" s="62"/>
      <c r="J2786" s="62"/>
      <c r="K2786" s="62"/>
      <c r="L2786" s="62"/>
      <c r="M2786" s="62"/>
      <c r="N2786" s="62"/>
      <c r="O2786" s="62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</row>
    <row r="2787" spans="1:30">
      <c r="A2787" s="1"/>
      <c r="B2787" s="1"/>
      <c r="C2787" s="62"/>
      <c r="D2787" s="62"/>
      <c r="E2787" s="62"/>
      <c r="F2787" s="62"/>
      <c r="G2787" s="62"/>
      <c r="H2787" s="62"/>
      <c r="I2787" s="62"/>
      <c r="J2787" s="62"/>
      <c r="K2787" s="62"/>
      <c r="L2787" s="62"/>
      <c r="M2787" s="62"/>
      <c r="N2787" s="62"/>
      <c r="O2787" s="62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</row>
    <row r="2788" spans="1:30">
      <c r="A2788" s="1"/>
      <c r="B2788" s="1"/>
      <c r="C2788" s="62"/>
      <c r="D2788" s="62"/>
      <c r="E2788" s="62"/>
      <c r="F2788" s="62"/>
      <c r="G2788" s="62"/>
      <c r="H2788" s="62"/>
      <c r="I2788" s="62"/>
      <c r="J2788" s="62"/>
      <c r="K2788" s="62"/>
      <c r="L2788" s="62"/>
      <c r="M2788" s="62"/>
      <c r="N2788" s="62"/>
      <c r="O2788" s="62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</row>
    <row r="2789" spans="1:30">
      <c r="A2789" s="1"/>
      <c r="B2789" s="1"/>
      <c r="C2789" s="62"/>
      <c r="D2789" s="62"/>
      <c r="E2789" s="62"/>
      <c r="F2789" s="62"/>
      <c r="G2789" s="62"/>
      <c r="H2789" s="62"/>
      <c r="I2789" s="62"/>
      <c r="J2789" s="62"/>
      <c r="K2789" s="62"/>
      <c r="L2789" s="62"/>
      <c r="M2789" s="62"/>
      <c r="N2789" s="62"/>
      <c r="O2789" s="62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</row>
    <row r="2790" spans="1:30">
      <c r="A2790" s="1"/>
      <c r="B2790" s="1"/>
      <c r="C2790" s="62"/>
      <c r="D2790" s="62"/>
      <c r="E2790" s="62"/>
      <c r="F2790" s="62"/>
      <c r="G2790" s="62"/>
      <c r="H2790" s="62"/>
      <c r="I2790" s="62"/>
      <c r="J2790" s="62"/>
      <c r="K2790" s="62"/>
      <c r="L2790" s="62"/>
      <c r="M2790" s="62"/>
      <c r="N2790" s="62"/>
      <c r="O2790" s="62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</row>
    <row r="2791" spans="1:30">
      <c r="A2791" s="1"/>
      <c r="B2791" s="1"/>
      <c r="C2791" s="62"/>
      <c r="D2791" s="62"/>
      <c r="E2791" s="62"/>
      <c r="F2791" s="62"/>
      <c r="G2791" s="62"/>
      <c r="H2791" s="62"/>
      <c r="I2791" s="62"/>
      <c r="J2791" s="62"/>
      <c r="K2791" s="62"/>
      <c r="L2791" s="62"/>
      <c r="M2791" s="62"/>
      <c r="N2791" s="62"/>
      <c r="O2791" s="62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</row>
    <row r="2792" spans="1:30">
      <c r="A2792" s="1"/>
      <c r="B2792" s="1"/>
      <c r="C2792" s="62"/>
      <c r="D2792" s="62"/>
      <c r="E2792" s="62"/>
      <c r="F2792" s="62"/>
      <c r="G2792" s="62"/>
      <c r="H2792" s="62"/>
      <c r="I2792" s="62"/>
      <c r="J2792" s="62"/>
      <c r="K2792" s="62"/>
      <c r="L2792" s="62"/>
      <c r="M2792" s="62"/>
      <c r="N2792" s="62"/>
      <c r="O2792" s="62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</row>
    <row r="2793" spans="1:30">
      <c r="A2793" s="1"/>
      <c r="B2793" s="1"/>
      <c r="C2793" s="62"/>
      <c r="D2793" s="62"/>
      <c r="E2793" s="62"/>
      <c r="F2793" s="62"/>
      <c r="G2793" s="62"/>
      <c r="H2793" s="62"/>
      <c r="I2793" s="62"/>
      <c r="J2793" s="62"/>
      <c r="K2793" s="62"/>
      <c r="L2793" s="62"/>
      <c r="M2793" s="62"/>
      <c r="N2793" s="62"/>
      <c r="O2793" s="62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</row>
    <row r="2794" spans="1:30">
      <c r="A2794" s="1"/>
      <c r="B2794" s="1"/>
      <c r="C2794" s="62"/>
      <c r="D2794" s="62"/>
      <c r="E2794" s="62"/>
      <c r="F2794" s="62"/>
      <c r="G2794" s="62"/>
      <c r="H2794" s="62"/>
      <c r="I2794" s="62"/>
      <c r="J2794" s="62"/>
      <c r="K2794" s="62"/>
      <c r="L2794" s="62"/>
      <c r="M2794" s="62"/>
      <c r="N2794" s="62"/>
      <c r="O2794" s="62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</row>
    <row r="2795" spans="1:30">
      <c r="A2795" s="1"/>
      <c r="B2795" s="1"/>
      <c r="C2795" s="62"/>
      <c r="D2795" s="62"/>
      <c r="E2795" s="62"/>
      <c r="F2795" s="62"/>
      <c r="G2795" s="62"/>
      <c r="H2795" s="62"/>
      <c r="I2795" s="62"/>
      <c r="J2795" s="62"/>
      <c r="K2795" s="62"/>
      <c r="L2795" s="62"/>
      <c r="M2795" s="62"/>
      <c r="N2795" s="62"/>
      <c r="O2795" s="62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</row>
    <row r="2796" spans="1:30">
      <c r="A2796" s="1"/>
      <c r="B2796" s="1"/>
      <c r="C2796" s="62"/>
      <c r="D2796" s="62"/>
      <c r="E2796" s="62"/>
      <c r="F2796" s="62"/>
      <c r="G2796" s="62"/>
      <c r="H2796" s="62"/>
      <c r="I2796" s="62"/>
      <c r="J2796" s="62"/>
      <c r="K2796" s="62"/>
      <c r="L2796" s="62"/>
      <c r="M2796" s="62"/>
      <c r="N2796" s="62"/>
      <c r="O2796" s="62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</row>
    <row r="2797" spans="1:30">
      <c r="A2797" s="1"/>
      <c r="B2797" s="1"/>
      <c r="C2797" s="62"/>
      <c r="D2797" s="62"/>
      <c r="E2797" s="62"/>
      <c r="F2797" s="62"/>
      <c r="G2797" s="62"/>
      <c r="H2797" s="62"/>
      <c r="I2797" s="62"/>
      <c r="J2797" s="62"/>
      <c r="K2797" s="62"/>
      <c r="L2797" s="62"/>
      <c r="M2797" s="62"/>
      <c r="N2797" s="62"/>
      <c r="O2797" s="62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</row>
    <row r="2798" spans="1:30">
      <c r="A2798" s="1"/>
      <c r="B2798" s="1"/>
      <c r="C2798" s="62"/>
      <c r="D2798" s="62"/>
      <c r="E2798" s="62"/>
      <c r="F2798" s="62"/>
      <c r="G2798" s="62"/>
      <c r="H2798" s="62"/>
      <c r="I2798" s="62"/>
      <c r="J2798" s="62"/>
      <c r="K2798" s="62"/>
      <c r="L2798" s="62"/>
      <c r="M2798" s="62"/>
      <c r="N2798" s="62"/>
      <c r="O2798" s="62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</row>
    <row r="2799" spans="1:30">
      <c r="A2799" s="1"/>
      <c r="B2799" s="1"/>
      <c r="C2799" s="62"/>
      <c r="D2799" s="62"/>
      <c r="E2799" s="62"/>
      <c r="F2799" s="62"/>
      <c r="G2799" s="62"/>
      <c r="H2799" s="62"/>
      <c r="I2799" s="62"/>
      <c r="J2799" s="62"/>
      <c r="K2799" s="62"/>
      <c r="L2799" s="62"/>
      <c r="M2799" s="62"/>
      <c r="N2799" s="62"/>
      <c r="O2799" s="62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</row>
    <row r="2800" spans="1:30">
      <c r="A2800" s="1"/>
      <c r="B2800" s="1"/>
      <c r="C2800" s="62"/>
      <c r="D2800" s="62"/>
      <c r="E2800" s="62"/>
      <c r="F2800" s="62"/>
      <c r="G2800" s="62"/>
      <c r="H2800" s="62"/>
      <c r="I2800" s="62"/>
      <c r="J2800" s="62"/>
      <c r="K2800" s="62"/>
      <c r="L2800" s="62"/>
      <c r="M2800" s="62"/>
      <c r="N2800" s="62"/>
      <c r="O2800" s="62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</row>
    <row r="2801" spans="1:30">
      <c r="A2801" s="1"/>
      <c r="B2801" s="1"/>
      <c r="C2801" s="62"/>
      <c r="D2801" s="62"/>
      <c r="E2801" s="62"/>
      <c r="F2801" s="62"/>
      <c r="G2801" s="62"/>
      <c r="H2801" s="62"/>
      <c r="I2801" s="62"/>
      <c r="J2801" s="62"/>
      <c r="K2801" s="62"/>
      <c r="L2801" s="62"/>
      <c r="M2801" s="62"/>
      <c r="N2801" s="62"/>
      <c r="O2801" s="62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</row>
    <row r="2802" spans="1:30">
      <c r="A2802" s="1"/>
      <c r="B2802" s="1"/>
      <c r="C2802" s="62"/>
      <c r="D2802" s="62"/>
      <c r="E2802" s="62"/>
      <c r="F2802" s="62"/>
      <c r="G2802" s="62"/>
      <c r="H2802" s="62"/>
      <c r="I2802" s="62"/>
      <c r="J2802" s="62"/>
      <c r="K2802" s="62"/>
      <c r="L2802" s="62"/>
      <c r="M2802" s="62"/>
      <c r="N2802" s="62"/>
      <c r="O2802" s="62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</row>
    <row r="2803" spans="1:30">
      <c r="A2803" s="1"/>
      <c r="B2803" s="1"/>
      <c r="C2803" s="62"/>
      <c r="D2803" s="62"/>
      <c r="E2803" s="62"/>
      <c r="F2803" s="62"/>
      <c r="G2803" s="62"/>
      <c r="H2803" s="62"/>
      <c r="I2803" s="62"/>
      <c r="J2803" s="62"/>
      <c r="K2803" s="62"/>
      <c r="L2803" s="62"/>
      <c r="M2803" s="62"/>
      <c r="N2803" s="62"/>
      <c r="O2803" s="62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</row>
    <row r="2804" spans="1:30">
      <c r="A2804" s="1"/>
      <c r="B2804" s="1"/>
      <c r="C2804" s="62"/>
      <c r="D2804" s="62"/>
      <c r="E2804" s="62"/>
      <c r="F2804" s="62"/>
      <c r="G2804" s="62"/>
      <c r="H2804" s="62"/>
      <c r="I2804" s="62"/>
      <c r="J2804" s="62"/>
      <c r="K2804" s="62"/>
      <c r="L2804" s="62"/>
      <c r="M2804" s="62"/>
      <c r="N2804" s="62"/>
      <c r="O2804" s="62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</row>
    <row r="2805" spans="1:30">
      <c r="A2805" s="1"/>
      <c r="B2805" s="1"/>
      <c r="C2805" s="62"/>
      <c r="D2805" s="62"/>
      <c r="E2805" s="62"/>
      <c r="F2805" s="62"/>
      <c r="G2805" s="62"/>
      <c r="H2805" s="62"/>
      <c r="I2805" s="62"/>
      <c r="J2805" s="62"/>
      <c r="K2805" s="62"/>
      <c r="L2805" s="62"/>
      <c r="M2805" s="62"/>
      <c r="N2805" s="62"/>
      <c r="O2805" s="62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</row>
    <row r="2806" spans="1:30">
      <c r="A2806" s="1"/>
      <c r="B2806" s="1"/>
      <c r="C2806" s="62"/>
      <c r="D2806" s="62"/>
      <c r="E2806" s="62"/>
      <c r="F2806" s="62"/>
      <c r="G2806" s="62"/>
      <c r="H2806" s="62"/>
      <c r="I2806" s="62"/>
      <c r="J2806" s="62"/>
      <c r="K2806" s="62"/>
      <c r="L2806" s="62"/>
      <c r="M2806" s="62"/>
      <c r="N2806" s="62"/>
      <c r="O2806" s="62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</row>
    <row r="2807" spans="1:30">
      <c r="A2807" s="1"/>
      <c r="B2807" s="1"/>
      <c r="C2807" s="62"/>
      <c r="D2807" s="62"/>
      <c r="E2807" s="62"/>
      <c r="F2807" s="62"/>
      <c r="G2807" s="62"/>
      <c r="H2807" s="62"/>
      <c r="I2807" s="62"/>
      <c r="J2807" s="62"/>
      <c r="K2807" s="62"/>
      <c r="L2807" s="62"/>
      <c r="M2807" s="62"/>
      <c r="N2807" s="62"/>
      <c r="O2807" s="62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>
      <c r="A2808" s="1"/>
      <c r="B2808" s="1"/>
      <c r="C2808" s="62"/>
      <c r="D2808" s="62"/>
      <c r="E2808" s="62"/>
      <c r="F2808" s="62"/>
      <c r="G2808" s="62"/>
      <c r="H2808" s="62"/>
      <c r="I2808" s="62"/>
      <c r="J2808" s="62"/>
      <c r="K2808" s="62"/>
      <c r="L2808" s="62"/>
      <c r="M2808" s="62"/>
      <c r="N2808" s="62"/>
      <c r="O2808" s="62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>
      <c r="A2809" s="1"/>
      <c r="B2809" s="1"/>
      <c r="C2809" s="62"/>
      <c r="D2809" s="62"/>
      <c r="E2809" s="62"/>
      <c r="F2809" s="62"/>
      <c r="G2809" s="62"/>
      <c r="H2809" s="62"/>
      <c r="I2809" s="62"/>
      <c r="J2809" s="62"/>
      <c r="K2809" s="62"/>
      <c r="L2809" s="62"/>
      <c r="M2809" s="62"/>
      <c r="N2809" s="62"/>
      <c r="O2809" s="62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>
      <c r="A2810" s="1"/>
      <c r="B2810" s="1"/>
      <c r="C2810" s="62"/>
      <c r="D2810" s="62"/>
      <c r="E2810" s="62"/>
      <c r="F2810" s="62"/>
      <c r="G2810" s="62"/>
      <c r="H2810" s="62"/>
      <c r="I2810" s="62"/>
      <c r="J2810" s="62"/>
      <c r="K2810" s="62"/>
      <c r="L2810" s="62"/>
      <c r="M2810" s="62"/>
      <c r="N2810" s="62"/>
      <c r="O2810" s="62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>
      <c r="A2811" s="1"/>
      <c r="B2811" s="1"/>
      <c r="C2811" s="62"/>
      <c r="D2811" s="62"/>
      <c r="E2811" s="62"/>
      <c r="F2811" s="62"/>
      <c r="G2811" s="62"/>
      <c r="H2811" s="62"/>
      <c r="I2811" s="62"/>
      <c r="J2811" s="62"/>
      <c r="K2811" s="62"/>
      <c r="L2811" s="62"/>
      <c r="M2811" s="62"/>
      <c r="N2811" s="62"/>
      <c r="O2811" s="62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>
      <c r="A2812" s="1"/>
      <c r="B2812" s="1"/>
      <c r="C2812" s="62"/>
      <c r="D2812" s="62"/>
      <c r="E2812" s="62"/>
      <c r="F2812" s="62"/>
      <c r="G2812" s="62"/>
      <c r="H2812" s="62"/>
      <c r="I2812" s="62"/>
      <c r="J2812" s="62"/>
      <c r="K2812" s="62"/>
      <c r="L2812" s="62"/>
      <c r="M2812" s="62"/>
      <c r="N2812" s="62"/>
      <c r="O2812" s="62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>
      <c r="A2813" s="1"/>
      <c r="B2813" s="1"/>
      <c r="C2813" s="62"/>
      <c r="D2813" s="62"/>
      <c r="E2813" s="62"/>
      <c r="F2813" s="62"/>
      <c r="G2813" s="62"/>
      <c r="H2813" s="62"/>
      <c r="I2813" s="62"/>
      <c r="J2813" s="62"/>
      <c r="K2813" s="62"/>
      <c r="L2813" s="62"/>
      <c r="M2813" s="62"/>
      <c r="N2813" s="62"/>
      <c r="O2813" s="62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>
      <c r="A2814" s="1"/>
      <c r="B2814" s="1"/>
      <c r="C2814" s="62"/>
      <c r="D2814" s="62"/>
      <c r="E2814" s="62"/>
      <c r="F2814" s="62"/>
      <c r="G2814" s="62"/>
      <c r="H2814" s="62"/>
      <c r="I2814" s="62"/>
      <c r="J2814" s="62"/>
      <c r="K2814" s="62"/>
      <c r="L2814" s="62"/>
      <c r="M2814" s="62"/>
      <c r="N2814" s="62"/>
      <c r="O2814" s="62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>
      <c r="A2815" s="1"/>
      <c r="B2815" s="1"/>
      <c r="C2815" s="62"/>
      <c r="D2815" s="62"/>
      <c r="E2815" s="62"/>
      <c r="F2815" s="62"/>
      <c r="G2815" s="62"/>
      <c r="H2815" s="62"/>
      <c r="I2815" s="62"/>
      <c r="J2815" s="62"/>
      <c r="K2815" s="62"/>
      <c r="L2815" s="62"/>
      <c r="M2815" s="62"/>
      <c r="N2815" s="62"/>
      <c r="O2815" s="62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>
      <c r="A2816" s="1"/>
      <c r="B2816" s="1"/>
      <c r="C2816" s="62"/>
      <c r="D2816" s="62"/>
      <c r="E2816" s="62"/>
      <c r="F2816" s="62"/>
      <c r="G2816" s="62"/>
      <c r="H2816" s="62"/>
      <c r="I2816" s="62"/>
      <c r="J2816" s="62"/>
      <c r="K2816" s="62"/>
      <c r="L2816" s="62"/>
      <c r="M2816" s="62"/>
      <c r="N2816" s="62"/>
      <c r="O2816" s="62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>
      <c r="A2817" s="1"/>
      <c r="B2817" s="1"/>
      <c r="C2817" s="62"/>
      <c r="D2817" s="62"/>
      <c r="E2817" s="62"/>
      <c r="F2817" s="62"/>
      <c r="G2817" s="62"/>
      <c r="H2817" s="62"/>
      <c r="I2817" s="62"/>
      <c r="J2817" s="62"/>
      <c r="K2817" s="62"/>
      <c r="L2817" s="62"/>
      <c r="M2817" s="62"/>
      <c r="N2817" s="62"/>
      <c r="O2817" s="62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>
      <c r="A2818" s="1"/>
      <c r="B2818" s="1"/>
      <c r="C2818" s="62"/>
      <c r="D2818" s="62"/>
      <c r="E2818" s="62"/>
      <c r="F2818" s="62"/>
      <c r="G2818" s="62"/>
      <c r="H2818" s="62"/>
      <c r="I2818" s="62"/>
      <c r="J2818" s="62"/>
      <c r="K2818" s="62"/>
      <c r="L2818" s="62"/>
      <c r="M2818" s="62"/>
      <c r="N2818" s="62"/>
      <c r="O2818" s="62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>
      <c r="A2819" s="1"/>
      <c r="B2819" s="1"/>
      <c r="C2819" s="62"/>
      <c r="D2819" s="62"/>
      <c r="E2819" s="62"/>
      <c r="F2819" s="62"/>
      <c r="G2819" s="62"/>
      <c r="H2819" s="62"/>
      <c r="I2819" s="62"/>
      <c r="J2819" s="62"/>
      <c r="K2819" s="62"/>
      <c r="L2819" s="62"/>
      <c r="M2819" s="62"/>
      <c r="N2819" s="62"/>
      <c r="O2819" s="62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>
      <c r="A2820" s="1"/>
      <c r="B2820" s="1"/>
      <c r="C2820" s="62"/>
      <c r="D2820" s="62"/>
      <c r="E2820" s="62"/>
      <c r="F2820" s="62"/>
      <c r="G2820" s="62"/>
      <c r="H2820" s="62"/>
      <c r="I2820" s="62"/>
      <c r="J2820" s="62"/>
      <c r="K2820" s="62"/>
      <c r="L2820" s="62"/>
      <c r="M2820" s="62"/>
      <c r="N2820" s="62"/>
      <c r="O2820" s="62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>
      <c r="A2821" s="1"/>
      <c r="B2821" s="1"/>
      <c r="C2821" s="62"/>
      <c r="D2821" s="62"/>
      <c r="E2821" s="62"/>
      <c r="F2821" s="62"/>
      <c r="G2821" s="62"/>
      <c r="H2821" s="62"/>
      <c r="I2821" s="62"/>
      <c r="J2821" s="62"/>
      <c r="K2821" s="62"/>
      <c r="L2821" s="62"/>
      <c r="M2821" s="62"/>
      <c r="N2821" s="62"/>
      <c r="O2821" s="62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>
      <c r="A2822" s="1"/>
      <c r="B2822" s="1"/>
      <c r="C2822" s="62"/>
      <c r="D2822" s="62"/>
      <c r="E2822" s="62"/>
      <c r="F2822" s="62"/>
      <c r="G2822" s="62"/>
      <c r="H2822" s="62"/>
      <c r="I2822" s="62"/>
      <c r="J2822" s="62"/>
      <c r="K2822" s="62"/>
      <c r="L2822" s="62"/>
      <c r="M2822" s="62"/>
      <c r="N2822" s="62"/>
      <c r="O2822" s="62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>
      <c r="A2823" s="1"/>
      <c r="B2823" s="1"/>
      <c r="C2823" s="62"/>
      <c r="D2823" s="62"/>
      <c r="E2823" s="62"/>
      <c r="F2823" s="62"/>
      <c r="G2823" s="62"/>
      <c r="H2823" s="62"/>
      <c r="I2823" s="62"/>
      <c r="J2823" s="62"/>
      <c r="K2823" s="62"/>
      <c r="L2823" s="62"/>
      <c r="M2823" s="62"/>
      <c r="N2823" s="62"/>
      <c r="O2823" s="62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>
      <c r="A2824" s="1"/>
      <c r="B2824" s="1"/>
      <c r="C2824" s="62"/>
      <c r="D2824" s="62"/>
      <c r="E2824" s="62"/>
      <c r="F2824" s="62"/>
      <c r="G2824" s="62"/>
      <c r="H2824" s="62"/>
      <c r="I2824" s="62"/>
      <c r="J2824" s="62"/>
      <c r="K2824" s="62"/>
      <c r="L2824" s="62"/>
      <c r="M2824" s="62"/>
      <c r="N2824" s="62"/>
      <c r="O2824" s="62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>
      <c r="A2825" s="1"/>
      <c r="B2825" s="1"/>
      <c r="C2825" s="62"/>
      <c r="D2825" s="62"/>
      <c r="E2825" s="62"/>
      <c r="F2825" s="62"/>
      <c r="G2825" s="62"/>
      <c r="H2825" s="62"/>
      <c r="I2825" s="62"/>
      <c r="J2825" s="62"/>
      <c r="K2825" s="62"/>
      <c r="L2825" s="62"/>
      <c r="M2825" s="62"/>
      <c r="N2825" s="62"/>
      <c r="O2825" s="62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>
      <c r="A2826" s="1"/>
      <c r="B2826" s="1"/>
      <c r="C2826" s="62"/>
      <c r="D2826" s="62"/>
      <c r="E2826" s="62"/>
      <c r="F2826" s="62"/>
      <c r="G2826" s="62"/>
      <c r="H2826" s="62"/>
      <c r="I2826" s="62"/>
      <c r="J2826" s="62"/>
      <c r="K2826" s="62"/>
      <c r="L2826" s="62"/>
      <c r="M2826" s="62"/>
      <c r="N2826" s="62"/>
      <c r="O2826" s="62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>
      <c r="A2827" s="1"/>
      <c r="B2827" s="1"/>
      <c r="C2827" s="62"/>
      <c r="D2827" s="62"/>
      <c r="E2827" s="62"/>
      <c r="F2827" s="62"/>
      <c r="G2827" s="62"/>
      <c r="H2827" s="62"/>
      <c r="I2827" s="62"/>
      <c r="J2827" s="62"/>
      <c r="K2827" s="62"/>
      <c r="L2827" s="62"/>
      <c r="M2827" s="62"/>
      <c r="N2827" s="62"/>
      <c r="O2827" s="62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>
      <c r="A2828" s="1"/>
      <c r="B2828" s="1"/>
      <c r="C2828" s="62"/>
      <c r="D2828" s="62"/>
      <c r="E2828" s="62"/>
      <c r="F2828" s="62"/>
      <c r="G2828" s="62"/>
      <c r="H2828" s="62"/>
      <c r="I2828" s="62"/>
      <c r="J2828" s="62"/>
      <c r="K2828" s="62"/>
      <c r="L2828" s="62"/>
      <c r="M2828" s="62"/>
      <c r="N2828" s="62"/>
      <c r="O2828" s="62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>
      <c r="A2829" s="1"/>
      <c r="B2829" s="1"/>
      <c r="C2829" s="62"/>
      <c r="D2829" s="62"/>
      <c r="E2829" s="62"/>
      <c r="F2829" s="62"/>
      <c r="G2829" s="62"/>
      <c r="H2829" s="62"/>
      <c r="I2829" s="62"/>
      <c r="J2829" s="62"/>
      <c r="K2829" s="62"/>
      <c r="L2829" s="62"/>
      <c r="M2829" s="62"/>
      <c r="N2829" s="62"/>
      <c r="O2829" s="62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>
      <c r="A2830" s="1"/>
      <c r="B2830" s="1"/>
      <c r="C2830" s="62"/>
      <c r="D2830" s="62"/>
      <c r="E2830" s="62"/>
      <c r="F2830" s="62"/>
      <c r="G2830" s="62"/>
      <c r="H2830" s="62"/>
      <c r="I2830" s="62"/>
      <c r="J2830" s="62"/>
      <c r="K2830" s="62"/>
      <c r="L2830" s="62"/>
      <c r="M2830" s="62"/>
      <c r="N2830" s="62"/>
      <c r="O2830" s="62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>
      <c r="A2831" s="1"/>
      <c r="B2831" s="1"/>
      <c r="C2831" s="62"/>
      <c r="D2831" s="62"/>
      <c r="E2831" s="62"/>
      <c r="F2831" s="62"/>
      <c r="G2831" s="62"/>
      <c r="H2831" s="62"/>
      <c r="I2831" s="62"/>
      <c r="J2831" s="62"/>
      <c r="K2831" s="62"/>
      <c r="L2831" s="62"/>
      <c r="M2831" s="62"/>
      <c r="N2831" s="62"/>
      <c r="O2831" s="62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>
      <c r="A2832" s="1"/>
      <c r="B2832" s="1"/>
      <c r="C2832" s="62"/>
      <c r="D2832" s="62"/>
      <c r="E2832" s="62"/>
      <c r="F2832" s="62"/>
      <c r="G2832" s="62"/>
      <c r="H2832" s="62"/>
      <c r="I2832" s="62"/>
      <c r="J2832" s="62"/>
      <c r="K2832" s="62"/>
      <c r="L2832" s="62"/>
      <c r="M2832" s="62"/>
      <c r="N2832" s="62"/>
      <c r="O2832" s="62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>
      <c r="A2833" s="1"/>
      <c r="B2833" s="1"/>
      <c r="C2833" s="62"/>
      <c r="D2833" s="62"/>
      <c r="E2833" s="62"/>
      <c r="F2833" s="62"/>
      <c r="G2833" s="62"/>
      <c r="H2833" s="62"/>
      <c r="I2833" s="62"/>
      <c r="J2833" s="62"/>
      <c r="K2833" s="62"/>
      <c r="L2833" s="62"/>
      <c r="M2833" s="62"/>
      <c r="N2833" s="62"/>
      <c r="O2833" s="62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>
      <c r="A2834" s="1"/>
      <c r="B2834" s="1"/>
      <c r="C2834" s="62"/>
      <c r="D2834" s="62"/>
      <c r="E2834" s="62"/>
      <c r="F2834" s="62"/>
      <c r="G2834" s="62"/>
      <c r="H2834" s="62"/>
      <c r="I2834" s="62"/>
      <c r="J2834" s="62"/>
      <c r="K2834" s="62"/>
      <c r="L2834" s="62"/>
      <c r="M2834" s="62"/>
      <c r="N2834" s="62"/>
      <c r="O2834" s="62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>
      <c r="A2835" s="1"/>
      <c r="B2835" s="1"/>
      <c r="C2835" s="62"/>
      <c r="D2835" s="62"/>
      <c r="E2835" s="62"/>
      <c r="F2835" s="62"/>
      <c r="G2835" s="62"/>
      <c r="H2835" s="62"/>
      <c r="I2835" s="62"/>
      <c r="J2835" s="62"/>
      <c r="K2835" s="62"/>
      <c r="L2835" s="62"/>
      <c r="M2835" s="62"/>
      <c r="N2835" s="62"/>
      <c r="O2835" s="62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>
      <c r="A2836" s="1"/>
      <c r="B2836" s="1"/>
      <c r="C2836" s="62"/>
      <c r="D2836" s="62"/>
      <c r="E2836" s="62"/>
      <c r="F2836" s="62"/>
      <c r="G2836" s="62"/>
      <c r="H2836" s="62"/>
      <c r="I2836" s="62"/>
      <c r="J2836" s="62"/>
      <c r="K2836" s="62"/>
      <c r="L2836" s="62"/>
      <c r="M2836" s="62"/>
      <c r="N2836" s="62"/>
      <c r="O2836" s="62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>
      <c r="A2837" s="1"/>
      <c r="B2837" s="1"/>
      <c r="C2837" s="62"/>
      <c r="D2837" s="62"/>
      <c r="E2837" s="62"/>
      <c r="F2837" s="62"/>
      <c r="G2837" s="62"/>
      <c r="H2837" s="62"/>
      <c r="I2837" s="62"/>
      <c r="J2837" s="62"/>
      <c r="K2837" s="62"/>
      <c r="L2837" s="62"/>
      <c r="M2837" s="62"/>
      <c r="N2837" s="62"/>
      <c r="O2837" s="62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>
      <c r="A2838" s="1"/>
      <c r="B2838" s="1"/>
      <c r="C2838" s="62"/>
      <c r="D2838" s="62"/>
      <c r="E2838" s="62"/>
      <c r="F2838" s="62"/>
      <c r="G2838" s="62"/>
      <c r="H2838" s="62"/>
      <c r="I2838" s="62"/>
      <c r="J2838" s="62"/>
      <c r="K2838" s="62"/>
      <c r="L2838" s="62"/>
      <c r="M2838" s="62"/>
      <c r="N2838" s="62"/>
      <c r="O2838" s="62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>
      <c r="A2839" s="1"/>
      <c r="B2839" s="1"/>
      <c r="C2839" s="62"/>
      <c r="D2839" s="62"/>
      <c r="E2839" s="62"/>
      <c r="F2839" s="62"/>
      <c r="G2839" s="62"/>
      <c r="H2839" s="62"/>
      <c r="I2839" s="62"/>
      <c r="J2839" s="62"/>
      <c r="K2839" s="62"/>
      <c r="L2839" s="62"/>
      <c r="M2839" s="62"/>
      <c r="N2839" s="62"/>
      <c r="O2839" s="62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>
      <c r="A2840" s="1"/>
      <c r="B2840" s="1"/>
      <c r="C2840" s="62"/>
      <c r="D2840" s="62"/>
      <c r="E2840" s="62"/>
      <c r="F2840" s="62"/>
      <c r="G2840" s="62"/>
      <c r="H2840" s="62"/>
      <c r="I2840" s="62"/>
      <c r="J2840" s="62"/>
      <c r="K2840" s="62"/>
      <c r="L2840" s="62"/>
      <c r="M2840" s="62"/>
      <c r="N2840" s="62"/>
      <c r="O2840" s="62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>
      <c r="A2841" s="1"/>
      <c r="B2841" s="1"/>
      <c r="C2841" s="62"/>
      <c r="D2841" s="62"/>
      <c r="E2841" s="62"/>
      <c r="F2841" s="62"/>
      <c r="G2841" s="62"/>
      <c r="H2841" s="62"/>
      <c r="I2841" s="62"/>
      <c r="J2841" s="62"/>
      <c r="K2841" s="62"/>
      <c r="L2841" s="62"/>
      <c r="M2841" s="62"/>
      <c r="N2841" s="62"/>
      <c r="O2841" s="62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>
      <c r="A2842" s="1"/>
      <c r="B2842" s="1"/>
      <c r="C2842" s="62"/>
      <c r="D2842" s="62"/>
      <c r="E2842" s="62"/>
      <c r="F2842" s="62"/>
      <c r="G2842" s="62"/>
      <c r="H2842" s="62"/>
      <c r="I2842" s="62"/>
      <c r="J2842" s="62"/>
      <c r="K2842" s="62"/>
      <c r="L2842" s="62"/>
      <c r="M2842" s="62"/>
      <c r="N2842" s="62"/>
      <c r="O2842" s="62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>
      <c r="A2843" s="1"/>
      <c r="B2843" s="1"/>
      <c r="C2843" s="62"/>
      <c r="D2843" s="62"/>
      <c r="E2843" s="62"/>
      <c r="F2843" s="62"/>
      <c r="G2843" s="62"/>
      <c r="H2843" s="62"/>
      <c r="I2843" s="62"/>
      <c r="J2843" s="62"/>
      <c r="K2843" s="62"/>
      <c r="L2843" s="62"/>
      <c r="M2843" s="62"/>
      <c r="N2843" s="62"/>
      <c r="O2843" s="62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>
      <c r="A2844" s="1"/>
      <c r="B2844" s="1"/>
      <c r="C2844" s="62"/>
      <c r="D2844" s="62"/>
      <c r="E2844" s="62"/>
      <c r="F2844" s="62"/>
      <c r="G2844" s="62"/>
      <c r="H2844" s="62"/>
      <c r="I2844" s="62"/>
      <c r="J2844" s="62"/>
      <c r="K2844" s="62"/>
      <c r="L2844" s="62"/>
      <c r="M2844" s="62"/>
      <c r="N2844" s="62"/>
      <c r="O2844" s="62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>
      <c r="A2845" s="1"/>
      <c r="B2845" s="1"/>
      <c r="C2845" s="62"/>
      <c r="D2845" s="62"/>
      <c r="E2845" s="62"/>
      <c r="F2845" s="62"/>
      <c r="G2845" s="62"/>
      <c r="H2845" s="62"/>
      <c r="I2845" s="62"/>
      <c r="J2845" s="62"/>
      <c r="K2845" s="62"/>
      <c r="L2845" s="62"/>
      <c r="M2845" s="62"/>
      <c r="N2845" s="62"/>
      <c r="O2845" s="62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>
      <c r="A2846" s="1"/>
      <c r="B2846" s="1"/>
      <c r="C2846" s="62"/>
      <c r="D2846" s="62"/>
      <c r="E2846" s="62"/>
      <c r="F2846" s="62"/>
      <c r="G2846" s="62"/>
      <c r="H2846" s="62"/>
      <c r="I2846" s="62"/>
      <c r="J2846" s="62"/>
      <c r="K2846" s="62"/>
      <c r="L2846" s="62"/>
      <c r="M2846" s="62"/>
      <c r="N2846" s="62"/>
      <c r="O2846" s="62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>
      <c r="A2847" s="1"/>
      <c r="B2847" s="1"/>
      <c r="C2847" s="62"/>
      <c r="D2847" s="62"/>
      <c r="E2847" s="62"/>
      <c r="F2847" s="62"/>
      <c r="G2847" s="62"/>
      <c r="H2847" s="62"/>
      <c r="I2847" s="62"/>
      <c r="J2847" s="62"/>
      <c r="K2847" s="62"/>
      <c r="L2847" s="62"/>
      <c r="M2847" s="62"/>
      <c r="N2847" s="62"/>
      <c r="O2847" s="62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>
      <c r="A2848" s="1"/>
      <c r="B2848" s="1"/>
      <c r="C2848" s="62"/>
      <c r="D2848" s="62"/>
      <c r="E2848" s="62"/>
      <c r="F2848" s="62"/>
      <c r="G2848" s="62"/>
      <c r="H2848" s="62"/>
      <c r="I2848" s="62"/>
      <c r="J2848" s="62"/>
      <c r="K2848" s="62"/>
      <c r="L2848" s="62"/>
      <c r="M2848" s="62"/>
      <c r="N2848" s="62"/>
      <c r="O2848" s="62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>
      <c r="A2849" s="1"/>
      <c r="B2849" s="1"/>
      <c r="C2849" s="62"/>
      <c r="D2849" s="62"/>
      <c r="E2849" s="62"/>
      <c r="F2849" s="62"/>
      <c r="G2849" s="62"/>
      <c r="H2849" s="62"/>
      <c r="I2849" s="62"/>
      <c r="J2849" s="62"/>
      <c r="K2849" s="62"/>
      <c r="L2849" s="62"/>
      <c r="M2849" s="62"/>
      <c r="N2849" s="62"/>
      <c r="O2849" s="62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>
      <c r="A2850" s="1"/>
      <c r="B2850" s="1"/>
      <c r="C2850" s="62"/>
      <c r="D2850" s="62"/>
      <c r="E2850" s="62"/>
      <c r="F2850" s="62"/>
      <c r="G2850" s="62"/>
      <c r="H2850" s="62"/>
      <c r="I2850" s="62"/>
      <c r="J2850" s="62"/>
      <c r="K2850" s="62"/>
      <c r="L2850" s="62"/>
      <c r="M2850" s="62"/>
      <c r="N2850" s="62"/>
      <c r="O2850" s="62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>
      <c r="A2851" s="1"/>
      <c r="B2851" s="1"/>
      <c r="C2851" s="62"/>
      <c r="D2851" s="62"/>
      <c r="E2851" s="62"/>
      <c r="F2851" s="62"/>
      <c r="G2851" s="62"/>
      <c r="H2851" s="62"/>
      <c r="I2851" s="62"/>
      <c r="J2851" s="62"/>
      <c r="K2851" s="62"/>
      <c r="L2851" s="62"/>
      <c r="M2851" s="62"/>
      <c r="N2851" s="62"/>
      <c r="O2851" s="62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>
      <c r="A2852" s="1"/>
      <c r="B2852" s="1"/>
      <c r="C2852" s="62"/>
      <c r="D2852" s="62"/>
      <c r="E2852" s="62"/>
      <c r="F2852" s="62"/>
      <c r="G2852" s="62"/>
      <c r="H2852" s="62"/>
      <c r="I2852" s="62"/>
      <c r="J2852" s="62"/>
      <c r="K2852" s="62"/>
      <c r="L2852" s="62"/>
      <c r="M2852" s="62"/>
      <c r="N2852" s="62"/>
      <c r="O2852" s="62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>
      <c r="A2853" s="1"/>
      <c r="B2853" s="1"/>
      <c r="C2853" s="62"/>
      <c r="D2853" s="62"/>
      <c r="E2853" s="62"/>
      <c r="F2853" s="62"/>
      <c r="G2853" s="62"/>
      <c r="H2853" s="62"/>
      <c r="I2853" s="62"/>
      <c r="J2853" s="62"/>
      <c r="K2853" s="62"/>
      <c r="L2853" s="62"/>
      <c r="M2853" s="62"/>
      <c r="N2853" s="62"/>
      <c r="O2853" s="62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>
      <c r="A2854" s="1"/>
      <c r="B2854" s="1"/>
      <c r="C2854" s="62"/>
      <c r="D2854" s="62"/>
      <c r="E2854" s="62"/>
      <c r="F2854" s="62"/>
      <c r="G2854" s="62"/>
      <c r="H2854" s="62"/>
      <c r="I2854" s="62"/>
      <c r="J2854" s="62"/>
      <c r="K2854" s="62"/>
      <c r="L2854" s="62"/>
      <c r="M2854" s="62"/>
      <c r="N2854" s="62"/>
      <c r="O2854" s="62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>
      <c r="A2855" s="1"/>
      <c r="B2855" s="1"/>
      <c r="C2855" s="62"/>
      <c r="D2855" s="62"/>
      <c r="E2855" s="62"/>
      <c r="F2855" s="62"/>
      <c r="G2855" s="62"/>
      <c r="H2855" s="62"/>
      <c r="I2855" s="62"/>
      <c r="J2855" s="62"/>
      <c r="K2855" s="62"/>
      <c r="L2855" s="62"/>
      <c r="M2855" s="62"/>
      <c r="N2855" s="62"/>
      <c r="O2855" s="62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>
      <c r="A2856" s="1"/>
      <c r="B2856" s="1"/>
      <c r="C2856" s="62"/>
      <c r="D2856" s="62"/>
      <c r="E2856" s="62"/>
      <c r="F2856" s="62"/>
      <c r="G2856" s="62"/>
      <c r="H2856" s="62"/>
      <c r="I2856" s="62"/>
      <c r="J2856" s="62"/>
      <c r="K2856" s="62"/>
      <c r="L2856" s="62"/>
      <c r="M2856" s="62"/>
      <c r="N2856" s="62"/>
      <c r="O2856" s="62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>
      <c r="A2857" s="1"/>
      <c r="B2857" s="1"/>
      <c r="C2857" s="62"/>
      <c r="D2857" s="62"/>
      <c r="E2857" s="62"/>
      <c r="F2857" s="62"/>
      <c r="G2857" s="62"/>
      <c r="H2857" s="62"/>
      <c r="I2857" s="62"/>
      <c r="J2857" s="62"/>
      <c r="K2857" s="62"/>
      <c r="L2857" s="62"/>
      <c r="M2857" s="62"/>
      <c r="N2857" s="62"/>
      <c r="O2857" s="62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>
      <c r="A2858" s="1"/>
      <c r="B2858" s="1"/>
      <c r="C2858" s="62"/>
      <c r="D2858" s="62"/>
      <c r="E2858" s="62"/>
      <c r="F2858" s="62"/>
      <c r="G2858" s="62"/>
      <c r="H2858" s="62"/>
      <c r="I2858" s="62"/>
      <c r="J2858" s="62"/>
      <c r="K2858" s="62"/>
      <c r="L2858" s="62"/>
      <c r="M2858" s="62"/>
      <c r="N2858" s="62"/>
      <c r="O2858" s="62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>
      <c r="A2859" s="1"/>
      <c r="B2859" s="1"/>
      <c r="C2859" s="62"/>
      <c r="D2859" s="62"/>
      <c r="E2859" s="62"/>
      <c r="F2859" s="62"/>
      <c r="G2859" s="62"/>
      <c r="H2859" s="62"/>
      <c r="I2859" s="62"/>
      <c r="J2859" s="62"/>
      <c r="K2859" s="62"/>
      <c r="L2859" s="62"/>
      <c r="M2859" s="62"/>
      <c r="N2859" s="62"/>
      <c r="O2859" s="62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>
      <c r="A2860" s="1"/>
      <c r="B2860" s="1"/>
      <c r="C2860" s="62"/>
      <c r="D2860" s="62"/>
      <c r="E2860" s="62"/>
      <c r="F2860" s="62"/>
      <c r="G2860" s="62"/>
      <c r="H2860" s="62"/>
      <c r="I2860" s="62"/>
      <c r="J2860" s="62"/>
      <c r="K2860" s="62"/>
      <c r="L2860" s="62"/>
      <c r="M2860" s="62"/>
      <c r="N2860" s="62"/>
      <c r="O2860" s="62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>
      <c r="A2861" s="1"/>
      <c r="B2861" s="1"/>
      <c r="C2861" s="62"/>
      <c r="D2861" s="62"/>
      <c r="E2861" s="62"/>
      <c r="F2861" s="62"/>
      <c r="G2861" s="62"/>
      <c r="H2861" s="62"/>
      <c r="I2861" s="62"/>
      <c r="J2861" s="62"/>
      <c r="K2861" s="62"/>
      <c r="L2861" s="62"/>
      <c r="M2861" s="62"/>
      <c r="N2861" s="62"/>
      <c r="O2861" s="62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>
      <c r="A2862" s="1"/>
      <c r="B2862" s="1"/>
      <c r="C2862" s="62"/>
      <c r="D2862" s="62"/>
      <c r="E2862" s="62"/>
      <c r="F2862" s="62"/>
      <c r="G2862" s="62"/>
      <c r="H2862" s="62"/>
      <c r="I2862" s="62"/>
      <c r="J2862" s="62"/>
      <c r="K2862" s="62"/>
      <c r="L2862" s="62"/>
      <c r="M2862" s="62"/>
      <c r="N2862" s="62"/>
      <c r="O2862" s="62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>
      <c r="A2863" s="1"/>
      <c r="B2863" s="1"/>
      <c r="C2863" s="62"/>
      <c r="D2863" s="62"/>
      <c r="E2863" s="62"/>
      <c r="F2863" s="62"/>
      <c r="G2863" s="62"/>
      <c r="H2863" s="62"/>
      <c r="I2863" s="62"/>
      <c r="J2863" s="62"/>
      <c r="K2863" s="62"/>
      <c r="L2863" s="62"/>
      <c r="M2863" s="62"/>
      <c r="N2863" s="62"/>
      <c r="O2863" s="62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>
      <c r="A2864" s="1"/>
      <c r="B2864" s="1"/>
      <c r="C2864" s="62"/>
      <c r="D2864" s="62"/>
      <c r="E2864" s="62"/>
      <c r="F2864" s="62"/>
      <c r="G2864" s="62"/>
      <c r="H2864" s="62"/>
      <c r="I2864" s="62"/>
      <c r="J2864" s="62"/>
      <c r="K2864" s="62"/>
      <c r="L2864" s="62"/>
      <c r="M2864" s="62"/>
      <c r="N2864" s="62"/>
      <c r="O2864" s="62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>
      <c r="A2865" s="1"/>
      <c r="B2865" s="1"/>
      <c r="C2865" s="62"/>
      <c r="D2865" s="62"/>
      <c r="E2865" s="62"/>
      <c r="F2865" s="62"/>
      <c r="G2865" s="62"/>
      <c r="H2865" s="62"/>
      <c r="I2865" s="62"/>
      <c r="J2865" s="62"/>
      <c r="K2865" s="62"/>
      <c r="L2865" s="62"/>
      <c r="M2865" s="62"/>
      <c r="N2865" s="62"/>
      <c r="O2865" s="62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>
      <c r="A2866" s="1"/>
      <c r="B2866" s="1"/>
      <c r="C2866" s="62"/>
      <c r="D2866" s="62"/>
      <c r="E2866" s="62"/>
      <c r="F2866" s="62"/>
      <c r="G2866" s="62"/>
      <c r="H2866" s="62"/>
      <c r="I2866" s="62"/>
      <c r="J2866" s="62"/>
      <c r="K2866" s="62"/>
      <c r="L2866" s="62"/>
      <c r="M2866" s="62"/>
      <c r="N2866" s="62"/>
      <c r="O2866" s="62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>
      <c r="A2867" s="1"/>
      <c r="B2867" s="1"/>
      <c r="C2867" s="62"/>
      <c r="D2867" s="62"/>
      <c r="E2867" s="62"/>
      <c r="F2867" s="62"/>
      <c r="G2867" s="62"/>
      <c r="H2867" s="62"/>
      <c r="I2867" s="62"/>
      <c r="J2867" s="62"/>
      <c r="K2867" s="62"/>
      <c r="L2867" s="62"/>
      <c r="M2867" s="62"/>
      <c r="N2867" s="62"/>
      <c r="O2867" s="62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>
      <c r="A2868" s="1"/>
      <c r="B2868" s="1"/>
      <c r="C2868" s="62"/>
      <c r="D2868" s="62"/>
      <c r="E2868" s="62"/>
      <c r="F2868" s="62"/>
      <c r="G2868" s="62"/>
      <c r="H2868" s="62"/>
      <c r="I2868" s="62"/>
      <c r="J2868" s="62"/>
      <c r="K2868" s="62"/>
      <c r="L2868" s="62"/>
      <c r="M2868" s="62"/>
      <c r="N2868" s="62"/>
      <c r="O2868" s="62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>
      <c r="A2869" s="1"/>
      <c r="B2869" s="1"/>
      <c r="C2869" s="62"/>
      <c r="D2869" s="62"/>
      <c r="E2869" s="62"/>
      <c r="F2869" s="62"/>
      <c r="G2869" s="62"/>
      <c r="H2869" s="62"/>
      <c r="I2869" s="62"/>
      <c r="J2869" s="62"/>
      <c r="K2869" s="62"/>
      <c r="L2869" s="62"/>
      <c r="M2869" s="62"/>
      <c r="N2869" s="62"/>
      <c r="O2869" s="62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>
      <c r="A2870" s="1"/>
      <c r="B2870" s="1"/>
      <c r="C2870" s="62"/>
      <c r="D2870" s="62"/>
      <c r="E2870" s="62"/>
      <c r="F2870" s="62"/>
      <c r="G2870" s="62"/>
      <c r="H2870" s="62"/>
      <c r="I2870" s="62"/>
      <c r="J2870" s="62"/>
      <c r="K2870" s="62"/>
      <c r="L2870" s="62"/>
      <c r="M2870" s="62"/>
      <c r="N2870" s="62"/>
      <c r="O2870" s="62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>
      <c r="A2871" s="1"/>
      <c r="B2871" s="1"/>
      <c r="C2871" s="62"/>
      <c r="D2871" s="62"/>
      <c r="E2871" s="62"/>
      <c r="F2871" s="62"/>
      <c r="G2871" s="62"/>
      <c r="H2871" s="62"/>
      <c r="I2871" s="62"/>
      <c r="J2871" s="62"/>
      <c r="K2871" s="62"/>
      <c r="L2871" s="62"/>
      <c r="M2871" s="62"/>
      <c r="N2871" s="62"/>
      <c r="O2871" s="62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>
      <c r="A2872" s="1"/>
      <c r="B2872" s="1"/>
      <c r="C2872" s="62"/>
      <c r="D2872" s="62"/>
      <c r="E2872" s="62"/>
      <c r="F2872" s="62"/>
      <c r="G2872" s="62"/>
      <c r="H2872" s="62"/>
      <c r="I2872" s="62"/>
      <c r="J2872" s="62"/>
      <c r="K2872" s="62"/>
      <c r="L2872" s="62"/>
      <c r="M2872" s="62"/>
      <c r="N2872" s="62"/>
      <c r="O2872" s="62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>
      <c r="A2873" s="1"/>
      <c r="B2873" s="1"/>
      <c r="C2873" s="62"/>
      <c r="D2873" s="62"/>
      <c r="E2873" s="62"/>
      <c r="F2873" s="62"/>
      <c r="G2873" s="62"/>
      <c r="H2873" s="62"/>
      <c r="I2873" s="62"/>
      <c r="J2873" s="62"/>
      <c r="K2873" s="62"/>
      <c r="L2873" s="62"/>
      <c r="M2873" s="62"/>
      <c r="N2873" s="62"/>
      <c r="O2873" s="62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  <row r="2874" spans="1:30">
      <c r="A2874" s="1"/>
      <c r="B2874" s="1"/>
      <c r="C2874" s="62"/>
      <c r="D2874" s="62"/>
      <c r="E2874" s="62"/>
      <c r="F2874" s="62"/>
      <c r="G2874" s="62"/>
      <c r="H2874" s="62"/>
      <c r="I2874" s="62"/>
      <c r="J2874" s="62"/>
      <c r="K2874" s="62"/>
      <c r="L2874" s="62"/>
      <c r="M2874" s="62"/>
      <c r="N2874" s="62"/>
      <c r="O2874" s="62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</row>
    <row r="2875" spans="1:30">
      <c r="A2875" s="1"/>
      <c r="B2875" s="1"/>
      <c r="C2875" s="62"/>
      <c r="D2875" s="62"/>
      <c r="E2875" s="62"/>
      <c r="F2875" s="62"/>
      <c r="G2875" s="62"/>
      <c r="H2875" s="62"/>
      <c r="I2875" s="62"/>
      <c r="J2875" s="62"/>
      <c r="K2875" s="62"/>
      <c r="L2875" s="62"/>
      <c r="M2875" s="62"/>
      <c r="N2875" s="62"/>
      <c r="O2875" s="62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</row>
    <row r="2876" spans="1:30">
      <c r="A2876" s="1"/>
      <c r="B2876" s="1"/>
      <c r="C2876" s="62"/>
      <c r="D2876" s="62"/>
      <c r="E2876" s="62"/>
      <c r="F2876" s="62"/>
      <c r="G2876" s="62"/>
      <c r="H2876" s="62"/>
      <c r="I2876" s="62"/>
      <c r="J2876" s="62"/>
      <c r="K2876" s="62"/>
      <c r="L2876" s="62"/>
      <c r="M2876" s="62"/>
      <c r="N2876" s="62"/>
      <c r="O2876" s="62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</row>
  </sheetData>
  <phoneticPr fontId="4" type="noConversion"/>
  <pageMargins left="0" right="0" top="0" bottom="0" header="0" footer="0"/>
  <pageSetup scale="70" orientation="landscape" r:id="rId1"/>
  <headerFooter alignWithMargins="0">
    <oddFooter>&amp;C&amp;F&amp;R&amp;A</oddFooter>
  </headerFooter>
  <rowBreaks count="2" manualBreakCount="2">
    <brk id="66" max="14" man="1"/>
    <brk id="1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Normal="100" workbookViewId="0">
      <pane ySplit="7" topLeftCell="A50" activePane="bottomLeft" state="frozen"/>
      <selection pane="bottomLeft" activeCell="C51" sqref="C51"/>
    </sheetView>
  </sheetViews>
  <sheetFormatPr defaultRowHeight="12.75"/>
  <cols>
    <col min="1" max="1" width="42.140625" style="89" bestFit="1" customWidth="1"/>
    <col min="2" max="2" width="22.7109375" style="92" customWidth="1"/>
    <col min="3" max="3" width="20.28515625" style="92" bestFit="1" customWidth="1"/>
    <col min="4" max="4" width="19.5703125" style="92" customWidth="1"/>
    <col min="5" max="5" width="20.28515625" style="92" bestFit="1" customWidth="1"/>
    <col min="6" max="7" width="18.7109375" style="92" customWidth="1"/>
    <col min="8" max="8" width="22.7109375" style="92" customWidth="1"/>
    <col min="9" max="256" width="9.140625" style="89"/>
    <col min="257" max="257" width="42.140625" style="89" bestFit="1" customWidth="1"/>
    <col min="258" max="258" width="22.7109375" style="89" customWidth="1"/>
    <col min="259" max="259" width="20.28515625" style="89" bestFit="1" customWidth="1"/>
    <col min="260" max="260" width="19.5703125" style="89" customWidth="1"/>
    <col min="261" max="261" width="20.28515625" style="89" bestFit="1" customWidth="1"/>
    <col min="262" max="263" width="18.7109375" style="89" customWidth="1"/>
    <col min="264" max="264" width="22.7109375" style="89" customWidth="1"/>
    <col min="265" max="512" width="9.140625" style="89"/>
    <col min="513" max="513" width="42.140625" style="89" bestFit="1" customWidth="1"/>
    <col min="514" max="514" width="22.7109375" style="89" customWidth="1"/>
    <col min="515" max="515" width="20.28515625" style="89" bestFit="1" customWidth="1"/>
    <col min="516" max="516" width="19.5703125" style="89" customWidth="1"/>
    <col min="517" max="517" width="20.28515625" style="89" bestFit="1" customWidth="1"/>
    <col min="518" max="519" width="18.7109375" style="89" customWidth="1"/>
    <col min="520" max="520" width="22.7109375" style="89" customWidth="1"/>
    <col min="521" max="768" width="9.140625" style="89"/>
    <col min="769" max="769" width="42.140625" style="89" bestFit="1" customWidth="1"/>
    <col min="770" max="770" width="22.7109375" style="89" customWidth="1"/>
    <col min="771" max="771" width="20.28515625" style="89" bestFit="1" customWidth="1"/>
    <col min="772" max="772" width="19.5703125" style="89" customWidth="1"/>
    <col min="773" max="773" width="20.28515625" style="89" bestFit="1" customWidth="1"/>
    <col min="774" max="775" width="18.7109375" style="89" customWidth="1"/>
    <col min="776" max="776" width="22.7109375" style="89" customWidth="1"/>
    <col min="777" max="1024" width="9.140625" style="89"/>
    <col min="1025" max="1025" width="42.140625" style="89" bestFit="1" customWidth="1"/>
    <col min="1026" max="1026" width="22.7109375" style="89" customWidth="1"/>
    <col min="1027" max="1027" width="20.28515625" style="89" bestFit="1" customWidth="1"/>
    <col min="1028" max="1028" width="19.5703125" style="89" customWidth="1"/>
    <col min="1029" max="1029" width="20.28515625" style="89" bestFit="1" customWidth="1"/>
    <col min="1030" max="1031" width="18.7109375" style="89" customWidth="1"/>
    <col min="1032" max="1032" width="22.7109375" style="89" customWidth="1"/>
    <col min="1033" max="1280" width="9.140625" style="89"/>
    <col min="1281" max="1281" width="42.140625" style="89" bestFit="1" customWidth="1"/>
    <col min="1282" max="1282" width="22.7109375" style="89" customWidth="1"/>
    <col min="1283" max="1283" width="20.28515625" style="89" bestFit="1" customWidth="1"/>
    <col min="1284" max="1284" width="19.5703125" style="89" customWidth="1"/>
    <col min="1285" max="1285" width="20.28515625" style="89" bestFit="1" customWidth="1"/>
    <col min="1286" max="1287" width="18.7109375" style="89" customWidth="1"/>
    <col min="1288" max="1288" width="22.7109375" style="89" customWidth="1"/>
    <col min="1289" max="1536" width="9.140625" style="89"/>
    <col min="1537" max="1537" width="42.140625" style="89" bestFit="1" customWidth="1"/>
    <col min="1538" max="1538" width="22.7109375" style="89" customWidth="1"/>
    <col min="1539" max="1539" width="20.28515625" style="89" bestFit="1" customWidth="1"/>
    <col min="1540" max="1540" width="19.5703125" style="89" customWidth="1"/>
    <col min="1541" max="1541" width="20.28515625" style="89" bestFit="1" customWidth="1"/>
    <col min="1542" max="1543" width="18.7109375" style="89" customWidth="1"/>
    <col min="1544" max="1544" width="22.7109375" style="89" customWidth="1"/>
    <col min="1545" max="1792" width="9.140625" style="89"/>
    <col min="1793" max="1793" width="42.140625" style="89" bestFit="1" customWidth="1"/>
    <col min="1794" max="1794" width="22.7109375" style="89" customWidth="1"/>
    <col min="1795" max="1795" width="20.28515625" style="89" bestFit="1" customWidth="1"/>
    <col min="1796" max="1796" width="19.5703125" style="89" customWidth="1"/>
    <col min="1797" max="1797" width="20.28515625" style="89" bestFit="1" customWidth="1"/>
    <col min="1798" max="1799" width="18.7109375" style="89" customWidth="1"/>
    <col min="1800" max="1800" width="22.7109375" style="89" customWidth="1"/>
    <col min="1801" max="2048" width="9.140625" style="89"/>
    <col min="2049" max="2049" width="42.140625" style="89" bestFit="1" customWidth="1"/>
    <col min="2050" max="2050" width="22.7109375" style="89" customWidth="1"/>
    <col min="2051" max="2051" width="20.28515625" style="89" bestFit="1" customWidth="1"/>
    <col min="2052" max="2052" width="19.5703125" style="89" customWidth="1"/>
    <col min="2053" max="2053" width="20.28515625" style="89" bestFit="1" customWidth="1"/>
    <col min="2054" max="2055" width="18.7109375" style="89" customWidth="1"/>
    <col min="2056" max="2056" width="22.7109375" style="89" customWidth="1"/>
    <col min="2057" max="2304" width="9.140625" style="89"/>
    <col min="2305" max="2305" width="42.140625" style="89" bestFit="1" customWidth="1"/>
    <col min="2306" max="2306" width="22.7109375" style="89" customWidth="1"/>
    <col min="2307" max="2307" width="20.28515625" style="89" bestFit="1" customWidth="1"/>
    <col min="2308" max="2308" width="19.5703125" style="89" customWidth="1"/>
    <col min="2309" max="2309" width="20.28515625" style="89" bestFit="1" customWidth="1"/>
    <col min="2310" max="2311" width="18.7109375" style="89" customWidth="1"/>
    <col min="2312" max="2312" width="22.7109375" style="89" customWidth="1"/>
    <col min="2313" max="2560" width="9.140625" style="89"/>
    <col min="2561" max="2561" width="42.140625" style="89" bestFit="1" customWidth="1"/>
    <col min="2562" max="2562" width="22.7109375" style="89" customWidth="1"/>
    <col min="2563" max="2563" width="20.28515625" style="89" bestFit="1" customWidth="1"/>
    <col min="2564" max="2564" width="19.5703125" style="89" customWidth="1"/>
    <col min="2565" max="2565" width="20.28515625" style="89" bestFit="1" customWidth="1"/>
    <col min="2566" max="2567" width="18.7109375" style="89" customWidth="1"/>
    <col min="2568" max="2568" width="22.7109375" style="89" customWidth="1"/>
    <col min="2569" max="2816" width="9.140625" style="89"/>
    <col min="2817" max="2817" width="42.140625" style="89" bestFit="1" customWidth="1"/>
    <col min="2818" max="2818" width="22.7109375" style="89" customWidth="1"/>
    <col min="2819" max="2819" width="20.28515625" style="89" bestFit="1" customWidth="1"/>
    <col min="2820" max="2820" width="19.5703125" style="89" customWidth="1"/>
    <col min="2821" max="2821" width="20.28515625" style="89" bestFit="1" customWidth="1"/>
    <col min="2822" max="2823" width="18.7109375" style="89" customWidth="1"/>
    <col min="2824" max="2824" width="22.7109375" style="89" customWidth="1"/>
    <col min="2825" max="3072" width="9.140625" style="89"/>
    <col min="3073" max="3073" width="42.140625" style="89" bestFit="1" customWidth="1"/>
    <col min="3074" max="3074" width="22.7109375" style="89" customWidth="1"/>
    <col min="3075" max="3075" width="20.28515625" style="89" bestFit="1" customWidth="1"/>
    <col min="3076" max="3076" width="19.5703125" style="89" customWidth="1"/>
    <col min="3077" max="3077" width="20.28515625" style="89" bestFit="1" customWidth="1"/>
    <col min="3078" max="3079" width="18.7109375" style="89" customWidth="1"/>
    <col min="3080" max="3080" width="22.7109375" style="89" customWidth="1"/>
    <col min="3081" max="3328" width="9.140625" style="89"/>
    <col min="3329" max="3329" width="42.140625" style="89" bestFit="1" customWidth="1"/>
    <col min="3330" max="3330" width="22.7109375" style="89" customWidth="1"/>
    <col min="3331" max="3331" width="20.28515625" style="89" bestFit="1" customWidth="1"/>
    <col min="3332" max="3332" width="19.5703125" style="89" customWidth="1"/>
    <col min="3333" max="3333" width="20.28515625" style="89" bestFit="1" customWidth="1"/>
    <col min="3334" max="3335" width="18.7109375" style="89" customWidth="1"/>
    <col min="3336" max="3336" width="22.7109375" style="89" customWidth="1"/>
    <col min="3337" max="3584" width="9.140625" style="89"/>
    <col min="3585" max="3585" width="42.140625" style="89" bestFit="1" customWidth="1"/>
    <col min="3586" max="3586" width="22.7109375" style="89" customWidth="1"/>
    <col min="3587" max="3587" width="20.28515625" style="89" bestFit="1" customWidth="1"/>
    <col min="3588" max="3588" width="19.5703125" style="89" customWidth="1"/>
    <col min="3589" max="3589" width="20.28515625" style="89" bestFit="1" customWidth="1"/>
    <col min="3590" max="3591" width="18.7109375" style="89" customWidth="1"/>
    <col min="3592" max="3592" width="22.7109375" style="89" customWidth="1"/>
    <col min="3593" max="3840" width="9.140625" style="89"/>
    <col min="3841" max="3841" width="42.140625" style="89" bestFit="1" customWidth="1"/>
    <col min="3842" max="3842" width="22.7109375" style="89" customWidth="1"/>
    <col min="3843" max="3843" width="20.28515625" style="89" bestFit="1" customWidth="1"/>
    <col min="3844" max="3844" width="19.5703125" style="89" customWidth="1"/>
    <col min="3845" max="3845" width="20.28515625" style="89" bestFit="1" customWidth="1"/>
    <col min="3846" max="3847" width="18.7109375" style="89" customWidth="1"/>
    <col min="3848" max="3848" width="22.7109375" style="89" customWidth="1"/>
    <col min="3849" max="4096" width="9.140625" style="89"/>
    <col min="4097" max="4097" width="42.140625" style="89" bestFit="1" customWidth="1"/>
    <col min="4098" max="4098" width="22.7109375" style="89" customWidth="1"/>
    <col min="4099" max="4099" width="20.28515625" style="89" bestFit="1" customWidth="1"/>
    <col min="4100" max="4100" width="19.5703125" style="89" customWidth="1"/>
    <col min="4101" max="4101" width="20.28515625" style="89" bestFit="1" customWidth="1"/>
    <col min="4102" max="4103" width="18.7109375" style="89" customWidth="1"/>
    <col min="4104" max="4104" width="22.7109375" style="89" customWidth="1"/>
    <col min="4105" max="4352" width="9.140625" style="89"/>
    <col min="4353" max="4353" width="42.140625" style="89" bestFit="1" customWidth="1"/>
    <col min="4354" max="4354" width="22.7109375" style="89" customWidth="1"/>
    <col min="4355" max="4355" width="20.28515625" style="89" bestFit="1" customWidth="1"/>
    <col min="4356" max="4356" width="19.5703125" style="89" customWidth="1"/>
    <col min="4357" max="4357" width="20.28515625" style="89" bestFit="1" customWidth="1"/>
    <col min="4358" max="4359" width="18.7109375" style="89" customWidth="1"/>
    <col min="4360" max="4360" width="22.7109375" style="89" customWidth="1"/>
    <col min="4361" max="4608" width="9.140625" style="89"/>
    <col min="4609" max="4609" width="42.140625" style="89" bestFit="1" customWidth="1"/>
    <col min="4610" max="4610" width="22.7109375" style="89" customWidth="1"/>
    <col min="4611" max="4611" width="20.28515625" style="89" bestFit="1" customWidth="1"/>
    <col min="4612" max="4612" width="19.5703125" style="89" customWidth="1"/>
    <col min="4613" max="4613" width="20.28515625" style="89" bestFit="1" customWidth="1"/>
    <col min="4614" max="4615" width="18.7109375" style="89" customWidth="1"/>
    <col min="4616" max="4616" width="22.7109375" style="89" customWidth="1"/>
    <col min="4617" max="4864" width="9.140625" style="89"/>
    <col min="4865" max="4865" width="42.140625" style="89" bestFit="1" customWidth="1"/>
    <col min="4866" max="4866" width="22.7109375" style="89" customWidth="1"/>
    <col min="4867" max="4867" width="20.28515625" style="89" bestFit="1" customWidth="1"/>
    <col min="4868" max="4868" width="19.5703125" style="89" customWidth="1"/>
    <col min="4869" max="4869" width="20.28515625" style="89" bestFit="1" customWidth="1"/>
    <col min="4870" max="4871" width="18.7109375" style="89" customWidth="1"/>
    <col min="4872" max="4872" width="22.7109375" style="89" customWidth="1"/>
    <col min="4873" max="5120" width="9.140625" style="89"/>
    <col min="5121" max="5121" width="42.140625" style="89" bestFit="1" customWidth="1"/>
    <col min="5122" max="5122" width="22.7109375" style="89" customWidth="1"/>
    <col min="5123" max="5123" width="20.28515625" style="89" bestFit="1" customWidth="1"/>
    <col min="5124" max="5124" width="19.5703125" style="89" customWidth="1"/>
    <col min="5125" max="5125" width="20.28515625" style="89" bestFit="1" customWidth="1"/>
    <col min="5126" max="5127" width="18.7109375" style="89" customWidth="1"/>
    <col min="5128" max="5128" width="22.7109375" style="89" customWidth="1"/>
    <col min="5129" max="5376" width="9.140625" style="89"/>
    <col min="5377" max="5377" width="42.140625" style="89" bestFit="1" customWidth="1"/>
    <col min="5378" max="5378" width="22.7109375" style="89" customWidth="1"/>
    <col min="5379" max="5379" width="20.28515625" style="89" bestFit="1" customWidth="1"/>
    <col min="5380" max="5380" width="19.5703125" style="89" customWidth="1"/>
    <col min="5381" max="5381" width="20.28515625" style="89" bestFit="1" customWidth="1"/>
    <col min="5382" max="5383" width="18.7109375" style="89" customWidth="1"/>
    <col min="5384" max="5384" width="22.7109375" style="89" customWidth="1"/>
    <col min="5385" max="5632" width="9.140625" style="89"/>
    <col min="5633" max="5633" width="42.140625" style="89" bestFit="1" customWidth="1"/>
    <col min="5634" max="5634" width="22.7109375" style="89" customWidth="1"/>
    <col min="5635" max="5635" width="20.28515625" style="89" bestFit="1" customWidth="1"/>
    <col min="5636" max="5636" width="19.5703125" style="89" customWidth="1"/>
    <col min="5637" max="5637" width="20.28515625" style="89" bestFit="1" customWidth="1"/>
    <col min="5638" max="5639" width="18.7109375" style="89" customWidth="1"/>
    <col min="5640" max="5640" width="22.7109375" style="89" customWidth="1"/>
    <col min="5641" max="5888" width="9.140625" style="89"/>
    <col min="5889" max="5889" width="42.140625" style="89" bestFit="1" customWidth="1"/>
    <col min="5890" max="5890" width="22.7109375" style="89" customWidth="1"/>
    <col min="5891" max="5891" width="20.28515625" style="89" bestFit="1" customWidth="1"/>
    <col min="5892" max="5892" width="19.5703125" style="89" customWidth="1"/>
    <col min="5893" max="5893" width="20.28515625" style="89" bestFit="1" customWidth="1"/>
    <col min="5894" max="5895" width="18.7109375" style="89" customWidth="1"/>
    <col min="5896" max="5896" width="22.7109375" style="89" customWidth="1"/>
    <col min="5897" max="6144" width="9.140625" style="89"/>
    <col min="6145" max="6145" width="42.140625" style="89" bestFit="1" customWidth="1"/>
    <col min="6146" max="6146" width="22.7109375" style="89" customWidth="1"/>
    <col min="6147" max="6147" width="20.28515625" style="89" bestFit="1" customWidth="1"/>
    <col min="6148" max="6148" width="19.5703125" style="89" customWidth="1"/>
    <col min="6149" max="6149" width="20.28515625" style="89" bestFit="1" customWidth="1"/>
    <col min="6150" max="6151" width="18.7109375" style="89" customWidth="1"/>
    <col min="6152" max="6152" width="22.7109375" style="89" customWidth="1"/>
    <col min="6153" max="6400" width="9.140625" style="89"/>
    <col min="6401" max="6401" width="42.140625" style="89" bestFit="1" customWidth="1"/>
    <col min="6402" max="6402" width="22.7109375" style="89" customWidth="1"/>
    <col min="6403" max="6403" width="20.28515625" style="89" bestFit="1" customWidth="1"/>
    <col min="6404" max="6404" width="19.5703125" style="89" customWidth="1"/>
    <col min="6405" max="6405" width="20.28515625" style="89" bestFit="1" customWidth="1"/>
    <col min="6406" max="6407" width="18.7109375" style="89" customWidth="1"/>
    <col min="6408" max="6408" width="22.7109375" style="89" customWidth="1"/>
    <col min="6409" max="6656" width="9.140625" style="89"/>
    <col min="6657" max="6657" width="42.140625" style="89" bestFit="1" customWidth="1"/>
    <col min="6658" max="6658" width="22.7109375" style="89" customWidth="1"/>
    <col min="6659" max="6659" width="20.28515625" style="89" bestFit="1" customWidth="1"/>
    <col min="6660" max="6660" width="19.5703125" style="89" customWidth="1"/>
    <col min="6661" max="6661" width="20.28515625" style="89" bestFit="1" customWidth="1"/>
    <col min="6662" max="6663" width="18.7109375" style="89" customWidth="1"/>
    <col min="6664" max="6664" width="22.7109375" style="89" customWidth="1"/>
    <col min="6665" max="6912" width="9.140625" style="89"/>
    <col min="6913" max="6913" width="42.140625" style="89" bestFit="1" customWidth="1"/>
    <col min="6914" max="6914" width="22.7109375" style="89" customWidth="1"/>
    <col min="6915" max="6915" width="20.28515625" style="89" bestFit="1" customWidth="1"/>
    <col min="6916" max="6916" width="19.5703125" style="89" customWidth="1"/>
    <col min="6917" max="6917" width="20.28515625" style="89" bestFit="1" customWidth="1"/>
    <col min="6918" max="6919" width="18.7109375" style="89" customWidth="1"/>
    <col min="6920" max="6920" width="22.7109375" style="89" customWidth="1"/>
    <col min="6921" max="7168" width="9.140625" style="89"/>
    <col min="7169" max="7169" width="42.140625" style="89" bestFit="1" customWidth="1"/>
    <col min="7170" max="7170" width="22.7109375" style="89" customWidth="1"/>
    <col min="7171" max="7171" width="20.28515625" style="89" bestFit="1" customWidth="1"/>
    <col min="7172" max="7172" width="19.5703125" style="89" customWidth="1"/>
    <col min="7173" max="7173" width="20.28515625" style="89" bestFit="1" customWidth="1"/>
    <col min="7174" max="7175" width="18.7109375" style="89" customWidth="1"/>
    <col min="7176" max="7176" width="22.7109375" style="89" customWidth="1"/>
    <col min="7177" max="7424" width="9.140625" style="89"/>
    <col min="7425" max="7425" width="42.140625" style="89" bestFit="1" customWidth="1"/>
    <col min="7426" max="7426" width="22.7109375" style="89" customWidth="1"/>
    <col min="7427" max="7427" width="20.28515625" style="89" bestFit="1" customWidth="1"/>
    <col min="7428" max="7428" width="19.5703125" style="89" customWidth="1"/>
    <col min="7429" max="7429" width="20.28515625" style="89" bestFit="1" customWidth="1"/>
    <col min="7430" max="7431" width="18.7109375" style="89" customWidth="1"/>
    <col min="7432" max="7432" width="22.7109375" style="89" customWidth="1"/>
    <col min="7433" max="7680" width="9.140625" style="89"/>
    <col min="7681" max="7681" width="42.140625" style="89" bestFit="1" customWidth="1"/>
    <col min="7682" max="7682" width="22.7109375" style="89" customWidth="1"/>
    <col min="7683" max="7683" width="20.28515625" style="89" bestFit="1" customWidth="1"/>
    <col min="7684" max="7684" width="19.5703125" style="89" customWidth="1"/>
    <col min="7685" max="7685" width="20.28515625" style="89" bestFit="1" customWidth="1"/>
    <col min="7686" max="7687" width="18.7109375" style="89" customWidth="1"/>
    <col min="7688" max="7688" width="22.7109375" style="89" customWidth="1"/>
    <col min="7689" max="7936" width="9.140625" style="89"/>
    <col min="7937" max="7937" width="42.140625" style="89" bestFit="1" customWidth="1"/>
    <col min="7938" max="7938" width="22.7109375" style="89" customWidth="1"/>
    <col min="7939" max="7939" width="20.28515625" style="89" bestFit="1" customWidth="1"/>
    <col min="7940" max="7940" width="19.5703125" style="89" customWidth="1"/>
    <col min="7941" max="7941" width="20.28515625" style="89" bestFit="1" customWidth="1"/>
    <col min="7942" max="7943" width="18.7109375" style="89" customWidth="1"/>
    <col min="7944" max="7944" width="22.7109375" style="89" customWidth="1"/>
    <col min="7945" max="8192" width="9.140625" style="89"/>
    <col min="8193" max="8193" width="42.140625" style="89" bestFit="1" customWidth="1"/>
    <col min="8194" max="8194" width="22.7109375" style="89" customWidth="1"/>
    <col min="8195" max="8195" width="20.28515625" style="89" bestFit="1" customWidth="1"/>
    <col min="8196" max="8196" width="19.5703125" style="89" customWidth="1"/>
    <col min="8197" max="8197" width="20.28515625" style="89" bestFit="1" customWidth="1"/>
    <col min="8198" max="8199" width="18.7109375" style="89" customWidth="1"/>
    <col min="8200" max="8200" width="22.7109375" style="89" customWidth="1"/>
    <col min="8201" max="8448" width="9.140625" style="89"/>
    <col min="8449" max="8449" width="42.140625" style="89" bestFit="1" customWidth="1"/>
    <col min="8450" max="8450" width="22.7109375" style="89" customWidth="1"/>
    <col min="8451" max="8451" width="20.28515625" style="89" bestFit="1" customWidth="1"/>
    <col min="8452" max="8452" width="19.5703125" style="89" customWidth="1"/>
    <col min="8453" max="8453" width="20.28515625" style="89" bestFit="1" customWidth="1"/>
    <col min="8454" max="8455" width="18.7109375" style="89" customWidth="1"/>
    <col min="8456" max="8456" width="22.7109375" style="89" customWidth="1"/>
    <col min="8457" max="8704" width="9.140625" style="89"/>
    <col min="8705" max="8705" width="42.140625" style="89" bestFit="1" customWidth="1"/>
    <col min="8706" max="8706" width="22.7109375" style="89" customWidth="1"/>
    <col min="8707" max="8707" width="20.28515625" style="89" bestFit="1" customWidth="1"/>
    <col min="8708" max="8708" width="19.5703125" style="89" customWidth="1"/>
    <col min="8709" max="8709" width="20.28515625" style="89" bestFit="1" customWidth="1"/>
    <col min="8710" max="8711" width="18.7109375" style="89" customWidth="1"/>
    <col min="8712" max="8712" width="22.7109375" style="89" customWidth="1"/>
    <col min="8713" max="8960" width="9.140625" style="89"/>
    <col min="8961" max="8961" width="42.140625" style="89" bestFit="1" customWidth="1"/>
    <col min="8962" max="8962" width="22.7109375" style="89" customWidth="1"/>
    <col min="8963" max="8963" width="20.28515625" style="89" bestFit="1" customWidth="1"/>
    <col min="8964" max="8964" width="19.5703125" style="89" customWidth="1"/>
    <col min="8965" max="8965" width="20.28515625" style="89" bestFit="1" customWidth="1"/>
    <col min="8966" max="8967" width="18.7109375" style="89" customWidth="1"/>
    <col min="8968" max="8968" width="22.7109375" style="89" customWidth="1"/>
    <col min="8969" max="9216" width="9.140625" style="89"/>
    <col min="9217" max="9217" width="42.140625" style="89" bestFit="1" customWidth="1"/>
    <col min="9218" max="9218" width="22.7109375" style="89" customWidth="1"/>
    <col min="9219" max="9219" width="20.28515625" style="89" bestFit="1" customWidth="1"/>
    <col min="9220" max="9220" width="19.5703125" style="89" customWidth="1"/>
    <col min="9221" max="9221" width="20.28515625" style="89" bestFit="1" customWidth="1"/>
    <col min="9222" max="9223" width="18.7109375" style="89" customWidth="1"/>
    <col min="9224" max="9224" width="22.7109375" style="89" customWidth="1"/>
    <col min="9225" max="9472" width="9.140625" style="89"/>
    <col min="9473" max="9473" width="42.140625" style="89" bestFit="1" customWidth="1"/>
    <col min="9474" max="9474" width="22.7109375" style="89" customWidth="1"/>
    <col min="9475" max="9475" width="20.28515625" style="89" bestFit="1" customWidth="1"/>
    <col min="9476" max="9476" width="19.5703125" style="89" customWidth="1"/>
    <col min="9477" max="9477" width="20.28515625" style="89" bestFit="1" customWidth="1"/>
    <col min="9478" max="9479" width="18.7109375" style="89" customWidth="1"/>
    <col min="9480" max="9480" width="22.7109375" style="89" customWidth="1"/>
    <col min="9481" max="9728" width="9.140625" style="89"/>
    <col min="9729" max="9729" width="42.140625" style="89" bestFit="1" customWidth="1"/>
    <col min="9730" max="9730" width="22.7109375" style="89" customWidth="1"/>
    <col min="9731" max="9731" width="20.28515625" style="89" bestFit="1" customWidth="1"/>
    <col min="9732" max="9732" width="19.5703125" style="89" customWidth="1"/>
    <col min="9733" max="9733" width="20.28515625" style="89" bestFit="1" customWidth="1"/>
    <col min="9734" max="9735" width="18.7109375" style="89" customWidth="1"/>
    <col min="9736" max="9736" width="22.7109375" style="89" customWidth="1"/>
    <col min="9737" max="9984" width="9.140625" style="89"/>
    <col min="9985" max="9985" width="42.140625" style="89" bestFit="1" customWidth="1"/>
    <col min="9986" max="9986" width="22.7109375" style="89" customWidth="1"/>
    <col min="9987" max="9987" width="20.28515625" style="89" bestFit="1" customWidth="1"/>
    <col min="9988" max="9988" width="19.5703125" style="89" customWidth="1"/>
    <col min="9989" max="9989" width="20.28515625" style="89" bestFit="1" customWidth="1"/>
    <col min="9990" max="9991" width="18.7109375" style="89" customWidth="1"/>
    <col min="9992" max="9992" width="22.7109375" style="89" customWidth="1"/>
    <col min="9993" max="10240" width="9.140625" style="89"/>
    <col min="10241" max="10241" width="42.140625" style="89" bestFit="1" customWidth="1"/>
    <col min="10242" max="10242" width="22.7109375" style="89" customWidth="1"/>
    <col min="10243" max="10243" width="20.28515625" style="89" bestFit="1" customWidth="1"/>
    <col min="10244" max="10244" width="19.5703125" style="89" customWidth="1"/>
    <col min="10245" max="10245" width="20.28515625" style="89" bestFit="1" customWidth="1"/>
    <col min="10246" max="10247" width="18.7109375" style="89" customWidth="1"/>
    <col min="10248" max="10248" width="22.7109375" style="89" customWidth="1"/>
    <col min="10249" max="10496" width="9.140625" style="89"/>
    <col min="10497" max="10497" width="42.140625" style="89" bestFit="1" customWidth="1"/>
    <col min="10498" max="10498" width="22.7109375" style="89" customWidth="1"/>
    <col min="10499" max="10499" width="20.28515625" style="89" bestFit="1" customWidth="1"/>
    <col min="10500" max="10500" width="19.5703125" style="89" customWidth="1"/>
    <col min="10501" max="10501" width="20.28515625" style="89" bestFit="1" customWidth="1"/>
    <col min="10502" max="10503" width="18.7109375" style="89" customWidth="1"/>
    <col min="10504" max="10504" width="22.7109375" style="89" customWidth="1"/>
    <col min="10505" max="10752" width="9.140625" style="89"/>
    <col min="10753" max="10753" width="42.140625" style="89" bestFit="1" customWidth="1"/>
    <col min="10754" max="10754" width="22.7109375" style="89" customWidth="1"/>
    <col min="10755" max="10755" width="20.28515625" style="89" bestFit="1" customWidth="1"/>
    <col min="10756" max="10756" width="19.5703125" style="89" customWidth="1"/>
    <col min="10757" max="10757" width="20.28515625" style="89" bestFit="1" customWidth="1"/>
    <col min="10758" max="10759" width="18.7109375" style="89" customWidth="1"/>
    <col min="10760" max="10760" width="22.7109375" style="89" customWidth="1"/>
    <col min="10761" max="11008" width="9.140625" style="89"/>
    <col min="11009" max="11009" width="42.140625" style="89" bestFit="1" customWidth="1"/>
    <col min="11010" max="11010" width="22.7109375" style="89" customWidth="1"/>
    <col min="11011" max="11011" width="20.28515625" style="89" bestFit="1" customWidth="1"/>
    <col min="11012" max="11012" width="19.5703125" style="89" customWidth="1"/>
    <col min="11013" max="11013" width="20.28515625" style="89" bestFit="1" customWidth="1"/>
    <col min="11014" max="11015" width="18.7109375" style="89" customWidth="1"/>
    <col min="11016" max="11016" width="22.7109375" style="89" customWidth="1"/>
    <col min="11017" max="11264" width="9.140625" style="89"/>
    <col min="11265" max="11265" width="42.140625" style="89" bestFit="1" customWidth="1"/>
    <col min="11266" max="11266" width="22.7109375" style="89" customWidth="1"/>
    <col min="11267" max="11267" width="20.28515625" style="89" bestFit="1" customWidth="1"/>
    <col min="11268" max="11268" width="19.5703125" style="89" customWidth="1"/>
    <col min="11269" max="11269" width="20.28515625" style="89" bestFit="1" customWidth="1"/>
    <col min="11270" max="11271" width="18.7109375" style="89" customWidth="1"/>
    <col min="11272" max="11272" width="22.7109375" style="89" customWidth="1"/>
    <col min="11273" max="11520" width="9.140625" style="89"/>
    <col min="11521" max="11521" width="42.140625" style="89" bestFit="1" customWidth="1"/>
    <col min="11522" max="11522" width="22.7109375" style="89" customWidth="1"/>
    <col min="11523" max="11523" width="20.28515625" style="89" bestFit="1" customWidth="1"/>
    <col min="11524" max="11524" width="19.5703125" style="89" customWidth="1"/>
    <col min="11525" max="11525" width="20.28515625" style="89" bestFit="1" customWidth="1"/>
    <col min="11526" max="11527" width="18.7109375" style="89" customWidth="1"/>
    <col min="11528" max="11528" width="22.7109375" style="89" customWidth="1"/>
    <col min="11529" max="11776" width="9.140625" style="89"/>
    <col min="11777" max="11777" width="42.140625" style="89" bestFit="1" customWidth="1"/>
    <col min="11778" max="11778" width="22.7109375" style="89" customWidth="1"/>
    <col min="11779" max="11779" width="20.28515625" style="89" bestFit="1" customWidth="1"/>
    <col min="11780" max="11780" width="19.5703125" style="89" customWidth="1"/>
    <col min="11781" max="11781" width="20.28515625" style="89" bestFit="1" customWidth="1"/>
    <col min="11782" max="11783" width="18.7109375" style="89" customWidth="1"/>
    <col min="11784" max="11784" width="22.7109375" style="89" customWidth="1"/>
    <col min="11785" max="12032" width="9.140625" style="89"/>
    <col min="12033" max="12033" width="42.140625" style="89" bestFit="1" customWidth="1"/>
    <col min="12034" max="12034" width="22.7109375" style="89" customWidth="1"/>
    <col min="12035" max="12035" width="20.28515625" style="89" bestFit="1" customWidth="1"/>
    <col min="12036" max="12036" width="19.5703125" style="89" customWidth="1"/>
    <col min="12037" max="12037" width="20.28515625" style="89" bestFit="1" customWidth="1"/>
    <col min="12038" max="12039" width="18.7109375" style="89" customWidth="1"/>
    <col min="12040" max="12040" width="22.7109375" style="89" customWidth="1"/>
    <col min="12041" max="12288" width="9.140625" style="89"/>
    <col min="12289" max="12289" width="42.140625" style="89" bestFit="1" customWidth="1"/>
    <col min="12290" max="12290" width="22.7109375" style="89" customWidth="1"/>
    <col min="12291" max="12291" width="20.28515625" style="89" bestFit="1" customWidth="1"/>
    <col min="12292" max="12292" width="19.5703125" style="89" customWidth="1"/>
    <col min="12293" max="12293" width="20.28515625" style="89" bestFit="1" customWidth="1"/>
    <col min="12294" max="12295" width="18.7109375" style="89" customWidth="1"/>
    <col min="12296" max="12296" width="22.7109375" style="89" customWidth="1"/>
    <col min="12297" max="12544" width="9.140625" style="89"/>
    <col min="12545" max="12545" width="42.140625" style="89" bestFit="1" customWidth="1"/>
    <col min="12546" max="12546" width="22.7109375" style="89" customWidth="1"/>
    <col min="12547" max="12547" width="20.28515625" style="89" bestFit="1" customWidth="1"/>
    <col min="12548" max="12548" width="19.5703125" style="89" customWidth="1"/>
    <col min="12549" max="12549" width="20.28515625" style="89" bestFit="1" customWidth="1"/>
    <col min="12550" max="12551" width="18.7109375" style="89" customWidth="1"/>
    <col min="12552" max="12552" width="22.7109375" style="89" customWidth="1"/>
    <col min="12553" max="12800" width="9.140625" style="89"/>
    <col min="12801" max="12801" width="42.140625" style="89" bestFit="1" customWidth="1"/>
    <col min="12802" max="12802" width="22.7109375" style="89" customWidth="1"/>
    <col min="12803" max="12803" width="20.28515625" style="89" bestFit="1" customWidth="1"/>
    <col min="12804" max="12804" width="19.5703125" style="89" customWidth="1"/>
    <col min="12805" max="12805" width="20.28515625" style="89" bestFit="1" customWidth="1"/>
    <col min="12806" max="12807" width="18.7109375" style="89" customWidth="1"/>
    <col min="12808" max="12808" width="22.7109375" style="89" customWidth="1"/>
    <col min="12809" max="13056" width="9.140625" style="89"/>
    <col min="13057" max="13057" width="42.140625" style="89" bestFit="1" customWidth="1"/>
    <col min="13058" max="13058" width="22.7109375" style="89" customWidth="1"/>
    <col min="13059" max="13059" width="20.28515625" style="89" bestFit="1" customWidth="1"/>
    <col min="13060" max="13060" width="19.5703125" style="89" customWidth="1"/>
    <col min="13061" max="13061" width="20.28515625" style="89" bestFit="1" customWidth="1"/>
    <col min="13062" max="13063" width="18.7109375" style="89" customWidth="1"/>
    <col min="13064" max="13064" width="22.7109375" style="89" customWidth="1"/>
    <col min="13065" max="13312" width="9.140625" style="89"/>
    <col min="13313" max="13313" width="42.140625" style="89" bestFit="1" customWidth="1"/>
    <col min="13314" max="13314" width="22.7109375" style="89" customWidth="1"/>
    <col min="13315" max="13315" width="20.28515625" style="89" bestFit="1" customWidth="1"/>
    <col min="13316" max="13316" width="19.5703125" style="89" customWidth="1"/>
    <col min="13317" max="13317" width="20.28515625" style="89" bestFit="1" customWidth="1"/>
    <col min="13318" max="13319" width="18.7109375" style="89" customWidth="1"/>
    <col min="13320" max="13320" width="22.7109375" style="89" customWidth="1"/>
    <col min="13321" max="13568" width="9.140625" style="89"/>
    <col min="13569" max="13569" width="42.140625" style="89" bestFit="1" customWidth="1"/>
    <col min="13570" max="13570" width="22.7109375" style="89" customWidth="1"/>
    <col min="13571" max="13571" width="20.28515625" style="89" bestFit="1" customWidth="1"/>
    <col min="13572" max="13572" width="19.5703125" style="89" customWidth="1"/>
    <col min="13573" max="13573" width="20.28515625" style="89" bestFit="1" customWidth="1"/>
    <col min="13574" max="13575" width="18.7109375" style="89" customWidth="1"/>
    <col min="13576" max="13576" width="22.7109375" style="89" customWidth="1"/>
    <col min="13577" max="13824" width="9.140625" style="89"/>
    <col min="13825" max="13825" width="42.140625" style="89" bestFit="1" customWidth="1"/>
    <col min="13826" max="13826" width="22.7109375" style="89" customWidth="1"/>
    <col min="13827" max="13827" width="20.28515625" style="89" bestFit="1" customWidth="1"/>
    <col min="13828" max="13828" width="19.5703125" style="89" customWidth="1"/>
    <col min="13829" max="13829" width="20.28515625" style="89" bestFit="1" customWidth="1"/>
    <col min="13830" max="13831" width="18.7109375" style="89" customWidth="1"/>
    <col min="13832" max="13832" width="22.7109375" style="89" customWidth="1"/>
    <col min="13833" max="14080" width="9.140625" style="89"/>
    <col min="14081" max="14081" width="42.140625" style="89" bestFit="1" customWidth="1"/>
    <col min="14082" max="14082" width="22.7109375" style="89" customWidth="1"/>
    <col min="14083" max="14083" width="20.28515625" style="89" bestFit="1" customWidth="1"/>
    <col min="14084" max="14084" width="19.5703125" style="89" customWidth="1"/>
    <col min="14085" max="14085" width="20.28515625" style="89" bestFit="1" customWidth="1"/>
    <col min="14086" max="14087" width="18.7109375" style="89" customWidth="1"/>
    <col min="14088" max="14088" width="22.7109375" style="89" customWidth="1"/>
    <col min="14089" max="14336" width="9.140625" style="89"/>
    <col min="14337" max="14337" width="42.140625" style="89" bestFit="1" customWidth="1"/>
    <col min="14338" max="14338" width="22.7109375" style="89" customWidth="1"/>
    <col min="14339" max="14339" width="20.28515625" style="89" bestFit="1" customWidth="1"/>
    <col min="14340" max="14340" width="19.5703125" style="89" customWidth="1"/>
    <col min="14341" max="14341" width="20.28515625" style="89" bestFit="1" customWidth="1"/>
    <col min="14342" max="14343" width="18.7109375" style="89" customWidth="1"/>
    <col min="14344" max="14344" width="22.7109375" style="89" customWidth="1"/>
    <col min="14345" max="14592" width="9.140625" style="89"/>
    <col min="14593" max="14593" width="42.140625" style="89" bestFit="1" customWidth="1"/>
    <col min="14594" max="14594" width="22.7109375" style="89" customWidth="1"/>
    <col min="14595" max="14595" width="20.28515625" style="89" bestFit="1" customWidth="1"/>
    <col min="14596" max="14596" width="19.5703125" style="89" customWidth="1"/>
    <col min="14597" max="14597" width="20.28515625" style="89" bestFit="1" customWidth="1"/>
    <col min="14598" max="14599" width="18.7109375" style="89" customWidth="1"/>
    <col min="14600" max="14600" width="22.7109375" style="89" customWidth="1"/>
    <col min="14601" max="14848" width="9.140625" style="89"/>
    <col min="14849" max="14849" width="42.140625" style="89" bestFit="1" customWidth="1"/>
    <col min="14850" max="14850" width="22.7109375" style="89" customWidth="1"/>
    <col min="14851" max="14851" width="20.28515625" style="89" bestFit="1" customWidth="1"/>
    <col min="14852" max="14852" width="19.5703125" style="89" customWidth="1"/>
    <col min="14853" max="14853" width="20.28515625" style="89" bestFit="1" customWidth="1"/>
    <col min="14854" max="14855" width="18.7109375" style="89" customWidth="1"/>
    <col min="14856" max="14856" width="22.7109375" style="89" customWidth="1"/>
    <col min="14857" max="15104" width="9.140625" style="89"/>
    <col min="15105" max="15105" width="42.140625" style="89" bestFit="1" customWidth="1"/>
    <col min="15106" max="15106" width="22.7109375" style="89" customWidth="1"/>
    <col min="15107" max="15107" width="20.28515625" style="89" bestFit="1" customWidth="1"/>
    <col min="15108" max="15108" width="19.5703125" style="89" customWidth="1"/>
    <col min="15109" max="15109" width="20.28515625" style="89" bestFit="1" customWidth="1"/>
    <col min="15110" max="15111" width="18.7109375" style="89" customWidth="1"/>
    <col min="15112" max="15112" width="22.7109375" style="89" customWidth="1"/>
    <col min="15113" max="15360" width="9.140625" style="89"/>
    <col min="15361" max="15361" width="42.140625" style="89" bestFit="1" customWidth="1"/>
    <col min="15362" max="15362" width="22.7109375" style="89" customWidth="1"/>
    <col min="15363" max="15363" width="20.28515625" style="89" bestFit="1" customWidth="1"/>
    <col min="15364" max="15364" width="19.5703125" style="89" customWidth="1"/>
    <col min="15365" max="15365" width="20.28515625" style="89" bestFit="1" customWidth="1"/>
    <col min="15366" max="15367" width="18.7109375" style="89" customWidth="1"/>
    <col min="15368" max="15368" width="22.7109375" style="89" customWidth="1"/>
    <col min="15369" max="15616" width="9.140625" style="89"/>
    <col min="15617" max="15617" width="42.140625" style="89" bestFit="1" customWidth="1"/>
    <col min="15618" max="15618" width="22.7109375" style="89" customWidth="1"/>
    <col min="15619" max="15619" width="20.28515625" style="89" bestFit="1" customWidth="1"/>
    <col min="15620" max="15620" width="19.5703125" style="89" customWidth="1"/>
    <col min="15621" max="15621" width="20.28515625" style="89" bestFit="1" customWidth="1"/>
    <col min="15622" max="15623" width="18.7109375" style="89" customWidth="1"/>
    <col min="15624" max="15624" width="22.7109375" style="89" customWidth="1"/>
    <col min="15625" max="15872" width="9.140625" style="89"/>
    <col min="15873" max="15873" width="42.140625" style="89" bestFit="1" customWidth="1"/>
    <col min="15874" max="15874" width="22.7109375" style="89" customWidth="1"/>
    <col min="15875" max="15875" width="20.28515625" style="89" bestFit="1" customWidth="1"/>
    <col min="15876" max="15876" width="19.5703125" style="89" customWidth="1"/>
    <col min="15877" max="15877" width="20.28515625" style="89" bestFit="1" customWidth="1"/>
    <col min="15878" max="15879" width="18.7109375" style="89" customWidth="1"/>
    <col min="15880" max="15880" width="22.7109375" style="89" customWidth="1"/>
    <col min="15881" max="16128" width="9.140625" style="89"/>
    <col min="16129" max="16129" width="42.140625" style="89" bestFit="1" customWidth="1"/>
    <col min="16130" max="16130" width="22.7109375" style="89" customWidth="1"/>
    <col min="16131" max="16131" width="20.28515625" style="89" bestFit="1" customWidth="1"/>
    <col min="16132" max="16132" width="19.5703125" style="89" customWidth="1"/>
    <col min="16133" max="16133" width="20.28515625" style="89" bestFit="1" customWidth="1"/>
    <col min="16134" max="16135" width="18.7109375" style="89" customWidth="1"/>
    <col min="16136" max="16136" width="22.7109375" style="89" customWidth="1"/>
    <col min="16137" max="16384" width="9.140625" style="89"/>
  </cols>
  <sheetData>
    <row r="1" spans="1:9" ht="14.1" customHeight="1">
      <c r="A1" s="89" t="s">
        <v>122</v>
      </c>
      <c r="B1" s="114" t="s">
        <v>123</v>
      </c>
      <c r="C1" s="114"/>
      <c r="D1" s="114"/>
      <c r="E1" s="114"/>
      <c r="F1" s="114"/>
      <c r="G1" s="114"/>
      <c r="H1" s="90" t="s">
        <v>124</v>
      </c>
      <c r="I1" s="91">
        <f>ROW()</f>
        <v>1</v>
      </c>
    </row>
    <row r="2" spans="1:9" ht="14.1" customHeight="1">
      <c r="B2" s="114" t="s">
        <v>125</v>
      </c>
      <c r="C2" s="114"/>
      <c r="D2" s="114"/>
      <c r="E2" s="114"/>
      <c r="F2" s="114"/>
      <c r="G2" s="114"/>
      <c r="H2" s="90" t="s">
        <v>126</v>
      </c>
      <c r="I2" s="91">
        <f>ROW()</f>
        <v>2</v>
      </c>
    </row>
    <row r="3" spans="1:9" ht="14.1" customHeight="1">
      <c r="A3" s="89" t="s">
        <v>127</v>
      </c>
      <c r="B3" s="114" t="str">
        <f>[5]Contents!C3</f>
        <v>Current Period: DEC-12</v>
      </c>
      <c r="C3" s="114"/>
      <c r="D3" s="114"/>
      <c r="E3" s="114"/>
      <c r="F3" s="114"/>
      <c r="G3" s="114"/>
      <c r="I3" s="91">
        <f>ROW()</f>
        <v>3</v>
      </c>
    </row>
    <row r="4" spans="1:9" ht="14.1" customHeight="1">
      <c r="I4" s="91">
        <f>ROW()</f>
        <v>4</v>
      </c>
    </row>
    <row r="5" spans="1:9" ht="14.1" customHeight="1" thickBot="1">
      <c r="A5" s="93"/>
      <c r="B5" s="94"/>
      <c r="C5" s="94"/>
      <c r="D5" s="94"/>
      <c r="E5" s="94"/>
      <c r="F5" s="94"/>
      <c r="G5" s="94"/>
      <c r="H5" s="94"/>
      <c r="I5" s="91">
        <f>ROW()</f>
        <v>5</v>
      </c>
    </row>
    <row r="6" spans="1:9" ht="14.1" customHeight="1">
      <c r="A6" s="89" t="s">
        <v>128</v>
      </c>
      <c r="B6" s="95"/>
      <c r="C6" s="95"/>
      <c r="D6" s="95"/>
      <c r="E6" s="95"/>
      <c r="F6" s="95" t="s">
        <v>111</v>
      </c>
      <c r="G6" s="95" t="s">
        <v>113</v>
      </c>
      <c r="H6" s="95"/>
      <c r="I6" s="91">
        <f>ROW()</f>
        <v>6</v>
      </c>
    </row>
    <row r="7" spans="1:9" ht="14.1" customHeight="1" thickBot="1">
      <c r="A7" s="93" t="s">
        <v>129</v>
      </c>
      <c r="B7" s="96" t="s">
        <v>130</v>
      </c>
      <c r="C7" s="96" t="s">
        <v>131</v>
      </c>
      <c r="D7" s="96" t="s">
        <v>6</v>
      </c>
      <c r="E7" s="96" t="s">
        <v>132</v>
      </c>
      <c r="F7" s="96" t="s">
        <v>112</v>
      </c>
      <c r="G7" s="96" t="s">
        <v>8</v>
      </c>
      <c r="H7" s="96" t="s">
        <v>133</v>
      </c>
      <c r="I7" s="91">
        <f>ROW()</f>
        <v>7</v>
      </c>
    </row>
    <row r="8" spans="1:9" ht="14.1" customHeight="1">
      <c r="A8" s="97" t="s">
        <v>288</v>
      </c>
      <c r="B8" s="98"/>
      <c r="C8" s="98"/>
      <c r="D8" s="98"/>
      <c r="E8" s="98"/>
      <c r="F8" s="98"/>
      <c r="G8" s="98"/>
      <c r="H8" s="98"/>
      <c r="I8" s="91"/>
    </row>
    <row r="9" spans="1:9" ht="14.1" customHeight="1">
      <c r="A9" s="97" t="s">
        <v>289</v>
      </c>
      <c r="B9" s="99">
        <v>1835550</v>
      </c>
      <c r="C9" s="99">
        <v>2097192.12</v>
      </c>
      <c r="D9" s="99">
        <v>0</v>
      </c>
      <c r="E9" s="99">
        <v>0</v>
      </c>
      <c r="F9" s="99">
        <v>0</v>
      </c>
      <c r="G9" s="99">
        <v>0</v>
      </c>
      <c r="H9" s="99">
        <v>3932742.12</v>
      </c>
      <c r="I9" s="91"/>
    </row>
    <row r="10" spans="1:9" s="103" customFormat="1" ht="14.1" customHeight="1">
      <c r="A10" s="100" t="s">
        <v>291</v>
      </c>
      <c r="B10" s="101">
        <v>1835550</v>
      </c>
      <c r="C10" s="101">
        <v>2097192.12</v>
      </c>
      <c r="D10" s="101">
        <v>0</v>
      </c>
      <c r="E10" s="101">
        <v>0</v>
      </c>
      <c r="F10" s="101">
        <v>0</v>
      </c>
      <c r="G10" s="101">
        <v>0</v>
      </c>
      <c r="H10" s="101">
        <v>3932742.12</v>
      </c>
      <c r="I10" s="102"/>
    </row>
    <row r="11" spans="1:9" ht="14.1" customHeight="1">
      <c r="A11" s="89" t="s">
        <v>134</v>
      </c>
      <c r="I11" s="91">
        <f>ROW()</f>
        <v>11</v>
      </c>
    </row>
    <row r="12" spans="1:9" ht="14.1" customHeight="1">
      <c r="A12" s="89" t="s">
        <v>135</v>
      </c>
      <c r="B12" s="92">
        <v>2661590.9700000002</v>
      </c>
      <c r="C12" s="92">
        <v>1152.3399999999999</v>
      </c>
      <c r="D12" s="92">
        <v>0</v>
      </c>
      <c r="E12" s="92">
        <v>0</v>
      </c>
      <c r="F12" s="92">
        <v>0</v>
      </c>
      <c r="G12" s="92">
        <v>0</v>
      </c>
      <c r="H12" s="92">
        <v>2662743.31</v>
      </c>
      <c r="I12" s="91">
        <f>ROW()</f>
        <v>12</v>
      </c>
    </row>
    <row r="13" spans="1:9" s="103" customFormat="1" ht="14.1" customHeight="1">
      <c r="A13" s="103" t="s">
        <v>136</v>
      </c>
      <c r="B13" s="104">
        <v>135601716.90000001</v>
      </c>
      <c r="C13" s="104">
        <v>7317420.7999999998</v>
      </c>
      <c r="D13" s="104">
        <v>-299315.5</v>
      </c>
      <c r="E13" s="104">
        <v>-44559.71</v>
      </c>
      <c r="F13" s="104">
        <v>0</v>
      </c>
      <c r="G13" s="104">
        <v>0</v>
      </c>
      <c r="H13" s="104">
        <v>142575262.49000001</v>
      </c>
      <c r="I13" s="102">
        <f>ROW()</f>
        <v>13</v>
      </c>
    </row>
    <row r="14" spans="1:9" ht="14.1" customHeight="1">
      <c r="A14" s="89" t="s">
        <v>137</v>
      </c>
      <c r="B14" s="92">
        <v>293832172.94999999</v>
      </c>
      <c r="C14" s="92">
        <v>45866510.509999998</v>
      </c>
      <c r="D14" s="92">
        <v>-12306073.470000001</v>
      </c>
      <c r="E14" s="92">
        <v>-12357218.810000001</v>
      </c>
      <c r="F14" s="92">
        <v>526599.25</v>
      </c>
      <c r="G14" s="92">
        <v>0</v>
      </c>
      <c r="H14" s="92">
        <v>315561990.42999995</v>
      </c>
      <c r="I14" s="91">
        <f>ROW()</f>
        <v>14</v>
      </c>
    </row>
    <row r="15" spans="1:9" ht="14.1" customHeight="1">
      <c r="A15" s="89" t="s">
        <v>138</v>
      </c>
      <c r="B15" s="92">
        <v>113729708.23999999</v>
      </c>
      <c r="C15" s="92">
        <v>8416761.9199999999</v>
      </c>
      <c r="D15" s="92">
        <v>-8935932.5</v>
      </c>
      <c r="E15" s="92">
        <v>-5304436.95</v>
      </c>
      <c r="F15" s="92">
        <v>315103.28000000003</v>
      </c>
      <c r="G15" s="92">
        <v>0</v>
      </c>
      <c r="H15" s="92">
        <v>108221203.98999999</v>
      </c>
      <c r="I15" s="91">
        <f>ROW()</f>
        <v>15</v>
      </c>
    </row>
    <row r="16" spans="1:9" s="103" customFormat="1" ht="14.1" customHeight="1">
      <c r="A16" s="103" t="s">
        <v>139</v>
      </c>
      <c r="B16" s="104">
        <v>59722377.869999997</v>
      </c>
      <c r="C16" s="104">
        <v>6425388.0800000001</v>
      </c>
      <c r="D16" s="104">
        <v>-36291.83</v>
      </c>
      <c r="E16" s="104">
        <v>-81184.160000000003</v>
      </c>
      <c r="F16" s="104">
        <v>0</v>
      </c>
      <c r="G16" s="104">
        <v>0</v>
      </c>
      <c r="H16" s="104">
        <v>66030289.960000001</v>
      </c>
      <c r="I16" s="102">
        <f>ROW()</f>
        <v>16</v>
      </c>
    </row>
    <row r="17" spans="1:9" ht="14.1" customHeight="1">
      <c r="A17" s="89" t="s">
        <v>140</v>
      </c>
      <c r="B17" s="92">
        <v>10560470.5</v>
      </c>
      <c r="C17" s="92">
        <v>1528020.67</v>
      </c>
      <c r="D17" s="92">
        <v>-189701.78</v>
      </c>
      <c r="E17" s="92">
        <v>-2603.84</v>
      </c>
      <c r="F17" s="92">
        <v>0</v>
      </c>
      <c r="G17" s="92">
        <v>0</v>
      </c>
      <c r="H17" s="92">
        <v>11896185.550000001</v>
      </c>
      <c r="I17" s="91">
        <f>ROW()</f>
        <v>17</v>
      </c>
    </row>
    <row r="18" spans="1:9" ht="14.1" customHeight="1">
      <c r="A18" s="89" t="s">
        <v>141</v>
      </c>
      <c r="B18" s="92">
        <v>1513394.93</v>
      </c>
      <c r="C18" s="92">
        <v>60542.49</v>
      </c>
      <c r="D18" s="92">
        <v>-13036.34</v>
      </c>
      <c r="E18" s="92">
        <v>0</v>
      </c>
      <c r="F18" s="92">
        <v>0</v>
      </c>
      <c r="G18" s="92">
        <v>0</v>
      </c>
      <c r="H18" s="92">
        <v>1560901.0799999998</v>
      </c>
      <c r="I18" s="91">
        <f>ROW()</f>
        <v>18</v>
      </c>
    </row>
    <row r="19" spans="1:9" s="103" customFormat="1" ht="14.1" customHeight="1">
      <c r="A19" s="103" t="s">
        <v>68</v>
      </c>
      <c r="B19" s="104">
        <v>120416443.81999999</v>
      </c>
      <c r="C19" s="104">
        <v>8576570.0399999991</v>
      </c>
      <c r="D19" s="104">
        <v>0</v>
      </c>
      <c r="E19" s="104">
        <v>0</v>
      </c>
      <c r="F19" s="104">
        <v>0</v>
      </c>
      <c r="G19" s="104">
        <v>0</v>
      </c>
      <c r="H19" s="104">
        <v>128993013.85999998</v>
      </c>
      <c r="I19" s="102">
        <f>ROW()</f>
        <v>19</v>
      </c>
    </row>
    <row r="20" spans="1:9" ht="14.1" customHeight="1">
      <c r="A20" s="105" t="s">
        <v>142</v>
      </c>
      <c r="B20" s="106">
        <v>738037876.17999983</v>
      </c>
      <c r="C20" s="106">
        <v>78192366.849999994</v>
      </c>
      <c r="D20" s="106">
        <v>-21780351.419999998</v>
      </c>
      <c r="E20" s="106">
        <v>-17790003.470000003</v>
      </c>
      <c r="F20" s="106">
        <v>841702.53</v>
      </c>
      <c r="G20" s="106">
        <v>0</v>
      </c>
      <c r="H20" s="106">
        <v>777501590.66999996</v>
      </c>
      <c r="I20" s="91">
        <f>ROW()</f>
        <v>20</v>
      </c>
    </row>
    <row r="21" spans="1:9" ht="14.1" customHeight="1">
      <c r="A21" s="89" t="s">
        <v>143</v>
      </c>
      <c r="I21" s="91">
        <f>ROW()</f>
        <v>21</v>
      </c>
    </row>
    <row r="22" spans="1:9" s="103" customFormat="1" ht="14.1" customHeight="1">
      <c r="A22" s="103" t="s">
        <v>144</v>
      </c>
      <c r="B22" s="104">
        <v>2276260.88</v>
      </c>
      <c r="C22" s="104">
        <v>467593.55</v>
      </c>
      <c r="D22" s="104">
        <v>-1022062.77</v>
      </c>
      <c r="E22" s="104">
        <v>-151020.96</v>
      </c>
      <c r="F22" s="104">
        <v>0</v>
      </c>
      <c r="G22" s="104">
        <v>0</v>
      </c>
      <c r="H22" s="104">
        <v>1570770.6999999997</v>
      </c>
      <c r="I22" s="102">
        <f>ROW()</f>
        <v>22</v>
      </c>
    </row>
    <row r="23" spans="1:9" ht="14.1" customHeight="1">
      <c r="A23" s="89" t="s">
        <v>145</v>
      </c>
      <c r="B23" s="92">
        <v>1065447.6599999999</v>
      </c>
      <c r="C23" s="92">
        <v>139430.67000000001</v>
      </c>
      <c r="D23" s="92">
        <v>-23443.59</v>
      </c>
      <c r="E23" s="92">
        <v>0</v>
      </c>
      <c r="F23" s="92">
        <v>0</v>
      </c>
      <c r="G23" s="92">
        <v>0</v>
      </c>
      <c r="H23" s="92">
        <v>1181434.7399999998</v>
      </c>
      <c r="I23" s="91">
        <f>ROW()</f>
        <v>23</v>
      </c>
    </row>
    <row r="24" spans="1:9" ht="14.1" customHeight="1">
      <c r="A24" s="89" t="s">
        <v>146</v>
      </c>
      <c r="B24" s="92">
        <v>-973073.33</v>
      </c>
      <c r="C24" s="92">
        <v>3769928.66</v>
      </c>
      <c r="D24" s="92">
        <v>-249093.88</v>
      </c>
      <c r="E24" s="92">
        <v>43463.64</v>
      </c>
      <c r="F24" s="92">
        <v>0</v>
      </c>
      <c r="G24" s="92">
        <v>0</v>
      </c>
      <c r="H24" s="92">
        <v>2591225.0900000003</v>
      </c>
      <c r="I24" s="91">
        <f>ROW()</f>
        <v>24</v>
      </c>
    </row>
    <row r="25" spans="1:9" s="103" customFormat="1" ht="14.1" customHeight="1">
      <c r="A25" s="103" t="s">
        <v>147</v>
      </c>
      <c r="B25" s="104">
        <v>22840777.289999999</v>
      </c>
      <c r="C25" s="104">
        <v>2171414.7599999998</v>
      </c>
      <c r="D25" s="104">
        <v>-7462.48</v>
      </c>
      <c r="E25" s="104">
        <v>0</v>
      </c>
      <c r="F25" s="104">
        <v>0</v>
      </c>
      <c r="G25" s="104">
        <v>0</v>
      </c>
      <c r="H25" s="104">
        <v>25004729.569999997</v>
      </c>
      <c r="I25" s="102">
        <f>ROW()</f>
        <v>25</v>
      </c>
    </row>
    <row r="26" spans="1:9" ht="14.1" customHeight="1">
      <c r="A26" s="89" t="s">
        <v>148</v>
      </c>
      <c r="B26" s="92">
        <v>2937010.82</v>
      </c>
      <c r="C26" s="92">
        <v>410527.72</v>
      </c>
      <c r="D26" s="92">
        <v>0</v>
      </c>
      <c r="E26" s="92">
        <v>-65437.41</v>
      </c>
      <c r="F26" s="92">
        <v>0</v>
      </c>
      <c r="G26" s="92">
        <v>0</v>
      </c>
      <c r="H26" s="92">
        <v>3282101.13</v>
      </c>
      <c r="I26" s="91">
        <f>ROW()</f>
        <v>26</v>
      </c>
    </row>
    <row r="27" spans="1:9" ht="14.1" customHeight="1">
      <c r="A27" s="89" t="s">
        <v>149</v>
      </c>
      <c r="B27" s="92">
        <v>179576.37</v>
      </c>
      <c r="C27" s="92">
        <v>35170.81</v>
      </c>
      <c r="D27" s="92">
        <v>-35796.910000000003</v>
      </c>
      <c r="E27" s="92">
        <v>0</v>
      </c>
      <c r="F27" s="92">
        <v>0</v>
      </c>
      <c r="G27" s="92">
        <v>0</v>
      </c>
      <c r="H27" s="92">
        <v>178950.27</v>
      </c>
      <c r="I27" s="91">
        <f>ROW()</f>
        <v>27</v>
      </c>
    </row>
    <row r="28" spans="1:9" s="103" customFormat="1" ht="14.1" customHeight="1">
      <c r="A28" s="103" t="s">
        <v>150</v>
      </c>
      <c r="B28" s="104">
        <v>269761.28000000003</v>
      </c>
      <c r="C28" s="104">
        <v>19859.68</v>
      </c>
      <c r="D28" s="104">
        <v>0</v>
      </c>
      <c r="E28" s="104">
        <v>0</v>
      </c>
      <c r="F28" s="104">
        <v>0</v>
      </c>
      <c r="G28" s="104">
        <v>0</v>
      </c>
      <c r="H28" s="104">
        <v>289620.96000000002</v>
      </c>
      <c r="I28" s="102">
        <f>ROW()</f>
        <v>28</v>
      </c>
    </row>
    <row r="29" spans="1:9" ht="14.1" customHeight="1">
      <c r="A29" s="89" t="s">
        <v>68</v>
      </c>
      <c r="B29" s="92">
        <v>2618028.5699999998</v>
      </c>
      <c r="C29" s="92">
        <v>281340</v>
      </c>
      <c r="D29" s="92">
        <v>0</v>
      </c>
      <c r="E29" s="92">
        <v>0</v>
      </c>
      <c r="F29" s="92">
        <v>0</v>
      </c>
      <c r="G29" s="92">
        <v>0</v>
      </c>
      <c r="H29" s="92">
        <v>2899368.57</v>
      </c>
      <c r="I29" s="91">
        <f>ROW()</f>
        <v>29</v>
      </c>
    </row>
    <row r="30" spans="1:9" ht="14.1" customHeight="1">
      <c r="A30" s="105" t="s">
        <v>151</v>
      </c>
      <c r="B30" s="106">
        <v>31213789.540000003</v>
      </c>
      <c r="C30" s="106">
        <v>7295265.8499999987</v>
      </c>
      <c r="D30" s="106">
        <v>-1337859.6299999999</v>
      </c>
      <c r="E30" s="106">
        <v>-172994.72999999998</v>
      </c>
      <c r="F30" s="106">
        <v>0</v>
      </c>
      <c r="G30" s="106">
        <v>0</v>
      </c>
      <c r="H30" s="106">
        <v>36998201.030000001</v>
      </c>
      <c r="I30" s="91">
        <f>ROW()</f>
        <v>30</v>
      </c>
    </row>
    <row r="31" spans="1:9" s="103" customFormat="1" ht="14.1" customHeight="1">
      <c r="A31" s="103" t="s">
        <v>152</v>
      </c>
      <c r="B31" s="104"/>
      <c r="C31" s="104"/>
      <c r="D31" s="104"/>
      <c r="E31" s="104"/>
      <c r="F31" s="104"/>
      <c r="G31" s="104"/>
      <c r="H31" s="104"/>
      <c r="I31" s="102">
        <f>ROW()</f>
        <v>31</v>
      </c>
    </row>
    <row r="32" spans="1:9" s="29" customFormat="1" ht="14.1" customHeight="1">
      <c r="A32" s="29" t="s">
        <v>153</v>
      </c>
      <c r="B32" s="30">
        <v>6298410.1200000001</v>
      </c>
      <c r="C32" s="30">
        <v>202400.75</v>
      </c>
      <c r="D32" s="30">
        <v>0</v>
      </c>
      <c r="E32" s="30">
        <v>0</v>
      </c>
      <c r="F32" s="30">
        <v>0</v>
      </c>
      <c r="G32" s="30">
        <v>0</v>
      </c>
      <c r="H32" s="30">
        <v>6500810.8700000001</v>
      </c>
      <c r="I32" s="31">
        <f>ROW()</f>
        <v>32</v>
      </c>
    </row>
    <row r="33" spans="1:9" s="29" customFormat="1" ht="14.1" customHeight="1">
      <c r="A33" s="29" t="s">
        <v>154</v>
      </c>
      <c r="B33" s="30">
        <v>3145327.06</v>
      </c>
      <c r="C33" s="30">
        <v>215259.3</v>
      </c>
      <c r="D33" s="30">
        <v>-17056.830000000002</v>
      </c>
      <c r="E33" s="30">
        <v>0</v>
      </c>
      <c r="F33" s="30">
        <v>0</v>
      </c>
      <c r="G33" s="30">
        <v>0</v>
      </c>
      <c r="H33" s="30">
        <v>3343529.53</v>
      </c>
      <c r="I33" s="31">
        <f>ROW()</f>
        <v>33</v>
      </c>
    </row>
    <row r="34" spans="1:9" s="103" customFormat="1" ht="14.1" customHeight="1">
      <c r="A34" s="103" t="s">
        <v>155</v>
      </c>
      <c r="B34" s="104">
        <v>27841962.18</v>
      </c>
      <c r="C34" s="104">
        <v>3054547.9</v>
      </c>
      <c r="D34" s="104">
        <v>-2574916.75</v>
      </c>
      <c r="E34" s="104">
        <v>-670021.82999999996</v>
      </c>
      <c r="F34" s="104">
        <v>22700.76</v>
      </c>
      <c r="G34" s="104">
        <v>-1848.05</v>
      </c>
      <c r="H34" s="104">
        <v>27672424.210000001</v>
      </c>
      <c r="I34" s="102">
        <f>ROW()</f>
        <v>34</v>
      </c>
    </row>
    <row r="35" spans="1:9" s="29" customFormat="1" ht="14.1" customHeight="1">
      <c r="A35" s="29" t="s">
        <v>156</v>
      </c>
      <c r="B35" s="30">
        <v>24344171.969999999</v>
      </c>
      <c r="C35" s="30">
        <v>950674.95</v>
      </c>
      <c r="D35" s="30">
        <v>-1174358.8</v>
      </c>
      <c r="E35" s="30">
        <v>-5517.69</v>
      </c>
      <c r="F35" s="30">
        <v>7932</v>
      </c>
      <c r="G35" s="30">
        <v>2680.26</v>
      </c>
      <c r="H35" s="30">
        <v>24125582.689999998</v>
      </c>
      <c r="I35" s="31">
        <f>ROW()</f>
        <v>35</v>
      </c>
    </row>
    <row r="36" spans="1:9" s="29" customFormat="1" ht="14.1" customHeight="1">
      <c r="A36" s="29" t="s">
        <v>157</v>
      </c>
      <c r="B36" s="30">
        <v>25459041.280000001</v>
      </c>
      <c r="C36" s="30">
        <v>3340249.04</v>
      </c>
      <c r="D36" s="30">
        <v>-3579967.29</v>
      </c>
      <c r="E36" s="30">
        <v>-5970882.29</v>
      </c>
      <c r="F36" s="30">
        <v>262657.8</v>
      </c>
      <c r="G36" s="30">
        <v>153.29</v>
      </c>
      <c r="H36" s="30">
        <v>19511251.830000002</v>
      </c>
      <c r="I36" s="31">
        <f>ROW()</f>
        <v>36</v>
      </c>
    </row>
    <row r="37" spans="1:9" s="103" customFormat="1" ht="14.1" customHeight="1">
      <c r="A37" s="103" t="s">
        <v>158</v>
      </c>
      <c r="B37" s="104">
        <v>24120642.93</v>
      </c>
      <c r="C37" s="104">
        <v>1870348.51</v>
      </c>
      <c r="D37" s="104">
        <v>-2447789.62</v>
      </c>
      <c r="E37" s="104">
        <v>-473803.79</v>
      </c>
      <c r="F37" s="104">
        <v>7022.5</v>
      </c>
      <c r="G37" s="104">
        <v>7379.99</v>
      </c>
      <c r="H37" s="104">
        <v>23083800.52</v>
      </c>
      <c r="I37" s="102">
        <f>ROW()</f>
        <v>37</v>
      </c>
    </row>
    <row r="38" spans="1:9" s="29" customFormat="1" ht="14.1" customHeight="1">
      <c r="A38" s="29" t="s">
        <v>159</v>
      </c>
      <c r="B38" s="30">
        <v>6941023.7699999996</v>
      </c>
      <c r="C38" s="30">
        <v>295984.56</v>
      </c>
      <c r="D38" s="30">
        <v>0</v>
      </c>
      <c r="E38" s="30">
        <v>-2632.68</v>
      </c>
      <c r="F38" s="30">
        <v>0</v>
      </c>
      <c r="G38" s="30">
        <v>0</v>
      </c>
      <c r="H38" s="30">
        <v>7234375.6499999994</v>
      </c>
      <c r="I38" s="31">
        <f>ROW()</f>
        <v>38</v>
      </c>
    </row>
    <row r="39" spans="1:9" s="29" customFormat="1" ht="14.1" customHeight="1">
      <c r="A39" s="29" t="s">
        <v>160</v>
      </c>
      <c r="B39" s="30">
        <v>31225.48</v>
      </c>
      <c r="C39" s="30">
        <v>1852.06</v>
      </c>
      <c r="D39" s="30">
        <v>0</v>
      </c>
      <c r="E39" s="30">
        <v>0</v>
      </c>
      <c r="F39" s="30">
        <v>0</v>
      </c>
      <c r="G39" s="30">
        <v>0</v>
      </c>
      <c r="H39" s="30">
        <v>33077.54</v>
      </c>
      <c r="I39" s="31">
        <f>ROW()</f>
        <v>39</v>
      </c>
    </row>
    <row r="40" spans="1:9" s="103" customFormat="1" ht="14.1" customHeight="1">
      <c r="A40" s="103" t="s">
        <v>161</v>
      </c>
      <c r="B40" s="104">
        <v>4412.28</v>
      </c>
      <c r="C40" s="104">
        <v>143.04</v>
      </c>
      <c r="D40" s="104">
        <v>0</v>
      </c>
      <c r="E40" s="104">
        <v>0</v>
      </c>
      <c r="F40" s="104">
        <v>0</v>
      </c>
      <c r="G40" s="104">
        <v>0</v>
      </c>
      <c r="H40" s="104">
        <v>4555.32</v>
      </c>
      <c r="I40" s="102">
        <f>ROW()</f>
        <v>40</v>
      </c>
    </row>
    <row r="41" spans="1:9" s="29" customFormat="1" ht="14.1" customHeight="1">
      <c r="A41" s="36" t="s">
        <v>162</v>
      </c>
      <c r="B41" s="33">
        <v>118186217.06999999</v>
      </c>
      <c r="C41" s="33">
        <v>9931460.1099999994</v>
      </c>
      <c r="D41" s="33">
        <v>-9794089.2899999991</v>
      </c>
      <c r="E41" s="33">
        <v>-7122858.2799999993</v>
      </c>
      <c r="F41" s="33">
        <v>300313.06</v>
      </c>
      <c r="G41" s="33">
        <v>8365.49</v>
      </c>
      <c r="H41" s="33">
        <v>111509408.16</v>
      </c>
      <c r="I41" s="31">
        <f>ROW()</f>
        <v>41</v>
      </c>
    </row>
    <row r="42" spans="1:9" s="29" customFormat="1" ht="14.1" customHeight="1">
      <c r="A42" s="37"/>
      <c r="B42" s="35"/>
      <c r="C42" s="35"/>
      <c r="D42" s="35"/>
      <c r="E42" s="35"/>
      <c r="F42" s="35"/>
      <c r="G42" s="35"/>
      <c r="H42" s="35"/>
      <c r="I42" s="31">
        <f>ROW()</f>
        <v>42</v>
      </c>
    </row>
    <row r="43" spans="1:9" s="29" customFormat="1" ht="14.1" customHeight="1">
      <c r="A43" s="29" t="s">
        <v>122</v>
      </c>
      <c r="B43" s="113" t="s">
        <v>123</v>
      </c>
      <c r="C43" s="113"/>
      <c r="D43" s="113"/>
      <c r="E43" s="113"/>
      <c r="F43" s="113"/>
      <c r="G43" s="113"/>
      <c r="H43" s="42" t="s">
        <v>124</v>
      </c>
      <c r="I43" s="31">
        <f>ROW()</f>
        <v>43</v>
      </c>
    </row>
    <row r="44" spans="1:9" s="29" customFormat="1" ht="14.1" customHeight="1">
      <c r="B44" s="113" t="s">
        <v>125</v>
      </c>
      <c r="C44" s="113"/>
      <c r="D44" s="113"/>
      <c r="E44" s="113"/>
      <c r="F44" s="113"/>
      <c r="G44" s="113"/>
      <c r="H44" s="42" t="s">
        <v>163</v>
      </c>
      <c r="I44" s="31">
        <f>ROW()</f>
        <v>44</v>
      </c>
    </row>
    <row r="45" spans="1:9" s="29" customFormat="1" ht="14.1" customHeight="1">
      <c r="A45" s="29" t="s">
        <v>127</v>
      </c>
      <c r="B45" s="113" t="str">
        <f>B3</f>
        <v>Current Period: DEC-12</v>
      </c>
      <c r="C45" s="113"/>
      <c r="D45" s="113"/>
      <c r="E45" s="113"/>
      <c r="F45" s="113"/>
      <c r="G45" s="113"/>
      <c r="H45" s="30"/>
      <c r="I45" s="31">
        <f>ROW()</f>
        <v>45</v>
      </c>
    </row>
    <row r="46" spans="1:9" s="29" customFormat="1" ht="14.1" customHeight="1">
      <c r="B46" s="30"/>
      <c r="C46" s="30"/>
      <c r="D46" s="30"/>
      <c r="E46" s="30"/>
      <c r="F46" s="30"/>
      <c r="G46" s="30"/>
      <c r="H46" s="30"/>
      <c r="I46" s="31">
        <f>ROW()</f>
        <v>46</v>
      </c>
    </row>
    <row r="47" spans="1:9" s="29" customFormat="1" ht="14.1" customHeight="1" thickBot="1">
      <c r="A47" s="43"/>
      <c r="B47" s="44"/>
      <c r="C47" s="44"/>
      <c r="D47" s="44"/>
      <c r="E47" s="44"/>
      <c r="F47" s="44"/>
      <c r="G47" s="44"/>
      <c r="H47" s="44"/>
      <c r="I47" s="31">
        <f>ROW()</f>
        <v>47</v>
      </c>
    </row>
    <row r="48" spans="1:9" s="29" customFormat="1" ht="14.1" customHeight="1">
      <c r="A48" s="29" t="s">
        <v>128</v>
      </c>
      <c r="B48" s="88"/>
      <c r="C48" s="88"/>
      <c r="D48" s="88"/>
      <c r="E48" s="88"/>
      <c r="F48" s="88" t="s">
        <v>111</v>
      </c>
      <c r="G48" s="88" t="s">
        <v>113</v>
      </c>
      <c r="H48" s="88"/>
      <c r="I48" s="31">
        <f>ROW()</f>
        <v>48</v>
      </c>
    </row>
    <row r="49" spans="1:9" s="29" customFormat="1" ht="14.1" customHeight="1" thickBot="1">
      <c r="A49" s="43" t="s">
        <v>129</v>
      </c>
      <c r="B49" s="45" t="s">
        <v>130</v>
      </c>
      <c r="C49" s="45" t="s">
        <v>131</v>
      </c>
      <c r="D49" s="45" t="s">
        <v>6</v>
      </c>
      <c r="E49" s="45" t="s">
        <v>132</v>
      </c>
      <c r="F49" s="45" t="s">
        <v>112</v>
      </c>
      <c r="G49" s="45" t="s">
        <v>8</v>
      </c>
      <c r="H49" s="45" t="s">
        <v>133</v>
      </c>
      <c r="I49" s="31">
        <f>ROW()</f>
        <v>49</v>
      </c>
    </row>
    <row r="50" spans="1:9" s="29" customFormat="1" ht="14.1" customHeight="1">
      <c r="A50" s="29" t="s">
        <v>164</v>
      </c>
      <c r="B50" s="30"/>
      <c r="C50" s="30"/>
      <c r="D50" s="30"/>
      <c r="E50" s="30"/>
      <c r="F50" s="30"/>
      <c r="G50" s="30"/>
      <c r="H50" s="30"/>
      <c r="I50" s="31">
        <f>ROW()</f>
        <v>50</v>
      </c>
    </row>
    <row r="51" spans="1:9" s="103" customFormat="1" ht="14.1" customHeight="1">
      <c r="A51" s="103" t="s">
        <v>165</v>
      </c>
      <c r="B51" s="104">
        <v>20007.78</v>
      </c>
      <c r="C51" s="104">
        <v>3675.12</v>
      </c>
      <c r="D51" s="104">
        <v>0</v>
      </c>
      <c r="E51" s="104">
        <v>0</v>
      </c>
      <c r="F51" s="104">
        <v>0</v>
      </c>
      <c r="G51" s="104">
        <v>0</v>
      </c>
      <c r="H51" s="104">
        <v>23682.899999999998</v>
      </c>
      <c r="I51" s="102">
        <f>ROW()</f>
        <v>51</v>
      </c>
    </row>
    <row r="52" spans="1:9" s="29" customFormat="1" ht="14.1" customHeight="1">
      <c r="A52" s="29" t="s">
        <v>166</v>
      </c>
      <c r="B52" s="30">
        <v>6748108.0199999996</v>
      </c>
      <c r="C52" s="30">
        <v>442517.38</v>
      </c>
      <c r="D52" s="30">
        <v>-80557.95</v>
      </c>
      <c r="E52" s="30">
        <v>-827.33</v>
      </c>
      <c r="F52" s="30">
        <v>20264.650000000001</v>
      </c>
      <c r="G52" s="30">
        <v>0</v>
      </c>
      <c r="H52" s="30">
        <v>7129504.7699999996</v>
      </c>
      <c r="I52" s="31">
        <f>ROW()</f>
        <v>52</v>
      </c>
    </row>
    <row r="53" spans="1:9" s="29" customFormat="1" ht="14.1" customHeight="1">
      <c r="A53" s="29" t="s">
        <v>167</v>
      </c>
      <c r="B53" s="30">
        <v>53879860.780000001</v>
      </c>
      <c r="C53" s="30">
        <v>3889921.85</v>
      </c>
      <c r="D53" s="30">
        <v>-2093738.56</v>
      </c>
      <c r="E53" s="30">
        <v>-288397.96999999997</v>
      </c>
      <c r="F53" s="30">
        <v>110060.82</v>
      </c>
      <c r="G53" s="30">
        <v>-7190.16</v>
      </c>
      <c r="H53" s="30">
        <v>55490516.760000005</v>
      </c>
      <c r="I53" s="31">
        <f>ROW()</f>
        <v>53</v>
      </c>
    </row>
    <row r="54" spans="1:9" s="103" customFormat="1" ht="14.1" customHeight="1">
      <c r="A54" s="103" t="s">
        <v>168</v>
      </c>
      <c r="B54" s="104">
        <v>71605798.140000001</v>
      </c>
      <c r="C54" s="104">
        <v>6642565.4400000004</v>
      </c>
      <c r="D54" s="104">
        <v>-12625534.060000001</v>
      </c>
      <c r="E54" s="104">
        <v>-3540740.22</v>
      </c>
      <c r="F54" s="104">
        <v>-91433.79</v>
      </c>
      <c r="G54" s="104">
        <v>-315.99</v>
      </c>
      <c r="H54" s="104">
        <v>61990339.519999996</v>
      </c>
      <c r="I54" s="102">
        <f>ROW()</f>
        <v>54</v>
      </c>
    </row>
    <row r="55" spans="1:9" s="29" customFormat="1" ht="14.1" customHeight="1">
      <c r="A55" s="29" t="s">
        <v>169</v>
      </c>
      <c r="B55" s="30">
        <v>43974414.520000003</v>
      </c>
      <c r="C55" s="30">
        <v>3945385.4</v>
      </c>
      <c r="D55" s="30">
        <v>-1926631.73</v>
      </c>
      <c r="E55" s="30">
        <v>-970500.84</v>
      </c>
      <c r="F55" s="30">
        <v>-479161.35</v>
      </c>
      <c r="G55" s="30">
        <v>-19774.099999999999</v>
      </c>
      <c r="H55" s="30">
        <v>44523731.899999999</v>
      </c>
      <c r="I55" s="31">
        <f>ROW()</f>
        <v>55</v>
      </c>
    </row>
    <row r="56" spans="1:9" s="29" customFormat="1" ht="14.1" customHeight="1">
      <c r="A56" s="29" t="s">
        <v>170</v>
      </c>
      <c r="B56" s="30">
        <v>819380.38</v>
      </c>
      <c r="C56" s="30">
        <v>15826.88</v>
      </c>
      <c r="D56" s="30">
        <v>-56769.27</v>
      </c>
      <c r="E56" s="30">
        <v>-40.200000000000003</v>
      </c>
      <c r="F56" s="30">
        <v>0</v>
      </c>
      <c r="G56" s="30">
        <v>0</v>
      </c>
      <c r="H56" s="30">
        <v>778397.79</v>
      </c>
      <c r="I56" s="31">
        <f>ROW()</f>
        <v>56</v>
      </c>
    </row>
    <row r="57" spans="1:9" s="103" customFormat="1" ht="14.1" customHeight="1">
      <c r="A57" s="103" t="s">
        <v>171</v>
      </c>
      <c r="B57" s="104">
        <v>43830983.590000004</v>
      </c>
      <c r="C57" s="104">
        <v>4209019.99</v>
      </c>
      <c r="D57" s="104">
        <v>-755577.66</v>
      </c>
      <c r="E57" s="104">
        <v>-146012.29999999999</v>
      </c>
      <c r="F57" s="104">
        <v>130090.45</v>
      </c>
      <c r="G57" s="104">
        <v>659583.35</v>
      </c>
      <c r="H57" s="104">
        <v>47928087.420000017</v>
      </c>
      <c r="I57" s="102">
        <f>ROW()</f>
        <v>57</v>
      </c>
    </row>
    <row r="58" spans="1:9" s="29" customFormat="1" ht="14.1" customHeight="1">
      <c r="A58" s="29" t="s">
        <v>172</v>
      </c>
      <c r="B58" s="30">
        <v>83877310.980000004</v>
      </c>
      <c r="C58" s="30">
        <v>9370879.4299999997</v>
      </c>
      <c r="D58" s="30">
        <v>-8488740.8399999999</v>
      </c>
      <c r="E58" s="30">
        <v>-1255533.42</v>
      </c>
      <c r="F58" s="30">
        <v>151305.29</v>
      </c>
      <c r="G58" s="30">
        <v>-640831.29</v>
      </c>
      <c r="H58" s="30">
        <v>83014390.149999991</v>
      </c>
      <c r="I58" s="31">
        <f>ROW()</f>
        <v>58</v>
      </c>
    </row>
    <row r="59" spans="1:9" s="29" customFormat="1" ht="14.1" customHeight="1">
      <c r="A59" s="29" t="s">
        <v>173</v>
      </c>
      <c r="B59" s="30">
        <v>43908007.57</v>
      </c>
      <c r="C59" s="30">
        <v>3144166.39</v>
      </c>
      <c r="D59" s="30">
        <v>-310342.38</v>
      </c>
      <c r="E59" s="30">
        <v>-409088.36</v>
      </c>
      <c r="F59" s="30">
        <v>57191.86</v>
      </c>
      <c r="G59" s="30">
        <v>0</v>
      </c>
      <c r="H59" s="30">
        <v>46389935.079999998</v>
      </c>
      <c r="I59" s="31">
        <f>ROW()</f>
        <v>59</v>
      </c>
    </row>
    <row r="60" spans="1:9" s="103" customFormat="1" ht="14.1" customHeight="1">
      <c r="A60" s="103" t="s">
        <v>174</v>
      </c>
      <c r="B60" s="104">
        <v>13371042.33</v>
      </c>
      <c r="C60" s="104">
        <v>2791828.96</v>
      </c>
      <c r="D60" s="104">
        <v>-10102768.82</v>
      </c>
      <c r="E60" s="104">
        <v>126107.51</v>
      </c>
      <c r="F60" s="104">
        <v>497009.53</v>
      </c>
      <c r="G60" s="104">
        <v>7088000</v>
      </c>
      <c r="H60" s="104">
        <v>13771219.509999998</v>
      </c>
      <c r="I60" s="102">
        <f>ROW()</f>
        <v>60</v>
      </c>
    </row>
    <row r="61" spans="1:9" s="29" customFormat="1" ht="14.1" customHeight="1">
      <c r="A61" s="29" t="s">
        <v>175</v>
      </c>
      <c r="B61" s="30">
        <v>28419861.890000001</v>
      </c>
      <c r="C61" s="30">
        <v>3063085.32</v>
      </c>
      <c r="D61" s="30">
        <v>-247799.21</v>
      </c>
      <c r="E61" s="30">
        <v>-64618.47</v>
      </c>
      <c r="F61" s="30">
        <v>107004.13</v>
      </c>
      <c r="G61" s="30">
        <v>0</v>
      </c>
      <c r="H61" s="30">
        <v>31277533.66</v>
      </c>
      <c r="I61" s="31">
        <f>ROW()</f>
        <v>61</v>
      </c>
    </row>
    <row r="62" spans="1:9" s="29" customFormat="1" ht="14.1" customHeight="1">
      <c r="A62" s="29" t="s">
        <v>176</v>
      </c>
      <c r="B62" s="30">
        <v>24367.02</v>
      </c>
      <c r="C62" s="30">
        <v>1005.18</v>
      </c>
      <c r="D62" s="30">
        <v>0</v>
      </c>
      <c r="E62" s="30">
        <v>0</v>
      </c>
      <c r="F62" s="30">
        <v>0</v>
      </c>
      <c r="G62" s="30">
        <v>0</v>
      </c>
      <c r="H62" s="30">
        <v>25372.2</v>
      </c>
      <c r="I62" s="31">
        <f>ROW()</f>
        <v>62</v>
      </c>
    </row>
    <row r="63" spans="1:9" s="103" customFormat="1" ht="14.1" customHeight="1">
      <c r="A63" s="107" t="s">
        <v>177</v>
      </c>
      <c r="B63" s="108">
        <v>390479142.99999994</v>
      </c>
      <c r="C63" s="108">
        <v>37519877.340000004</v>
      </c>
      <c r="D63" s="108">
        <v>-36688460.479999997</v>
      </c>
      <c r="E63" s="108">
        <v>-6549651.6000000006</v>
      </c>
      <c r="F63" s="108">
        <v>502331.59000000008</v>
      </c>
      <c r="G63" s="108">
        <v>7079471.8099999996</v>
      </c>
      <c r="H63" s="108">
        <v>392342711.65999997</v>
      </c>
      <c r="I63" s="102">
        <f>ROW()</f>
        <v>63</v>
      </c>
    </row>
    <row r="64" spans="1:9" s="29" customFormat="1" ht="14.1" customHeight="1">
      <c r="A64" s="29" t="s">
        <v>178</v>
      </c>
      <c r="B64" s="30"/>
      <c r="C64" s="30"/>
      <c r="D64" s="30"/>
      <c r="E64" s="30"/>
      <c r="F64" s="30"/>
      <c r="G64" s="30"/>
      <c r="H64" s="30"/>
      <c r="I64" s="31">
        <f>ROW()</f>
        <v>64</v>
      </c>
    </row>
    <row r="65" spans="1:9" s="29" customFormat="1" ht="14.1" customHeight="1">
      <c r="A65" s="29" t="s">
        <v>179</v>
      </c>
      <c r="B65" s="30">
        <v>25264509.09</v>
      </c>
      <c r="C65" s="30">
        <v>1597356.07</v>
      </c>
      <c r="D65" s="30">
        <v>-852560.92</v>
      </c>
      <c r="E65" s="30">
        <v>-46745.24</v>
      </c>
      <c r="F65" s="30">
        <v>0</v>
      </c>
      <c r="G65" s="30">
        <v>0</v>
      </c>
      <c r="H65" s="30">
        <v>25962559</v>
      </c>
      <c r="I65" s="31">
        <f>ROW()</f>
        <v>65</v>
      </c>
    </row>
    <row r="66" spans="1:9" s="103" customFormat="1" ht="14.1" customHeight="1">
      <c r="A66" s="103" t="s">
        <v>180</v>
      </c>
      <c r="B66" s="104">
        <v>3846684.4</v>
      </c>
      <c r="C66" s="104">
        <v>1151763.17</v>
      </c>
      <c r="D66" s="104">
        <v>-1286455.75</v>
      </c>
      <c r="E66" s="104">
        <v>0</v>
      </c>
      <c r="F66" s="104">
        <v>0</v>
      </c>
      <c r="G66" s="104">
        <v>0</v>
      </c>
      <c r="H66" s="104">
        <v>3711991.8200000003</v>
      </c>
      <c r="I66" s="102">
        <f>ROW()</f>
        <v>66</v>
      </c>
    </row>
    <row r="67" spans="1:9" s="29" customFormat="1" ht="14.1" customHeight="1">
      <c r="A67" s="29" t="s">
        <v>181</v>
      </c>
      <c r="B67" s="30">
        <v>14502435.109999999</v>
      </c>
      <c r="C67" s="30">
        <v>2350809.4</v>
      </c>
      <c r="D67" s="30">
        <v>-1076061.1399999999</v>
      </c>
      <c r="E67" s="30">
        <v>0</v>
      </c>
      <c r="F67" s="30">
        <v>103723.29</v>
      </c>
      <c r="G67" s="30">
        <v>0</v>
      </c>
      <c r="H67" s="30">
        <v>15880906.659999996</v>
      </c>
      <c r="I67" s="31">
        <f>ROW()</f>
        <v>67</v>
      </c>
    </row>
    <row r="68" spans="1:9" s="29" customFormat="1" ht="14.1" customHeight="1">
      <c r="A68" s="29" t="s">
        <v>182</v>
      </c>
      <c r="B68" s="30">
        <v>447079.11</v>
      </c>
      <c r="C68" s="30">
        <v>168066.72</v>
      </c>
      <c r="D68" s="30">
        <v>0</v>
      </c>
      <c r="E68" s="30">
        <v>0</v>
      </c>
      <c r="F68" s="30">
        <v>0</v>
      </c>
      <c r="G68" s="30">
        <v>0</v>
      </c>
      <c r="H68" s="30">
        <v>615145.82999999996</v>
      </c>
      <c r="I68" s="31">
        <f>ROW()</f>
        <v>68</v>
      </c>
    </row>
    <row r="69" spans="1:9" s="103" customFormat="1" ht="14.1" customHeight="1">
      <c r="A69" s="103" t="s">
        <v>183</v>
      </c>
      <c r="B69" s="104">
        <v>732684.18</v>
      </c>
      <c r="C69" s="104">
        <v>358154.99</v>
      </c>
      <c r="D69" s="104">
        <v>-151121.63</v>
      </c>
      <c r="E69" s="104">
        <v>0</v>
      </c>
      <c r="F69" s="104">
        <v>0</v>
      </c>
      <c r="G69" s="104">
        <v>0</v>
      </c>
      <c r="H69" s="104">
        <v>939717.53999999992</v>
      </c>
      <c r="I69" s="102">
        <f>ROW()</f>
        <v>69</v>
      </c>
    </row>
    <row r="70" spans="1:9" s="29" customFormat="1" ht="14.1" customHeight="1">
      <c r="A70" s="29" t="s">
        <v>184</v>
      </c>
      <c r="B70" s="30">
        <v>1160925.53</v>
      </c>
      <c r="C70" s="30">
        <v>346814.96</v>
      </c>
      <c r="D70" s="30">
        <v>-479501.29</v>
      </c>
      <c r="E70" s="30">
        <v>0</v>
      </c>
      <c r="F70" s="30">
        <v>0</v>
      </c>
      <c r="G70" s="30">
        <v>0</v>
      </c>
      <c r="H70" s="30">
        <v>1028239.2</v>
      </c>
      <c r="I70" s="31">
        <f>ROW()</f>
        <v>70</v>
      </c>
    </row>
    <row r="71" spans="1:9" s="29" customFormat="1" ht="14.1" customHeight="1">
      <c r="A71" s="29" t="s">
        <v>185</v>
      </c>
      <c r="B71" s="30">
        <v>432879.08</v>
      </c>
      <c r="C71" s="30">
        <v>39660.370000000003</v>
      </c>
      <c r="D71" s="30">
        <v>0</v>
      </c>
      <c r="E71" s="30">
        <v>0</v>
      </c>
      <c r="F71" s="30">
        <v>0</v>
      </c>
      <c r="G71" s="30">
        <v>0</v>
      </c>
      <c r="H71" s="30">
        <v>472539.45</v>
      </c>
      <c r="I71" s="31">
        <f>ROW()</f>
        <v>71</v>
      </c>
    </row>
    <row r="72" spans="1:9" s="103" customFormat="1" ht="14.1" customHeight="1">
      <c r="A72" s="103" t="s">
        <v>186</v>
      </c>
      <c r="B72" s="104">
        <v>11274971.859999999</v>
      </c>
      <c r="C72" s="104">
        <v>1858980.34</v>
      </c>
      <c r="D72" s="104">
        <v>-5884639.8399999999</v>
      </c>
      <c r="E72" s="104">
        <v>-24895.99</v>
      </c>
      <c r="F72" s="104">
        <v>-956.54</v>
      </c>
      <c r="G72" s="104">
        <v>162.69999999999999</v>
      </c>
      <c r="H72" s="104">
        <v>7223622.5299999993</v>
      </c>
      <c r="I72" s="102">
        <f>ROW()</f>
        <v>72</v>
      </c>
    </row>
    <row r="73" spans="1:9" s="29" customFormat="1" ht="14.1" customHeight="1">
      <c r="A73" s="29" t="s">
        <v>187</v>
      </c>
      <c r="B73" s="30">
        <v>1359819.27</v>
      </c>
      <c r="C73" s="30">
        <v>495315.55</v>
      </c>
      <c r="D73" s="30">
        <v>-135770.47</v>
      </c>
      <c r="E73" s="30">
        <v>0</v>
      </c>
      <c r="F73" s="30">
        <v>0</v>
      </c>
      <c r="G73" s="30">
        <v>0</v>
      </c>
      <c r="H73" s="30">
        <v>1719364.35</v>
      </c>
      <c r="I73" s="31">
        <f>ROW()</f>
        <v>73</v>
      </c>
    </row>
    <row r="74" spans="1:9" s="29" customFormat="1" ht="14.1" customHeight="1">
      <c r="A74" s="29" t="s">
        <v>188</v>
      </c>
      <c r="B74" s="30">
        <v>114378.66</v>
      </c>
      <c r="C74" s="30">
        <v>4052.52</v>
      </c>
      <c r="D74" s="30">
        <v>0</v>
      </c>
      <c r="E74" s="30">
        <v>0</v>
      </c>
      <c r="F74" s="30">
        <v>0</v>
      </c>
      <c r="G74" s="30">
        <v>0</v>
      </c>
      <c r="H74" s="30">
        <v>118431.18000000001</v>
      </c>
      <c r="I74" s="31">
        <f>ROW()</f>
        <v>74</v>
      </c>
    </row>
    <row r="75" spans="1:9" s="103" customFormat="1" ht="14.1" customHeight="1">
      <c r="A75" s="107" t="s">
        <v>189</v>
      </c>
      <c r="B75" s="108">
        <v>59136366.289999992</v>
      </c>
      <c r="C75" s="108">
        <v>8370974.0899999999</v>
      </c>
      <c r="D75" s="108">
        <v>-9866111.040000001</v>
      </c>
      <c r="E75" s="108">
        <v>-71641.23</v>
      </c>
      <c r="F75" s="108">
        <v>102766.75</v>
      </c>
      <c r="G75" s="108">
        <v>162.69999999999999</v>
      </c>
      <c r="H75" s="108">
        <v>57672517.560000002</v>
      </c>
      <c r="I75" s="102">
        <f>ROW()</f>
        <v>75</v>
      </c>
    </row>
    <row r="76" spans="1:9" s="29" customFormat="1" ht="14.1" customHeight="1" thickBot="1">
      <c r="A76" s="38" t="s">
        <v>190</v>
      </c>
      <c r="B76" s="39">
        <v>1338888942.0799997</v>
      </c>
      <c r="C76" s="39">
        <v>143407136.36000001</v>
      </c>
      <c r="D76" s="39">
        <v>-79466871.859999999</v>
      </c>
      <c r="E76" s="39">
        <v>-31707149.310000002</v>
      </c>
      <c r="F76" s="39">
        <v>1747113.9300000002</v>
      </c>
      <c r="G76" s="39">
        <v>7088000</v>
      </c>
      <c r="H76" s="39">
        <v>1379957171.1999998</v>
      </c>
      <c r="I76" s="31">
        <f>ROW()</f>
        <v>76</v>
      </c>
    </row>
    <row r="77" spans="1:9" s="29" customFormat="1" ht="14.1" customHeight="1" thickTop="1">
      <c r="B77" s="30"/>
      <c r="C77" s="30"/>
      <c r="D77" s="30"/>
      <c r="E77" s="30"/>
      <c r="F77" s="30"/>
      <c r="G77" s="30"/>
      <c r="H77" s="30"/>
      <c r="I77" s="31">
        <f>ROW()</f>
        <v>77</v>
      </c>
    </row>
    <row r="78" spans="1:9" s="29" customFormat="1" ht="14.1" customHeight="1">
      <c r="B78" s="30"/>
      <c r="C78" s="30"/>
      <c r="D78" s="30"/>
      <c r="E78" s="30"/>
      <c r="F78" s="30"/>
      <c r="G78" s="30"/>
      <c r="H78" s="30"/>
      <c r="I78" s="31">
        <f>ROW()</f>
        <v>78</v>
      </c>
    </row>
    <row r="79" spans="1:9" s="29" customFormat="1">
      <c r="B79" s="30"/>
      <c r="C79" s="30"/>
      <c r="D79" s="30"/>
      <c r="E79" s="30"/>
      <c r="F79" s="30"/>
      <c r="G79" s="30"/>
      <c r="H79" s="30"/>
    </row>
  </sheetData>
  <mergeCells count="6">
    <mergeCell ref="B44:G44"/>
    <mergeCell ref="B45:G45"/>
    <mergeCell ref="B43:G43"/>
    <mergeCell ref="B1:G1"/>
    <mergeCell ref="B2:G2"/>
    <mergeCell ref="B3:G3"/>
  </mergeCells>
  <printOptions horizontalCentered="1"/>
  <pageMargins left="0.5" right="0.5" top="0.75" bottom="0.5" header="0.5" footer="0.5"/>
  <pageSetup scale="70" fitToHeight="2" orientation="landscape" r:id="rId1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opLeftCell="C175" zoomScaleNormal="100" workbookViewId="0">
      <selection activeCell="A188" sqref="A188:XFD188"/>
    </sheetView>
  </sheetViews>
  <sheetFormatPr defaultRowHeight="12.75"/>
  <cols>
    <col min="1" max="1" width="43.28515625" style="89" bestFit="1" customWidth="1"/>
    <col min="2" max="2" width="22.7109375" style="92" customWidth="1"/>
    <col min="3" max="3" width="18.7109375" style="92" customWidth="1"/>
    <col min="4" max="4" width="19.85546875" style="92" customWidth="1"/>
    <col min="5" max="5" width="20.28515625" style="92" bestFit="1" customWidth="1"/>
    <col min="6" max="7" width="18.7109375" style="92" customWidth="1"/>
    <col min="8" max="8" width="22.7109375" style="92" customWidth="1"/>
    <col min="9" max="256" width="9.140625" style="89"/>
    <col min="257" max="257" width="43.28515625" style="89" bestFit="1" customWidth="1"/>
    <col min="258" max="258" width="22.7109375" style="89" customWidth="1"/>
    <col min="259" max="259" width="18.7109375" style="89" customWidth="1"/>
    <col min="260" max="260" width="19.85546875" style="89" customWidth="1"/>
    <col min="261" max="261" width="20.28515625" style="89" bestFit="1" customWidth="1"/>
    <col min="262" max="263" width="18.7109375" style="89" customWidth="1"/>
    <col min="264" max="264" width="22.7109375" style="89" customWidth="1"/>
    <col min="265" max="512" width="9.140625" style="89"/>
    <col min="513" max="513" width="43.28515625" style="89" bestFit="1" customWidth="1"/>
    <col min="514" max="514" width="22.7109375" style="89" customWidth="1"/>
    <col min="515" max="515" width="18.7109375" style="89" customWidth="1"/>
    <col min="516" max="516" width="19.85546875" style="89" customWidth="1"/>
    <col min="517" max="517" width="20.28515625" style="89" bestFit="1" customWidth="1"/>
    <col min="518" max="519" width="18.7109375" style="89" customWidth="1"/>
    <col min="520" max="520" width="22.7109375" style="89" customWidth="1"/>
    <col min="521" max="768" width="9.140625" style="89"/>
    <col min="769" max="769" width="43.28515625" style="89" bestFit="1" customWidth="1"/>
    <col min="770" max="770" width="22.7109375" style="89" customWidth="1"/>
    <col min="771" max="771" width="18.7109375" style="89" customWidth="1"/>
    <col min="772" max="772" width="19.85546875" style="89" customWidth="1"/>
    <col min="773" max="773" width="20.28515625" style="89" bestFit="1" customWidth="1"/>
    <col min="774" max="775" width="18.7109375" style="89" customWidth="1"/>
    <col min="776" max="776" width="22.7109375" style="89" customWidth="1"/>
    <col min="777" max="1024" width="9.140625" style="89"/>
    <col min="1025" max="1025" width="43.28515625" style="89" bestFit="1" customWidth="1"/>
    <col min="1026" max="1026" width="22.7109375" style="89" customWidth="1"/>
    <col min="1027" max="1027" width="18.7109375" style="89" customWidth="1"/>
    <col min="1028" max="1028" width="19.85546875" style="89" customWidth="1"/>
    <col min="1029" max="1029" width="20.28515625" style="89" bestFit="1" customWidth="1"/>
    <col min="1030" max="1031" width="18.7109375" style="89" customWidth="1"/>
    <col min="1032" max="1032" width="22.7109375" style="89" customWidth="1"/>
    <col min="1033" max="1280" width="9.140625" style="89"/>
    <col min="1281" max="1281" width="43.28515625" style="89" bestFit="1" customWidth="1"/>
    <col min="1282" max="1282" width="22.7109375" style="89" customWidth="1"/>
    <col min="1283" max="1283" width="18.7109375" style="89" customWidth="1"/>
    <col min="1284" max="1284" width="19.85546875" style="89" customWidth="1"/>
    <col min="1285" max="1285" width="20.28515625" style="89" bestFit="1" customWidth="1"/>
    <col min="1286" max="1287" width="18.7109375" style="89" customWidth="1"/>
    <col min="1288" max="1288" width="22.7109375" style="89" customWidth="1"/>
    <col min="1289" max="1536" width="9.140625" style="89"/>
    <col min="1537" max="1537" width="43.28515625" style="89" bestFit="1" customWidth="1"/>
    <col min="1538" max="1538" width="22.7109375" style="89" customWidth="1"/>
    <col min="1539" max="1539" width="18.7109375" style="89" customWidth="1"/>
    <col min="1540" max="1540" width="19.85546875" style="89" customWidth="1"/>
    <col min="1541" max="1541" width="20.28515625" style="89" bestFit="1" customWidth="1"/>
    <col min="1542" max="1543" width="18.7109375" style="89" customWidth="1"/>
    <col min="1544" max="1544" width="22.7109375" style="89" customWidth="1"/>
    <col min="1545" max="1792" width="9.140625" style="89"/>
    <col min="1793" max="1793" width="43.28515625" style="89" bestFit="1" customWidth="1"/>
    <col min="1794" max="1794" width="22.7109375" style="89" customWidth="1"/>
    <col min="1795" max="1795" width="18.7109375" style="89" customWidth="1"/>
    <col min="1796" max="1796" width="19.85546875" style="89" customWidth="1"/>
    <col min="1797" max="1797" width="20.28515625" style="89" bestFit="1" customWidth="1"/>
    <col min="1798" max="1799" width="18.7109375" style="89" customWidth="1"/>
    <col min="1800" max="1800" width="22.7109375" style="89" customWidth="1"/>
    <col min="1801" max="2048" width="9.140625" style="89"/>
    <col min="2049" max="2049" width="43.28515625" style="89" bestFit="1" customWidth="1"/>
    <col min="2050" max="2050" width="22.7109375" style="89" customWidth="1"/>
    <col min="2051" max="2051" width="18.7109375" style="89" customWidth="1"/>
    <col min="2052" max="2052" width="19.85546875" style="89" customWidth="1"/>
    <col min="2053" max="2053" width="20.28515625" style="89" bestFit="1" customWidth="1"/>
    <col min="2054" max="2055" width="18.7109375" style="89" customWidth="1"/>
    <col min="2056" max="2056" width="22.7109375" style="89" customWidth="1"/>
    <col min="2057" max="2304" width="9.140625" style="89"/>
    <col min="2305" max="2305" width="43.28515625" style="89" bestFit="1" customWidth="1"/>
    <col min="2306" max="2306" width="22.7109375" style="89" customWidth="1"/>
    <col min="2307" max="2307" width="18.7109375" style="89" customWidth="1"/>
    <col min="2308" max="2308" width="19.85546875" style="89" customWidth="1"/>
    <col min="2309" max="2309" width="20.28515625" style="89" bestFit="1" customWidth="1"/>
    <col min="2310" max="2311" width="18.7109375" style="89" customWidth="1"/>
    <col min="2312" max="2312" width="22.7109375" style="89" customWidth="1"/>
    <col min="2313" max="2560" width="9.140625" style="89"/>
    <col min="2561" max="2561" width="43.28515625" style="89" bestFit="1" customWidth="1"/>
    <col min="2562" max="2562" width="22.7109375" style="89" customWidth="1"/>
    <col min="2563" max="2563" width="18.7109375" style="89" customWidth="1"/>
    <col min="2564" max="2564" width="19.85546875" style="89" customWidth="1"/>
    <col min="2565" max="2565" width="20.28515625" style="89" bestFit="1" customWidth="1"/>
    <col min="2566" max="2567" width="18.7109375" style="89" customWidth="1"/>
    <col min="2568" max="2568" width="22.7109375" style="89" customWidth="1"/>
    <col min="2569" max="2816" width="9.140625" style="89"/>
    <col min="2817" max="2817" width="43.28515625" style="89" bestFit="1" customWidth="1"/>
    <col min="2818" max="2818" width="22.7109375" style="89" customWidth="1"/>
    <col min="2819" max="2819" width="18.7109375" style="89" customWidth="1"/>
    <col min="2820" max="2820" width="19.85546875" style="89" customWidth="1"/>
    <col min="2821" max="2821" width="20.28515625" style="89" bestFit="1" customWidth="1"/>
    <col min="2822" max="2823" width="18.7109375" style="89" customWidth="1"/>
    <col min="2824" max="2824" width="22.7109375" style="89" customWidth="1"/>
    <col min="2825" max="3072" width="9.140625" style="89"/>
    <col min="3073" max="3073" width="43.28515625" style="89" bestFit="1" customWidth="1"/>
    <col min="3074" max="3074" width="22.7109375" style="89" customWidth="1"/>
    <col min="3075" max="3075" width="18.7109375" style="89" customWidth="1"/>
    <col min="3076" max="3076" width="19.85546875" style="89" customWidth="1"/>
    <col min="3077" max="3077" width="20.28515625" style="89" bestFit="1" customWidth="1"/>
    <col min="3078" max="3079" width="18.7109375" style="89" customWidth="1"/>
    <col min="3080" max="3080" width="22.7109375" style="89" customWidth="1"/>
    <col min="3081" max="3328" width="9.140625" style="89"/>
    <col min="3329" max="3329" width="43.28515625" style="89" bestFit="1" customWidth="1"/>
    <col min="3330" max="3330" width="22.7109375" style="89" customWidth="1"/>
    <col min="3331" max="3331" width="18.7109375" style="89" customWidth="1"/>
    <col min="3332" max="3332" width="19.85546875" style="89" customWidth="1"/>
    <col min="3333" max="3333" width="20.28515625" style="89" bestFit="1" customWidth="1"/>
    <col min="3334" max="3335" width="18.7109375" style="89" customWidth="1"/>
    <col min="3336" max="3336" width="22.7109375" style="89" customWidth="1"/>
    <col min="3337" max="3584" width="9.140625" style="89"/>
    <col min="3585" max="3585" width="43.28515625" style="89" bestFit="1" customWidth="1"/>
    <col min="3586" max="3586" width="22.7109375" style="89" customWidth="1"/>
    <col min="3587" max="3587" width="18.7109375" style="89" customWidth="1"/>
    <col min="3588" max="3588" width="19.85546875" style="89" customWidth="1"/>
    <col min="3589" max="3589" width="20.28515625" style="89" bestFit="1" customWidth="1"/>
    <col min="3590" max="3591" width="18.7109375" style="89" customWidth="1"/>
    <col min="3592" max="3592" width="22.7109375" style="89" customWidth="1"/>
    <col min="3593" max="3840" width="9.140625" style="89"/>
    <col min="3841" max="3841" width="43.28515625" style="89" bestFit="1" customWidth="1"/>
    <col min="3842" max="3842" width="22.7109375" style="89" customWidth="1"/>
    <col min="3843" max="3843" width="18.7109375" style="89" customWidth="1"/>
    <col min="3844" max="3844" width="19.85546875" style="89" customWidth="1"/>
    <col min="3845" max="3845" width="20.28515625" style="89" bestFit="1" customWidth="1"/>
    <col min="3846" max="3847" width="18.7109375" style="89" customWidth="1"/>
    <col min="3848" max="3848" width="22.7109375" style="89" customWidth="1"/>
    <col min="3849" max="4096" width="9.140625" style="89"/>
    <col min="4097" max="4097" width="43.28515625" style="89" bestFit="1" customWidth="1"/>
    <col min="4098" max="4098" width="22.7109375" style="89" customWidth="1"/>
    <col min="4099" max="4099" width="18.7109375" style="89" customWidth="1"/>
    <col min="4100" max="4100" width="19.85546875" style="89" customWidth="1"/>
    <col min="4101" max="4101" width="20.28515625" style="89" bestFit="1" customWidth="1"/>
    <col min="4102" max="4103" width="18.7109375" style="89" customWidth="1"/>
    <col min="4104" max="4104" width="22.7109375" style="89" customWidth="1"/>
    <col min="4105" max="4352" width="9.140625" style="89"/>
    <col min="4353" max="4353" width="43.28515625" style="89" bestFit="1" customWidth="1"/>
    <col min="4354" max="4354" width="22.7109375" style="89" customWidth="1"/>
    <col min="4355" max="4355" width="18.7109375" style="89" customWidth="1"/>
    <col min="4356" max="4356" width="19.85546875" style="89" customWidth="1"/>
    <col min="4357" max="4357" width="20.28515625" style="89" bestFit="1" customWidth="1"/>
    <col min="4358" max="4359" width="18.7109375" style="89" customWidth="1"/>
    <col min="4360" max="4360" width="22.7109375" style="89" customWidth="1"/>
    <col min="4361" max="4608" width="9.140625" style="89"/>
    <col min="4609" max="4609" width="43.28515625" style="89" bestFit="1" customWidth="1"/>
    <col min="4610" max="4610" width="22.7109375" style="89" customWidth="1"/>
    <col min="4611" max="4611" width="18.7109375" style="89" customWidth="1"/>
    <col min="4612" max="4612" width="19.85546875" style="89" customWidth="1"/>
    <col min="4613" max="4613" width="20.28515625" style="89" bestFit="1" customWidth="1"/>
    <col min="4614" max="4615" width="18.7109375" style="89" customWidth="1"/>
    <col min="4616" max="4616" width="22.7109375" style="89" customWidth="1"/>
    <col min="4617" max="4864" width="9.140625" style="89"/>
    <col min="4865" max="4865" width="43.28515625" style="89" bestFit="1" customWidth="1"/>
    <col min="4866" max="4866" width="22.7109375" style="89" customWidth="1"/>
    <col min="4867" max="4867" width="18.7109375" style="89" customWidth="1"/>
    <col min="4868" max="4868" width="19.85546875" style="89" customWidth="1"/>
    <col min="4869" max="4869" width="20.28515625" style="89" bestFit="1" customWidth="1"/>
    <col min="4870" max="4871" width="18.7109375" style="89" customWidth="1"/>
    <col min="4872" max="4872" width="22.7109375" style="89" customWidth="1"/>
    <col min="4873" max="5120" width="9.140625" style="89"/>
    <col min="5121" max="5121" width="43.28515625" style="89" bestFit="1" customWidth="1"/>
    <col min="5122" max="5122" width="22.7109375" style="89" customWidth="1"/>
    <col min="5123" max="5123" width="18.7109375" style="89" customWidth="1"/>
    <col min="5124" max="5124" width="19.85546875" style="89" customWidth="1"/>
    <col min="5125" max="5125" width="20.28515625" style="89" bestFit="1" customWidth="1"/>
    <col min="5126" max="5127" width="18.7109375" style="89" customWidth="1"/>
    <col min="5128" max="5128" width="22.7109375" style="89" customWidth="1"/>
    <col min="5129" max="5376" width="9.140625" style="89"/>
    <col min="5377" max="5377" width="43.28515625" style="89" bestFit="1" customWidth="1"/>
    <col min="5378" max="5378" width="22.7109375" style="89" customWidth="1"/>
    <col min="5379" max="5379" width="18.7109375" style="89" customWidth="1"/>
    <col min="5380" max="5380" width="19.85546875" style="89" customWidth="1"/>
    <col min="5381" max="5381" width="20.28515625" style="89" bestFit="1" customWidth="1"/>
    <col min="5382" max="5383" width="18.7109375" style="89" customWidth="1"/>
    <col min="5384" max="5384" width="22.7109375" style="89" customWidth="1"/>
    <col min="5385" max="5632" width="9.140625" style="89"/>
    <col min="5633" max="5633" width="43.28515625" style="89" bestFit="1" customWidth="1"/>
    <col min="5634" max="5634" width="22.7109375" style="89" customWidth="1"/>
    <col min="5635" max="5635" width="18.7109375" style="89" customWidth="1"/>
    <col min="5636" max="5636" width="19.85546875" style="89" customWidth="1"/>
    <col min="5637" max="5637" width="20.28515625" style="89" bestFit="1" customWidth="1"/>
    <col min="5638" max="5639" width="18.7109375" style="89" customWidth="1"/>
    <col min="5640" max="5640" width="22.7109375" style="89" customWidth="1"/>
    <col min="5641" max="5888" width="9.140625" style="89"/>
    <col min="5889" max="5889" width="43.28515625" style="89" bestFit="1" customWidth="1"/>
    <col min="5890" max="5890" width="22.7109375" style="89" customWidth="1"/>
    <col min="5891" max="5891" width="18.7109375" style="89" customWidth="1"/>
    <col min="5892" max="5892" width="19.85546875" style="89" customWidth="1"/>
    <col min="5893" max="5893" width="20.28515625" style="89" bestFit="1" customWidth="1"/>
    <col min="5894" max="5895" width="18.7109375" style="89" customWidth="1"/>
    <col min="5896" max="5896" width="22.7109375" style="89" customWidth="1"/>
    <col min="5897" max="6144" width="9.140625" style="89"/>
    <col min="6145" max="6145" width="43.28515625" style="89" bestFit="1" customWidth="1"/>
    <col min="6146" max="6146" width="22.7109375" style="89" customWidth="1"/>
    <col min="6147" max="6147" width="18.7109375" style="89" customWidth="1"/>
    <col min="6148" max="6148" width="19.85546875" style="89" customWidth="1"/>
    <col min="6149" max="6149" width="20.28515625" style="89" bestFit="1" customWidth="1"/>
    <col min="6150" max="6151" width="18.7109375" style="89" customWidth="1"/>
    <col min="6152" max="6152" width="22.7109375" style="89" customWidth="1"/>
    <col min="6153" max="6400" width="9.140625" style="89"/>
    <col min="6401" max="6401" width="43.28515625" style="89" bestFit="1" customWidth="1"/>
    <col min="6402" max="6402" width="22.7109375" style="89" customWidth="1"/>
    <col min="6403" max="6403" width="18.7109375" style="89" customWidth="1"/>
    <col min="6404" max="6404" width="19.85546875" style="89" customWidth="1"/>
    <col min="6405" max="6405" width="20.28515625" style="89" bestFit="1" customWidth="1"/>
    <col min="6406" max="6407" width="18.7109375" style="89" customWidth="1"/>
    <col min="6408" max="6408" width="22.7109375" style="89" customWidth="1"/>
    <col min="6409" max="6656" width="9.140625" style="89"/>
    <col min="6657" max="6657" width="43.28515625" style="89" bestFit="1" customWidth="1"/>
    <col min="6658" max="6658" width="22.7109375" style="89" customWidth="1"/>
    <col min="6659" max="6659" width="18.7109375" style="89" customWidth="1"/>
    <col min="6660" max="6660" width="19.85546875" style="89" customWidth="1"/>
    <col min="6661" max="6661" width="20.28515625" style="89" bestFit="1" customWidth="1"/>
    <col min="6662" max="6663" width="18.7109375" style="89" customWidth="1"/>
    <col min="6664" max="6664" width="22.7109375" style="89" customWidth="1"/>
    <col min="6665" max="6912" width="9.140625" style="89"/>
    <col min="6913" max="6913" width="43.28515625" style="89" bestFit="1" customWidth="1"/>
    <col min="6914" max="6914" width="22.7109375" style="89" customWidth="1"/>
    <col min="6915" max="6915" width="18.7109375" style="89" customWidth="1"/>
    <col min="6916" max="6916" width="19.85546875" style="89" customWidth="1"/>
    <col min="6917" max="6917" width="20.28515625" style="89" bestFit="1" customWidth="1"/>
    <col min="6918" max="6919" width="18.7109375" style="89" customWidth="1"/>
    <col min="6920" max="6920" width="22.7109375" style="89" customWidth="1"/>
    <col min="6921" max="7168" width="9.140625" style="89"/>
    <col min="7169" max="7169" width="43.28515625" style="89" bestFit="1" customWidth="1"/>
    <col min="7170" max="7170" width="22.7109375" style="89" customWidth="1"/>
    <col min="7171" max="7171" width="18.7109375" style="89" customWidth="1"/>
    <col min="7172" max="7172" width="19.85546875" style="89" customWidth="1"/>
    <col min="7173" max="7173" width="20.28515625" style="89" bestFit="1" customWidth="1"/>
    <col min="7174" max="7175" width="18.7109375" style="89" customWidth="1"/>
    <col min="7176" max="7176" width="22.7109375" style="89" customWidth="1"/>
    <col min="7177" max="7424" width="9.140625" style="89"/>
    <col min="7425" max="7425" width="43.28515625" style="89" bestFit="1" customWidth="1"/>
    <col min="7426" max="7426" width="22.7109375" style="89" customWidth="1"/>
    <col min="7427" max="7427" width="18.7109375" style="89" customWidth="1"/>
    <col min="7428" max="7428" width="19.85546875" style="89" customWidth="1"/>
    <col min="7429" max="7429" width="20.28515625" style="89" bestFit="1" customWidth="1"/>
    <col min="7430" max="7431" width="18.7109375" style="89" customWidth="1"/>
    <col min="7432" max="7432" width="22.7109375" style="89" customWidth="1"/>
    <col min="7433" max="7680" width="9.140625" style="89"/>
    <col min="7681" max="7681" width="43.28515625" style="89" bestFit="1" customWidth="1"/>
    <col min="7682" max="7682" width="22.7109375" style="89" customWidth="1"/>
    <col min="7683" max="7683" width="18.7109375" style="89" customWidth="1"/>
    <col min="7684" max="7684" width="19.85546875" style="89" customWidth="1"/>
    <col min="7685" max="7685" width="20.28515625" style="89" bestFit="1" customWidth="1"/>
    <col min="7686" max="7687" width="18.7109375" style="89" customWidth="1"/>
    <col min="7688" max="7688" width="22.7109375" style="89" customWidth="1"/>
    <col min="7689" max="7936" width="9.140625" style="89"/>
    <col min="7937" max="7937" width="43.28515625" style="89" bestFit="1" customWidth="1"/>
    <col min="7938" max="7938" width="22.7109375" style="89" customWidth="1"/>
    <col min="7939" max="7939" width="18.7109375" style="89" customWidth="1"/>
    <col min="7940" max="7940" width="19.85546875" style="89" customWidth="1"/>
    <col min="7941" max="7941" width="20.28515625" style="89" bestFit="1" customWidth="1"/>
    <col min="7942" max="7943" width="18.7109375" style="89" customWidth="1"/>
    <col min="7944" max="7944" width="22.7109375" style="89" customWidth="1"/>
    <col min="7945" max="8192" width="9.140625" style="89"/>
    <col min="8193" max="8193" width="43.28515625" style="89" bestFit="1" customWidth="1"/>
    <col min="8194" max="8194" width="22.7109375" style="89" customWidth="1"/>
    <col min="8195" max="8195" width="18.7109375" style="89" customWidth="1"/>
    <col min="8196" max="8196" width="19.85546875" style="89" customWidth="1"/>
    <col min="8197" max="8197" width="20.28515625" style="89" bestFit="1" customWidth="1"/>
    <col min="8198" max="8199" width="18.7109375" style="89" customWidth="1"/>
    <col min="8200" max="8200" width="22.7109375" style="89" customWidth="1"/>
    <col min="8201" max="8448" width="9.140625" style="89"/>
    <col min="8449" max="8449" width="43.28515625" style="89" bestFit="1" customWidth="1"/>
    <col min="8450" max="8450" width="22.7109375" style="89" customWidth="1"/>
    <col min="8451" max="8451" width="18.7109375" style="89" customWidth="1"/>
    <col min="8452" max="8452" width="19.85546875" style="89" customWidth="1"/>
    <col min="8453" max="8453" width="20.28515625" style="89" bestFit="1" customWidth="1"/>
    <col min="8454" max="8455" width="18.7109375" style="89" customWidth="1"/>
    <col min="8456" max="8456" width="22.7109375" style="89" customWidth="1"/>
    <col min="8457" max="8704" width="9.140625" style="89"/>
    <col min="8705" max="8705" width="43.28515625" style="89" bestFit="1" customWidth="1"/>
    <col min="8706" max="8706" width="22.7109375" style="89" customWidth="1"/>
    <col min="8707" max="8707" width="18.7109375" style="89" customWidth="1"/>
    <col min="8708" max="8708" width="19.85546875" style="89" customWidth="1"/>
    <col min="8709" max="8709" width="20.28515625" style="89" bestFit="1" customWidth="1"/>
    <col min="8710" max="8711" width="18.7109375" style="89" customWidth="1"/>
    <col min="8712" max="8712" width="22.7109375" style="89" customWidth="1"/>
    <col min="8713" max="8960" width="9.140625" style="89"/>
    <col min="8961" max="8961" width="43.28515625" style="89" bestFit="1" customWidth="1"/>
    <col min="8962" max="8962" width="22.7109375" style="89" customWidth="1"/>
    <col min="8963" max="8963" width="18.7109375" style="89" customWidth="1"/>
    <col min="8964" max="8964" width="19.85546875" style="89" customWidth="1"/>
    <col min="8965" max="8965" width="20.28515625" style="89" bestFit="1" customWidth="1"/>
    <col min="8966" max="8967" width="18.7109375" style="89" customWidth="1"/>
    <col min="8968" max="8968" width="22.7109375" style="89" customWidth="1"/>
    <col min="8969" max="9216" width="9.140625" style="89"/>
    <col min="9217" max="9217" width="43.28515625" style="89" bestFit="1" customWidth="1"/>
    <col min="9218" max="9218" width="22.7109375" style="89" customWidth="1"/>
    <col min="9219" max="9219" width="18.7109375" style="89" customWidth="1"/>
    <col min="9220" max="9220" width="19.85546875" style="89" customWidth="1"/>
    <col min="9221" max="9221" width="20.28515625" style="89" bestFit="1" customWidth="1"/>
    <col min="9222" max="9223" width="18.7109375" style="89" customWidth="1"/>
    <col min="9224" max="9224" width="22.7109375" style="89" customWidth="1"/>
    <col min="9225" max="9472" width="9.140625" style="89"/>
    <col min="9473" max="9473" width="43.28515625" style="89" bestFit="1" customWidth="1"/>
    <col min="9474" max="9474" width="22.7109375" style="89" customWidth="1"/>
    <col min="9475" max="9475" width="18.7109375" style="89" customWidth="1"/>
    <col min="9476" max="9476" width="19.85546875" style="89" customWidth="1"/>
    <col min="9477" max="9477" width="20.28515625" style="89" bestFit="1" customWidth="1"/>
    <col min="9478" max="9479" width="18.7109375" style="89" customWidth="1"/>
    <col min="9480" max="9480" width="22.7109375" style="89" customWidth="1"/>
    <col min="9481" max="9728" width="9.140625" style="89"/>
    <col min="9729" max="9729" width="43.28515625" style="89" bestFit="1" customWidth="1"/>
    <col min="9730" max="9730" width="22.7109375" style="89" customWidth="1"/>
    <col min="9731" max="9731" width="18.7109375" style="89" customWidth="1"/>
    <col min="9732" max="9732" width="19.85546875" style="89" customWidth="1"/>
    <col min="9733" max="9733" width="20.28515625" style="89" bestFit="1" customWidth="1"/>
    <col min="9734" max="9735" width="18.7109375" style="89" customWidth="1"/>
    <col min="9736" max="9736" width="22.7109375" style="89" customWidth="1"/>
    <col min="9737" max="9984" width="9.140625" style="89"/>
    <col min="9985" max="9985" width="43.28515625" style="89" bestFit="1" customWidth="1"/>
    <col min="9986" max="9986" width="22.7109375" style="89" customWidth="1"/>
    <col min="9987" max="9987" width="18.7109375" style="89" customWidth="1"/>
    <col min="9988" max="9988" width="19.85546875" style="89" customWidth="1"/>
    <col min="9989" max="9989" width="20.28515625" style="89" bestFit="1" customWidth="1"/>
    <col min="9990" max="9991" width="18.7109375" style="89" customWidth="1"/>
    <col min="9992" max="9992" width="22.7109375" style="89" customWidth="1"/>
    <col min="9993" max="10240" width="9.140625" style="89"/>
    <col min="10241" max="10241" width="43.28515625" style="89" bestFit="1" customWidth="1"/>
    <col min="10242" max="10242" width="22.7109375" style="89" customWidth="1"/>
    <col min="10243" max="10243" width="18.7109375" style="89" customWidth="1"/>
    <col min="10244" max="10244" width="19.85546875" style="89" customWidth="1"/>
    <col min="10245" max="10245" width="20.28515625" style="89" bestFit="1" customWidth="1"/>
    <col min="10246" max="10247" width="18.7109375" style="89" customWidth="1"/>
    <col min="10248" max="10248" width="22.7109375" style="89" customWidth="1"/>
    <col min="10249" max="10496" width="9.140625" style="89"/>
    <col min="10497" max="10497" width="43.28515625" style="89" bestFit="1" customWidth="1"/>
    <col min="10498" max="10498" width="22.7109375" style="89" customWidth="1"/>
    <col min="10499" max="10499" width="18.7109375" style="89" customWidth="1"/>
    <col min="10500" max="10500" width="19.85546875" style="89" customWidth="1"/>
    <col min="10501" max="10501" width="20.28515625" style="89" bestFit="1" customWidth="1"/>
    <col min="10502" max="10503" width="18.7109375" style="89" customWidth="1"/>
    <col min="10504" max="10504" width="22.7109375" style="89" customWidth="1"/>
    <col min="10505" max="10752" width="9.140625" style="89"/>
    <col min="10753" max="10753" width="43.28515625" style="89" bestFit="1" customWidth="1"/>
    <col min="10754" max="10754" width="22.7109375" style="89" customWidth="1"/>
    <col min="10755" max="10755" width="18.7109375" style="89" customWidth="1"/>
    <col min="10756" max="10756" width="19.85546875" style="89" customWidth="1"/>
    <col min="10757" max="10757" width="20.28515625" style="89" bestFit="1" customWidth="1"/>
    <col min="10758" max="10759" width="18.7109375" style="89" customWidth="1"/>
    <col min="10760" max="10760" width="22.7109375" style="89" customWidth="1"/>
    <col min="10761" max="11008" width="9.140625" style="89"/>
    <col min="11009" max="11009" width="43.28515625" style="89" bestFit="1" customWidth="1"/>
    <col min="11010" max="11010" width="22.7109375" style="89" customWidth="1"/>
    <col min="11011" max="11011" width="18.7109375" style="89" customWidth="1"/>
    <col min="11012" max="11012" width="19.85546875" style="89" customWidth="1"/>
    <col min="11013" max="11013" width="20.28515625" style="89" bestFit="1" customWidth="1"/>
    <col min="11014" max="11015" width="18.7109375" style="89" customWidth="1"/>
    <col min="11016" max="11016" width="22.7109375" style="89" customWidth="1"/>
    <col min="11017" max="11264" width="9.140625" style="89"/>
    <col min="11265" max="11265" width="43.28515625" style="89" bestFit="1" customWidth="1"/>
    <col min="11266" max="11266" width="22.7109375" style="89" customWidth="1"/>
    <col min="11267" max="11267" width="18.7109375" style="89" customWidth="1"/>
    <col min="11268" max="11268" width="19.85546875" style="89" customWidth="1"/>
    <col min="11269" max="11269" width="20.28515625" style="89" bestFit="1" customWidth="1"/>
    <col min="11270" max="11271" width="18.7109375" style="89" customWidth="1"/>
    <col min="11272" max="11272" width="22.7109375" style="89" customWidth="1"/>
    <col min="11273" max="11520" width="9.140625" style="89"/>
    <col min="11521" max="11521" width="43.28515625" style="89" bestFit="1" customWidth="1"/>
    <col min="11522" max="11522" width="22.7109375" style="89" customWidth="1"/>
    <col min="11523" max="11523" width="18.7109375" style="89" customWidth="1"/>
    <col min="11524" max="11524" width="19.85546875" style="89" customWidth="1"/>
    <col min="11525" max="11525" width="20.28515625" style="89" bestFit="1" customWidth="1"/>
    <col min="11526" max="11527" width="18.7109375" style="89" customWidth="1"/>
    <col min="11528" max="11528" width="22.7109375" style="89" customWidth="1"/>
    <col min="11529" max="11776" width="9.140625" style="89"/>
    <col min="11777" max="11777" width="43.28515625" style="89" bestFit="1" customWidth="1"/>
    <col min="11778" max="11778" width="22.7109375" style="89" customWidth="1"/>
    <col min="11779" max="11779" width="18.7109375" style="89" customWidth="1"/>
    <col min="11780" max="11780" width="19.85546875" style="89" customWidth="1"/>
    <col min="11781" max="11781" width="20.28515625" style="89" bestFit="1" customWidth="1"/>
    <col min="11782" max="11783" width="18.7109375" style="89" customWidth="1"/>
    <col min="11784" max="11784" width="22.7109375" style="89" customWidth="1"/>
    <col min="11785" max="12032" width="9.140625" style="89"/>
    <col min="12033" max="12033" width="43.28515625" style="89" bestFit="1" customWidth="1"/>
    <col min="12034" max="12034" width="22.7109375" style="89" customWidth="1"/>
    <col min="12035" max="12035" width="18.7109375" style="89" customWidth="1"/>
    <col min="12036" max="12036" width="19.85546875" style="89" customWidth="1"/>
    <col min="12037" max="12037" width="20.28515625" style="89" bestFit="1" customWidth="1"/>
    <col min="12038" max="12039" width="18.7109375" style="89" customWidth="1"/>
    <col min="12040" max="12040" width="22.7109375" style="89" customWidth="1"/>
    <col min="12041" max="12288" width="9.140625" style="89"/>
    <col min="12289" max="12289" width="43.28515625" style="89" bestFit="1" customWidth="1"/>
    <col min="12290" max="12290" width="22.7109375" style="89" customWidth="1"/>
    <col min="12291" max="12291" width="18.7109375" style="89" customWidth="1"/>
    <col min="12292" max="12292" width="19.85546875" style="89" customWidth="1"/>
    <col min="12293" max="12293" width="20.28515625" style="89" bestFit="1" customWidth="1"/>
    <col min="12294" max="12295" width="18.7109375" style="89" customWidth="1"/>
    <col min="12296" max="12296" width="22.7109375" style="89" customWidth="1"/>
    <col min="12297" max="12544" width="9.140625" style="89"/>
    <col min="12545" max="12545" width="43.28515625" style="89" bestFit="1" customWidth="1"/>
    <col min="12546" max="12546" width="22.7109375" style="89" customWidth="1"/>
    <col min="12547" max="12547" width="18.7109375" style="89" customWidth="1"/>
    <col min="12548" max="12548" width="19.85546875" style="89" customWidth="1"/>
    <col min="12549" max="12549" width="20.28515625" style="89" bestFit="1" customWidth="1"/>
    <col min="12550" max="12551" width="18.7109375" style="89" customWidth="1"/>
    <col min="12552" max="12552" width="22.7109375" style="89" customWidth="1"/>
    <col min="12553" max="12800" width="9.140625" style="89"/>
    <col min="12801" max="12801" width="43.28515625" style="89" bestFit="1" customWidth="1"/>
    <col min="12802" max="12802" width="22.7109375" style="89" customWidth="1"/>
    <col min="12803" max="12803" width="18.7109375" style="89" customWidth="1"/>
    <col min="12804" max="12804" width="19.85546875" style="89" customWidth="1"/>
    <col min="12805" max="12805" width="20.28515625" style="89" bestFit="1" customWidth="1"/>
    <col min="12806" max="12807" width="18.7109375" style="89" customWidth="1"/>
    <col min="12808" max="12808" width="22.7109375" style="89" customWidth="1"/>
    <col min="12809" max="13056" width="9.140625" style="89"/>
    <col min="13057" max="13057" width="43.28515625" style="89" bestFit="1" customWidth="1"/>
    <col min="13058" max="13058" width="22.7109375" style="89" customWidth="1"/>
    <col min="13059" max="13059" width="18.7109375" style="89" customWidth="1"/>
    <col min="13060" max="13060" width="19.85546875" style="89" customWidth="1"/>
    <col min="13061" max="13061" width="20.28515625" style="89" bestFit="1" customWidth="1"/>
    <col min="13062" max="13063" width="18.7109375" style="89" customWidth="1"/>
    <col min="13064" max="13064" width="22.7109375" style="89" customWidth="1"/>
    <col min="13065" max="13312" width="9.140625" style="89"/>
    <col min="13313" max="13313" width="43.28515625" style="89" bestFit="1" customWidth="1"/>
    <col min="13314" max="13314" width="22.7109375" style="89" customWidth="1"/>
    <col min="13315" max="13315" width="18.7109375" style="89" customWidth="1"/>
    <col min="13316" max="13316" width="19.85546875" style="89" customWidth="1"/>
    <col min="13317" max="13317" width="20.28515625" style="89" bestFit="1" customWidth="1"/>
    <col min="13318" max="13319" width="18.7109375" style="89" customWidth="1"/>
    <col min="13320" max="13320" width="22.7109375" style="89" customWidth="1"/>
    <col min="13321" max="13568" width="9.140625" style="89"/>
    <col min="13569" max="13569" width="43.28515625" style="89" bestFit="1" customWidth="1"/>
    <col min="13570" max="13570" width="22.7109375" style="89" customWidth="1"/>
    <col min="13571" max="13571" width="18.7109375" style="89" customWidth="1"/>
    <col min="13572" max="13572" width="19.85546875" style="89" customWidth="1"/>
    <col min="13573" max="13573" width="20.28515625" style="89" bestFit="1" customWidth="1"/>
    <col min="13574" max="13575" width="18.7109375" style="89" customWidth="1"/>
    <col min="13576" max="13576" width="22.7109375" style="89" customWidth="1"/>
    <col min="13577" max="13824" width="9.140625" style="89"/>
    <col min="13825" max="13825" width="43.28515625" style="89" bestFit="1" customWidth="1"/>
    <col min="13826" max="13826" width="22.7109375" style="89" customWidth="1"/>
    <col min="13827" max="13827" width="18.7109375" style="89" customWidth="1"/>
    <col min="13828" max="13828" width="19.85546875" style="89" customWidth="1"/>
    <col min="13829" max="13829" width="20.28515625" style="89" bestFit="1" customWidth="1"/>
    <col min="13830" max="13831" width="18.7109375" style="89" customWidth="1"/>
    <col min="13832" max="13832" width="22.7109375" style="89" customWidth="1"/>
    <col min="13833" max="14080" width="9.140625" style="89"/>
    <col min="14081" max="14081" width="43.28515625" style="89" bestFit="1" customWidth="1"/>
    <col min="14082" max="14082" width="22.7109375" style="89" customWidth="1"/>
    <col min="14083" max="14083" width="18.7109375" style="89" customWidth="1"/>
    <col min="14084" max="14084" width="19.85546875" style="89" customWidth="1"/>
    <col min="14085" max="14085" width="20.28515625" style="89" bestFit="1" customWidth="1"/>
    <col min="14086" max="14087" width="18.7109375" style="89" customWidth="1"/>
    <col min="14088" max="14088" width="22.7109375" style="89" customWidth="1"/>
    <col min="14089" max="14336" width="9.140625" style="89"/>
    <col min="14337" max="14337" width="43.28515625" style="89" bestFit="1" customWidth="1"/>
    <col min="14338" max="14338" width="22.7109375" style="89" customWidth="1"/>
    <col min="14339" max="14339" width="18.7109375" style="89" customWidth="1"/>
    <col min="14340" max="14340" width="19.85546875" style="89" customWidth="1"/>
    <col min="14341" max="14341" width="20.28515625" style="89" bestFit="1" customWidth="1"/>
    <col min="14342" max="14343" width="18.7109375" style="89" customWidth="1"/>
    <col min="14344" max="14344" width="22.7109375" style="89" customWidth="1"/>
    <col min="14345" max="14592" width="9.140625" style="89"/>
    <col min="14593" max="14593" width="43.28515625" style="89" bestFit="1" customWidth="1"/>
    <col min="14594" max="14594" width="22.7109375" style="89" customWidth="1"/>
    <col min="14595" max="14595" width="18.7109375" style="89" customWidth="1"/>
    <col min="14596" max="14596" width="19.85546875" style="89" customWidth="1"/>
    <col min="14597" max="14597" width="20.28515625" style="89" bestFit="1" customWidth="1"/>
    <col min="14598" max="14599" width="18.7109375" style="89" customWidth="1"/>
    <col min="14600" max="14600" width="22.7109375" style="89" customWidth="1"/>
    <col min="14601" max="14848" width="9.140625" style="89"/>
    <col min="14849" max="14849" width="43.28515625" style="89" bestFit="1" customWidth="1"/>
    <col min="14850" max="14850" width="22.7109375" style="89" customWidth="1"/>
    <col min="14851" max="14851" width="18.7109375" style="89" customWidth="1"/>
    <col min="14852" max="14852" width="19.85546875" style="89" customWidth="1"/>
    <col min="14853" max="14853" width="20.28515625" style="89" bestFit="1" customWidth="1"/>
    <col min="14854" max="14855" width="18.7109375" style="89" customWidth="1"/>
    <col min="14856" max="14856" width="22.7109375" style="89" customWidth="1"/>
    <col min="14857" max="15104" width="9.140625" style="89"/>
    <col min="15105" max="15105" width="43.28515625" style="89" bestFit="1" customWidth="1"/>
    <col min="15106" max="15106" width="22.7109375" style="89" customWidth="1"/>
    <col min="15107" max="15107" width="18.7109375" style="89" customWidth="1"/>
    <col min="15108" max="15108" width="19.85546875" style="89" customWidth="1"/>
    <col min="15109" max="15109" width="20.28515625" style="89" bestFit="1" customWidth="1"/>
    <col min="15110" max="15111" width="18.7109375" style="89" customWidth="1"/>
    <col min="15112" max="15112" width="22.7109375" style="89" customWidth="1"/>
    <col min="15113" max="15360" width="9.140625" style="89"/>
    <col min="15361" max="15361" width="43.28515625" style="89" bestFit="1" customWidth="1"/>
    <col min="15362" max="15362" width="22.7109375" style="89" customWidth="1"/>
    <col min="15363" max="15363" width="18.7109375" style="89" customWidth="1"/>
    <col min="15364" max="15364" width="19.85546875" style="89" customWidth="1"/>
    <col min="15365" max="15365" width="20.28515625" style="89" bestFit="1" customWidth="1"/>
    <col min="15366" max="15367" width="18.7109375" style="89" customWidth="1"/>
    <col min="15368" max="15368" width="22.7109375" style="89" customWidth="1"/>
    <col min="15369" max="15616" width="9.140625" style="89"/>
    <col min="15617" max="15617" width="43.28515625" style="89" bestFit="1" customWidth="1"/>
    <col min="15618" max="15618" width="22.7109375" style="89" customWidth="1"/>
    <col min="15619" max="15619" width="18.7109375" style="89" customWidth="1"/>
    <col min="15620" max="15620" width="19.85546875" style="89" customWidth="1"/>
    <col min="15621" max="15621" width="20.28515625" style="89" bestFit="1" customWidth="1"/>
    <col min="15622" max="15623" width="18.7109375" style="89" customWidth="1"/>
    <col min="15624" max="15624" width="22.7109375" style="89" customWidth="1"/>
    <col min="15625" max="15872" width="9.140625" style="89"/>
    <col min="15873" max="15873" width="43.28515625" style="89" bestFit="1" customWidth="1"/>
    <col min="15874" max="15874" width="22.7109375" style="89" customWidth="1"/>
    <col min="15875" max="15875" width="18.7109375" style="89" customWidth="1"/>
    <col min="15876" max="15876" width="19.85546875" style="89" customWidth="1"/>
    <col min="15877" max="15877" width="20.28515625" style="89" bestFit="1" customWidth="1"/>
    <col min="15878" max="15879" width="18.7109375" style="89" customWidth="1"/>
    <col min="15880" max="15880" width="22.7109375" style="89" customWidth="1"/>
    <col min="15881" max="16128" width="9.140625" style="89"/>
    <col min="16129" max="16129" width="43.28515625" style="89" bestFit="1" customWidth="1"/>
    <col min="16130" max="16130" width="22.7109375" style="89" customWidth="1"/>
    <col min="16131" max="16131" width="18.7109375" style="89" customWidth="1"/>
    <col min="16132" max="16132" width="19.85546875" style="89" customWidth="1"/>
    <col min="16133" max="16133" width="20.28515625" style="89" bestFit="1" customWidth="1"/>
    <col min="16134" max="16135" width="18.7109375" style="89" customWidth="1"/>
    <col min="16136" max="16136" width="22.7109375" style="89" customWidth="1"/>
    <col min="16137" max="16384" width="9.140625" style="89"/>
  </cols>
  <sheetData>
    <row r="1" spans="1:9">
      <c r="A1" s="89" t="s">
        <v>191</v>
      </c>
      <c r="B1" s="114" t="s">
        <v>123</v>
      </c>
      <c r="C1" s="114"/>
      <c r="D1" s="114"/>
      <c r="E1" s="114"/>
      <c r="F1" s="114"/>
      <c r="G1" s="114"/>
      <c r="H1" s="90" t="s">
        <v>192</v>
      </c>
      <c r="I1" s="91">
        <f>ROW()</f>
        <v>1</v>
      </c>
    </row>
    <row r="2" spans="1:9">
      <c r="B2" s="114" t="s">
        <v>193</v>
      </c>
      <c r="C2" s="114"/>
      <c r="D2" s="114"/>
      <c r="E2" s="114"/>
      <c r="F2" s="114"/>
      <c r="G2" s="114"/>
      <c r="H2" s="90" t="s">
        <v>126</v>
      </c>
      <c r="I2" s="91">
        <f>ROW()</f>
        <v>2</v>
      </c>
    </row>
    <row r="3" spans="1:9">
      <c r="A3" s="89" t="s">
        <v>127</v>
      </c>
      <c r="B3" s="114" t="str">
        <f>[5]Contents!C3</f>
        <v>Current Period: DEC-12</v>
      </c>
      <c r="C3" s="114"/>
      <c r="D3" s="114"/>
      <c r="E3" s="114"/>
      <c r="F3" s="114"/>
      <c r="G3" s="114"/>
      <c r="I3" s="91">
        <f>ROW()</f>
        <v>3</v>
      </c>
    </row>
    <row r="4" spans="1:9">
      <c r="I4" s="91">
        <f>ROW()</f>
        <v>4</v>
      </c>
    </row>
    <row r="5" spans="1:9" ht="13.5" customHeight="1" thickBot="1">
      <c r="A5" s="93"/>
      <c r="B5" s="94"/>
      <c r="C5" s="94"/>
      <c r="D5" s="94"/>
      <c r="E5" s="94"/>
      <c r="F5" s="94"/>
      <c r="G5" s="94"/>
      <c r="H5" s="94"/>
      <c r="I5" s="91">
        <f>ROW()</f>
        <v>5</v>
      </c>
    </row>
    <row r="6" spans="1:9">
      <c r="A6" s="89" t="s">
        <v>128</v>
      </c>
      <c r="B6" s="95"/>
      <c r="C6" s="95"/>
      <c r="D6" s="95"/>
      <c r="E6" s="95"/>
      <c r="F6" s="95" t="s">
        <v>111</v>
      </c>
      <c r="G6" s="95" t="s">
        <v>113</v>
      </c>
      <c r="H6" s="95"/>
      <c r="I6" s="91">
        <f>ROW()</f>
        <v>6</v>
      </c>
    </row>
    <row r="7" spans="1:9" ht="13.5" customHeight="1" thickBot="1">
      <c r="A7" s="93" t="s">
        <v>194</v>
      </c>
      <c r="B7" s="96" t="s">
        <v>130</v>
      </c>
      <c r="C7" s="96" t="s">
        <v>131</v>
      </c>
      <c r="D7" s="96" t="s">
        <v>6</v>
      </c>
      <c r="E7" s="96" t="s">
        <v>132</v>
      </c>
      <c r="F7" s="96" t="s">
        <v>112</v>
      </c>
      <c r="G7" s="96" t="s">
        <v>8</v>
      </c>
      <c r="H7" s="96" t="s">
        <v>133</v>
      </c>
      <c r="I7" s="91">
        <f>ROW()</f>
        <v>7</v>
      </c>
    </row>
    <row r="8" spans="1:9" ht="13.5" customHeight="1">
      <c r="A8" s="97" t="s">
        <v>288</v>
      </c>
      <c r="B8" s="99"/>
      <c r="C8" s="99"/>
      <c r="D8" s="99"/>
      <c r="E8" s="99"/>
      <c r="F8" s="99"/>
      <c r="G8" s="99"/>
      <c r="H8" s="99"/>
      <c r="I8" s="91"/>
    </row>
    <row r="9" spans="1:9" ht="13.5" customHeight="1">
      <c r="A9" s="97" t="s">
        <v>289</v>
      </c>
      <c r="B9" s="99">
        <v>1835550</v>
      </c>
      <c r="C9" s="99">
        <v>2097192.12</v>
      </c>
      <c r="D9" s="99">
        <v>0</v>
      </c>
      <c r="E9" s="99">
        <v>0</v>
      </c>
      <c r="F9" s="99">
        <v>0</v>
      </c>
      <c r="G9" s="99">
        <v>0</v>
      </c>
      <c r="H9" s="99">
        <v>3932742.12</v>
      </c>
      <c r="I9" s="91"/>
    </row>
    <row r="10" spans="1:9" s="103" customFormat="1" ht="13.5" customHeight="1">
      <c r="A10" s="100" t="s">
        <v>290</v>
      </c>
      <c r="B10" s="101">
        <v>1835550</v>
      </c>
      <c r="C10" s="101">
        <v>2097192.12</v>
      </c>
      <c r="D10" s="101">
        <v>0</v>
      </c>
      <c r="E10" s="101">
        <v>0</v>
      </c>
      <c r="F10" s="101">
        <v>0</v>
      </c>
      <c r="G10" s="101">
        <v>0</v>
      </c>
      <c r="H10" s="101">
        <v>3932742.12</v>
      </c>
      <c r="I10" s="102"/>
    </row>
    <row r="11" spans="1:9">
      <c r="A11" s="89" t="s">
        <v>134</v>
      </c>
      <c r="B11" s="90"/>
      <c r="C11" s="90"/>
      <c r="D11" s="90"/>
      <c r="E11" s="90"/>
      <c r="F11" s="90"/>
      <c r="G11" s="90"/>
      <c r="H11" s="90"/>
      <c r="I11" s="91">
        <f>ROW()</f>
        <v>11</v>
      </c>
    </row>
    <row r="12" spans="1:9">
      <c r="A12" s="89" t="s">
        <v>195</v>
      </c>
      <c r="B12" s="90"/>
      <c r="C12" s="90"/>
      <c r="D12" s="90"/>
      <c r="E12" s="90"/>
      <c r="F12" s="90"/>
      <c r="G12" s="90"/>
      <c r="H12" s="90"/>
      <c r="I12" s="91">
        <f>ROW()</f>
        <v>12</v>
      </c>
    </row>
    <row r="13" spans="1:9" s="103" customFormat="1">
      <c r="A13" s="103" t="s">
        <v>135</v>
      </c>
      <c r="B13" s="104">
        <v>347.04</v>
      </c>
      <c r="C13" s="104">
        <v>72.099999999999994</v>
      </c>
      <c r="D13" s="104">
        <v>0</v>
      </c>
      <c r="E13" s="104">
        <v>0</v>
      </c>
      <c r="F13" s="104">
        <v>0</v>
      </c>
      <c r="G13" s="104">
        <v>0</v>
      </c>
      <c r="H13" s="104">
        <v>419.14</v>
      </c>
      <c r="I13" s="102">
        <f>ROW()</f>
        <v>13</v>
      </c>
    </row>
    <row r="14" spans="1:9" s="29" customFormat="1">
      <c r="A14" s="29" t="s">
        <v>196</v>
      </c>
      <c r="B14" s="30">
        <v>56457948.130000003</v>
      </c>
      <c r="C14" s="30">
        <v>4182617.37</v>
      </c>
      <c r="D14" s="30">
        <v>-93045.27</v>
      </c>
      <c r="E14" s="30">
        <v>-735.8</v>
      </c>
      <c r="F14" s="30">
        <v>0</v>
      </c>
      <c r="G14" s="30">
        <v>0</v>
      </c>
      <c r="H14" s="30">
        <v>60546784.43</v>
      </c>
      <c r="I14" s="31">
        <f>ROW()</f>
        <v>14</v>
      </c>
    </row>
    <row r="15" spans="1:9">
      <c r="A15" s="89" t="s">
        <v>197</v>
      </c>
      <c r="B15" s="92">
        <v>141840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141840</v>
      </c>
      <c r="I15" s="91">
        <f>ROW()</f>
        <v>15</v>
      </c>
    </row>
    <row r="16" spans="1:9" s="103" customFormat="1">
      <c r="A16" s="103" t="s">
        <v>198</v>
      </c>
      <c r="B16" s="104">
        <v>132427494.29000001</v>
      </c>
      <c r="C16" s="104">
        <v>32396747.350000001</v>
      </c>
      <c r="D16" s="104">
        <v>-11408430.16</v>
      </c>
      <c r="E16" s="104">
        <v>-13338442</v>
      </c>
      <c r="F16" s="104">
        <v>359617.14</v>
      </c>
      <c r="G16" s="104">
        <v>54000.45</v>
      </c>
      <c r="H16" s="104">
        <v>140490987.06999999</v>
      </c>
      <c r="I16" s="102">
        <f>ROW()</f>
        <v>16</v>
      </c>
    </row>
    <row r="17" spans="1:9" s="29" customFormat="1">
      <c r="A17" s="29" t="s">
        <v>138</v>
      </c>
      <c r="B17" s="30">
        <v>44216661.520000003</v>
      </c>
      <c r="C17" s="30">
        <v>5214491.43</v>
      </c>
      <c r="D17" s="30">
        <v>-8633239.1699999999</v>
      </c>
      <c r="E17" s="30">
        <v>-4060309.29</v>
      </c>
      <c r="F17" s="30">
        <v>315103.28000000003</v>
      </c>
      <c r="G17" s="30">
        <v>0</v>
      </c>
      <c r="H17" s="30">
        <v>37052707.770000003</v>
      </c>
      <c r="I17" s="31">
        <f>ROW()</f>
        <v>17</v>
      </c>
    </row>
    <row r="18" spans="1:9">
      <c r="A18" s="89" t="s">
        <v>199</v>
      </c>
      <c r="B18" s="92">
        <v>30337244.460000001</v>
      </c>
      <c r="C18" s="92">
        <v>5149887.38</v>
      </c>
      <c r="D18" s="92">
        <v>-29981.77</v>
      </c>
      <c r="E18" s="92">
        <v>-81184.160000000003</v>
      </c>
      <c r="F18" s="92">
        <v>0</v>
      </c>
      <c r="G18" s="92">
        <v>0</v>
      </c>
      <c r="H18" s="92">
        <v>35375965.910000004</v>
      </c>
      <c r="I18" s="91">
        <f>ROW()</f>
        <v>18</v>
      </c>
    </row>
    <row r="19" spans="1:9" s="103" customFormat="1">
      <c r="A19" s="103" t="s">
        <v>200</v>
      </c>
      <c r="B19" s="104">
        <v>1863189.91</v>
      </c>
      <c r="C19" s="104">
        <v>232322.82</v>
      </c>
      <c r="D19" s="104">
        <v>-24105.41</v>
      </c>
      <c r="E19" s="104">
        <v>-725.73</v>
      </c>
      <c r="F19" s="104">
        <v>0</v>
      </c>
      <c r="G19" s="104">
        <v>0.03</v>
      </c>
      <c r="H19" s="104">
        <v>2070681.62</v>
      </c>
      <c r="I19" s="102">
        <f>ROW()</f>
        <v>19</v>
      </c>
    </row>
    <row r="20" spans="1:9" s="29" customFormat="1">
      <c r="A20" s="29" t="s">
        <v>201</v>
      </c>
      <c r="B20" s="30">
        <v>50481.38</v>
      </c>
      <c r="C20" s="30">
        <v>32245.19</v>
      </c>
      <c r="D20" s="30">
        <v>-23653.79</v>
      </c>
      <c r="E20" s="30">
        <v>0</v>
      </c>
      <c r="F20" s="30">
        <v>0</v>
      </c>
      <c r="G20" s="30">
        <v>0</v>
      </c>
      <c r="H20" s="30">
        <v>59072.779999999992</v>
      </c>
      <c r="I20" s="31">
        <f>ROW()</f>
        <v>20</v>
      </c>
    </row>
    <row r="21" spans="1:9">
      <c r="A21" s="89" t="s">
        <v>202</v>
      </c>
      <c r="B21" s="92">
        <v>2409985.9</v>
      </c>
      <c r="C21" s="92">
        <v>698630.76</v>
      </c>
      <c r="D21" s="92">
        <v>0</v>
      </c>
      <c r="E21" s="92">
        <v>0</v>
      </c>
      <c r="F21" s="92">
        <v>0</v>
      </c>
      <c r="G21" s="92">
        <v>-0.03</v>
      </c>
      <c r="H21" s="92">
        <v>3108616.6300000004</v>
      </c>
      <c r="I21" s="91">
        <f>ROW()</f>
        <v>21</v>
      </c>
    </row>
    <row r="22" spans="1:9" s="103" customFormat="1">
      <c r="A22" s="103" t="s">
        <v>141</v>
      </c>
      <c r="B22" s="104">
        <v>692262.18</v>
      </c>
      <c r="C22" s="104">
        <v>38479.08</v>
      </c>
      <c r="D22" s="104">
        <v>0</v>
      </c>
      <c r="E22" s="104">
        <v>0</v>
      </c>
      <c r="F22" s="104">
        <v>0</v>
      </c>
      <c r="G22" s="104">
        <v>0</v>
      </c>
      <c r="H22" s="104">
        <v>730741.26</v>
      </c>
      <c r="I22" s="102">
        <f>ROW()</f>
        <v>22</v>
      </c>
    </row>
    <row r="23" spans="1:9" s="29" customFormat="1">
      <c r="A23" s="29" t="s">
        <v>68</v>
      </c>
      <c r="B23" s="30">
        <v>64849907.039999999</v>
      </c>
      <c r="C23" s="30">
        <v>6148016.04</v>
      </c>
      <c r="D23" s="30">
        <v>0</v>
      </c>
      <c r="E23" s="30">
        <v>0</v>
      </c>
      <c r="F23" s="30">
        <v>0</v>
      </c>
      <c r="G23" s="30">
        <v>0</v>
      </c>
      <c r="H23" s="30">
        <v>70997923.079999998</v>
      </c>
      <c r="I23" s="31">
        <f>ROW()</f>
        <v>23</v>
      </c>
    </row>
    <row r="24" spans="1:9">
      <c r="A24" s="105" t="s">
        <v>203</v>
      </c>
      <c r="B24" s="106">
        <v>333447361.85000002</v>
      </c>
      <c r="C24" s="106">
        <v>54093509.519999996</v>
      </c>
      <c r="D24" s="106">
        <v>-20212455.57</v>
      </c>
      <c r="E24" s="106">
        <v>-17481396.98</v>
      </c>
      <c r="F24" s="106">
        <v>674720.42</v>
      </c>
      <c r="G24" s="106">
        <v>54000.45</v>
      </c>
      <c r="H24" s="106">
        <v>350575739.68999994</v>
      </c>
      <c r="I24" s="91">
        <f>ROW()</f>
        <v>24</v>
      </c>
    </row>
    <row r="25" spans="1:9" s="103" customFormat="1">
      <c r="A25" s="103" t="s">
        <v>204</v>
      </c>
      <c r="B25" s="104"/>
      <c r="C25" s="104"/>
      <c r="D25" s="104"/>
      <c r="E25" s="104"/>
      <c r="F25" s="104"/>
      <c r="G25" s="104"/>
      <c r="H25" s="104"/>
      <c r="I25" s="102">
        <f>ROW()</f>
        <v>25</v>
      </c>
    </row>
    <row r="26" spans="1:9" s="29" customFormat="1">
      <c r="A26" s="29" t="s">
        <v>205</v>
      </c>
      <c r="B26" s="30">
        <v>39351.480000000003</v>
      </c>
      <c r="C26" s="30">
        <v>1080.24</v>
      </c>
      <c r="D26" s="30">
        <v>0</v>
      </c>
      <c r="E26" s="30">
        <v>0</v>
      </c>
      <c r="F26" s="30">
        <v>0</v>
      </c>
      <c r="G26" s="30">
        <v>0</v>
      </c>
      <c r="H26" s="30">
        <v>40431.72</v>
      </c>
      <c r="I26" s="31">
        <f>ROW()</f>
        <v>26</v>
      </c>
    </row>
    <row r="27" spans="1:9">
      <c r="A27" s="89" t="s">
        <v>206</v>
      </c>
      <c r="B27" s="92">
        <v>2621892.4500000002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2621892.4500000002</v>
      </c>
      <c r="I27" s="91">
        <f>ROW()</f>
        <v>27</v>
      </c>
    </row>
    <row r="28" spans="1:9" s="103" customFormat="1">
      <c r="A28" s="103" t="s">
        <v>207</v>
      </c>
      <c r="B28" s="104">
        <v>6331376.5700000003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6331376.5700000003</v>
      </c>
      <c r="I28" s="102">
        <f>ROW()</f>
        <v>28</v>
      </c>
    </row>
    <row r="29" spans="1:9" s="29" customFormat="1">
      <c r="A29" s="29" t="s">
        <v>208</v>
      </c>
      <c r="B29" s="30">
        <v>1302268.04</v>
      </c>
      <c r="C29" s="30">
        <v>41124.239999999998</v>
      </c>
      <c r="D29" s="30">
        <v>0</v>
      </c>
      <c r="E29" s="30">
        <v>0</v>
      </c>
      <c r="F29" s="30">
        <v>0</v>
      </c>
      <c r="G29" s="30">
        <v>0</v>
      </c>
      <c r="H29" s="30">
        <v>1343392.28</v>
      </c>
      <c r="I29" s="31">
        <f>ROW()</f>
        <v>29</v>
      </c>
    </row>
    <row r="30" spans="1:9">
      <c r="A30" s="89" t="s">
        <v>196</v>
      </c>
      <c r="B30" s="92">
        <v>26299421.25</v>
      </c>
      <c r="C30" s="92">
        <v>995110.15</v>
      </c>
      <c r="D30" s="92">
        <v>-29486.67</v>
      </c>
      <c r="E30" s="92">
        <v>0</v>
      </c>
      <c r="F30" s="92">
        <v>0</v>
      </c>
      <c r="G30" s="92">
        <v>0</v>
      </c>
      <c r="H30" s="92">
        <v>27265044.729999997</v>
      </c>
      <c r="I30" s="91">
        <f>ROW()</f>
        <v>30</v>
      </c>
    </row>
    <row r="31" spans="1:9" s="103" customFormat="1">
      <c r="A31" s="103" t="s">
        <v>137</v>
      </c>
      <c r="B31" s="104">
        <v>60681408.530000001</v>
      </c>
      <c r="C31" s="104">
        <v>4131249.99</v>
      </c>
      <c r="D31" s="104">
        <v>-338863.73</v>
      </c>
      <c r="E31" s="104">
        <v>972984.93</v>
      </c>
      <c r="F31" s="104">
        <v>55694</v>
      </c>
      <c r="G31" s="104">
        <v>0</v>
      </c>
      <c r="H31" s="104">
        <v>65502473.720000006</v>
      </c>
      <c r="I31" s="102">
        <f>ROW()</f>
        <v>31</v>
      </c>
    </row>
    <row r="32" spans="1:9" s="29" customFormat="1">
      <c r="A32" s="29" t="s">
        <v>138</v>
      </c>
      <c r="B32" s="30">
        <v>22653889.899999999</v>
      </c>
      <c r="C32" s="30">
        <v>1281519.1499999999</v>
      </c>
      <c r="D32" s="30">
        <v>0</v>
      </c>
      <c r="E32" s="30">
        <v>-1228674.69</v>
      </c>
      <c r="F32" s="30">
        <v>0</v>
      </c>
      <c r="G32" s="30">
        <v>0</v>
      </c>
      <c r="H32" s="30">
        <v>22706734.359999996</v>
      </c>
      <c r="I32" s="31">
        <f>ROW()</f>
        <v>32</v>
      </c>
    </row>
    <row r="33" spans="1:9">
      <c r="A33" s="89" t="s">
        <v>199</v>
      </c>
      <c r="B33" s="92">
        <v>15056233.67</v>
      </c>
      <c r="C33" s="92">
        <v>619507.15</v>
      </c>
      <c r="D33" s="92">
        <v>-5077.34</v>
      </c>
      <c r="E33" s="92">
        <v>0</v>
      </c>
      <c r="F33" s="92">
        <v>0</v>
      </c>
      <c r="G33" s="92">
        <v>0</v>
      </c>
      <c r="H33" s="92">
        <v>15670663.48</v>
      </c>
      <c r="I33" s="91">
        <f>ROW()</f>
        <v>33</v>
      </c>
    </row>
    <row r="34" spans="1:9" s="103" customFormat="1">
      <c r="A34" s="103" t="s">
        <v>209</v>
      </c>
      <c r="B34" s="104">
        <v>922.9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922.9</v>
      </c>
      <c r="I34" s="102">
        <f>ROW()</f>
        <v>34</v>
      </c>
    </row>
    <row r="35" spans="1:9" s="29" customFormat="1">
      <c r="A35" s="29" t="s">
        <v>200</v>
      </c>
      <c r="B35" s="30">
        <v>1517996.2</v>
      </c>
      <c r="C35" s="30">
        <v>88509.52</v>
      </c>
      <c r="D35" s="30">
        <v>0</v>
      </c>
      <c r="E35" s="30">
        <v>0</v>
      </c>
      <c r="F35" s="30">
        <v>0</v>
      </c>
      <c r="G35" s="30">
        <v>0</v>
      </c>
      <c r="H35" s="30">
        <v>1606505.72</v>
      </c>
      <c r="I35" s="31">
        <f>ROW()</f>
        <v>35</v>
      </c>
    </row>
    <row r="36" spans="1:9">
      <c r="A36" s="89" t="s">
        <v>141</v>
      </c>
      <c r="B36" s="92">
        <v>95322.09</v>
      </c>
      <c r="C36" s="92">
        <v>19721.830000000002</v>
      </c>
      <c r="D36" s="92">
        <v>0</v>
      </c>
      <c r="E36" s="92">
        <v>0</v>
      </c>
      <c r="F36" s="92">
        <v>0</v>
      </c>
      <c r="G36" s="92">
        <v>0</v>
      </c>
      <c r="H36" s="92">
        <v>115043.92</v>
      </c>
      <c r="I36" s="91">
        <f>ROW()</f>
        <v>36</v>
      </c>
    </row>
    <row r="37" spans="1:9" s="103" customFormat="1">
      <c r="A37" s="103" t="s">
        <v>68</v>
      </c>
      <c r="B37" s="104">
        <v>18536772.140000001</v>
      </c>
      <c r="C37" s="104">
        <v>667094.04</v>
      </c>
      <c r="D37" s="104">
        <v>0</v>
      </c>
      <c r="E37" s="104">
        <v>0</v>
      </c>
      <c r="F37" s="104">
        <v>0</v>
      </c>
      <c r="G37" s="104">
        <v>0</v>
      </c>
      <c r="H37" s="104">
        <v>19203866.18</v>
      </c>
      <c r="I37" s="102">
        <f>ROW()</f>
        <v>37</v>
      </c>
    </row>
    <row r="38" spans="1:9" s="29" customFormat="1">
      <c r="A38" s="32" t="s">
        <v>210</v>
      </c>
      <c r="B38" s="33">
        <v>155136855.21999997</v>
      </c>
      <c r="C38" s="33">
        <v>7844916.3099999996</v>
      </c>
      <c r="D38" s="33">
        <v>-373427.74</v>
      </c>
      <c r="E38" s="33">
        <v>-255689.75999999989</v>
      </c>
      <c r="F38" s="33">
        <v>55694</v>
      </c>
      <c r="G38" s="33">
        <v>0</v>
      </c>
      <c r="H38" s="33">
        <v>162408348.03</v>
      </c>
      <c r="I38" s="31">
        <f>ROW()</f>
        <v>38</v>
      </c>
    </row>
    <row r="39" spans="1:9">
      <c r="A39" s="89" t="s">
        <v>211</v>
      </c>
      <c r="I39" s="91">
        <f>ROW()</f>
        <v>39</v>
      </c>
    </row>
    <row r="40" spans="1:9" s="103" customFormat="1">
      <c r="A40" s="103" t="s">
        <v>212</v>
      </c>
      <c r="B40" s="104">
        <v>7101560.79</v>
      </c>
      <c r="C40" s="104">
        <v>242164.66</v>
      </c>
      <c r="D40" s="104">
        <v>-35783.18</v>
      </c>
      <c r="E40" s="104">
        <v>0</v>
      </c>
      <c r="F40" s="104">
        <v>0</v>
      </c>
      <c r="G40" s="104">
        <v>0</v>
      </c>
      <c r="H40" s="104">
        <v>7307942.2700000005</v>
      </c>
      <c r="I40" s="102">
        <f>ROW()</f>
        <v>40</v>
      </c>
    </row>
    <row r="41" spans="1:9" s="29" customFormat="1">
      <c r="A41" s="29" t="s">
        <v>213</v>
      </c>
      <c r="B41" s="30">
        <v>11372695.92</v>
      </c>
      <c r="C41" s="30">
        <v>398348.05</v>
      </c>
      <c r="D41" s="30">
        <v>-67917.64</v>
      </c>
      <c r="E41" s="30">
        <v>0</v>
      </c>
      <c r="F41" s="30">
        <v>0</v>
      </c>
      <c r="G41" s="30">
        <v>0</v>
      </c>
      <c r="H41" s="30">
        <v>11703126.33</v>
      </c>
      <c r="I41" s="31">
        <f>ROW()</f>
        <v>41</v>
      </c>
    </row>
    <row r="42" spans="1:9">
      <c r="A42" s="89" t="s">
        <v>214</v>
      </c>
      <c r="B42" s="92">
        <v>6812259.1900000004</v>
      </c>
      <c r="C42" s="92">
        <v>750743.04000000004</v>
      </c>
      <c r="D42" s="92">
        <v>-8667.5400000000009</v>
      </c>
      <c r="E42" s="92">
        <v>-8428.07</v>
      </c>
      <c r="F42" s="92">
        <v>594.35</v>
      </c>
      <c r="G42" s="92">
        <v>0</v>
      </c>
      <c r="H42" s="92">
        <v>7546500.9699999997</v>
      </c>
      <c r="I42" s="91">
        <f>ROW()</f>
        <v>42</v>
      </c>
    </row>
    <row r="43" spans="1:9" s="103" customFormat="1">
      <c r="A43" s="103" t="s">
        <v>215</v>
      </c>
      <c r="B43" s="104">
        <v>49405148.829999998</v>
      </c>
      <c r="C43" s="104">
        <v>4715667.5</v>
      </c>
      <c r="D43" s="104">
        <v>-100071.85</v>
      </c>
      <c r="E43" s="104">
        <v>-41.4</v>
      </c>
      <c r="F43" s="104">
        <v>110693.75999999999</v>
      </c>
      <c r="G43" s="104">
        <v>0</v>
      </c>
      <c r="H43" s="104">
        <v>54131396.839999996</v>
      </c>
      <c r="I43" s="102">
        <f>ROW()</f>
        <v>43</v>
      </c>
    </row>
    <row r="44" spans="1:9" s="29" customFormat="1">
      <c r="A44" s="29" t="s">
        <v>216</v>
      </c>
      <c r="B44" s="30">
        <v>913211.65</v>
      </c>
      <c r="C44" s="30">
        <v>27002.52</v>
      </c>
      <c r="D44" s="30">
        <v>0</v>
      </c>
      <c r="E44" s="30">
        <v>0</v>
      </c>
      <c r="F44" s="30">
        <v>0</v>
      </c>
      <c r="G44" s="30">
        <v>0</v>
      </c>
      <c r="H44" s="30">
        <v>940214.17</v>
      </c>
      <c r="I44" s="31">
        <f>ROW()</f>
        <v>44</v>
      </c>
    </row>
    <row r="45" spans="1:9">
      <c r="A45" s="89" t="s">
        <v>217</v>
      </c>
      <c r="B45" s="92">
        <v>19522421.98</v>
      </c>
      <c r="C45" s="92">
        <v>724059.71</v>
      </c>
      <c r="D45" s="92">
        <v>-276324.83</v>
      </c>
      <c r="E45" s="92">
        <v>0</v>
      </c>
      <c r="F45" s="92">
        <v>0</v>
      </c>
      <c r="G45" s="92">
        <v>0</v>
      </c>
      <c r="H45" s="92">
        <v>19970156.860000003</v>
      </c>
      <c r="I45" s="91">
        <f>ROW()</f>
        <v>45</v>
      </c>
    </row>
    <row r="46" spans="1:9" s="103" customFormat="1">
      <c r="A46" s="103" t="s">
        <v>199</v>
      </c>
      <c r="B46" s="104">
        <v>311290.3</v>
      </c>
      <c r="C46" s="104">
        <v>15795.56</v>
      </c>
      <c r="D46" s="104">
        <v>0</v>
      </c>
      <c r="E46" s="104">
        <v>0</v>
      </c>
      <c r="F46" s="104">
        <v>0</v>
      </c>
      <c r="G46" s="104">
        <v>0</v>
      </c>
      <c r="H46" s="104">
        <v>327085.86</v>
      </c>
      <c r="I46" s="102">
        <f>ROW()</f>
        <v>46</v>
      </c>
    </row>
    <row r="47" spans="1:9" s="29" customFormat="1">
      <c r="A47" s="29" t="s">
        <v>218</v>
      </c>
      <c r="B47" s="30">
        <v>4533528.2</v>
      </c>
      <c r="C47" s="30">
        <v>174384.36</v>
      </c>
      <c r="D47" s="30">
        <v>0</v>
      </c>
      <c r="E47" s="30">
        <v>0</v>
      </c>
      <c r="F47" s="30">
        <v>0</v>
      </c>
      <c r="G47" s="30">
        <v>0</v>
      </c>
      <c r="H47" s="30">
        <v>4707912.5600000005</v>
      </c>
      <c r="I47" s="31">
        <f>ROW()</f>
        <v>47</v>
      </c>
    </row>
    <row r="48" spans="1:9">
      <c r="A48" s="89" t="s">
        <v>219</v>
      </c>
      <c r="B48" s="92">
        <v>2420852.7599999998</v>
      </c>
      <c r="C48" s="92">
        <v>86720.53</v>
      </c>
      <c r="D48" s="92">
        <v>0</v>
      </c>
      <c r="E48" s="92">
        <v>0</v>
      </c>
      <c r="F48" s="92">
        <v>0</v>
      </c>
      <c r="G48" s="92">
        <v>0</v>
      </c>
      <c r="H48" s="92">
        <v>2507573.2899999996</v>
      </c>
      <c r="I48" s="91">
        <f>ROW()</f>
        <v>48</v>
      </c>
    </row>
    <row r="49" spans="1:9" s="103" customFormat="1">
      <c r="A49" s="103" t="s">
        <v>220</v>
      </c>
      <c r="B49" s="104">
        <v>549299.12</v>
      </c>
      <c r="C49" s="104">
        <v>23258.1</v>
      </c>
      <c r="D49" s="104">
        <v>0</v>
      </c>
      <c r="E49" s="104">
        <v>-1878.11</v>
      </c>
      <c r="F49" s="104">
        <v>0</v>
      </c>
      <c r="G49" s="104">
        <v>0</v>
      </c>
      <c r="H49" s="104">
        <v>570679.11</v>
      </c>
      <c r="I49" s="102">
        <f>ROW()</f>
        <v>49</v>
      </c>
    </row>
    <row r="50" spans="1:9" s="29" customFormat="1">
      <c r="A50" s="29" t="s">
        <v>221</v>
      </c>
      <c r="B50" s="30">
        <v>77802.64</v>
      </c>
      <c r="C50" s="30">
        <v>28254.38</v>
      </c>
      <c r="D50" s="30">
        <v>-9023.7800000000007</v>
      </c>
      <c r="E50" s="30">
        <v>0</v>
      </c>
      <c r="F50" s="30">
        <v>0</v>
      </c>
      <c r="G50" s="30">
        <v>0</v>
      </c>
      <c r="H50" s="30">
        <v>97033.24</v>
      </c>
      <c r="I50" s="31">
        <f>ROW()</f>
        <v>50</v>
      </c>
    </row>
    <row r="51" spans="1:9">
      <c r="A51" s="89" t="s">
        <v>141</v>
      </c>
      <c r="B51" s="92">
        <v>62839.32</v>
      </c>
      <c r="C51" s="92">
        <v>18475.169999999998</v>
      </c>
      <c r="D51" s="92">
        <v>-0.28000000000000003</v>
      </c>
      <c r="E51" s="92">
        <v>0</v>
      </c>
      <c r="F51" s="92">
        <v>0</v>
      </c>
      <c r="G51" s="92">
        <v>0</v>
      </c>
      <c r="H51" s="92">
        <v>81314.209999999992</v>
      </c>
      <c r="I51" s="91">
        <f>ROW()</f>
        <v>51</v>
      </c>
    </row>
    <row r="52" spans="1:9" s="103" customFormat="1">
      <c r="A52" s="103" t="s">
        <v>68</v>
      </c>
      <c r="B52" s="104">
        <v>4945884.9000000004</v>
      </c>
      <c r="C52" s="104">
        <v>98877.96</v>
      </c>
      <c r="D52" s="104">
        <v>0</v>
      </c>
      <c r="E52" s="104">
        <v>0</v>
      </c>
      <c r="F52" s="104">
        <v>0</v>
      </c>
      <c r="G52" s="104">
        <v>0</v>
      </c>
      <c r="H52" s="104">
        <v>5044762.8600000003</v>
      </c>
      <c r="I52" s="102">
        <f>ROW()</f>
        <v>52</v>
      </c>
    </row>
    <row r="53" spans="1:9" s="29" customFormat="1">
      <c r="A53" s="32" t="s">
        <v>222</v>
      </c>
      <c r="B53" s="33">
        <v>108028795.60000002</v>
      </c>
      <c r="C53" s="33">
        <v>7303751.5399999991</v>
      </c>
      <c r="D53" s="33">
        <v>-497789.10000000009</v>
      </c>
      <c r="E53" s="33">
        <v>-10347.58</v>
      </c>
      <c r="F53" s="33">
        <v>111288.11</v>
      </c>
      <c r="G53" s="33">
        <v>0</v>
      </c>
      <c r="H53" s="33">
        <v>114935698.56999999</v>
      </c>
      <c r="I53" s="31">
        <f>ROW()</f>
        <v>53</v>
      </c>
    </row>
    <row r="54" spans="1:9" s="29" customFormat="1">
      <c r="A54" s="34"/>
      <c r="B54" s="35"/>
      <c r="C54" s="35"/>
      <c r="D54" s="35"/>
      <c r="E54" s="35"/>
      <c r="F54" s="35"/>
      <c r="G54" s="35"/>
      <c r="H54" s="35"/>
      <c r="I54" s="31">
        <f>ROW()</f>
        <v>54</v>
      </c>
    </row>
    <row r="55" spans="1:9">
      <c r="A55" s="89" t="s">
        <v>191</v>
      </c>
      <c r="B55" s="114" t="s">
        <v>123</v>
      </c>
      <c r="C55" s="114"/>
      <c r="D55" s="114"/>
      <c r="E55" s="114"/>
      <c r="F55" s="114"/>
      <c r="G55" s="114"/>
      <c r="H55" s="90" t="s">
        <v>192</v>
      </c>
      <c r="I55" s="91">
        <f>ROW()</f>
        <v>55</v>
      </c>
    </row>
    <row r="56" spans="1:9">
      <c r="B56" s="114" t="s">
        <v>193</v>
      </c>
      <c r="C56" s="114"/>
      <c r="D56" s="114"/>
      <c r="E56" s="114"/>
      <c r="F56" s="114"/>
      <c r="G56" s="114"/>
      <c r="H56" s="90" t="s">
        <v>163</v>
      </c>
      <c r="I56" s="91">
        <f>ROW()</f>
        <v>56</v>
      </c>
    </row>
    <row r="57" spans="1:9">
      <c r="A57" s="89" t="s">
        <v>127</v>
      </c>
      <c r="B57" s="114" t="str">
        <f>B3</f>
        <v>Current Period: DEC-12</v>
      </c>
      <c r="C57" s="114"/>
      <c r="D57" s="114"/>
      <c r="E57" s="114"/>
      <c r="F57" s="114"/>
      <c r="G57" s="114"/>
      <c r="I57" s="91">
        <f>ROW()</f>
        <v>57</v>
      </c>
    </row>
    <row r="58" spans="1:9">
      <c r="I58" s="91">
        <f>ROW()</f>
        <v>58</v>
      </c>
    </row>
    <row r="59" spans="1:9" ht="13.5" customHeight="1" thickBot="1">
      <c r="A59" s="93"/>
      <c r="B59" s="94"/>
      <c r="C59" s="94"/>
      <c r="D59" s="94"/>
      <c r="E59" s="94"/>
      <c r="F59" s="94"/>
      <c r="G59" s="94"/>
      <c r="H59" s="94"/>
      <c r="I59" s="91">
        <f>ROW()</f>
        <v>59</v>
      </c>
    </row>
    <row r="60" spans="1:9">
      <c r="A60" s="89" t="s">
        <v>128</v>
      </c>
      <c r="B60" s="95"/>
      <c r="C60" s="95"/>
      <c r="D60" s="95"/>
      <c r="E60" s="95"/>
      <c r="F60" s="95" t="s">
        <v>111</v>
      </c>
      <c r="G60" s="95" t="s">
        <v>113</v>
      </c>
      <c r="H60" s="95"/>
      <c r="I60" s="91">
        <f>ROW()</f>
        <v>60</v>
      </c>
    </row>
    <row r="61" spans="1:9" ht="13.5" customHeight="1" thickBot="1">
      <c r="A61" s="93" t="s">
        <v>194</v>
      </c>
      <c r="B61" s="96" t="s">
        <v>130</v>
      </c>
      <c r="C61" s="96" t="s">
        <v>131</v>
      </c>
      <c r="D61" s="96" t="s">
        <v>6</v>
      </c>
      <c r="E61" s="96" t="s">
        <v>132</v>
      </c>
      <c r="F61" s="96" t="s">
        <v>112</v>
      </c>
      <c r="G61" s="96" t="s">
        <v>8</v>
      </c>
      <c r="H61" s="96" t="s">
        <v>133</v>
      </c>
      <c r="I61" s="91">
        <f>ROW()</f>
        <v>61</v>
      </c>
    </row>
    <row r="62" spans="1:9">
      <c r="A62" s="89" t="s">
        <v>223</v>
      </c>
      <c r="I62" s="91">
        <f>ROW()</f>
        <v>62</v>
      </c>
    </row>
    <row r="63" spans="1:9">
      <c r="A63" s="89" t="s">
        <v>136</v>
      </c>
      <c r="B63" s="92">
        <v>5798288.96</v>
      </c>
      <c r="C63" s="92">
        <v>254444.81</v>
      </c>
      <c r="D63" s="92">
        <v>-27180.16</v>
      </c>
      <c r="E63" s="92">
        <v>0</v>
      </c>
      <c r="F63" s="92">
        <v>0</v>
      </c>
      <c r="G63" s="92">
        <v>0</v>
      </c>
      <c r="H63" s="92">
        <v>6025553.6099999994</v>
      </c>
      <c r="I63" s="91">
        <f>ROW()</f>
        <v>63</v>
      </c>
    </row>
    <row r="64" spans="1:9" s="103" customFormat="1">
      <c r="A64" s="103" t="s">
        <v>197</v>
      </c>
      <c r="B64" s="104">
        <v>71300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71300</v>
      </c>
      <c r="I64" s="102">
        <f>ROW()</f>
        <v>64</v>
      </c>
    </row>
    <row r="65" spans="1:9">
      <c r="A65" s="89" t="s">
        <v>198</v>
      </c>
      <c r="B65" s="92">
        <v>13740662.630000001</v>
      </c>
      <c r="C65" s="92">
        <v>620020</v>
      </c>
      <c r="D65" s="92">
        <v>-415154.48</v>
      </c>
      <c r="E65" s="92">
        <v>37193.18</v>
      </c>
      <c r="F65" s="92">
        <v>0</v>
      </c>
      <c r="G65" s="92">
        <v>-54000.45</v>
      </c>
      <c r="H65" s="92">
        <v>13928720.880000001</v>
      </c>
      <c r="I65" s="91">
        <f>ROW()</f>
        <v>65</v>
      </c>
    </row>
    <row r="66" spans="1:9">
      <c r="A66" s="89" t="s">
        <v>138</v>
      </c>
      <c r="B66" s="92">
        <v>5486133.6900000004</v>
      </c>
      <c r="C66" s="92">
        <v>227097.71</v>
      </c>
      <c r="D66" s="92">
        <v>-26368.5</v>
      </c>
      <c r="E66" s="92">
        <v>-15452.97</v>
      </c>
      <c r="F66" s="92">
        <v>0</v>
      </c>
      <c r="G66" s="92">
        <v>0</v>
      </c>
      <c r="H66" s="92">
        <v>5671409.9300000006</v>
      </c>
      <c r="I66" s="91">
        <f>ROW()</f>
        <v>66</v>
      </c>
    </row>
    <row r="67" spans="1:9" s="103" customFormat="1">
      <c r="A67" s="103" t="s">
        <v>199</v>
      </c>
      <c r="B67" s="104">
        <v>3389284.31</v>
      </c>
      <c r="C67" s="104">
        <v>141642.5</v>
      </c>
      <c r="D67" s="104">
        <v>0</v>
      </c>
      <c r="E67" s="104">
        <v>0</v>
      </c>
      <c r="F67" s="104">
        <v>0</v>
      </c>
      <c r="G67" s="104">
        <v>0</v>
      </c>
      <c r="H67" s="104">
        <v>3530926.81</v>
      </c>
      <c r="I67" s="102">
        <f>ROW()</f>
        <v>67</v>
      </c>
    </row>
    <row r="68" spans="1:9">
      <c r="A68" s="89" t="s">
        <v>200</v>
      </c>
      <c r="B68" s="92">
        <v>266685.69</v>
      </c>
      <c r="C68" s="92">
        <v>17712.72</v>
      </c>
      <c r="D68" s="92">
        <v>-616.21</v>
      </c>
      <c r="E68" s="92">
        <v>0</v>
      </c>
      <c r="F68" s="92">
        <v>0</v>
      </c>
      <c r="G68" s="92">
        <v>0</v>
      </c>
      <c r="H68" s="92">
        <v>283782.2</v>
      </c>
      <c r="I68" s="91">
        <f>ROW()</f>
        <v>68</v>
      </c>
    </row>
    <row r="69" spans="1:9">
      <c r="A69" s="89" t="s">
        <v>224</v>
      </c>
      <c r="B69" s="92">
        <v>1143.3599999999999</v>
      </c>
      <c r="C69" s="92">
        <v>1746.12</v>
      </c>
      <c r="D69" s="92">
        <v>0</v>
      </c>
      <c r="E69" s="92">
        <v>0</v>
      </c>
      <c r="F69" s="92">
        <v>0</v>
      </c>
      <c r="G69" s="92">
        <v>0</v>
      </c>
      <c r="H69" s="92">
        <v>2889.4799999999996</v>
      </c>
      <c r="I69" s="31">
        <f>ROW()</f>
        <v>69</v>
      </c>
    </row>
    <row r="70" spans="1:9" s="103" customFormat="1">
      <c r="A70" s="103" t="s">
        <v>225</v>
      </c>
      <c r="B70" s="104">
        <v>126843.6</v>
      </c>
      <c r="C70" s="104">
        <v>30561.72</v>
      </c>
      <c r="D70" s="104">
        <v>-110583.13</v>
      </c>
      <c r="E70" s="104">
        <v>0</v>
      </c>
      <c r="F70" s="104">
        <v>0</v>
      </c>
      <c r="G70" s="104">
        <v>0</v>
      </c>
      <c r="H70" s="104">
        <v>46822.19</v>
      </c>
      <c r="I70" s="102">
        <f>ROW()</f>
        <v>70</v>
      </c>
    </row>
    <row r="71" spans="1:9" s="29" customFormat="1">
      <c r="A71" s="29" t="s">
        <v>141</v>
      </c>
      <c r="B71" s="30">
        <v>315697.36</v>
      </c>
      <c r="C71" s="30">
        <v>-20929.080000000002</v>
      </c>
      <c r="D71" s="30">
        <v>-13014.06</v>
      </c>
      <c r="E71" s="30">
        <v>0</v>
      </c>
      <c r="F71" s="30">
        <v>0</v>
      </c>
      <c r="G71" s="30">
        <v>0</v>
      </c>
      <c r="H71" s="30">
        <v>281754.21999999997</v>
      </c>
      <c r="I71" s="31">
        <f>ROW()</f>
        <v>71</v>
      </c>
    </row>
    <row r="72" spans="1:9">
      <c r="A72" s="89" t="s">
        <v>68</v>
      </c>
      <c r="B72" s="92">
        <v>12326831.23</v>
      </c>
      <c r="C72" s="92">
        <v>712215</v>
      </c>
      <c r="D72" s="92">
        <v>0</v>
      </c>
      <c r="E72" s="92">
        <v>0</v>
      </c>
      <c r="F72" s="92">
        <v>0</v>
      </c>
      <c r="G72" s="92">
        <v>0</v>
      </c>
      <c r="H72" s="92">
        <v>13039046.23</v>
      </c>
      <c r="I72" s="91">
        <f>ROW()</f>
        <v>72</v>
      </c>
    </row>
    <row r="73" spans="1:9" s="103" customFormat="1">
      <c r="A73" s="107" t="s">
        <v>226</v>
      </c>
      <c r="B73" s="108">
        <v>41522870.829999998</v>
      </c>
      <c r="C73" s="108">
        <v>1984511.5</v>
      </c>
      <c r="D73" s="108">
        <v>-592916.54</v>
      </c>
      <c r="E73" s="108">
        <v>21740.21</v>
      </c>
      <c r="F73" s="108">
        <v>0</v>
      </c>
      <c r="G73" s="108">
        <v>-54000.45</v>
      </c>
      <c r="H73" s="108">
        <v>42882205.549999997</v>
      </c>
      <c r="I73" s="102">
        <f>ROW()</f>
        <v>73</v>
      </c>
    </row>
    <row r="74" spans="1:9" s="29" customFormat="1">
      <c r="A74" s="29" t="s">
        <v>227</v>
      </c>
      <c r="B74" s="30"/>
      <c r="C74" s="30"/>
      <c r="D74" s="30"/>
      <c r="E74" s="30"/>
      <c r="F74" s="30"/>
      <c r="G74" s="30"/>
      <c r="H74" s="30"/>
      <c r="I74" s="31">
        <f>ROW()</f>
        <v>74</v>
      </c>
    </row>
    <row r="75" spans="1:9">
      <c r="A75" s="89" t="s">
        <v>136</v>
      </c>
      <c r="B75" s="92">
        <v>20938157.239999998</v>
      </c>
      <c r="C75" s="92">
        <v>1203611.52</v>
      </c>
      <c r="D75" s="92">
        <v>-45902.58</v>
      </c>
      <c r="E75" s="92">
        <v>-43823.91</v>
      </c>
      <c r="F75" s="92">
        <v>0</v>
      </c>
      <c r="G75" s="92">
        <v>0</v>
      </c>
      <c r="H75" s="92">
        <v>22052042.27</v>
      </c>
      <c r="I75" s="91">
        <f>ROW()</f>
        <v>75</v>
      </c>
    </row>
    <row r="76" spans="1:9" s="103" customFormat="1">
      <c r="A76" s="103" t="s">
        <v>197</v>
      </c>
      <c r="B76" s="104">
        <v>108300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108300</v>
      </c>
      <c r="I76" s="102">
        <f>ROW()</f>
        <v>76</v>
      </c>
    </row>
    <row r="77" spans="1:9" s="29" customFormat="1">
      <c r="A77" s="29" t="s">
        <v>198</v>
      </c>
      <c r="B77" s="30">
        <v>30443759.48</v>
      </c>
      <c r="C77" s="30">
        <v>3252082.63</v>
      </c>
      <c r="D77" s="30">
        <v>-34885.71</v>
      </c>
      <c r="E77" s="30">
        <v>-20485.45</v>
      </c>
      <c r="F77" s="30">
        <v>0</v>
      </c>
      <c r="G77" s="30">
        <v>0</v>
      </c>
      <c r="H77" s="30">
        <v>33640470.949999996</v>
      </c>
      <c r="I77" s="31">
        <f>ROW()</f>
        <v>77</v>
      </c>
    </row>
    <row r="78" spans="1:9">
      <c r="A78" s="89" t="s">
        <v>138</v>
      </c>
      <c r="B78" s="92">
        <v>20937389.5</v>
      </c>
      <c r="C78" s="92">
        <v>942591.4</v>
      </c>
      <c r="D78" s="92">
        <v>0</v>
      </c>
      <c r="E78" s="92">
        <v>0</v>
      </c>
      <c r="F78" s="92">
        <v>0</v>
      </c>
      <c r="G78" s="92">
        <v>0</v>
      </c>
      <c r="H78" s="92">
        <v>21879980.899999999</v>
      </c>
      <c r="I78" s="91">
        <f>ROW()</f>
        <v>78</v>
      </c>
    </row>
    <row r="79" spans="1:9" s="103" customFormat="1">
      <c r="A79" s="103" t="s">
        <v>199</v>
      </c>
      <c r="B79" s="104">
        <v>6094796.9299999997</v>
      </c>
      <c r="C79" s="104">
        <v>324171.13</v>
      </c>
      <c r="D79" s="104">
        <v>-1232.72</v>
      </c>
      <c r="E79" s="104">
        <v>0</v>
      </c>
      <c r="F79" s="104">
        <v>0</v>
      </c>
      <c r="G79" s="104">
        <v>0</v>
      </c>
      <c r="H79" s="104">
        <v>6417735.3399999999</v>
      </c>
      <c r="I79" s="102">
        <f>ROW()</f>
        <v>79</v>
      </c>
    </row>
    <row r="80" spans="1:9" s="29" customFormat="1">
      <c r="A80" s="29" t="s">
        <v>200</v>
      </c>
      <c r="B80" s="30">
        <v>593241.63</v>
      </c>
      <c r="C80" s="30">
        <v>56884.45</v>
      </c>
      <c r="D80" s="30">
        <v>-21719.46</v>
      </c>
      <c r="E80" s="30">
        <v>0</v>
      </c>
      <c r="F80" s="30">
        <v>0</v>
      </c>
      <c r="G80" s="30">
        <v>0</v>
      </c>
      <c r="H80" s="30">
        <v>628406.62</v>
      </c>
      <c r="I80" s="31">
        <f>ROW()</f>
        <v>80</v>
      </c>
    </row>
    <row r="81" spans="1:9">
      <c r="A81" s="89" t="s">
        <v>228</v>
      </c>
      <c r="B81" s="92">
        <v>3905.76</v>
      </c>
      <c r="C81" s="92">
        <v>5905.2</v>
      </c>
      <c r="D81" s="92">
        <v>0</v>
      </c>
      <c r="E81" s="92">
        <v>0</v>
      </c>
      <c r="F81" s="92">
        <v>0</v>
      </c>
      <c r="G81" s="92">
        <v>0</v>
      </c>
      <c r="H81" s="92">
        <v>9810.9599999999991</v>
      </c>
      <c r="I81" s="91">
        <f>ROW()</f>
        <v>81</v>
      </c>
    </row>
    <row r="82" spans="1:9" s="103" customFormat="1">
      <c r="A82" s="103" t="s">
        <v>229</v>
      </c>
      <c r="B82" s="104">
        <v>678119.65</v>
      </c>
      <c r="C82" s="104">
        <v>225269.16</v>
      </c>
      <c r="D82" s="104">
        <v>0</v>
      </c>
      <c r="E82" s="104">
        <v>0</v>
      </c>
      <c r="F82" s="104">
        <v>0</v>
      </c>
      <c r="G82" s="104">
        <v>0</v>
      </c>
      <c r="H82" s="104">
        <v>903388.81</v>
      </c>
      <c r="I82" s="102">
        <f>ROW()</f>
        <v>82</v>
      </c>
    </row>
    <row r="83" spans="1:9" s="29" customFormat="1">
      <c r="A83" s="29" t="s">
        <v>141</v>
      </c>
      <c r="B83" s="30">
        <v>347273.98</v>
      </c>
      <c r="C83" s="30">
        <v>4795.49</v>
      </c>
      <c r="D83" s="30">
        <v>-22</v>
      </c>
      <c r="E83" s="30">
        <v>0</v>
      </c>
      <c r="F83" s="30">
        <v>0</v>
      </c>
      <c r="G83" s="30">
        <v>0</v>
      </c>
      <c r="H83" s="30">
        <v>352047.47</v>
      </c>
      <c r="I83" s="31">
        <f>ROW()</f>
        <v>83</v>
      </c>
    </row>
    <row r="84" spans="1:9">
      <c r="A84" s="89" t="s">
        <v>68</v>
      </c>
      <c r="B84" s="92">
        <v>19757048.510000002</v>
      </c>
      <c r="C84" s="92">
        <v>950367</v>
      </c>
      <c r="D84" s="92">
        <v>0</v>
      </c>
      <c r="E84" s="92">
        <v>0</v>
      </c>
      <c r="F84" s="92">
        <v>0</v>
      </c>
      <c r="G84" s="92">
        <v>0</v>
      </c>
      <c r="H84" s="92">
        <v>20707415.510000002</v>
      </c>
      <c r="I84" s="91">
        <f>ROW()</f>
        <v>84</v>
      </c>
    </row>
    <row r="85" spans="1:9" s="103" customFormat="1">
      <c r="A85" s="107" t="s">
        <v>230</v>
      </c>
      <c r="B85" s="108">
        <v>99901992.680000022</v>
      </c>
      <c r="C85" s="108">
        <v>6965677.9800000014</v>
      </c>
      <c r="D85" s="108">
        <v>-103762.47</v>
      </c>
      <c r="E85" s="108">
        <v>-64309.36</v>
      </c>
      <c r="F85" s="108">
        <v>0</v>
      </c>
      <c r="G85" s="108">
        <v>0</v>
      </c>
      <c r="H85" s="108">
        <v>106699598.83000001</v>
      </c>
      <c r="I85" s="102">
        <f>ROW()</f>
        <v>85</v>
      </c>
    </row>
    <row r="86" spans="1:9" s="29" customFormat="1">
      <c r="A86" s="36" t="s">
        <v>231</v>
      </c>
      <c r="B86" s="33">
        <v>738037876.18000007</v>
      </c>
      <c r="C86" s="33">
        <v>78192366.849999994</v>
      </c>
      <c r="D86" s="33">
        <v>-21780351.420000002</v>
      </c>
      <c r="E86" s="33">
        <v>-17790003.469999999</v>
      </c>
      <c r="F86" s="33">
        <v>841702.53</v>
      </c>
      <c r="G86" s="33">
        <v>0</v>
      </c>
      <c r="H86" s="33">
        <v>777501590.66999996</v>
      </c>
      <c r="I86" s="31">
        <f>ROW()</f>
        <v>86</v>
      </c>
    </row>
    <row r="87" spans="1:9">
      <c r="A87" s="89" t="s">
        <v>143</v>
      </c>
      <c r="I87" s="91">
        <f>ROW()</f>
        <v>87</v>
      </c>
    </row>
    <row r="88" spans="1:9" s="103" customFormat="1">
      <c r="A88" s="103" t="s">
        <v>232</v>
      </c>
      <c r="B88" s="104"/>
      <c r="C88" s="104"/>
      <c r="D88" s="104"/>
      <c r="E88" s="104"/>
      <c r="F88" s="104"/>
      <c r="G88" s="104"/>
      <c r="H88" s="104"/>
      <c r="I88" s="102">
        <f>ROW()</f>
        <v>88</v>
      </c>
    </row>
    <row r="89" spans="1:9" s="29" customFormat="1">
      <c r="A89" s="29" t="s">
        <v>146</v>
      </c>
      <c r="B89" s="30">
        <v>4617635.9000000004</v>
      </c>
      <c r="C89" s="30">
        <v>359901.6</v>
      </c>
      <c r="D89" s="30">
        <v>0</v>
      </c>
      <c r="E89" s="30">
        <v>0</v>
      </c>
      <c r="F89" s="30">
        <v>0</v>
      </c>
      <c r="G89" s="30">
        <v>0</v>
      </c>
      <c r="H89" s="30">
        <v>4977537.5</v>
      </c>
      <c r="I89" s="31">
        <f>ROW()</f>
        <v>89</v>
      </c>
    </row>
    <row r="90" spans="1:9">
      <c r="A90" s="89" t="s">
        <v>147</v>
      </c>
      <c r="B90" s="92">
        <v>2122127.7599999998</v>
      </c>
      <c r="C90" s="92">
        <v>164683.32</v>
      </c>
      <c r="D90" s="92">
        <v>0</v>
      </c>
      <c r="E90" s="92">
        <v>0</v>
      </c>
      <c r="F90" s="92">
        <v>0</v>
      </c>
      <c r="G90" s="92">
        <v>0</v>
      </c>
      <c r="H90" s="92">
        <v>2286811.0799999996</v>
      </c>
      <c r="I90" s="91">
        <f>ROW()</f>
        <v>90</v>
      </c>
    </row>
    <row r="91" spans="1:9" s="103" customFormat="1">
      <c r="A91" s="103" t="s">
        <v>148</v>
      </c>
      <c r="B91" s="104">
        <v>398423.8</v>
      </c>
      <c r="C91" s="104">
        <v>30956.76</v>
      </c>
      <c r="D91" s="104">
        <v>0</v>
      </c>
      <c r="E91" s="104">
        <v>0</v>
      </c>
      <c r="F91" s="104">
        <v>0</v>
      </c>
      <c r="G91" s="104">
        <v>0</v>
      </c>
      <c r="H91" s="104">
        <v>429380.56</v>
      </c>
      <c r="I91" s="102">
        <f>ROW()</f>
        <v>91</v>
      </c>
    </row>
    <row r="92" spans="1:9" s="29" customFormat="1">
      <c r="A92" s="29" t="s">
        <v>150</v>
      </c>
      <c r="B92" s="30">
        <v>269761.28000000003</v>
      </c>
      <c r="C92" s="30">
        <v>19859.68</v>
      </c>
      <c r="D92" s="30">
        <v>0</v>
      </c>
      <c r="E92" s="30">
        <v>0</v>
      </c>
      <c r="F92" s="30">
        <v>0</v>
      </c>
      <c r="G92" s="30">
        <v>0</v>
      </c>
      <c r="H92" s="30">
        <v>289620.96000000002</v>
      </c>
      <c r="I92" s="31">
        <f>ROW()</f>
        <v>92</v>
      </c>
    </row>
    <row r="93" spans="1:9">
      <c r="A93" s="89" t="s">
        <v>68</v>
      </c>
      <c r="B93" s="92">
        <v>-19228</v>
      </c>
      <c r="C93" s="92">
        <v>-1938</v>
      </c>
      <c r="D93" s="92">
        <v>0</v>
      </c>
      <c r="E93" s="92">
        <v>0</v>
      </c>
      <c r="F93" s="92">
        <v>0</v>
      </c>
      <c r="G93" s="92">
        <v>0</v>
      </c>
      <c r="H93" s="92">
        <v>-21166</v>
      </c>
      <c r="I93" s="91">
        <f>ROW()</f>
        <v>93</v>
      </c>
    </row>
    <row r="94" spans="1:9" s="103" customFormat="1">
      <c r="A94" s="107" t="s">
        <v>233</v>
      </c>
      <c r="B94" s="108">
        <v>7388720.7400000002</v>
      </c>
      <c r="C94" s="108">
        <v>573463.36</v>
      </c>
      <c r="D94" s="108">
        <v>0</v>
      </c>
      <c r="E94" s="108">
        <v>0</v>
      </c>
      <c r="F94" s="108">
        <v>0</v>
      </c>
      <c r="G94" s="108">
        <v>0</v>
      </c>
      <c r="H94" s="108">
        <v>7962184.0999999996</v>
      </c>
      <c r="I94" s="102">
        <f>ROW()</f>
        <v>94</v>
      </c>
    </row>
    <row r="95" spans="1:9" s="29" customFormat="1">
      <c r="A95" s="37" t="s">
        <v>234</v>
      </c>
      <c r="B95" s="35"/>
      <c r="C95" s="35"/>
      <c r="D95" s="35"/>
      <c r="E95" s="35"/>
      <c r="F95" s="35"/>
      <c r="G95" s="35"/>
      <c r="H95" s="35"/>
      <c r="I95" s="31"/>
    </row>
    <row r="96" spans="1:9" s="29" customFormat="1">
      <c r="A96" s="37" t="s">
        <v>144</v>
      </c>
      <c r="B96" s="35">
        <v>23557.23</v>
      </c>
      <c r="C96" s="35">
        <v>47121.96</v>
      </c>
      <c r="D96" s="35">
        <v>0</v>
      </c>
      <c r="E96" s="35">
        <v>0</v>
      </c>
      <c r="F96" s="35">
        <v>0</v>
      </c>
      <c r="G96" s="35">
        <v>0</v>
      </c>
      <c r="H96" s="35">
        <v>70679.19</v>
      </c>
      <c r="I96" s="31"/>
    </row>
    <row r="97" spans="1:9" s="103" customFormat="1">
      <c r="A97" s="109" t="s">
        <v>145</v>
      </c>
      <c r="B97" s="110">
        <v>14466.81</v>
      </c>
      <c r="C97" s="110">
        <v>28938.240000000002</v>
      </c>
      <c r="D97" s="110">
        <v>0</v>
      </c>
      <c r="E97" s="110">
        <v>0</v>
      </c>
      <c r="F97" s="110">
        <v>0</v>
      </c>
      <c r="G97" s="110">
        <v>0</v>
      </c>
      <c r="H97" s="110">
        <v>43405.05</v>
      </c>
      <c r="I97" s="102"/>
    </row>
    <row r="98" spans="1:9" s="29" customFormat="1">
      <c r="A98" s="37" t="s">
        <v>146</v>
      </c>
      <c r="B98" s="35">
        <v>68630.28</v>
      </c>
      <c r="C98" s="35">
        <v>137282.51999999999</v>
      </c>
      <c r="D98" s="35">
        <v>0</v>
      </c>
      <c r="E98" s="35">
        <v>0</v>
      </c>
      <c r="F98" s="35">
        <v>0</v>
      </c>
      <c r="G98" s="35">
        <v>0</v>
      </c>
      <c r="H98" s="35">
        <v>205912.8</v>
      </c>
      <c r="I98" s="31"/>
    </row>
    <row r="99" spans="1:9" s="29" customFormat="1">
      <c r="A99" s="37" t="s">
        <v>148</v>
      </c>
      <c r="B99" s="35">
        <v>19714.71</v>
      </c>
      <c r="C99" s="35">
        <v>39585.440000000002</v>
      </c>
      <c r="D99" s="35">
        <v>0</v>
      </c>
      <c r="E99" s="35">
        <v>0</v>
      </c>
      <c r="F99" s="35">
        <v>0</v>
      </c>
      <c r="G99" s="35">
        <v>0</v>
      </c>
      <c r="H99" s="35">
        <v>59300.15</v>
      </c>
      <c r="I99" s="31"/>
    </row>
    <row r="100" spans="1:9" s="103" customFormat="1">
      <c r="A100" s="109" t="s">
        <v>149</v>
      </c>
      <c r="B100" s="110">
        <v>171042.97</v>
      </c>
      <c r="C100" s="110">
        <v>2277.48</v>
      </c>
      <c r="D100" s="110">
        <v>0</v>
      </c>
      <c r="E100" s="110">
        <v>0</v>
      </c>
      <c r="F100" s="110">
        <v>0</v>
      </c>
      <c r="G100" s="110">
        <v>0</v>
      </c>
      <c r="H100" s="110">
        <v>173320.45</v>
      </c>
      <c r="I100" s="102"/>
    </row>
    <row r="101" spans="1:9" s="29" customFormat="1">
      <c r="A101" s="36" t="s">
        <v>235</v>
      </c>
      <c r="B101" s="33">
        <v>297412</v>
      </c>
      <c r="C101" s="33">
        <v>255205.63999999998</v>
      </c>
      <c r="D101" s="33">
        <v>0</v>
      </c>
      <c r="E101" s="33">
        <v>0</v>
      </c>
      <c r="F101" s="33">
        <v>0</v>
      </c>
      <c r="G101" s="33">
        <v>0</v>
      </c>
      <c r="H101" s="33">
        <v>552617.64</v>
      </c>
      <c r="I101" s="31"/>
    </row>
    <row r="102" spans="1:9" s="29" customFormat="1">
      <c r="A102" s="29" t="s">
        <v>236</v>
      </c>
      <c r="B102" s="30"/>
      <c r="C102" s="30"/>
      <c r="D102" s="30"/>
      <c r="E102" s="30"/>
      <c r="F102" s="30"/>
      <c r="G102" s="30"/>
      <c r="H102" s="30"/>
      <c r="I102" s="31">
        <f>ROW()</f>
        <v>102</v>
      </c>
    </row>
    <row r="103" spans="1:9" s="103" customFormat="1">
      <c r="A103" s="103" t="s">
        <v>144</v>
      </c>
      <c r="B103" s="104">
        <v>54862.43</v>
      </c>
      <c r="C103" s="104">
        <v>47086.37</v>
      </c>
      <c r="D103" s="104">
        <v>0</v>
      </c>
      <c r="E103" s="104">
        <v>0</v>
      </c>
      <c r="F103" s="104">
        <v>0</v>
      </c>
      <c r="G103" s="104">
        <v>0</v>
      </c>
      <c r="H103" s="104">
        <v>101948.8</v>
      </c>
      <c r="I103" s="102">
        <f>ROW()</f>
        <v>103</v>
      </c>
    </row>
    <row r="104" spans="1:9" s="29" customFormat="1">
      <c r="A104" s="29" t="s">
        <v>237</v>
      </c>
      <c r="B104" s="30">
        <v>180576.4</v>
      </c>
      <c r="C104" s="30">
        <v>25276.95</v>
      </c>
      <c r="D104" s="30">
        <v>-23443.59</v>
      </c>
      <c r="E104" s="30">
        <v>0</v>
      </c>
      <c r="F104" s="30">
        <v>0</v>
      </c>
      <c r="G104" s="30">
        <v>0</v>
      </c>
      <c r="H104" s="30">
        <v>182409.76</v>
      </c>
      <c r="I104" s="31">
        <f>ROW()</f>
        <v>104</v>
      </c>
    </row>
    <row r="105" spans="1:9" s="29" customFormat="1">
      <c r="A105" s="29" t="s">
        <v>146</v>
      </c>
      <c r="B105" s="30">
        <v>65832.05</v>
      </c>
      <c r="C105" s="30">
        <v>86608.89</v>
      </c>
      <c r="D105" s="30">
        <v>0</v>
      </c>
      <c r="E105" s="30">
        <v>65437.41</v>
      </c>
      <c r="F105" s="30">
        <v>0</v>
      </c>
      <c r="G105" s="30">
        <v>0</v>
      </c>
      <c r="H105" s="30">
        <v>217878.35</v>
      </c>
      <c r="I105" s="31">
        <f>ROW()</f>
        <v>105</v>
      </c>
    </row>
    <row r="106" spans="1:9" s="103" customFormat="1">
      <c r="A106" s="103" t="s">
        <v>147</v>
      </c>
      <c r="B106" s="104">
        <v>2823372.33</v>
      </c>
      <c r="C106" s="104">
        <v>123801.12</v>
      </c>
      <c r="D106" s="104">
        <v>0</v>
      </c>
      <c r="E106" s="104">
        <v>0</v>
      </c>
      <c r="F106" s="104">
        <v>0</v>
      </c>
      <c r="G106" s="104">
        <v>0</v>
      </c>
      <c r="H106" s="104">
        <v>2947173.45</v>
      </c>
      <c r="I106" s="102">
        <f>ROW()</f>
        <v>106</v>
      </c>
    </row>
    <row r="107" spans="1:9" s="29" customFormat="1">
      <c r="A107" s="29" t="s">
        <v>148</v>
      </c>
      <c r="B107" s="30">
        <v>25434.82</v>
      </c>
      <c r="C107" s="30">
        <v>1745.16</v>
      </c>
      <c r="D107" s="30">
        <v>0</v>
      </c>
      <c r="E107" s="30">
        <v>-65437.41</v>
      </c>
      <c r="F107" s="30">
        <v>0</v>
      </c>
      <c r="G107" s="30">
        <v>0</v>
      </c>
      <c r="H107" s="30">
        <v>-38257.430000000008</v>
      </c>
      <c r="I107" s="31">
        <f>ROW()</f>
        <v>107</v>
      </c>
    </row>
    <row r="108" spans="1:9" s="29" customFormat="1">
      <c r="A108" s="29" t="s">
        <v>149</v>
      </c>
      <c r="B108" s="30">
        <v>-10533.49</v>
      </c>
      <c r="C108" s="30">
        <v>1617.94</v>
      </c>
      <c r="D108" s="30">
        <v>0</v>
      </c>
      <c r="E108" s="30">
        <v>0</v>
      </c>
      <c r="F108" s="30">
        <v>0</v>
      </c>
      <c r="G108" s="30">
        <v>0</v>
      </c>
      <c r="H108" s="30">
        <v>-8915.5499999999993</v>
      </c>
      <c r="I108" s="31">
        <f>ROW()</f>
        <v>108</v>
      </c>
    </row>
    <row r="109" spans="1:9" s="103" customFormat="1">
      <c r="A109" s="103" t="s">
        <v>68</v>
      </c>
      <c r="B109" s="104">
        <v>170263.57</v>
      </c>
      <c r="C109" s="104">
        <v>3258</v>
      </c>
      <c r="D109" s="104">
        <v>0</v>
      </c>
      <c r="E109" s="104">
        <v>0</v>
      </c>
      <c r="F109" s="104">
        <v>0</v>
      </c>
      <c r="G109" s="104">
        <v>0</v>
      </c>
      <c r="H109" s="104">
        <v>173521.57</v>
      </c>
      <c r="I109" s="102">
        <f>ROW()</f>
        <v>109</v>
      </c>
    </row>
    <row r="110" spans="1:9" s="29" customFormat="1">
      <c r="A110" s="36" t="s">
        <v>238</v>
      </c>
      <c r="B110" s="33">
        <v>3309808.1099999994</v>
      </c>
      <c r="C110" s="33">
        <v>289394.43</v>
      </c>
      <c r="D110" s="33">
        <v>-23443.59</v>
      </c>
      <c r="E110" s="33">
        <v>0</v>
      </c>
      <c r="F110" s="33">
        <v>0</v>
      </c>
      <c r="G110" s="33">
        <v>0</v>
      </c>
      <c r="H110" s="33">
        <v>3575758.95</v>
      </c>
      <c r="I110" s="31">
        <f>ROW()</f>
        <v>110</v>
      </c>
    </row>
    <row r="111" spans="1:9" s="29" customFormat="1">
      <c r="A111" s="37"/>
      <c r="B111" s="35"/>
      <c r="C111" s="35"/>
      <c r="D111" s="35"/>
      <c r="E111" s="35"/>
      <c r="F111" s="35"/>
      <c r="G111" s="35"/>
      <c r="H111" s="35"/>
      <c r="I111" s="91">
        <f>ROW()</f>
        <v>111</v>
      </c>
    </row>
    <row r="112" spans="1:9">
      <c r="A112" s="89" t="s">
        <v>191</v>
      </c>
      <c r="B112" s="114" t="s">
        <v>123</v>
      </c>
      <c r="C112" s="114"/>
      <c r="D112" s="114"/>
      <c r="E112" s="114"/>
      <c r="F112" s="114"/>
      <c r="G112" s="114"/>
      <c r="H112" s="90" t="s">
        <v>192</v>
      </c>
      <c r="I112" s="91">
        <f>ROW()</f>
        <v>112</v>
      </c>
    </row>
    <row r="113" spans="1:9">
      <c r="B113" s="114" t="s">
        <v>193</v>
      </c>
      <c r="C113" s="114"/>
      <c r="D113" s="114"/>
      <c r="E113" s="114"/>
      <c r="F113" s="114"/>
      <c r="G113" s="114"/>
      <c r="H113" s="90" t="s">
        <v>239</v>
      </c>
      <c r="I113" s="91">
        <f>ROW()</f>
        <v>113</v>
      </c>
    </row>
    <row r="114" spans="1:9">
      <c r="A114" s="89" t="s">
        <v>127</v>
      </c>
      <c r="B114" s="114" t="str">
        <f>B3</f>
        <v>Current Period: DEC-12</v>
      </c>
      <c r="C114" s="114"/>
      <c r="D114" s="114"/>
      <c r="E114" s="114"/>
      <c r="F114" s="114"/>
      <c r="G114" s="114"/>
      <c r="I114" s="91">
        <f>ROW()</f>
        <v>114</v>
      </c>
    </row>
    <row r="115" spans="1:9">
      <c r="I115" s="91">
        <f>ROW()</f>
        <v>115</v>
      </c>
    </row>
    <row r="116" spans="1:9" ht="13.5" customHeight="1" thickBot="1">
      <c r="A116" s="93"/>
      <c r="B116" s="94"/>
      <c r="C116" s="94"/>
      <c r="D116" s="94"/>
      <c r="E116" s="94"/>
      <c r="F116" s="94"/>
      <c r="G116" s="94"/>
      <c r="H116" s="94"/>
      <c r="I116" s="91">
        <f>ROW()</f>
        <v>116</v>
      </c>
    </row>
    <row r="117" spans="1:9">
      <c r="A117" s="89" t="s">
        <v>128</v>
      </c>
      <c r="B117" s="95"/>
      <c r="C117" s="95"/>
      <c r="D117" s="95"/>
      <c r="E117" s="95"/>
      <c r="F117" s="95" t="s">
        <v>111</v>
      </c>
      <c r="G117" s="95" t="s">
        <v>113</v>
      </c>
      <c r="H117" s="95"/>
      <c r="I117" s="91">
        <f>ROW()</f>
        <v>117</v>
      </c>
    </row>
    <row r="118" spans="1:9" ht="13.5" customHeight="1" thickBot="1">
      <c r="A118" s="93" t="s">
        <v>194</v>
      </c>
      <c r="B118" s="96" t="s">
        <v>130</v>
      </c>
      <c r="C118" s="96" t="s">
        <v>131</v>
      </c>
      <c r="D118" s="96" t="s">
        <v>6</v>
      </c>
      <c r="E118" s="96" t="s">
        <v>132</v>
      </c>
      <c r="F118" s="96" t="s">
        <v>112</v>
      </c>
      <c r="G118" s="96" t="s">
        <v>8</v>
      </c>
      <c r="H118" s="96" t="s">
        <v>133</v>
      </c>
      <c r="I118" s="91">
        <f>ROW()</f>
        <v>118</v>
      </c>
    </row>
    <row r="119" spans="1:9">
      <c r="A119" s="89" t="s">
        <v>240</v>
      </c>
      <c r="I119" s="91">
        <f>ROW()</f>
        <v>119</v>
      </c>
    </row>
    <row r="120" spans="1:9">
      <c r="A120" s="89" t="s">
        <v>144</v>
      </c>
      <c r="B120" s="92">
        <v>2197841.2200000002</v>
      </c>
      <c r="C120" s="92">
        <v>373385.22</v>
      </c>
      <c r="D120" s="92">
        <v>-1022062.77</v>
      </c>
      <c r="E120" s="92">
        <v>-151020.96</v>
      </c>
      <c r="F120" s="92">
        <v>0</v>
      </c>
      <c r="G120" s="92">
        <v>0</v>
      </c>
      <c r="H120" s="92">
        <v>1398142.7100000004</v>
      </c>
      <c r="I120" s="91">
        <f>ROW()</f>
        <v>120</v>
      </c>
    </row>
    <row r="121" spans="1:9" s="103" customFormat="1">
      <c r="A121" s="103" t="s">
        <v>237</v>
      </c>
      <c r="B121" s="104">
        <v>870404.45</v>
      </c>
      <c r="C121" s="104">
        <v>85215.48</v>
      </c>
      <c r="D121" s="104">
        <v>0</v>
      </c>
      <c r="E121" s="104">
        <v>0</v>
      </c>
      <c r="F121" s="104">
        <v>0</v>
      </c>
      <c r="G121" s="104">
        <v>0</v>
      </c>
      <c r="H121" s="104">
        <v>955619.92999999993</v>
      </c>
      <c r="I121" s="102">
        <f>ROW()</f>
        <v>121</v>
      </c>
    </row>
    <row r="122" spans="1:9">
      <c r="A122" s="89" t="s">
        <v>146</v>
      </c>
      <c r="B122" s="92">
        <v>-5725171.5599999996</v>
      </c>
      <c r="C122" s="92">
        <v>3186135.65</v>
      </c>
      <c r="D122" s="92">
        <v>-249093.88</v>
      </c>
      <c r="E122" s="92">
        <v>-21973.77</v>
      </c>
      <c r="F122" s="92">
        <v>0</v>
      </c>
      <c r="G122" s="92">
        <v>0</v>
      </c>
      <c r="H122" s="92">
        <v>-2810103.5599999996</v>
      </c>
      <c r="I122" s="91">
        <f>ROW()</f>
        <v>122</v>
      </c>
    </row>
    <row r="123" spans="1:9">
      <c r="A123" s="89" t="s">
        <v>147</v>
      </c>
      <c r="B123" s="92">
        <v>17895277.199999999</v>
      </c>
      <c r="C123" s="92">
        <v>1882930.32</v>
      </c>
      <c r="D123" s="92">
        <v>-7462.48</v>
      </c>
      <c r="E123" s="92">
        <v>0</v>
      </c>
      <c r="F123" s="92">
        <v>0</v>
      </c>
      <c r="G123" s="92">
        <v>0</v>
      </c>
      <c r="H123" s="92">
        <v>19770745.039999999</v>
      </c>
      <c r="I123" s="91">
        <f>ROW()</f>
        <v>123</v>
      </c>
    </row>
    <row r="124" spans="1:9" s="103" customFormat="1">
      <c r="A124" s="103" t="s">
        <v>148</v>
      </c>
      <c r="B124" s="104">
        <v>2493437.4900000002</v>
      </c>
      <c r="C124" s="104">
        <v>338240.36</v>
      </c>
      <c r="D124" s="104">
        <v>0</v>
      </c>
      <c r="E124" s="104">
        <v>0</v>
      </c>
      <c r="F124" s="104">
        <v>0</v>
      </c>
      <c r="G124" s="104">
        <v>0</v>
      </c>
      <c r="H124" s="104">
        <v>2831677.85</v>
      </c>
      <c r="I124" s="102">
        <f>ROW()</f>
        <v>124</v>
      </c>
    </row>
    <row r="125" spans="1:9">
      <c r="A125" s="89" t="s">
        <v>149</v>
      </c>
      <c r="B125" s="92">
        <v>19066.89</v>
      </c>
      <c r="C125" s="92">
        <v>31275.39</v>
      </c>
      <c r="D125" s="92">
        <v>-35796.910000000003</v>
      </c>
      <c r="E125" s="92">
        <v>0</v>
      </c>
      <c r="F125" s="92">
        <v>0</v>
      </c>
      <c r="G125" s="92">
        <v>0</v>
      </c>
      <c r="H125" s="92">
        <v>14545.369999999995</v>
      </c>
      <c r="I125" s="91">
        <f>ROW()</f>
        <v>125</v>
      </c>
    </row>
    <row r="126" spans="1:9">
      <c r="A126" s="89" t="s">
        <v>68</v>
      </c>
      <c r="B126" s="92">
        <v>2466993</v>
      </c>
      <c r="C126" s="92">
        <v>280020</v>
      </c>
      <c r="D126" s="92">
        <v>0</v>
      </c>
      <c r="E126" s="92">
        <v>0</v>
      </c>
      <c r="F126" s="92">
        <v>0</v>
      </c>
      <c r="G126" s="92">
        <v>0</v>
      </c>
      <c r="H126" s="92">
        <v>2747013</v>
      </c>
      <c r="I126" s="91">
        <f>ROW()</f>
        <v>126</v>
      </c>
    </row>
    <row r="127" spans="1:9" s="103" customFormat="1">
      <c r="A127" s="100" t="s">
        <v>241</v>
      </c>
      <c r="B127" s="108">
        <v>20217848.689999998</v>
      </c>
      <c r="C127" s="108">
        <v>6177202.4199999999</v>
      </c>
      <c r="D127" s="108">
        <v>-1314416.0399999998</v>
      </c>
      <c r="E127" s="108">
        <v>-172994.72999999998</v>
      </c>
      <c r="F127" s="108">
        <v>0</v>
      </c>
      <c r="G127" s="108">
        <v>0</v>
      </c>
      <c r="H127" s="108">
        <v>24907640.340000004</v>
      </c>
      <c r="I127" s="102">
        <f>ROW()</f>
        <v>127</v>
      </c>
    </row>
    <row r="128" spans="1:9">
      <c r="A128" s="111" t="s">
        <v>151</v>
      </c>
      <c r="B128" s="106">
        <v>31213789.539999999</v>
      </c>
      <c r="C128" s="106">
        <v>7295265.8499999996</v>
      </c>
      <c r="D128" s="106">
        <v>-1337859.6299999999</v>
      </c>
      <c r="E128" s="106">
        <v>-172994.72999999998</v>
      </c>
      <c r="F128" s="106">
        <v>0</v>
      </c>
      <c r="G128" s="106">
        <v>0</v>
      </c>
      <c r="H128" s="106">
        <v>36998201.030000001</v>
      </c>
      <c r="I128" s="91">
        <f>ROW()</f>
        <v>128</v>
      </c>
    </row>
    <row r="129" spans="1:9">
      <c r="A129" s="89" t="s">
        <v>152</v>
      </c>
      <c r="I129" s="91">
        <f>ROW()</f>
        <v>129</v>
      </c>
    </row>
    <row r="130" spans="1:9" s="103" customFormat="1">
      <c r="A130" s="103" t="s">
        <v>242</v>
      </c>
      <c r="B130" s="104"/>
      <c r="C130" s="104"/>
      <c r="D130" s="104"/>
      <c r="E130" s="104"/>
      <c r="F130" s="104"/>
      <c r="G130" s="104"/>
      <c r="H130" s="104"/>
      <c r="I130" s="102">
        <f>ROW()</f>
        <v>130</v>
      </c>
    </row>
    <row r="131" spans="1:9">
      <c r="A131" s="89" t="s">
        <v>153</v>
      </c>
      <c r="B131" s="92">
        <v>6118577.5</v>
      </c>
      <c r="C131" s="92">
        <v>197578.85</v>
      </c>
      <c r="D131" s="92">
        <v>0</v>
      </c>
      <c r="E131" s="92">
        <v>0</v>
      </c>
      <c r="F131" s="92">
        <v>0</v>
      </c>
      <c r="G131" s="92">
        <v>12015.33</v>
      </c>
      <c r="H131" s="92">
        <v>6328171.6799999997</v>
      </c>
      <c r="I131" s="91">
        <f>ROW()</f>
        <v>131</v>
      </c>
    </row>
    <row r="132" spans="1:9">
      <c r="A132" s="89" t="s">
        <v>156</v>
      </c>
      <c r="B132" s="92">
        <v>23989049.989999998</v>
      </c>
      <c r="C132" s="92">
        <v>898273.45</v>
      </c>
      <c r="D132" s="92">
        <v>-1141543.3799999999</v>
      </c>
      <c r="E132" s="92">
        <v>-5517.69</v>
      </c>
      <c r="F132" s="92">
        <v>7932</v>
      </c>
      <c r="G132" s="92">
        <v>2680.26</v>
      </c>
      <c r="H132" s="92">
        <v>23750874.629999999</v>
      </c>
      <c r="I132" s="91">
        <f>ROW()</f>
        <v>132</v>
      </c>
    </row>
    <row r="133" spans="1:9" s="103" customFormat="1">
      <c r="A133" s="103" t="s">
        <v>243</v>
      </c>
      <c r="B133" s="104">
        <v>24704164.02</v>
      </c>
      <c r="C133" s="104">
        <v>3180154.35</v>
      </c>
      <c r="D133" s="104">
        <v>-3231823.16</v>
      </c>
      <c r="E133" s="104">
        <v>-5694378.54</v>
      </c>
      <c r="F133" s="104">
        <v>247519.8</v>
      </c>
      <c r="G133" s="104">
        <v>-842.39</v>
      </c>
      <c r="H133" s="104">
        <v>19204794.080000002</v>
      </c>
      <c r="I133" s="102">
        <f>ROW()</f>
        <v>133</v>
      </c>
    </row>
    <row r="134" spans="1:9">
      <c r="A134" s="89" t="s">
        <v>158</v>
      </c>
      <c r="B134" s="92">
        <v>22769429.890000001</v>
      </c>
      <c r="C134" s="92">
        <v>1759377.81</v>
      </c>
      <c r="D134" s="92">
        <v>-2324918.39</v>
      </c>
      <c r="E134" s="92">
        <v>-381023.82</v>
      </c>
      <c r="F134" s="92">
        <v>7022.5</v>
      </c>
      <c r="G134" s="92">
        <v>7379.99</v>
      </c>
      <c r="H134" s="92">
        <v>21837267.979999997</v>
      </c>
      <c r="I134" s="91">
        <f>ROW()</f>
        <v>134</v>
      </c>
    </row>
    <row r="135" spans="1:9">
      <c r="A135" s="89" t="s">
        <v>159</v>
      </c>
      <c r="B135" s="92">
        <v>6855907.2300000004</v>
      </c>
      <c r="C135" s="92">
        <v>292460.15999999997</v>
      </c>
      <c r="D135" s="92">
        <v>0</v>
      </c>
      <c r="E135" s="92">
        <v>-2632.68</v>
      </c>
      <c r="F135" s="92">
        <v>0</v>
      </c>
      <c r="G135" s="92">
        <v>0</v>
      </c>
      <c r="H135" s="92">
        <v>7145734.7100000009</v>
      </c>
      <c r="I135" s="91">
        <f>ROW()</f>
        <v>135</v>
      </c>
    </row>
    <row r="136" spans="1:9" s="103" customFormat="1">
      <c r="A136" s="103" t="s">
        <v>160</v>
      </c>
      <c r="B136" s="104">
        <v>31880.73</v>
      </c>
      <c r="C136" s="104">
        <v>1852.06</v>
      </c>
      <c r="D136" s="104">
        <v>0</v>
      </c>
      <c r="E136" s="104">
        <v>0</v>
      </c>
      <c r="F136" s="104">
        <v>0</v>
      </c>
      <c r="G136" s="104">
        <v>0</v>
      </c>
      <c r="H136" s="104">
        <v>33732.79</v>
      </c>
      <c r="I136" s="102">
        <f>ROW()</f>
        <v>136</v>
      </c>
    </row>
    <row r="137" spans="1:9">
      <c r="A137" s="111" t="s">
        <v>244</v>
      </c>
      <c r="B137" s="106">
        <v>84469009.360000014</v>
      </c>
      <c r="C137" s="106">
        <v>6329696.6800000006</v>
      </c>
      <c r="D137" s="106">
        <v>-6698284.9299999997</v>
      </c>
      <c r="E137" s="106">
        <v>-6083552.7300000004</v>
      </c>
      <c r="F137" s="106">
        <v>262474.3</v>
      </c>
      <c r="G137" s="106">
        <v>21233.190000000002</v>
      </c>
      <c r="H137" s="106">
        <v>78300575.87000002</v>
      </c>
      <c r="I137" s="91">
        <f>ROW()</f>
        <v>137</v>
      </c>
    </row>
    <row r="138" spans="1:9">
      <c r="A138" s="89" t="s">
        <v>245</v>
      </c>
      <c r="I138" s="91">
        <f>ROW()</f>
        <v>138</v>
      </c>
    </row>
    <row r="139" spans="1:9" s="103" customFormat="1">
      <c r="A139" s="103" t="s">
        <v>153</v>
      </c>
      <c r="B139" s="104">
        <v>176768.98</v>
      </c>
      <c r="C139" s="104">
        <v>3917.82</v>
      </c>
      <c r="D139" s="104">
        <v>0</v>
      </c>
      <c r="E139" s="104">
        <v>0</v>
      </c>
      <c r="F139" s="104">
        <v>0</v>
      </c>
      <c r="G139" s="104">
        <v>-12015.33</v>
      </c>
      <c r="H139" s="104">
        <v>168671.47000000003</v>
      </c>
      <c r="I139" s="102">
        <f>ROW()</f>
        <v>139</v>
      </c>
    </row>
    <row r="140" spans="1:9" s="29" customFormat="1">
      <c r="A140" s="29" t="s">
        <v>156</v>
      </c>
      <c r="B140" s="30">
        <v>355121.98</v>
      </c>
      <c r="C140" s="30">
        <v>52401.5</v>
      </c>
      <c r="D140" s="30">
        <v>-32815.42</v>
      </c>
      <c r="E140" s="30">
        <v>0</v>
      </c>
      <c r="F140" s="30">
        <v>0</v>
      </c>
      <c r="G140" s="30">
        <v>0</v>
      </c>
      <c r="H140" s="30">
        <v>374708.06</v>
      </c>
      <c r="I140" s="31">
        <f>ROW()</f>
        <v>140</v>
      </c>
    </row>
    <row r="141" spans="1:9" s="29" customFormat="1">
      <c r="A141" s="29" t="s">
        <v>243</v>
      </c>
      <c r="B141" s="30">
        <v>754877.26</v>
      </c>
      <c r="C141" s="30">
        <v>160094.69</v>
      </c>
      <c r="D141" s="30">
        <v>-348144.13</v>
      </c>
      <c r="E141" s="30">
        <v>-276503.75</v>
      </c>
      <c r="F141" s="30">
        <v>15138</v>
      </c>
      <c r="G141" s="30">
        <v>995.68</v>
      </c>
      <c r="H141" s="30">
        <v>306457.74999999994</v>
      </c>
      <c r="I141" s="31">
        <f>ROW()</f>
        <v>141</v>
      </c>
    </row>
    <row r="142" spans="1:9" s="103" customFormat="1">
      <c r="A142" s="103" t="s">
        <v>158</v>
      </c>
      <c r="B142" s="104">
        <v>1351213.04</v>
      </c>
      <c r="C142" s="104">
        <v>110970.7</v>
      </c>
      <c r="D142" s="104">
        <v>-122871.23</v>
      </c>
      <c r="E142" s="104">
        <v>-92779.97</v>
      </c>
      <c r="F142" s="104">
        <v>0</v>
      </c>
      <c r="G142" s="104">
        <v>0</v>
      </c>
      <c r="H142" s="104">
        <v>1246532.54</v>
      </c>
      <c r="I142" s="102">
        <f>ROW()</f>
        <v>142</v>
      </c>
    </row>
    <row r="143" spans="1:9" s="29" customFormat="1">
      <c r="A143" s="29" t="s">
        <v>159</v>
      </c>
      <c r="B143" s="30">
        <v>85116.54</v>
      </c>
      <c r="C143" s="30">
        <v>3524.4</v>
      </c>
      <c r="D143" s="30">
        <v>0</v>
      </c>
      <c r="E143" s="30">
        <v>0</v>
      </c>
      <c r="F143" s="30">
        <v>0</v>
      </c>
      <c r="G143" s="30">
        <v>0</v>
      </c>
      <c r="H143" s="30">
        <v>88640.939999999988</v>
      </c>
      <c r="I143" s="31">
        <f>ROW()</f>
        <v>143</v>
      </c>
    </row>
    <row r="144" spans="1:9" s="29" customFormat="1">
      <c r="A144" s="29" t="s">
        <v>160</v>
      </c>
      <c r="B144" s="30">
        <v>-655.25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-655.25</v>
      </c>
      <c r="I144" s="31">
        <f>ROW()</f>
        <v>144</v>
      </c>
    </row>
    <row r="145" spans="1:9" s="103" customFormat="1">
      <c r="A145" s="100" t="s">
        <v>246</v>
      </c>
      <c r="B145" s="108">
        <v>2722442.55</v>
      </c>
      <c r="C145" s="108">
        <v>330909.11000000004</v>
      </c>
      <c r="D145" s="108">
        <v>-503830.77999999997</v>
      </c>
      <c r="E145" s="108">
        <v>-369283.72</v>
      </c>
      <c r="F145" s="108">
        <v>15138</v>
      </c>
      <c r="G145" s="108">
        <v>-11019.65</v>
      </c>
      <c r="H145" s="108">
        <v>2184355.5100000002</v>
      </c>
      <c r="I145" s="102">
        <f>ROW()</f>
        <v>145</v>
      </c>
    </row>
    <row r="146" spans="1:9" s="29" customFormat="1">
      <c r="A146" s="29" t="s">
        <v>247</v>
      </c>
      <c r="B146" s="30"/>
      <c r="C146" s="30"/>
      <c r="D146" s="30"/>
      <c r="E146" s="30"/>
      <c r="F146" s="30"/>
      <c r="G146" s="30"/>
      <c r="H146" s="30"/>
      <c r="I146" s="31">
        <f>ROW()</f>
        <v>146</v>
      </c>
    </row>
    <row r="147" spans="1:9" s="29" customFormat="1">
      <c r="A147" s="29" t="s">
        <v>153</v>
      </c>
      <c r="B147" s="30">
        <v>3063.64</v>
      </c>
      <c r="C147" s="30">
        <v>904.08</v>
      </c>
      <c r="D147" s="30">
        <v>0</v>
      </c>
      <c r="E147" s="30">
        <v>0</v>
      </c>
      <c r="F147" s="30">
        <v>0</v>
      </c>
      <c r="G147" s="30">
        <v>0</v>
      </c>
      <c r="H147" s="30">
        <v>3967.72</v>
      </c>
      <c r="I147" s="31">
        <f>ROW()</f>
        <v>147</v>
      </c>
    </row>
    <row r="148" spans="1:9" s="103" customFormat="1">
      <c r="A148" s="103" t="s">
        <v>248</v>
      </c>
      <c r="B148" s="104">
        <v>203440.49</v>
      </c>
      <c r="C148" s="104">
        <v>6731.04</v>
      </c>
      <c r="D148" s="104">
        <v>0</v>
      </c>
      <c r="E148" s="104">
        <v>0</v>
      </c>
      <c r="F148" s="104">
        <v>0</v>
      </c>
      <c r="G148" s="104">
        <v>0</v>
      </c>
      <c r="H148" s="104">
        <v>210171.53</v>
      </c>
      <c r="I148" s="102">
        <f>ROW()</f>
        <v>148</v>
      </c>
    </row>
    <row r="149" spans="1:9" s="29" customFormat="1">
      <c r="A149" s="29" t="s">
        <v>249</v>
      </c>
      <c r="B149" s="30">
        <v>173111.34</v>
      </c>
      <c r="C149" s="30">
        <v>5252.76</v>
      </c>
      <c r="D149" s="30">
        <v>0</v>
      </c>
      <c r="E149" s="30">
        <v>0</v>
      </c>
      <c r="F149" s="30">
        <v>0</v>
      </c>
      <c r="G149" s="30">
        <v>0</v>
      </c>
      <c r="H149" s="30">
        <v>178364.1</v>
      </c>
      <c r="I149" s="31">
        <f>ROW()</f>
        <v>149</v>
      </c>
    </row>
    <row r="150" spans="1:9" s="29" customFormat="1">
      <c r="A150" s="29" t="s">
        <v>250</v>
      </c>
      <c r="B150" s="30">
        <v>2428783.17</v>
      </c>
      <c r="C150" s="30">
        <v>185885.1</v>
      </c>
      <c r="D150" s="30">
        <v>-17056.830000000002</v>
      </c>
      <c r="E150" s="30">
        <v>0</v>
      </c>
      <c r="F150" s="30">
        <v>0</v>
      </c>
      <c r="G150" s="30">
        <v>0</v>
      </c>
      <c r="H150" s="30">
        <v>2597611.44</v>
      </c>
      <c r="I150" s="31">
        <f>ROW()</f>
        <v>150</v>
      </c>
    </row>
    <row r="151" spans="1:9" s="103" customFormat="1">
      <c r="A151" s="103" t="s">
        <v>251</v>
      </c>
      <c r="B151" s="104">
        <v>139096.98000000001</v>
      </c>
      <c r="C151" s="104">
        <v>4967.6400000000003</v>
      </c>
      <c r="D151" s="104">
        <v>0</v>
      </c>
      <c r="E151" s="104">
        <v>0</v>
      </c>
      <c r="F151" s="104">
        <v>0</v>
      </c>
      <c r="G151" s="104">
        <v>0</v>
      </c>
      <c r="H151" s="104">
        <v>144064.62000000002</v>
      </c>
      <c r="I151" s="102">
        <f>ROW()</f>
        <v>151</v>
      </c>
    </row>
    <row r="152" spans="1:9" s="29" customFormat="1">
      <c r="A152" s="29" t="s">
        <v>252</v>
      </c>
      <c r="B152" s="30">
        <v>48432.42</v>
      </c>
      <c r="C152" s="30">
        <v>1481.52</v>
      </c>
      <c r="D152" s="30">
        <v>0</v>
      </c>
      <c r="E152" s="30">
        <v>0</v>
      </c>
      <c r="F152" s="30">
        <v>0</v>
      </c>
      <c r="G152" s="30">
        <v>0</v>
      </c>
      <c r="H152" s="30">
        <v>49913.939999999995</v>
      </c>
      <c r="I152" s="31">
        <f>ROW()</f>
        <v>152</v>
      </c>
    </row>
    <row r="153" spans="1:9" s="29" customFormat="1">
      <c r="A153" s="29" t="s">
        <v>253</v>
      </c>
      <c r="B153" s="30">
        <v>8306.0300000000007</v>
      </c>
      <c r="C153" s="30">
        <v>842.16</v>
      </c>
      <c r="D153" s="30">
        <v>0</v>
      </c>
      <c r="E153" s="30">
        <v>0</v>
      </c>
      <c r="F153" s="30">
        <v>0</v>
      </c>
      <c r="G153" s="30">
        <v>0</v>
      </c>
      <c r="H153" s="30">
        <v>9148.19</v>
      </c>
      <c r="I153" s="31">
        <f>ROW()</f>
        <v>153</v>
      </c>
    </row>
    <row r="154" spans="1:9" s="103" customFormat="1">
      <c r="A154" s="103" t="s">
        <v>254</v>
      </c>
      <c r="B154" s="104">
        <v>1954.13</v>
      </c>
      <c r="C154" s="104">
        <v>59.4</v>
      </c>
      <c r="D154" s="104">
        <v>0</v>
      </c>
      <c r="E154" s="104">
        <v>0</v>
      </c>
      <c r="F154" s="104">
        <v>0</v>
      </c>
      <c r="G154" s="104">
        <v>0</v>
      </c>
      <c r="H154" s="104">
        <v>2013.5300000000002</v>
      </c>
      <c r="I154" s="102">
        <f>ROW()</f>
        <v>154</v>
      </c>
    </row>
    <row r="155" spans="1:9" s="29" customFormat="1">
      <c r="A155" s="29" t="s">
        <v>255</v>
      </c>
      <c r="B155" s="30">
        <v>142202.5</v>
      </c>
      <c r="C155" s="30">
        <v>10039.68</v>
      </c>
      <c r="D155" s="30">
        <v>0</v>
      </c>
      <c r="E155" s="30">
        <v>0</v>
      </c>
      <c r="F155" s="30">
        <v>0</v>
      </c>
      <c r="G155" s="30">
        <v>0</v>
      </c>
      <c r="H155" s="30">
        <v>152242.18</v>
      </c>
      <c r="I155" s="31">
        <f>ROW()</f>
        <v>155</v>
      </c>
    </row>
    <row r="156" spans="1:9" s="29" customFormat="1">
      <c r="A156" s="29" t="s">
        <v>256</v>
      </c>
      <c r="B156" s="30">
        <v>4011579.22</v>
      </c>
      <c r="C156" s="30">
        <v>184609.06</v>
      </c>
      <c r="D156" s="30">
        <v>-91861.53</v>
      </c>
      <c r="E156" s="30">
        <v>-11958.14</v>
      </c>
      <c r="F156" s="30">
        <v>0</v>
      </c>
      <c r="G156" s="30">
        <v>1747.24</v>
      </c>
      <c r="H156" s="30">
        <v>4094115.8500000006</v>
      </c>
      <c r="I156" s="31">
        <f>ROW()</f>
        <v>156</v>
      </c>
    </row>
    <row r="157" spans="1:9" s="103" customFormat="1">
      <c r="A157" s="103" t="s">
        <v>257</v>
      </c>
      <c r="B157" s="104">
        <v>2373698.12</v>
      </c>
      <c r="C157" s="104">
        <v>159781.76000000001</v>
      </c>
      <c r="D157" s="104">
        <v>0</v>
      </c>
      <c r="E157" s="104">
        <v>0</v>
      </c>
      <c r="F157" s="104">
        <v>0</v>
      </c>
      <c r="G157" s="104">
        <v>0</v>
      </c>
      <c r="H157" s="104">
        <v>2533479.88</v>
      </c>
      <c r="I157" s="102">
        <f>ROW()</f>
        <v>157</v>
      </c>
    </row>
    <row r="158" spans="1:9" s="29" customFormat="1">
      <c r="A158" s="29" t="s">
        <v>258</v>
      </c>
      <c r="B158" s="30">
        <v>14472319.869999999</v>
      </c>
      <c r="C158" s="30">
        <v>2101364.65</v>
      </c>
      <c r="D158" s="30">
        <v>-2246372.2000000002</v>
      </c>
      <c r="E158" s="30">
        <v>-653879.74</v>
      </c>
      <c r="F158" s="30">
        <v>22700.76</v>
      </c>
      <c r="G158" s="30">
        <v>-3595.29</v>
      </c>
      <c r="H158" s="30">
        <v>13692538.050000001</v>
      </c>
      <c r="I158" s="31">
        <f>ROW()</f>
        <v>158</v>
      </c>
    </row>
    <row r="159" spans="1:9" s="29" customFormat="1">
      <c r="A159" s="29" t="s">
        <v>259</v>
      </c>
      <c r="B159" s="30">
        <v>2136469.5499999998</v>
      </c>
      <c r="C159" s="30">
        <v>123583.35</v>
      </c>
      <c r="D159" s="30">
        <v>-162696.10999999999</v>
      </c>
      <c r="E159" s="30">
        <v>0</v>
      </c>
      <c r="F159" s="30">
        <v>0</v>
      </c>
      <c r="G159" s="30">
        <v>0</v>
      </c>
      <c r="H159" s="30">
        <v>2097356.79</v>
      </c>
      <c r="I159" s="31">
        <f>ROW()</f>
        <v>159</v>
      </c>
    </row>
    <row r="160" spans="1:9" s="103" customFormat="1">
      <c r="A160" s="103" t="s">
        <v>260</v>
      </c>
      <c r="B160" s="104">
        <v>684681.37</v>
      </c>
      <c r="C160" s="104">
        <v>40574.31</v>
      </c>
      <c r="D160" s="104">
        <v>0</v>
      </c>
      <c r="E160" s="104">
        <v>0</v>
      </c>
      <c r="F160" s="104">
        <v>0</v>
      </c>
      <c r="G160" s="104">
        <v>0</v>
      </c>
      <c r="H160" s="104">
        <v>725255.67999999993</v>
      </c>
      <c r="I160" s="102">
        <f>ROW()</f>
        <v>160</v>
      </c>
    </row>
    <row r="161" spans="1:9" s="29" customFormat="1">
      <c r="A161" s="29" t="s">
        <v>261</v>
      </c>
      <c r="B161" s="30">
        <v>1656582.69</v>
      </c>
      <c r="C161" s="30">
        <v>174662.12</v>
      </c>
      <c r="D161" s="30">
        <v>-21587.81</v>
      </c>
      <c r="E161" s="30">
        <v>-1883.21</v>
      </c>
      <c r="F161" s="30">
        <v>0</v>
      </c>
      <c r="G161" s="30">
        <v>0</v>
      </c>
      <c r="H161" s="30">
        <v>1807773.79</v>
      </c>
      <c r="I161" s="31">
        <f>ROW()</f>
        <v>161</v>
      </c>
    </row>
    <row r="162" spans="1:9" s="29" customFormat="1">
      <c r="A162" s="29" t="s">
        <v>262</v>
      </c>
      <c r="B162" s="30">
        <v>133236.46</v>
      </c>
      <c r="C162" s="30">
        <v>4914.34</v>
      </c>
      <c r="D162" s="30">
        <v>0</v>
      </c>
      <c r="E162" s="30">
        <v>0</v>
      </c>
      <c r="F162" s="30">
        <v>0</v>
      </c>
      <c r="G162" s="30">
        <v>0</v>
      </c>
      <c r="H162" s="30">
        <v>138150.79999999999</v>
      </c>
      <c r="I162" s="31">
        <f>ROW()</f>
        <v>162</v>
      </c>
    </row>
    <row r="163" spans="1:9" s="103" customFormat="1">
      <c r="A163" s="103" t="s">
        <v>263</v>
      </c>
      <c r="B163" s="104">
        <v>2373394.9</v>
      </c>
      <c r="C163" s="104">
        <v>265058.31</v>
      </c>
      <c r="D163" s="104">
        <v>-52399.1</v>
      </c>
      <c r="E163" s="104">
        <v>-2300.7399999999998</v>
      </c>
      <c r="F163" s="104">
        <v>0</v>
      </c>
      <c r="G163" s="104">
        <v>0</v>
      </c>
      <c r="H163" s="104">
        <v>2583753.3699999996</v>
      </c>
      <c r="I163" s="102">
        <f>ROW()</f>
        <v>163</v>
      </c>
    </row>
    <row r="164" spans="1:9" s="29" customFormat="1">
      <c r="A164" s="29" t="s">
        <v>161</v>
      </c>
      <c r="B164" s="30">
        <v>4412.28</v>
      </c>
      <c r="C164" s="30">
        <v>143.04</v>
      </c>
      <c r="D164" s="30">
        <v>0</v>
      </c>
      <c r="E164" s="30">
        <v>0</v>
      </c>
      <c r="F164" s="30">
        <v>0</v>
      </c>
      <c r="G164" s="30">
        <v>0</v>
      </c>
      <c r="H164" s="30">
        <v>4555.32</v>
      </c>
      <c r="I164" s="31">
        <f>ROW()</f>
        <v>164</v>
      </c>
    </row>
    <row r="165" spans="1:9" s="29" customFormat="1">
      <c r="A165" s="32" t="s">
        <v>264</v>
      </c>
      <c r="B165" s="33">
        <v>30994765.16</v>
      </c>
      <c r="C165" s="33">
        <v>3270854.32</v>
      </c>
      <c r="D165" s="33">
        <v>-2591973.58</v>
      </c>
      <c r="E165" s="33">
        <v>-670021.82999999996</v>
      </c>
      <c r="F165" s="33">
        <v>22700.76</v>
      </c>
      <c r="G165" s="33">
        <v>-1848.05</v>
      </c>
      <c r="H165" s="33">
        <v>31024476.780000001</v>
      </c>
      <c r="I165" s="31">
        <f>ROW()</f>
        <v>165</v>
      </c>
    </row>
    <row r="166" spans="1:9" s="103" customFormat="1">
      <c r="A166" s="100" t="s">
        <v>162</v>
      </c>
      <c r="B166" s="108">
        <v>118186217.07000002</v>
      </c>
      <c r="C166" s="108">
        <v>9931460.1099999994</v>
      </c>
      <c r="D166" s="108">
        <v>-9794089.2899999991</v>
      </c>
      <c r="E166" s="108">
        <v>-7122858.2800000003</v>
      </c>
      <c r="F166" s="108">
        <v>300313.06</v>
      </c>
      <c r="G166" s="108">
        <v>8365.4900000000034</v>
      </c>
      <c r="H166" s="108">
        <v>111509408.16000003</v>
      </c>
      <c r="I166" s="102">
        <f>ROW()</f>
        <v>166</v>
      </c>
    </row>
    <row r="167" spans="1:9" s="29" customFormat="1">
      <c r="A167" s="34"/>
      <c r="B167" s="35"/>
      <c r="C167" s="35"/>
      <c r="D167" s="35"/>
      <c r="E167" s="35"/>
      <c r="F167" s="35"/>
      <c r="G167" s="35"/>
      <c r="H167" s="35"/>
      <c r="I167" s="31">
        <f>ROW()</f>
        <v>167</v>
      </c>
    </row>
    <row r="168" spans="1:9" s="29" customFormat="1">
      <c r="A168" s="29" t="s">
        <v>191</v>
      </c>
      <c r="B168" s="113" t="s">
        <v>123</v>
      </c>
      <c r="C168" s="113"/>
      <c r="D168" s="113"/>
      <c r="E168" s="113"/>
      <c r="F168" s="113"/>
      <c r="G168" s="113"/>
      <c r="H168" s="42" t="s">
        <v>192</v>
      </c>
      <c r="I168" s="31">
        <f>ROW()</f>
        <v>168</v>
      </c>
    </row>
    <row r="169" spans="1:9" s="29" customFormat="1">
      <c r="B169" s="113" t="s">
        <v>193</v>
      </c>
      <c r="C169" s="113"/>
      <c r="D169" s="113"/>
      <c r="E169" s="113"/>
      <c r="F169" s="113"/>
      <c r="G169" s="113"/>
      <c r="H169" s="42" t="s">
        <v>265</v>
      </c>
      <c r="I169" s="31">
        <f>ROW()</f>
        <v>169</v>
      </c>
    </row>
    <row r="170" spans="1:9" s="29" customFormat="1">
      <c r="A170" s="29" t="s">
        <v>127</v>
      </c>
      <c r="B170" s="113" t="str">
        <f>B3</f>
        <v>Current Period: DEC-12</v>
      </c>
      <c r="C170" s="113"/>
      <c r="D170" s="113"/>
      <c r="E170" s="113"/>
      <c r="F170" s="113"/>
      <c r="G170" s="113"/>
      <c r="H170" s="30"/>
      <c r="I170" s="31">
        <f>ROW()</f>
        <v>170</v>
      </c>
    </row>
    <row r="171" spans="1:9" s="29" customFormat="1">
      <c r="B171" s="30"/>
      <c r="C171" s="30"/>
      <c r="D171" s="30"/>
      <c r="E171" s="30"/>
      <c r="F171" s="30"/>
      <c r="G171" s="30"/>
      <c r="H171" s="30"/>
      <c r="I171" s="31">
        <f>ROW()</f>
        <v>171</v>
      </c>
    </row>
    <row r="172" spans="1:9" s="29" customFormat="1" ht="13.5" customHeight="1" thickBot="1">
      <c r="A172" s="43"/>
      <c r="B172" s="44"/>
      <c r="C172" s="44"/>
      <c r="D172" s="44"/>
      <c r="E172" s="44"/>
      <c r="F172" s="44"/>
      <c r="G172" s="44"/>
      <c r="H172" s="44"/>
      <c r="I172" s="31">
        <f>ROW()</f>
        <v>172</v>
      </c>
    </row>
    <row r="173" spans="1:9" s="29" customFormat="1">
      <c r="A173" s="29" t="s">
        <v>128</v>
      </c>
      <c r="B173" s="88"/>
      <c r="C173" s="88"/>
      <c r="D173" s="88"/>
      <c r="E173" s="88"/>
      <c r="F173" s="88" t="s">
        <v>111</v>
      </c>
      <c r="G173" s="88" t="s">
        <v>113</v>
      </c>
      <c r="H173" s="88"/>
      <c r="I173" s="31">
        <f>ROW()</f>
        <v>173</v>
      </c>
    </row>
    <row r="174" spans="1:9" s="29" customFormat="1" ht="13.5" customHeight="1" thickBot="1">
      <c r="A174" s="43" t="s">
        <v>194</v>
      </c>
      <c r="B174" s="45" t="s">
        <v>130</v>
      </c>
      <c r="C174" s="45" t="s">
        <v>131</v>
      </c>
      <c r="D174" s="45" t="s">
        <v>6</v>
      </c>
      <c r="E174" s="45" t="s">
        <v>132</v>
      </c>
      <c r="F174" s="45" t="s">
        <v>112</v>
      </c>
      <c r="G174" s="45" t="s">
        <v>8</v>
      </c>
      <c r="H174" s="45" t="s">
        <v>133</v>
      </c>
      <c r="I174" s="31">
        <f>ROW()</f>
        <v>174</v>
      </c>
    </row>
    <row r="175" spans="1:9" s="29" customFormat="1">
      <c r="A175" s="29" t="s">
        <v>164</v>
      </c>
      <c r="B175" s="30"/>
      <c r="C175" s="30"/>
      <c r="D175" s="30"/>
      <c r="E175" s="30"/>
      <c r="F175" s="30"/>
      <c r="G175" s="30"/>
      <c r="H175" s="30"/>
      <c r="I175" s="31">
        <f>ROW()</f>
        <v>175</v>
      </c>
    </row>
    <row r="176" spans="1:9" s="29" customFormat="1">
      <c r="A176" s="29" t="s">
        <v>266</v>
      </c>
      <c r="B176" s="30"/>
      <c r="C176" s="30"/>
      <c r="D176" s="30"/>
      <c r="E176" s="30"/>
      <c r="F176" s="30"/>
      <c r="G176" s="30"/>
      <c r="H176" s="30"/>
      <c r="I176" s="31">
        <f>ROW()</f>
        <v>176</v>
      </c>
    </row>
    <row r="177" spans="1:9" s="103" customFormat="1">
      <c r="A177" s="103" t="s">
        <v>165</v>
      </c>
      <c r="B177" s="104">
        <v>20007.78</v>
      </c>
      <c r="C177" s="104">
        <v>3675.12</v>
      </c>
      <c r="D177" s="104">
        <v>0</v>
      </c>
      <c r="E177" s="104">
        <v>0</v>
      </c>
      <c r="F177" s="104">
        <v>0</v>
      </c>
      <c r="G177" s="104">
        <v>0</v>
      </c>
      <c r="H177" s="104">
        <v>23682.899999999998</v>
      </c>
      <c r="I177" s="102">
        <f>ROW()</f>
        <v>177</v>
      </c>
    </row>
    <row r="178" spans="1:9" s="29" customFormat="1">
      <c r="A178" s="29" t="s">
        <v>166</v>
      </c>
      <c r="B178" s="30">
        <v>6748108.0199999996</v>
      </c>
      <c r="C178" s="30">
        <v>442517.38</v>
      </c>
      <c r="D178" s="30">
        <v>-80557.95</v>
      </c>
      <c r="E178" s="30">
        <v>-827.33</v>
      </c>
      <c r="F178" s="30">
        <v>20264.650000000001</v>
      </c>
      <c r="G178" s="30">
        <v>0</v>
      </c>
      <c r="H178" s="30">
        <v>7129504.7699999996</v>
      </c>
      <c r="I178" s="31">
        <f>ROW()</f>
        <v>178</v>
      </c>
    </row>
    <row r="179" spans="1:9" s="29" customFormat="1">
      <c r="A179" s="29" t="s">
        <v>167</v>
      </c>
      <c r="B179" s="30">
        <v>53879860.780000001</v>
      </c>
      <c r="C179" s="30">
        <v>3889921.85</v>
      </c>
      <c r="D179" s="30">
        <v>-2093738.56</v>
      </c>
      <c r="E179" s="30">
        <v>-288397.96999999997</v>
      </c>
      <c r="F179" s="30">
        <v>110060.82</v>
      </c>
      <c r="G179" s="30">
        <v>-7190.16</v>
      </c>
      <c r="H179" s="30">
        <v>55490516.760000005</v>
      </c>
      <c r="I179" s="31">
        <f>ROW()</f>
        <v>179</v>
      </c>
    </row>
    <row r="180" spans="1:9" s="103" customFormat="1">
      <c r="A180" s="103" t="s">
        <v>168</v>
      </c>
      <c r="B180" s="104">
        <v>71605798.140000001</v>
      </c>
      <c r="C180" s="104">
        <v>6642565.4400000004</v>
      </c>
      <c r="D180" s="104">
        <v>-12625534.060000001</v>
      </c>
      <c r="E180" s="104">
        <v>-3540740.22</v>
      </c>
      <c r="F180" s="104">
        <v>-91433.79</v>
      </c>
      <c r="G180" s="104">
        <v>-315.99</v>
      </c>
      <c r="H180" s="104">
        <v>61990339.519999996</v>
      </c>
      <c r="I180" s="102">
        <f>ROW()</f>
        <v>180</v>
      </c>
    </row>
    <row r="181" spans="1:9" s="29" customFormat="1">
      <c r="A181" s="29" t="s">
        <v>169</v>
      </c>
      <c r="B181" s="30">
        <v>43974414.520000003</v>
      </c>
      <c r="C181" s="30">
        <v>3945385.4</v>
      </c>
      <c r="D181" s="30">
        <v>-1926631.73</v>
      </c>
      <c r="E181" s="30">
        <v>-970500.84</v>
      </c>
      <c r="F181" s="30">
        <v>-479161.35</v>
      </c>
      <c r="G181" s="30">
        <v>-19774.099999999999</v>
      </c>
      <c r="H181" s="30">
        <v>44523731.899999999</v>
      </c>
      <c r="I181" s="31">
        <f>ROW()</f>
        <v>181</v>
      </c>
    </row>
    <row r="182" spans="1:9" s="29" customFormat="1">
      <c r="A182" s="29" t="s">
        <v>170</v>
      </c>
      <c r="B182" s="30">
        <v>819380.38</v>
      </c>
      <c r="C182" s="30">
        <v>15826.88</v>
      </c>
      <c r="D182" s="30">
        <v>-56769.27</v>
      </c>
      <c r="E182" s="30">
        <v>-40.200000000000003</v>
      </c>
      <c r="F182" s="30">
        <v>0</v>
      </c>
      <c r="G182" s="30">
        <v>0</v>
      </c>
      <c r="H182" s="30">
        <v>778397.79</v>
      </c>
      <c r="I182" s="31">
        <f>ROW()</f>
        <v>182</v>
      </c>
    </row>
    <row r="183" spans="1:9" s="103" customFormat="1">
      <c r="A183" s="103" t="s">
        <v>171</v>
      </c>
      <c r="B183" s="104">
        <v>43830983.590000004</v>
      </c>
      <c r="C183" s="104">
        <v>4209019.99</v>
      </c>
      <c r="D183" s="104">
        <v>-755577.66</v>
      </c>
      <c r="E183" s="104">
        <v>-146012.29999999999</v>
      </c>
      <c r="F183" s="104">
        <v>130090.45</v>
      </c>
      <c r="G183" s="104">
        <v>659583.35</v>
      </c>
      <c r="H183" s="104">
        <v>47928087.420000017</v>
      </c>
      <c r="I183" s="102">
        <f>ROW()</f>
        <v>183</v>
      </c>
    </row>
    <row r="184" spans="1:9" s="29" customFormat="1">
      <c r="A184" s="29" t="s">
        <v>172</v>
      </c>
      <c r="B184" s="30">
        <v>83877310.980000004</v>
      </c>
      <c r="C184" s="30">
        <v>9370879.4299999997</v>
      </c>
      <c r="D184" s="30">
        <v>-8488740.8399999999</v>
      </c>
      <c r="E184" s="30">
        <v>-1255533.42</v>
      </c>
      <c r="F184" s="30">
        <v>151305.29</v>
      </c>
      <c r="G184" s="30">
        <v>-640831.29</v>
      </c>
      <c r="H184" s="30">
        <v>83014390.149999991</v>
      </c>
      <c r="I184" s="31">
        <f>ROW()</f>
        <v>184</v>
      </c>
    </row>
    <row r="185" spans="1:9" s="29" customFormat="1">
      <c r="A185" s="29" t="s">
        <v>267</v>
      </c>
      <c r="B185" s="30">
        <v>29540037.399999999</v>
      </c>
      <c r="C185" s="30">
        <v>1986788.54</v>
      </c>
      <c r="D185" s="30">
        <v>-215073.57</v>
      </c>
      <c r="E185" s="30">
        <v>-309067.87</v>
      </c>
      <c r="F185" s="30">
        <v>57191.86</v>
      </c>
      <c r="G185" s="30">
        <v>0</v>
      </c>
      <c r="H185" s="30">
        <v>31059876.359999996</v>
      </c>
      <c r="I185" s="31">
        <f>ROW()</f>
        <v>185</v>
      </c>
    </row>
    <row r="186" spans="1:9" s="103" customFormat="1">
      <c r="A186" s="103" t="s">
        <v>268</v>
      </c>
      <c r="B186" s="104">
        <v>14367970.17</v>
      </c>
      <c r="C186" s="104">
        <v>1157377.8500000001</v>
      </c>
      <c r="D186" s="104">
        <v>-95268.81</v>
      </c>
      <c r="E186" s="104">
        <v>-100020.49</v>
      </c>
      <c r="F186" s="104">
        <v>0</v>
      </c>
      <c r="G186" s="104">
        <v>0</v>
      </c>
      <c r="H186" s="104">
        <v>15330058.719999999</v>
      </c>
      <c r="I186" s="102">
        <f>ROW()</f>
        <v>186</v>
      </c>
    </row>
    <row r="187" spans="1:9" s="29" customFormat="1">
      <c r="A187" s="29" t="s">
        <v>174</v>
      </c>
      <c r="B187" s="30">
        <v>6550482.8399999999</v>
      </c>
      <c r="C187" s="30">
        <v>997597.33</v>
      </c>
      <c r="D187" s="30">
        <v>-1381325.55</v>
      </c>
      <c r="E187" s="30">
        <v>374836.2</v>
      </c>
      <c r="F187" s="30">
        <v>225484.63</v>
      </c>
      <c r="G187" s="30">
        <v>-6031603.3200000003</v>
      </c>
      <c r="H187" s="30">
        <v>735472.12999999989</v>
      </c>
      <c r="I187" s="31">
        <f>ROW()</f>
        <v>187</v>
      </c>
    </row>
    <row r="188" spans="1:9" s="29" customFormat="1">
      <c r="A188" s="29" t="s">
        <v>297</v>
      </c>
      <c r="B188" s="30">
        <v>0</v>
      </c>
      <c r="C188" s="30">
        <v>1745536.22</v>
      </c>
      <c r="D188" s="30">
        <v>-83475.38</v>
      </c>
      <c r="E188" s="30">
        <v>0</v>
      </c>
      <c r="F188" s="30">
        <v>0</v>
      </c>
      <c r="G188" s="30">
        <v>6031603.3200000003</v>
      </c>
      <c r="H188" s="30">
        <v>7693664.1600000001</v>
      </c>
      <c r="I188" s="31"/>
    </row>
    <row r="189" spans="1:9" s="103" customFormat="1">
      <c r="A189" s="103" t="s">
        <v>269</v>
      </c>
      <c r="B189" s="104">
        <v>5826982.7000000002</v>
      </c>
      <c r="C189" s="104">
        <v>0</v>
      </c>
      <c r="D189" s="104">
        <v>-4057393.04</v>
      </c>
      <c r="E189" s="104">
        <v>0</v>
      </c>
      <c r="F189" s="104">
        <v>0</v>
      </c>
      <c r="G189" s="104">
        <v>0</v>
      </c>
      <c r="H189" s="104">
        <v>1769589.6600000001</v>
      </c>
      <c r="I189" s="102">
        <f>ROW()</f>
        <v>189</v>
      </c>
    </row>
    <row r="190" spans="1:9" s="29" customFormat="1">
      <c r="A190" s="29" t="s">
        <v>270</v>
      </c>
      <c r="B190" s="30">
        <v>993576.79</v>
      </c>
      <c r="C190" s="30">
        <v>48695.41</v>
      </c>
      <c r="D190" s="30">
        <v>-4580574.8499999996</v>
      </c>
      <c r="E190" s="30">
        <v>-248728.69</v>
      </c>
      <c r="F190" s="30">
        <v>271524.90000000002</v>
      </c>
      <c r="G190" s="30">
        <v>7088000</v>
      </c>
      <c r="H190" s="30">
        <v>3572493.5600000005</v>
      </c>
      <c r="I190" s="31">
        <f>ROW()</f>
        <v>190</v>
      </c>
    </row>
    <row r="191" spans="1:9" s="29" customFormat="1">
      <c r="A191" s="29" t="s">
        <v>175</v>
      </c>
      <c r="B191" s="30">
        <v>28419861.890000001</v>
      </c>
      <c r="C191" s="30">
        <v>3063085.32</v>
      </c>
      <c r="D191" s="30">
        <v>-247799.21</v>
      </c>
      <c r="E191" s="30">
        <v>-64618.47</v>
      </c>
      <c r="F191" s="30">
        <v>107004.13</v>
      </c>
      <c r="G191" s="30">
        <v>0</v>
      </c>
      <c r="H191" s="30">
        <v>31277533.66</v>
      </c>
      <c r="I191" s="31">
        <f>ROW()</f>
        <v>191</v>
      </c>
    </row>
    <row r="192" spans="1:9" s="103" customFormat="1">
      <c r="A192" s="103" t="s">
        <v>176</v>
      </c>
      <c r="B192" s="104">
        <v>24367.02</v>
      </c>
      <c r="C192" s="104">
        <v>1005.18</v>
      </c>
      <c r="D192" s="104">
        <v>0</v>
      </c>
      <c r="E192" s="104">
        <v>0</v>
      </c>
      <c r="F192" s="104">
        <v>0</v>
      </c>
      <c r="G192" s="104">
        <v>0</v>
      </c>
      <c r="H192" s="104">
        <v>25372.2</v>
      </c>
      <c r="I192" s="102">
        <f>ROW()</f>
        <v>192</v>
      </c>
    </row>
    <row r="193" spans="1:9" s="29" customFormat="1">
      <c r="A193" s="32" t="s">
        <v>271</v>
      </c>
      <c r="B193" s="33">
        <v>390479142.99999994</v>
      </c>
      <c r="C193" s="33">
        <v>37519877.339999996</v>
      </c>
      <c r="D193" s="33">
        <v>-36688460.479999997</v>
      </c>
      <c r="E193" s="33">
        <v>-6549651.6000000006</v>
      </c>
      <c r="F193" s="33">
        <v>502331.59000000008</v>
      </c>
      <c r="G193" s="33">
        <v>7079471.8099999996</v>
      </c>
      <c r="H193" s="33">
        <v>392342711.66000003</v>
      </c>
      <c r="I193" s="31">
        <f>ROW()</f>
        <v>193</v>
      </c>
    </row>
    <row r="194" spans="1:9" s="29" customFormat="1">
      <c r="A194" s="32" t="s">
        <v>177</v>
      </c>
      <c r="B194" s="33">
        <v>390479142.99999994</v>
      </c>
      <c r="C194" s="33">
        <v>37519877.339999996</v>
      </c>
      <c r="D194" s="33">
        <v>-36688460.479999997</v>
      </c>
      <c r="E194" s="33">
        <v>-6549651.6000000006</v>
      </c>
      <c r="F194" s="33">
        <v>502331.59000000008</v>
      </c>
      <c r="G194" s="33">
        <v>7079471.8099999996</v>
      </c>
      <c r="H194" s="33">
        <v>392342711.66000003</v>
      </c>
      <c r="I194" s="31">
        <f>ROW()</f>
        <v>194</v>
      </c>
    </row>
    <row r="195" spans="1:9" s="103" customFormat="1">
      <c r="A195" s="103" t="s">
        <v>178</v>
      </c>
      <c r="B195" s="104"/>
      <c r="C195" s="104"/>
      <c r="D195" s="104"/>
      <c r="E195" s="104"/>
      <c r="F195" s="104"/>
      <c r="G195" s="104"/>
      <c r="H195" s="104"/>
      <c r="I195" s="102">
        <f>ROW()</f>
        <v>195</v>
      </c>
    </row>
    <row r="196" spans="1:9" s="29" customFormat="1">
      <c r="A196" s="29" t="s">
        <v>179</v>
      </c>
      <c r="B196" s="30">
        <v>25264509.09</v>
      </c>
      <c r="C196" s="30">
        <v>1597356.07</v>
      </c>
      <c r="D196" s="30">
        <v>-852560.92</v>
      </c>
      <c r="E196" s="30">
        <v>-46745.24</v>
      </c>
      <c r="F196" s="30">
        <v>0</v>
      </c>
      <c r="G196" s="30">
        <v>0</v>
      </c>
      <c r="H196" s="30">
        <v>25962559</v>
      </c>
      <c r="I196" s="31">
        <f>ROW()</f>
        <v>196</v>
      </c>
    </row>
    <row r="197" spans="1:9" s="29" customFormat="1">
      <c r="A197" s="29" t="s">
        <v>272</v>
      </c>
      <c r="B197" s="30">
        <v>2878568</v>
      </c>
      <c r="C197" s="30">
        <v>787369.05</v>
      </c>
      <c r="D197" s="30">
        <v>-1052186.6299999999</v>
      </c>
      <c r="E197" s="30">
        <v>0</v>
      </c>
      <c r="F197" s="30">
        <v>0</v>
      </c>
      <c r="G197" s="30">
        <v>0</v>
      </c>
      <c r="H197" s="30">
        <v>2613750.42</v>
      </c>
      <c r="I197" s="31">
        <f>ROW()</f>
        <v>197</v>
      </c>
    </row>
    <row r="198" spans="1:9" s="103" customFormat="1">
      <c r="A198" s="103" t="s">
        <v>273</v>
      </c>
      <c r="B198" s="104">
        <v>968116.4</v>
      </c>
      <c r="C198" s="104">
        <v>364394.12</v>
      </c>
      <c r="D198" s="104">
        <v>-234269.12</v>
      </c>
      <c r="E198" s="104">
        <v>0</v>
      </c>
      <c r="F198" s="104">
        <v>0</v>
      </c>
      <c r="G198" s="104">
        <v>0</v>
      </c>
      <c r="H198" s="104">
        <v>1098241.3999999999</v>
      </c>
      <c r="I198" s="102">
        <f>ROW()</f>
        <v>198</v>
      </c>
    </row>
    <row r="199" spans="1:9" s="29" customFormat="1">
      <c r="A199" s="29" t="s">
        <v>274</v>
      </c>
      <c r="B199" s="30">
        <v>10553315.02</v>
      </c>
      <c r="C199" s="30">
        <v>1598927.62</v>
      </c>
      <c r="D199" s="30">
        <v>-294039.25</v>
      </c>
      <c r="E199" s="30">
        <v>0</v>
      </c>
      <c r="F199" s="30">
        <v>103723.29</v>
      </c>
      <c r="G199" s="30">
        <v>0</v>
      </c>
      <c r="H199" s="30">
        <v>11961926.68</v>
      </c>
      <c r="I199" s="31">
        <f>ROW()</f>
        <v>199</v>
      </c>
    </row>
    <row r="200" spans="1:9" s="29" customFormat="1">
      <c r="A200" s="29" t="s">
        <v>275</v>
      </c>
      <c r="B200" s="30">
        <v>3257104.57</v>
      </c>
      <c r="C200" s="30">
        <v>652206.46</v>
      </c>
      <c r="D200" s="30">
        <v>-696122.27</v>
      </c>
      <c r="E200" s="30">
        <v>0</v>
      </c>
      <c r="F200" s="30">
        <v>0</v>
      </c>
      <c r="G200" s="30">
        <v>0</v>
      </c>
      <c r="H200" s="30">
        <v>3213188.76</v>
      </c>
      <c r="I200" s="31">
        <f>ROW()</f>
        <v>200</v>
      </c>
    </row>
    <row r="201" spans="1:9" s="103" customFormat="1">
      <c r="A201" s="103" t="s">
        <v>276</v>
      </c>
      <c r="B201" s="104">
        <v>4416.16</v>
      </c>
      <c r="C201" s="104">
        <v>42718.8</v>
      </c>
      <c r="D201" s="104">
        <v>0</v>
      </c>
      <c r="E201" s="104">
        <v>0</v>
      </c>
      <c r="F201" s="104">
        <v>0</v>
      </c>
      <c r="G201" s="104">
        <v>0</v>
      </c>
      <c r="H201" s="104">
        <v>47134.960000000006</v>
      </c>
      <c r="I201" s="102">
        <f>ROW()</f>
        <v>201</v>
      </c>
    </row>
    <row r="202" spans="1:9" s="29" customFormat="1">
      <c r="A202" s="29" t="s">
        <v>277</v>
      </c>
      <c r="B202" s="30">
        <v>687599.36</v>
      </c>
      <c r="C202" s="30">
        <v>56956.52</v>
      </c>
      <c r="D202" s="30">
        <v>-85899.62</v>
      </c>
      <c r="E202" s="30">
        <v>0</v>
      </c>
      <c r="F202" s="30">
        <v>0</v>
      </c>
      <c r="G202" s="30">
        <v>0</v>
      </c>
      <c r="H202" s="30">
        <v>658656.26</v>
      </c>
      <c r="I202" s="31">
        <f>ROW()</f>
        <v>202</v>
      </c>
    </row>
    <row r="203" spans="1:9" s="29" customFormat="1">
      <c r="A203" s="29" t="s">
        <v>278</v>
      </c>
      <c r="B203" s="30">
        <v>447079.11</v>
      </c>
      <c r="C203" s="30">
        <v>168066.72</v>
      </c>
      <c r="D203" s="30">
        <v>0</v>
      </c>
      <c r="E203" s="30">
        <v>0</v>
      </c>
      <c r="F203" s="30">
        <v>0</v>
      </c>
      <c r="G203" s="30">
        <v>0</v>
      </c>
      <c r="H203" s="30">
        <v>615145.82999999996</v>
      </c>
      <c r="I203" s="31">
        <f>ROW()</f>
        <v>203</v>
      </c>
    </row>
    <row r="204" spans="1:9" s="103" customFormat="1">
      <c r="A204" s="103" t="s">
        <v>279</v>
      </c>
      <c r="B204" s="104">
        <v>732684.18</v>
      </c>
      <c r="C204" s="104">
        <v>358154.99</v>
      </c>
      <c r="D204" s="104">
        <v>-151121.63</v>
      </c>
      <c r="E204" s="104">
        <v>0</v>
      </c>
      <c r="F204" s="104">
        <v>0</v>
      </c>
      <c r="G204" s="104">
        <v>0</v>
      </c>
      <c r="H204" s="104">
        <v>939717.53999999992</v>
      </c>
      <c r="I204" s="102">
        <f>ROW()</f>
        <v>204</v>
      </c>
    </row>
    <row r="205" spans="1:9" s="29" customFormat="1">
      <c r="A205" s="29" t="s">
        <v>280</v>
      </c>
      <c r="B205" s="30">
        <v>1160925.53</v>
      </c>
      <c r="C205" s="30">
        <v>346814.96</v>
      </c>
      <c r="D205" s="30">
        <v>-479501.29</v>
      </c>
      <c r="E205" s="30">
        <v>0</v>
      </c>
      <c r="F205" s="30">
        <v>0</v>
      </c>
      <c r="G205" s="30">
        <v>0</v>
      </c>
      <c r="H205" s="30">
        <v>1028239.2</v>
      </c>
      <c r="I205" s="31">
        <f>ROW()</f>
        <v>205</v>
      </c>
    </row>
    <row r="206" spans="1:9" s="29" customFormat="1">
      <c r="A206" s="29" t="s">
        <v>185</v>
      </c>
      <c r="B206" s="30">
        <v>432879.08</v>
      </c>
      <c r="C206" s="30">
        <v>39660.370000000003</v>
      </c>
      <c r="D206" s="30">
        <v>0</v>
      </c>
      <c r="E206" s="30">
        <v>0</v>
      </c>
      <c r="F206" s="30">
        <v>0</v>
      </c>
      <c r="G206" s="30">
        <v>0</v>
      </c>
      <c r="H206" s="30">
        <v>472539.45</v>
      </c>
      <c r="I206" s="31">
        <f>ROW()</f>
        <v>206</v>
      </c>
    </row>
    <row r="207" spans="1:9" s="103" customFormat="1">
      <c r="A207" s="103" t="s">
        <v>281</v>
      </c>
      <c r="B207" s="104">
        <v>3725.81</v>
      </c>
      <c r="C207" s="104">
        <v>154.44</v>
      </c>
      <c r="D207" s="104">
        <v>0</v>
      </c>
      <c r="E207" s="104">
        <v>0</v>
      </c>
      <c r="F207" s="104">
        <v>0</v>
      </c>
      <c r="G207" s="104">
        <v>0</v>
      </c>
      <c r="H207" s="104">
        <v>3880.25</v>
      </c>
      <c r="I207" s="102">
        <f>ROW()</f>
        <v>207</v>
      </c>
    </row>
    <row r="208" spans="1:9" s="29" customFormat="1">
      <c r="A208" s="29" t="s">
        <v>282</v>
      </c>
      <c r="B208" s="30">
        <v>1646443.59</v>
      </c>
      <c r="C208" s="30">
        <v>597510.19999999995</v>
      </c>
      <c r="D208" s="30">
        <v>-808454.5</v>
      </c>
      <c r="E208" s="30">
        <v>0</v>
      </c>
      <c r="F208" s="30">
        <v>0</v>
      </c>
      <c r="G208" s="30">
        <v>0</v>
      </c>
      <c r="H208" s="30">
        <v>1435499.29</v>
      </c>
      <c r="I208" s="31">
        <f>ROW()</f>
        <v>208</v>
      </c>
    </row>
    <row r="209" spans="1:9" s="29" customFormat="1">
      <c r="A209" s="29" t="s">
        <v>283</v>
      </c>
      <c r="B209" s="30">
        <v>9624802.4600000009</v>
      </c>
      <c r="C209" s="30">
        <v>1261315.7</v>
      </c>
      <c r="D209" s="30">
        <v>-5076185.34</v>
      </c>
      <c r="E209" s="30">
        <v>-24895.99</v>
      </c>
      <c r="F209" s="30">
        <v>-956.54</v>
      </c>
      <c r="G209" s="30">
        <v>162.69999999999999</v>
      </c>
      <c r="H209" s="30">
        <v>5784242.9900000002</v>
      </c>
      <c r="I209" s="31">
        <f>ROW()</f>
        <v>209</v>
      </c>
    </row>
    <row r="210" spans="1:9" s="103" customFormat="1">
      <c r="A210" s="103" t="s">
        <v>284</v>
      </c>
      <c r="B210" s="104">
        <v>1359819.27</v>
      </c>
      <c r="C210" s="104">
        <v>495315.55</v>
      </c>
      <c r="D210" s="104">
        <v>-135770.47</v>
      </c>
      <c r="E210" s="104">
        <v>0</v>
      </c>
      <c r="F210" s="104">
        <v>0</v>
      </c>
      <c r="G210" s="104">
        <v>0</v>
      </c>
      <c r="H210" s="104">
        <v>1719364.35</v>
      </c>
      <c r="I210" s="102">
        <f>ROW()</f>
        <v>210</v>
      </c>
    </row>
    <row r="211" spans="1:9" s="29" customFormat="1">
      <c r="A211" s="29" t="s">
        <v>188</v>
      </c>
      <c r="B211" s="30">
        <v>114378.66</v>
      </c>
      <c r="C211" s="30">
        <v>4052.52</v>
      </c>
      <c r="D211" s="30">
        <v>0</v>
      </c>
      <c r="E211" s="30">
        <v>0</v>
      </c>
      <c r="F211" s="30">
        <v>0</v>
      </c>
      <c r="G211" s="30">
        <v>0</v>
      </c>
      <c r="H211" s="30">
        <v>118431.18000000001</v>
      </c>
      <c r="I211" s="31">
        <f>ROW()</f>
        <v>211</v>
      </c>
    </row>
    <row r="212" spans="1:9" s="29" customFormat="1">
      <c r="A212" s="32" t="s">
        <v>189</v>
      </c>
      <c r="B212" s="33">
        <v>59136366.289999999</v>
      </c>
      <c r="C212" s="33">
        <v>8370974.0899999999</v>
      </c>
      <c r="D212" s="33">
        <v>-9866111.040000001</v>
      </c>
      <c r="E212" s="33">
        <v>-71641.23</v>
      </c>
      <c r="F212" s="33">
        <v>102766.75</v>
      </c>
      <c r="G212" s="33">
        <v>162.69999999999999</v>
      </c>
      <c r="H212" s="33">
        <v>57672517.560000002</v>
      </c>
      <c r="I212" s="31">
        <f>ROW()</f>
        <v>212</v>
      </c>
    </row>
    <row r="213" spans="1:9" s="103" customFormat="1">
      <c r="A213" s="100" t="s">
        <v>285</v>
      </c>
      <c r="B213" s="108">
        <v>59136366.289999999</v>
      </c>
      <c r="C213" s="108">
        <v>8370974.0899999999</v>
      </c>
      <c r="D213" s="108">
        <v>-9866111.040000001</v>
      </c>
      <c r="E213" s="108">
        <v>-71641.23</v>
      </c>
      <c r="F213" s="108">
        <v>102766.75</v>
      </c>
      <c r="G213" s="108">
        <v>162.69999999999999</v>
      </c>
      <c r="H213" s="108">
        <v>57672517.560000002</v>
      </c>
      <c r="I213" s="102">
        <f>ROW()</f>
        <v>213</v>
      </c>
    </row>
    <row r="214" spans="1:9" s="29" customFormat="1" ht="13.5" thickBot="1">
      <c r="A214" s="38" t="s">
        <v>190</v>
      </c>
      <c r="B214" s="39">
        <v>1338888942.0799999</v>
      </c>
      <c r="C214" s="39">
        <v>143407136.35999998</v>
      </c>
      <c r="D214" s="39">
        <v>-79466871.859999999</v>
      </c>
      <c r="E214" s="39">
        <v>-31707149.310000002</v>
      </c>
      <c r="F214" s="39">
        <v>1747113.9300000002</v>
      </c>
      <c r="G214" s="39">
        <v>7088000</v>
      </c>
      <c r="H214" s="39">
        <v>1379957171.1999998</v>
      </c>
      <c r="I214" s="31">
        <f>ROW()</f>
        <v>214</v>
      </c>
    </row>
    <row r="215" spans="1:9" s="29" customFormat="1" ht="13.5" thickTop="1">
      <c r="B215" s="40"/>
      <c r="C215" s="41"/>
      <c r="D215" s="41"/>
      <c r="E215" s="41"/>
      <c r="F215" s="41"/>
      <c r="G215" s="41"/>
      <c r="H215" s="30"/>
      <c r="I215" s="31">
        <f>ROW()</f>
        <v>215</v>
      </c>
    </row>
    <row r="216" spans="1:9" s="29" customFormat="1">
      <c r="B216" s="30"/>
      <c r="C216" s="30"/>
      <c r="D216" s="30"/>
      <c r="E216" s="30"/>
      <c r="F216" s="30"/>
      <c r="G216" s="30"/>
      <c r="H216" s="30"/>
      <c r="I216" s="31">
        <f>ROW()</f>
        <v>216</v>
      </c>
    </row>
    <row r="217" spans="1:9" s="29" customFormat="1">
      <c r="A217" s="46"/>
      <c r="B217" s="47"/>
      <c r="C217" s="47"/>
      <c r="D217" s="47"/>
      <c r="E217" s="47"/>
      <c r="F217" s="47"/>
      <c r="G217" s="47"/>
      <c r="H217" s="30"/>
      <c r="I217" s="31">
        <f>ROW()</f>
        <v>217</v>
      </c>
    </row>
    <row r="218" spans="1:9" s="29" customFormat="1">
      <c r="B218" s="47"/>
      <c r="C218" s="47"/>
      <c r="D218" s="47"/>
      <c r="E218" s="47"/>
      <c r="F218" s="47"/>
      <c r="G218" s="47"/>
      <c r="H218" s="30"/>
      <c r="I218" s="31"/>
    </row>
    <row r="219" spans="1:9" s="29" customFormat="1">
      <c r="B219" s="47"/>
      <c r="C219" s="47"/>
      <c r="D219" s="47"/>
      <c r="E219" s="47"/>
      <c r="F219" s="47"/>
      <c r="G219" s="47"/>
      <c r="H219" s="30"/>
    </row>
    <row r="220" spans="1:9">
      <c r="B220" s="112"/>
      <c r="C220" s="112"/>
      <c r="D220" s="112"/>
      <c r="E220" s="112"/>
      <c r="F220" s="112"/>
      <c r="G220" s="112"/>
    </row>
  </sheetData>
  <mergeCells count="12">
    <mergeCell ref="B57:G57"/>
    <mergeCell ref="B112:G112"/>
    <mergeCell ref="B1:G1"/>
    <mergeCell ref="B2:G2"/>
    <mergeCell ref="B3:G3"/>
    <mergeCell ref="B55:G55"/>
    <mergeCell ref="B56:G56"/>
    <mergeCell ref="B113:G113"/>
    <mergeCell ref="B114:G114"/>
    <mergeCell ref="B168:G168"/>
    <mergeCell ref="B169:G169"/>
    <mergeCell ref="B170:G170"/>
  </mergeCells>
  <printOptions horizontalCentered="1"/>
  <pageMargins left="0.5" right="0.5" top="0.75" bottom="0.5" header="0.5" footer="0.5"/>
  <pageSetup scale="70" fitToHeight="4" orientation="landscape" r:id="rId1"/>
  <rowBreaks count="3" manualBreakCount="3">
    <brk id="51" max="7" man="1"/>
    <brk id="104" max="7" man="1"/>
    <brk id="1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ACTUAL+DISMAN</vt:lpstr>
      <vt:lpstr>ACTUAL</vt:lpstr>
      <vt:lpstr>Sch 75A</vt:lpstr>
      <vt:lpstr>Sch 75B</vt:lpstr>
      <vt:lpstr>ACTUAL!Print_Area</vt:lpstr>
      <vt:lpstr>'ACTUAL+DISMAN'!Print_Area</vt:lpstr>
      <vt:lpstr>'Sch 75A'!Print_Area</vt:lpstr>
      <vt:lpstr>'Sch 75B'!Print_Area</vt:lpstr>
      <vt:lpstr>ACTUAL!Print_Titles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Rivera, Christa L.</cp:lastModifiedBy>
  <cp:lastPrinted>2013-04-25T14:53:32Z</cp:lastPrinted>
  <dcterms:created xsi:type="dcterms:W3CDTF">2000-03-16T21:57:41Z</dcterms:created>
  <dcterms:modified xsi:type="dcterms:W3CDTF">2013-04-25T14:53:38Z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-1483479857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2012</vt:lpwstr>
  </property>
  <property fmtid="{D5CDD505-2E9C-101B-9397-08002B2CF9AE}" pid="5" name="_AuthorEmail">
    <vt:lpwstr>SLMCKINN@SOUTHERNCO.COM</vt:lpwstr>
  </property>
  <property fmtid="{D5CDD505-2E9C-101B-9397-08002B2CF9AE}" pid="6" name="_AuthorEmailDisplayName">
    <vt:lpwstr>McKinney, Sylvia L.</vt:lpwstr>
  </property>
  <property fmtid="{D5CDD505-2E9C-101B-9397-08002B2CF9AE}" pid="7" name="_ReviewingToolsShownOnce">
    <vt:lpwstr/>
  </property>
</Properties>
</file>