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22932" windowHeight="9504"/>
  </bookViews>
  <sheets>
    <sheet name="To date" sheetId="1" r:id="rId1"/>
  </sheets>
  <calcPr calcId="124519"/>
</workbook>
</file>

<file path=xl/calcChain.xml><?xml version="1.0" encoding="utf-8"?>
<calcChain xmlns="http://schemas.openxmlformats.org/spreadsheetml/2006/main">
  <c r="R11" i="1"/>
  <c r="U11"/>
  <c r="S10"/>
  <c r="S9"/>
  <c r="S8"/>
  <c r="S7"/>
  <c r="S11" s="1"/>
  <c r="S6"/>
  <c r="K7"/>
  <c r="J7"/>
  <c r="K6"/>
  <c r="J6"/>
  <c r="R6" s="1"/>
  <c r="U6" s="1"/>
  <c r="V6" s="1"/>
  <c r="H7"/>
  <c r="U10"/>
  <c r="V10" s="1"/>
  <c r="R10"/>
  <c r="R9"/>
  <c r="U9" s="1"/>
  <c r="V9" s="1"/>
  <c r="R8"/>
  <c r="U8" s="1"/>
  <c r="V8" s="1"/>
  <c r="R7"/>
  <c r="U7" s="1"/>
  <c r="V7" s="1"/>
  <c r="F5"/>
  <c r="G5" s="1"/>
  <c r="H5" s="1"/>
  <c r="I5" s="1"/>
  <c r="J5" s="1"/>
  <c r="K5" s="1"/>
  <c r="V11" l="1"/>
</calcChain>
</file>

<file path=xl/sharedStrings.xml><?xml version="1.0" encoding="utf-8"?>
<sst xmlns="http://schemas.openxmlformats.org/spreadsheetml/2006/main" count="13" uniqueCount="11">
  <si>
    <t>Milian, Swain &amp; Associates</t>
  </si>
  <si>
    <t>Deborah Swain</t>
  </si>
  <si>
    <t>Cynthia Yapp</t>
  </si>
  <si>
    <t>John Swain</t>
  </si>
  <si>
    <t>Maria Bravo</t>
  </si>
  <si>
    <t>Karl Holzenberg</t>
  </si>
  <si>
    <t>Projected Addl Hours</t>
  </si>
  <si>
    <t>Total Projected Hours</t>
  </si>
  <si>
    <t>Total Proj RCE</t>
  </si>
  <si>
    <t>Actual   Hours Todate</t>
  </si>
  <si>
    <t>RCE Billed Todate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</si>
</sst>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10"/>
      <name val="Arial"/>
      <family val="2"/>
    </font>
    <font>
      <sz val="9"/>
      <name val="Calibri"/>
      <family val="2"/>
      <scheme val="minor"/>
    </font>
    <font>
      <b/>
      <sz val="10"/>
      <name val="Garmond (W1)"/>
      <family val="1"/>
    </font>
    <font>
      <sz val="10"/>
      <name val="Garmond (W1)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1" fontId="6" fillId="0" borderId="0" applyFont="0" applyAlignment="0">
      <alignment horizontal="centerContinuous"/>
    </xf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7" fillId="0" borderId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16" fontId="2" fillId="0" borderId="0" xfId="0" applyNumberFormat="1" applyFont="1"/>
    <xf numFmtId="164" fontId="3" fillId="0" borderId="0" xfId="2" applyNumberFormat="1" applyFont="1"/>
    <xf numFmtId="165" fontId="3" fillId="0" borderId="0" xfId="1" applyNumberFormat="1" applyFont="1" applyFill="1"/>
    <xf numFmtId="0" fontId="5" fillId="0" borderId="0" xfId="3" applyFont="1" applyFill="1"/>
    <xf numFmtId="0" fontId="2" fillId="0" borderId="0" xfId="0" applyFont="1" applyAlignment="1">
      <alignment wrapText="1"/>
    </xf>
    <xf numFmtId="42" fontId="3" fillId="0" borderId="0" xfId="1" applyNumberFormat="1" applyFont="1" applyFill="1"/>
    <xf numFmtId="42" fontId="2" fillId="0" borderId="1" xfId="0" applyNumberFormat="1" applyFont="1" applyBorder="1"/>
    <xf numFmtId="4" fontId="2" fillId="0" borderId="0" xfId="0" applyNumberFormat="1" applyFont="1"/>
    <xf numFmtId="0" fontId="2" fillId="0" borderId="0" xfId="0" applyFont="1" applyFill="1"/>
    <xf numFmtId="42" fontId="2" fillId="0" borderId="0" xfId="0" applyNumberFormat="1" applyFont="1"/>
    <xf numFmtId="41" fontId="2" fillId="0" borderId="0" xfId="0" applyNumberFormat="1" applyFont="1"/>
    <xf numFmtId="3" fontId="2" fillId="0" borderId="1" xfId="0" applyNumberFormat="1" applyFont="1" applyBorder="1"/>
  </cellXfs>
  <cellStyles count="11">
    <cellStyle name="Comma" xfId="1" builtinId="3"/>
    <cellStyle name="Comma 15" xfId="4"/>
    <cellStyle name="Comma 2 2" xfId="5"/>
    <cellStyle name="Currency" xfId="2" builtinId="4"/>
    <cellStyle name="Currency 2 2" xfId="6"/>
    <cellStyle name="Normal" xfId="0" builtinId="0"/>
    <cellStyle name="Normal 2 2" xfId="3"/>
    <cellStyle name="Normal 2 2 2 2" xfId="7"/>
    <cellStyle name="Normal 23" xfId="8"/>
    <cellStyle name="Percent 2 2" xfId="9"/>
    <cellStyle name="Percent 3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V12"/>
  <sheetViews>
    <sheetView tabSelected="1" topLeftCell="B1" workbookViewId="0">
      <selection activeCell="D10" sqref="D10"/>
    </sheetView>
  </sheetViews>
  <sheetFormatPr defaultColWidth="9.109375" defaultRowHeight="12"/>
  <cols>
    <col min="1" max="1" width="22.5546875" style="1" bestFit="1" customWidth="1"/>
    <col min="2" max="2" width="14.5546875" style="1" bestFit="1" customWidth="1"/>
    <col min="3" max="17" width="9.109375" style="1"/>
    <col min="18" max="18" width="7.88671875" style="1" customWidth="1"/>
    <col min="19" max="19" width="9.5546875" style="1" customWidth="1"/>
    <col min="20" max="20" width="8.109375" style="1" customWidth="1"/>
    <col min="21" max="16384" width="9.109375" style="1"/>
  </cols>
  <sheetData>
    <row r="5" spans="1:22" ht="36">
      <c r="D5" s="3">
        <v>42551</v>
      </c>
      <c r="E5" s="3">
        <v>42552</v>
      </c>
      <c r="F5" s="3">
        <f>+E5+7</f>
        <v>42559</v>
      </c>
      <c r="G5" s="3">
        <f t="shared" ref="G5:H5" si="0">+F5+7</f>
        <v>42566</v>
      </c>
      <c r="H5" s="3">
        <f t="shared" si="0"/>
        <v>42573</v>
      </c>
      <c r="I5" s="3">
        <f>+H5+7</f>
        <v>42580</v>
      </c>
      <c r="J5" s="3">
        <f>+I5+7</f>
        <v>42587</v>
      </c>
      <c r="K5" s="3">
        <f>+J5+7</f>
        <v>42594</v>
      </c>
      <c r="L5" s="3">
        <v>42643</v>
      </c>
      <c r="M5" s="3">
        <v>42674</v>
      </c>
      <c r="N5" s="3">
        <v>42699</v>
      </c>
      <c r="O5" s="3">
        <v>42368</v>
      </c>
      <c r="P5" s="3">
        <v>42766</v>
      </c>
      <c r="Q5" s="3">
        <v>42790</v>
      </c>
      <c r="R5" s="2" t="s">
        <v>9</v>
      </c>
      <c r="S5" s="2" t="s">
        <v>10</v>
      </c>
      <c r="T5" s="7" t="s">
        <v>6</v>
      </c>
      <c r="U5" s="2" t="s">
        <v>7</v>
      </c>
      <c r="V5" s="2" t="s">
        <v>8</v>
      </c>
    </row>
    <row r="6" spans="1:22">
      <c r="A6" s="6" t="s">
        <v>0</v>
      </c>
      <c r="B6" s="6" t="s">
        <v>1</v>
      </c>
      <c r="C6" s="4">
        <v>200</v>
      </c>
      <c r="D6" s="1">
        <v>475</v>
      </c>
      <c r="E6" s="1">
        <v>47.25</v>
      </c>
      <c r="F6" s="1">
        <v>48.75</v>
      </c>
      <c r="G6" s="1">
        <v>52.5</v>
      </c>
      <c r="H6" s="11">
        <v>64.75</v>
      </c>
      <c r="I6" s="11">
        <v>44</v>
      </c>
      <c r="J6" s="11">
        <f>22.5+1.5+32.75+1</f>
        <v>57.75</v>
      </c>
      <c r="K6" s="11">
        <f>41.5+3+53.25+2</f>
        <v>99.75</v>
      </c>
      <c r="L6" s="1">
        <v>23.5</v>
      </c>
      <c r="M6" s="1">
        <v>9.75</v>
      </c>
      <c r="N6" s="1">
        <v>14.25</v>
      </c>
      <c r="O6" s="1">
        <v>19.25</v>
      </c>
      <c r="P6" s="1">
        <v>16.25</v>
      </c>
      <c r="Q6" s="1">
        <v>11.75</v>
      </c>
      <c r="R6" s="10">
        <f>SUM(D6:Q6)</f>
        <v>984.5</v>
      </c>
      <c r="S6" s="12">
        <f>+R6*C6</f>
        <v>196900</v>
      </c>
      <c r="T6" s="10">
        <v>126.5</v>
      </c>
      <c r="U6" s="10">
        <f>+T6+R6</f>
        <v>1111</v>
      </c>
      <c r="V6" s="8">
        <f>+U6*C6</f>
        <v>222200</v>
      </c>
    </row>
    <row r="7" spans="1:22">
      <c r="A7" s="6" t="s">
        <v>0</v>
      </c>
      <c r="B7" s="6" t="s">
        <v>2</v>
      </c>
      <c r="C7" s="4">
        <v>150</v>
      </c>
      <c r="D7" s="1">
        <v>790.5</v>
      </c>
      <c r="E7" s="1">
        <v>37.75</v>
      </c>
      <c r="F7" s="1">
        <v>35.5</v>
      </c>
      <c r="G7" s="1">
        <v>42</v>
      </c>
      <c r="H7" s="11">
        <f>28.75+0.75</f>
        <v>29.5</v>
      </c>
      <c r="I7" s="11">
        <v>33</v>
      </c>
      <c r="J7" s="11">
        <f>43.5+1.25</f>
        <v>44.75</v>
      </c>
      <c r="K7" s="11">
        <f>37.25+2+27+0.5</f>
        <v>66.75</v>
      </c>
      <c r="L7" s="1">
        <v>24</v>
      </c>
      <c r="M7" s="1">
        <v>4.75</v>
      </c>
      <c r="N7" s="1">
        <v>9.25</v>
      </c>
      <c r="O7" s="1">
        <v>73.25</v>
      </c>
      <c r="P7" s="1">
        <v>25.75</v>
      </c>
      <c r="Q7" s="1">
        <v>10.5</v>
      </c>
      <c r="R7" s="10">
        <f t="shared" ref="R7:R8" si="1">SUM(D7:Q7)</f>
        <v>1227.25</v>
      </c>
      <c r="S7" s="13">
        <f>+R7*C7</f>
        <v>184087.5</v>
      </c>
      <c r="T7" s="10">
        <v>65.5</v>
      </c>
      <c r="U7" s="10">
        <f t="shared" ref="U7:U8" si="2">+T7+R7</f>
        <v>1292.75</v>
      </c>
      <c r="V7" s="5">
        <f>+U7*C7</f>
        <v>193912.5</v>
      </c>
    </row>
    <row r="8" spans="1:22">
      <c r="A8" s="6" t="s">
        <v>0</v>
      </c>
      <c r="B8" s="6" t="s">
        <v>3</v>
      </c>
      <c r="C8" s="4">
        <v>130</v>
      </c>
      <c r="D8" s="1">
        <v>44</v>
      </c>
      <c r="K8" s="1">
        <v>14.75</v>
      </c>
      <c r="R8" s="10">
        <f t="shared" si="1"/>
        <v>58.75</v>
      </c>
      <c r="S8" s="13">
        <f t="shared" ref="S8:S10" si="3">+R8*C8</f>
        <v>7637.5</v>
      </c>
      <c r="T8" s="10"/>
      <c r="U8" s="10">
        <f t="shared" si="2"/>
        <v>58.75</v>
      </c>
      <c r="V8" s="5">
        <f>+U8*C8</f>
        <v>7637.5</v>
      </c>
    </row>
    <row r="9" spans="1:22">
      <c r="B9" s="1" t="s">
        <v>4</v>
      </c>
      <c r="C9" s="4">
        <v>150</v>
      </c>
      <c r="I9" s="1">
        <v>43.75</v>
      </c>
      <c r="R9" s="10">
        <f t="shared" ref="R9:R10" si="4">SUM(D9:Q9)</f>
        <v>43.75</v>
      </c>
      <c r="S9" s="13">
        <f t="shared" si="3"/>
        <v>6562.5</v>
      </c>
      <c r="T9" s="10"/>
      <c r="U9" s="10">
        <f t="shared" ref="U9:U10" si="5">+T9+R9</f>
        <v>43.75</v>
      </c>
      <c r="V9" s="5">
        <f t="shared" ref="V9:V10" si="6">+U9*C9</f>
        <v>6562.5</v>
      </c>
    </row>
    <row r="10" spans="1:22">
      <c r="B10" s="1" t="s">
        <v>5</v>
      </c>
      <c r="C10" s="4">
        <v>150</v>
      </c>
      <c r="D10" s="1">
        <v>3.75</v>
      </c>
      <c r="R10" s="10">
        <f t="shared" si="4"/>
        <v>3.75</v>
      </c>
      <c r="S10" s="13">
        <f t="shared" si="3"/>
        <v>562.5</v>
      </c>
      <c r="T10" s="10"/>
      <c r="U10" s="10">
        <f t="shared" si="5"/>
        <v>3.75</v>
      </c>
      <c r="V10" s="5">
        <f t="shared" si="6"/>
        <v>562.5</v>
      </c>
    </row>
    <row r="11" spans="1:22" ht="12.6" thickBot="1">
      <c r="R11" s="14">
        <f>SUM(R6:R10)</f>
        <v>2318</v>
      </c>
      <c r="S11" s="9">
        <f>SUM(S6:S10)</f>
        <v>395750</v>
      </c>
      <c r="U11" s="14">
        <f>SUM(U6:U10)</f>
        <v>2510</v>
      </c>
      <c r="V11" s="9">
        <f>SUM(V6:V10)</f>
        <v>430875</v>
      </c>
    </row>
    <row r="12" spans="1:22" ht="12.6" thickTop="1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 date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Yapp</dc:creator>
  <cp:lastModifiedBy>Cynthia Yapp</cp:lastModifiedBy>
  <dcterms:created xsi:type="dcterms:W3CDTF">2017-01-03T15:07:47Z</dcterms:created>
  <dcterms:modified xsi:type="dcterms:W3CDTF">2017-02-28T16:40:17Z</dcterms:modified>
</cp:coreProperties>
</file>