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276" windowWidth="18780" windowHeight="8388"/>
  </bookViews>
  <sheets>
    <sheet name="LCEC" sheetId="8" r:id="rId1"/>
    <sheet name="LCEC System Total" sheetId="1" r:id="rId2"/>
    <sheet name="Calusa-Charlotte " sheetId="5" r:id="rId3"/>
    <sheet name="Buckingham" sheetId="6" r:id="rId4"/>
    <sheet name="Belle Meade" sheetId="7" r:id="rId5"/>
    <sheet name="LCEC System Total_Aug" sheetId="9" r:id="rId6"/>
    <sheet name="LCEC_Aug" sheetId="10" r:id="rId7"/>
  </sheets>
  <calcPr calcId="145621"/>
</workbook>
</file>

<file path=xl/calcChain.xml><?xml version="1.0" encoding="utf-8"?>
<calcChain xmlns="http://schemas.openxmlformats.org/spreadsheetml/2006/main">
  <c r="D121" i="10" l="1" a="1"/>
  <c r="D121" i="10" s="1"/>
  <c r="D120" i="10"/>
  <c r="D120" i="10" a="1"/>
  <c r="D119" i="10" a="1"/>
  <c r="D119" i="10" s="1"/>
  <c r="D118" i="10"/>
  <c r="D118" i="10" a="1"/>
  <c r="D117" i="10" a="1"/>
  <c r="D117" i="10" s="1"/>
  <c r="D116" i="10"/>
  <c r="D116" i="10" a="1"/>
  <c r="D115" i="10" a="1"/>
  <c r="D115" i="10" s="1"/>
  <c r="D114" i="10"/>
  <c r="D114" i="10" a="1"/>
  <c r="D113" i="10" a="1"/>
  <c r="D113" i="10" s="1"/>
  <c r="D112" i="10"/>
  <c r="D112" i="10" a="1"/>
  <c r="D111" i="10" a="1"/>
  <c r="D111" i="10" s="1"/>
  <c r="D110" i="10"/>
  <c r="D110" i="10" a="1"/>
  <c r="D109" i="10" a="1"/>
  <c r="D109" i="10" s="1"/>
  <c r="D108" i="10"/>
  <c r="D108" i="10" a="1"/>
  <c r="D107" i="10" a="1"/>
  <c r="D107" i="10" s="1"/>
  <c r="D106" i="10"/>
  <c r="D106" i="10" a="1"/>
  <c r="D105" i="10" a="1"/>
  <c r="D105" i="10" s="1"/>
  <c r="D104" i="10"/>
  <c r="D104" i="10" a="1"/>
  <c r="D103" i="10" a="1"/>
  <c r="D103" i="10" s="1"/>
  <c r="D102" i="10"/>
  <c r="D102" i="10" a="1"/>
  <c r="D101" i="10" a="1"/>
  <c r="D101" i="10" s="1"/>
  <c r="D100" i="10"/>
  <c r="D100" i="10" a="1"/>
  <c r="D99" i="10" a="1"/>
  <c r="D99" i="10" s="1"/>
  <c r="D98" i="10"/>
  <c r="D98" i="10" a="1"/>
  <c r="D97" i="10" a="1"/>
  <c r="D97" i="10" s="1"/>
  <c r="D96" i="10"/>
  <c r="D96" i="10" a="1"/>
  <c r="D95" i="10" a="1"/>
  <c r="D95" i="10" s="1"/>
  <c r="D94" i="10"/>
  <c r="D94" i="10" a="1"/>
  <c r="D93" i="10" a="1"/>
  <c r="D93" i="10" s="1"/>
  <c r="D92" i="10"/>
  <c r="D92" i="10" a="1"/>
  <c r="D91" i="10" a="1"/>
  <c r="D91" i="10" s="1"/>
  <c r="D90" i="10"/>
  <c r="D90" i="10" a="1"/>
  <c r="D89" i="10" a="1"/>
  <c r="D89" i="10" s="1"/>
  <c r="D88" i="10"/>
  <c r="D88" i="10" a="1"/>
  <c r="D87" i="10" a="1"/>
  <c r="D87" i="10" s="1"/>
  <c r="D86" i="10"/>
  <c r="D86" i="10" a="1"/>
  <c r="D85" i="10" a="1"/>
  <c r="D85" i="10" s="1"/>
  <c r="D84" i="10"/>
  <c r="D84" i="10" a="1"/>
  <c r="D83" i="10" a="1"/>
  <c r="D83" i="10" s="1"/>
  <c r="D82" i="10"/>
  <c r="D82" i="10" a="1"/>
  <c r="D81" i="10" a="1"/>
  <c r="D81" i="10" s="1"/>
  <c r="D80" i="10"/>
  <c r="D80" i="10" a="1"/>
  <c r="D79" i="10" a="1"/>
  <c r="D79" i="10" s="1"/>
  <c r="D78" i="10"/>
  <c r="D78" i="10" a="1"/>
  <c r="D77" i="10" a="1"/>
  <c r="D77" i="10" s="1"/>
  <c r="D76" i="10"/>
  <c r="D76" i="10" a="1"/>
  <c r="D75" i="10" a="1"/>
  <c r="D75" i="10" s="1"/>
  <c r="D74" i="10"/>
  <c r="D74" i="10" a="1"/>
  <c r="D73" i="10" a="1"/>
  <c r="D73" i="10" s="1"/>
  <c r="D72" i="10"/>
  <c r="D72" i="10" a="1"/>
  <c r="D71" i="10" a="1"/>
  <c r="D71" i="10" s="1"/>
  <c r="D70" i="10"/>
  <c r="D70" i="10" a="1"/>
  <c r="D69" i="10" a="1"/>
  <c r="D69" i="10" s="1"/>
  <c r="D68" i="10"/>
  <c r="D68" i="10" a="1"/>
  <c r="D67" i="10" a="1"/>
  <c r="D67" i="10" s="1"/>
  <c r="D66" i="10"/>
  <c r="D66" i="10" a="1"/>
  <c r="D65" i="10" a="1"/>
  <c r="D65" i="10" s="1"/>
  <c r="D64" i="10"/>
  <c r="D64" i="10" a="1"/>
  <c r="D63" i="10" a="1"/>
  <c r="D63" i="10" s="1"/>
  <c r="D62" i="10"/>
  <c r="D62" i="10" a="1"/>
  <c r="D61" i="10" a="1"/>
  <c r="D61" i="10" s="1"/>
  <c r="D60" i="10"/>
  <c r="D60" i="10" a="1"/>
  <c r="D59" i="10" a="1"/>
  <c r="D59" i="10" s="1"/>
  <c r="D58" i="10"/>
  <c r="D58" i="10" a="1"/>
  <c r="D57" i="10" a="1"/>
  <c r="D57" i="10" s="1"/>
  <c r="D56" i="10"/>
  <c r="D56" i="10" a="1"/>
  <c r="D55" i="10" a="1"/>
  <c r="D55" i="10" s="1"/>
  <c r="D54" i="10"/>
  <c r="D54" i="10" a="1"/>
  <c r="D53" i="10" a="1"/>
  <c r="D53" i="10" s="1"/>
  <c r="D52" i="10"/>
  <c r="D52" i="10" a="1"/>
  <c r="D51" i="10" a="1"/>
  <c r="D51" i="10" s="1"/>
  <c r="D50" i="10"/>
  <c r="D50" i="10" a="1"/>
  <c r="D49" i="10" a="1"/>
  <c r="D49" i="10" s="1"/>
  <c r="D48" i="10"/>
  <c r="D48" i="10" a="1"/>
  <c r="D47" i="10" a="1"/>
  <c r="D47" i="10" s="1"/>
  <c r="D46" i="10"/>
  <c r="D46" i="10" a="1"/>
  <c r="D45" i="10" a="1"/>
  <c r="D45" i="10" s="1"/>
  <c r="D44" i="10"/>
  <c r="D44" i="10" a="1"/>
  <c r="D43" i="10" a="1"/>
  <c r="D43" i="10" s="1"/>
  <c r="D42" i="10"/>
  <c r="D42" i="10" a="1"/>
  <c r="D41" i="10" a="1"/>
  <c r="D41" i="10" s="1"/>
  <c r="D40" i="10"/>
  <c r="D40" i="10" a="1"/>
  <c r="D39" i="10" a="1"/>
  <c r="D39" i="10" s="1"/>
  <c r="D38" i="10"/>
  <c r="D38" i="10" a="1"/>
  <c r="D37" i="10" a="1"/>
  <c r="D37" i="10" s="1"/>
  <c r="D36" i="10"/>
  <c r="D36" i="10" a="1"/>
  <c r="D35" i="10" a="1"/>
  <c r="D35" i="10" s="1"/>
  <c r="D34" i="10"/>
  <c r="D34" i="10" a="1"/>
  <c r="D33" i="10" a="1"/>
  <c r="D33" i="10" s="1"/>
  <c r="D32" i="10"/>
  <c r="D32" i="10" a="1"/>
  <c r="D31" i="10" a="1"/>
  <c r="D31" i="10" s="1"/>
  <c r="D30" i="10"/>
  <c r="D30" i="10" a="1"/>
  <c r="D29" i="10" a="1"/>
  <c r="D29" i="10" s="1"/>
  <c r="D28" i="10"/>
  <c r="D28" i="10" a="1"/>
  <c r="D27" i="10" a="1"/>
  <c r="D27" i="10" s="1"/>
  <c r="D26" i="10"/>
  <c r="D26" i="10" a="1"/>
  <c r="D25" i="10" a="1"/>
  <c r="D25" i="10" s="1"/>
  <c r="D24" i="10"/>
  <c r="D24" i="10" a="1"/>
  <c r="D23" i="10" a="1"/>
  <c r="D23" i="10" s="1"/>
  <c r="D22" i="10"/>
  <c r="D22" i="10" a="1"/>
  <c r="D21" i="10" a="1"/>
  <c r="D21" i="10" s="1"/>
  <c r="D20" i="10"/>
  <c r="D20" i="10" a="1"/>
  <c r="D19" i="10" a="1"/>
  <c r="D19" i="10" s="1"/>
  <c r="D18" i="10"/>
  <c r="D18" i="10" a="1"/>
  <c r="D17" i="10" a="1"/>
  <c r="D17" i="10" s="1"/>
  <c r="D16" i="10"/>
  <c r="D16" i="10" a="1"/>
  <c r="D15" i="10" a="1"/>
  <c r="D15" i="10" s="1"/>
  <c r="D14" i="10"/>
  <c r="D14" i="10" a="1"/>
  <c r="D13" i="10" a="1"/>
  <c r="D13" i="10" s="1"/>
  <c r="D12" i="10"/>
  <c r="D12" i="10" a="1"/>
  <c r="D11" i="10" a="1"/>
  <c r="D11" i="10" s="1"/>
  <c r="D10" i="10"/>
  <c r="D10" i="10" a="1"/>
  <c r="D9" i="10" a="1"/>
  <c r="D9" i="10" s="1"/>
  <c r="D8" i="10"/>
  <c r="D8" i="10" a="1"/>
  <c r="D7" i="10" a="1"/>
  <c r="D7" i="10" s="1"/>
  <c r="D6" i="10"/>
  <c r="D6" i="10" a="1"/>
  <c r="D5" i="10" a="1"/>
  <c r="D5" i="10" s="1"/>
  <c r="D4" i="10"/>
  <c r="D4" i="10" a="1"/>
  <c r="D3" i="10" a="1"/>
  <c r="D3" i="10" s="1"/>
  <c r="D2" i="10"/>
  <c r="D2" i="10" a="1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C12" i="9"/>
  <c r="C37" i="10" a="1"/>
  <c r="C37" i="10" s="1"/>
  <c r="A32" i="10"/>
  <c r="A44" i="10" s="1"/>
  <c r="C25" i="10" a="1"/>
  <c r="C25" i="10" s="1"/>
  <c r="A25" i="10"/>
  <c r="A37" i="10" s="1"/>
  <c r="A49" i="10" s="1"/>
  <c r="A24" i="10"/>
  <c r="A36" i="10" s="1"/>
  <c r="C23" i="10" a="1"/>
  <c r="C23" i="10" s="1"/>
  <c r="A23" i="10"/>
  <c r="A35" i="10" s="1"/>
  <c r="A47" i="10" s="1"/>
  <c r="A22" i="10"/>
  <c r="A34" i="10" s="1"/>
  <c r="C21" i="10" a="1"/>
  <c r="C21" i="10" s="1"/>
  <c r="A21" i="10"/>
  <c r="A33" i="10" s="1"/>
  <c r="A45" i="10" s="1"/>
  <c r="A20" i="10"/>
  <c r="C19" i="10" a="1"/>
  <c r="C19" i="10" s="1"/>
  <c r="A19" i="10"/>
  <c r="A31" i="10" s="1"/>
  <c r="A43" i="10" s="1"/>
  <c r="A18" i="10"/>
  <c r="C18" i="10" s="1" a="1"/>
  <c r="C18" i="10" s="1"/>
  <c r="A17" i="10"/>
  <c r="A29" i="10" s="1"/>
  <c r="A41" i="10" s="1"/>
  <c r="A16" i="10"/>
  <c r="C15" i="10" a="1"/>
  <c r="C15" i="10" s="1"/>
  <c r="A15" i="10"/>
  <c r="A27" i="10" s="1"/>
  <c r="A39" i="10" s="1"/>
  <c r="C39" i="10" s="1" a="1"/>
  <c r="C39" i="10" s="1"/>
  <c r="A14" i="10"/>
  <c r="C14" i="10" s="1" a="1"/>
  <c r="C14" i="10" s="1"/>
  <c r="C13" i="10" a="1"/>
  <c r="C13" i="10" s="1"/>
  <c r="C12" i="10" a="1"/>
  <c r="C12" i="10" s="1"/>
  <c r="C11" i="10" a="1"/>
  <c r="C11" i="10" s="1"/>
  <c r="C10" i="10" a="1"/>
  <c r="C10" i="10" s="1"/>
  <c r="C9" i="10" a="1"/>
  <c r="C9" i="10" s="1"/>
  <c r="C8" i="10" a="1"/>
  <c r="C8" i="10" s="1"/>
  <c r="C7" i="10" a="1"/>
  <c r="C7" i="10" s="1"/>
  <c r="C6" i="10" a="1"/>
  <c r="C6" i="10" s="1"/>
  <c r="C5" i="10" a="1"/>
  <c r="C5" i="10" s="1"/>
  <c r="C4" i="10" a="1"/>
  <c r="C4" i="10" s="1"/>
  <c r="C3" i="10" a="1"/>
  <c r="C3" i="10" s="1"/>
  <c r="C2" i="10" a="1"/>
  <c r="C2" i="10" s="1"/>
  <c r="L34" i="9"/>
  <c r="N34" i="9" s="1"/>
  <c r="K34" i="9"/>
  <c r="J34" i="9"/>
  <c r="I34" i="9"/>
  <c r="H34" i="9"/>
  <c r="G34" i="9"/>
  <c r="F34" i="9"/>
  <c r="E34" i="9"/>
  <c r="D34" i="9"/>
  <c r="C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C34" i="10" l="1" a="1"/>
  <c r="C34" i="10" s="1"/>
  <c r="A46" i="10"/>
  <c r="C36" i="10" a="1"/>
  <c r="C36" i="10" s="1"/>
  <c r="A48" i="10"/>
  <c r="A56" i="10"/>
  <c r="C44" i="10" a="1"/>
  <c r="C44" i="10" s="1"/>
  <c r="A53" i="10"/>
  <c r="C41" i="10" a="1"/>
  <c r="C41" i="10" s="1"/>
  <c r="A59" i="10"/>
  <c r="C17" i="10" a="1"/>
  <c r="C17" i="10" s="1"/>
  <c r="A26" i="10"/>
  <c r="C29" i="10" a="1"/>
  <c r="C29" i="10" s="1"/>
  <c r="A57" i="10"/>
  <c r="C45" i="10" a="1"/>
  <c r="C45" i="10" s="1"/>
  <c r="A61" i="10"/>
  <c r="C49" i="10" a="1"/>
  <c r="C49" i="10" s="1"/>
  <c r="A28" i="10"/>
  <c r="C31" i="10" a="1"/>
  <c r="C31" i="10" s="1"/>
  <c r="A51" i="10"/>
  <c r="A55" i="10"/>
  <c r="C27" i="10" a="1"/>
  <c r="C27" i="10" s="1"/>
  <c r="C32" i="10" a="1"/>
  <c r="C32" i="10" s="1"/>
  <c r="C35" i="10" a="1"/>
  <c r="C35" i="10" s="1"/>
  <c r="C47" i="10" a="1"/>
  <c r="C47" i="10" s="1"/>
  <c r="C16" i="10" a="1"/>
  <c r="C16" i="10" s="1"/>
  <c r="C22" i="10" a="1"/>
  <c r="C22" i="10" s="1"/>
  <c r="C20" i="10" a="1"/>
  <c r="C20" i="10" s="1"/>
  <c r="C24" i="10" a="1"/>
  <c r="C24" i="10" s="1"/>
  <c r="A30" i="10"/>
  <c r="C33" i="10" a="1"/>
  <c r="C33" i="10" s="1"/>
  <c r="C43" i="10" a="1"/>
  <c r="C43" i="10" s="1"/>
  <c r="O23" i="1"/>
  <c r="O24" i="1"/>
  <c r="O25" i="1"/>
  <c r="O26" i="1"/>
  <c r="O27" i="1"/>
  <c r="O28" i="1"/>
  <c r="O29" i="1"/>
  <c r="O30" i="1"/>
  <c r="O31" i="1"/>
  <c r="O32" i="1"/>
  <c r="O33" i="1"/>
  <c r="O22" i="1"/>
  <c r="D3" i="8" a="1"/>
  <c r="D3" i="8"/>
  <c r="D4" i="8" a="1"/>
  <c r="D4" i="8"/>
  <c r="D5" i="8" a="1"/>
  <c r="D5" i="8"/>
  <c r="D6" i="8" a="1"/>
  <c r="D6" i="8"/>
  <c r="D7" i="8" a="1"/>
  <c r="D7" i="8"/>
  <c r="D8" i="8" a="1"/>
  <c r="D8" i="8"/>
  <c r="D9" i="8" a="1"/>
  <c r="D9" i="8"/>
  <c r="D10" i="8" a="1"/>
  <c r="D10" i="8"/>
  <c r="D11" i="8" a="1"/>
  <c r="D11" i="8"/>
  <c r="D12" i="8" a="1"/>
  <c r="D12" i="8"/>
  <c r="D13" i="8" a="1"/>
  <c r="D13" i="8"/>
  <c r="D14" i="8" a="1"/>
  <c r="D14" i="8"/>
  <c r="D15" i="8" a="1"/>
  <c r="D15" i="8"/>
  <c r="D16" i="8" a="1"/>
  <c r="D16" i="8"/>
  <c r="D17" i="8" a="1"/>
  <c r="D17" i="8"/>
  <c r="D18" i="8" a="1"/>
  <c r="D18" i="8"/>
  <c r="D19" i="8" a="1"/>
  <c r="D19" i="8"/>
  <c r="D20" i="8" a="1"/>
  <c r="D20" i="8"/>
  <c r="D21" i="8" a="1"/>
  <c r="D21" i="8"/>
  <c r="D22" i="8" a="1"/>
  <c r="D22" i="8"/>
  <c r="D23" i="8" a="1"/>
  <c r="D23" i="8"/>
  <c r="D24" i="8" a="1"/>
  <c r="D24" i="8"/>
  <c r="D25" i="8" a="1"/>
  <c r="D25" i="8"/>
  <c r="D26" i="8" a="1"/>
  <c r="D26" i="8"/>
  <c r="D27" i="8" a="1"/>
  <c r="D27" i="8"/>
  <c r="D28" i="8" a="1"/>
  <c r="D28" i="8"/>
  <c r="D29" i="8" a="1"/>
  <c r="D29" i="8"/>
  <c r="D30" i="8" a="1"/>
  <c r="D30" i="8"/>
  <c r="D31" i="8" a="1"/>
  <c r="D31" i="8"/>
  <c r="D32" i="8" a="1"/>
  <c r="D32" i="8"/>
  <c r="D33" i="8" a="1"/>
  <c r="D33" i="8"/>
  <c r="D34" i="8" a="1"/>
  <c r="D34" i="8"/>
  <c r="D35" i="8" a="1"/>
  <c r="D35" i="8"/>
  <c r="D36" i="8" a="1"/>
  <c r="D36" i="8"/>
  <c r="D37" i="8" a="1"/>
  <c r="D37" i="8"/>
  <c r="D38" i="8" a="1"/>
  <c r="D38" i="8"/>
  <c r="D39" i="8" a="1"/>
  <c r="D39" i="8"/>
  <c r="D40" i="8" a="1"/>
  <c r="D40" i="8"/>
  <c r="D41" i="8" a="1"/>
  <c r="D41" i="8"/>
  <c r="D42" i="8" a="1"/>
  <c r="D42" i="8"/>
  <c r="D43" i="8" a="1"/>
  <c r="D43" i="8"/>
  <c r="D44" i="8" a="1"/>
  <c r="D44" i="8"/>
  <c r="D45" i="8" a="1"/>
  <c r="D45" i="8"/>
  <c r="D46" i="8" a="1"/>
  <c r="D46" i="8"/>
  <c r="D47" i="8" a="1"/>
  <c r="D47" i="8"/>
  <c r="D48" i="8" a="1"/>
  <c r="D48" i="8"/>
  <c r="D49" i="8" a="1"/>
  <c r="D49" i="8"/>
  <c r="D50" i="8" a="1"/>
  <c r="D50" i="8"/>
  <c r="D51" i="8" a="1"/>
  <c r="D51" i="8"/>
  <c r="D52" i="8" a="1"/>
  <c r="D52" i="8"/>
  <c r="D53" i="8" a="1"/>
  <c r="D53" i="8"/>
  <c r="D54" i="8" a="1"/>
  <c r="D54" i="8"/>
  <c r="D55" i="8" a="1"/>
  <c r="D55" i="8"/>
  <c r="D56" i="8" a="1"/>
  <c r="D56" i="8"/>
  <c r="D57" i="8" a="1"/>
  <c r="D57" i="8"/>
  <c r="D58" i="8" a="1"/>
  <c r="D58" i="8"/>
  <c r="D59" i="8" a="1"/>
  <c r="D59" i="8"/>
  <c r="D60" i="8" a="1"/>
  <c r="D60" i="8"/>
  <c r="D61" i="8" a="1"/>
  <c r="D61" i="8"/>
  <c r="D62" i="8" a="1"/>
  <c r="D62" i="8"/>
  <c r="D63" i="8" a="1"/>
  <c r="D63" i="8"/>
  <c r="D64" i="8" a="1"/>
  <c r="D64" i="8"/>
  <c r="D65" i="8" a="1"/>
  <c r="D65" i="8"/>
  <c r="D66" i="8" a="1"/>
  <c r="D66" i="8"/>
  <c r="D67" i="8" a="1"/>
  <c r="D67" i="8"/>
  <c r="D68" i="8" a="1"/>
  <c r="D68" i="8"/>
  <c r="D69" i="8" a="1"/>
  <c r="D69" i="8"/>
  <c r="D70" i="8" a="1"/>
  <c r="D70" i="8"/>
  <c r="D71" i="8" a="1"/>
  <c r="D71" i="8"/>
  <c r="D72" i="8" a="1"/>
  <c r="D72" i="8"/>
  <c r="D73" i="8" a="1"/>
  <c r="D73" i="8"/>
  <c r="D74" i="8" a="1"/>
  <c r="D74" i="8"/>
  <c r="D75" i="8" a="1"/>
  <c r="D75" i="8"/>
  <c r="D76" i="8" a="1"/>
  <c r="D76" i="8"/>
  <c r="D77" i="8" a="1"/>
  <c r="D77" i="8"/>
  <c r="D78" i="8" a="1"/>
  <c r="D78" i="8"/>
  <c r="D79" i="8" a="1"/>
  <c r="D79" i="8"/>
  <c r="D80" i="8" a="1"/>
  <c r="D80" i="8"/>
  <c r="D81" i="8" a="1"/>
  <c r="D81" i="8"/>
  <c r="D82" i="8" a="1"/>
  <c r="D82" i="8"/>
  <c r="D83" i="8" a="1"/>
  <c r="D83" i="8"/>
  <c r="D84" i="8" a="1"/>
  <c r="D84" i="8"/>
  <c r="D85" i="8" a="1"/>
  <c r="D85" i="8"/>
  <c r="D86" i="8" a="1"/>
  <c r="D86" i="8"/>
  <c r="D87" i="8" a="1"/>
  <c r="D87" i="8"/>
  <c r="D88" i="8" a="1"/>
  <c r="D88" i="8"/>
  <c r="D89" i="8" a="1"/>
  <c r="D89" i="8"/>
  <c r="D90" i="8" a="1"/>
  <c r="D90" i="8"/>
  <c r="D91" i="8" a="1"/>
  <c r="D91" i="8"/>
  <c r="D92" i="8" a="1"/>
  <c r="D92" i="8"/>
  <c r="D93" i="8" a="1"/>
  <c r="D93" i="8"/>
  <c r="D94" i="8" a="1"/>
  <c r="D94" i="8"/>
  <c r="D95" i="8" a="1"/>
  <c r="D95" i="8"/>
  <c r="D96" i="8" a="1"/>
  <c r="D96" i="8"/>
  <c r="D97" i="8" a="1"/>
  <c r="D97" i="8"/>
  <c r="D98" i="8" a="1"/>
  <c r="D98" i="8"/>
  <c r="D99" i="8" a="1"/>
  <c r="D99" i="8"/>
  <c r="D100" i="8" a="1"/>
  <c r="D100" i="8"/>
  <c r="D101" i="8" a="1"/>
  <c r="D101" i="8"/>
  <c r="D102" i="8" a="1"/>
  <c r="D102" i="8"/>
  <c r="D103" i="8" a="1"/>
  <c r="D103" i="8"/>
  <c r="D104" i="8" a="1"/>
  <c r="D104" i="8"/>
  <c r="D105" i="8" a="1"/>
  <c r="D105" i="8"/>
  <c r="D106" i="8" a="1"/>
  <c r="D106" i="8"/>
  <c r="D107" i="8" a="1"/>
  <c r="D107" i="8"/>
  <c r="D108" i="8" a="1"/>
  <c r="D108" i="8"/>
  <c r="D109" i="8" a="1"/>
  <c r="D109" i="8"/>
  <c r="D110" i="8" a="1"/>
  <c r="D110" i="8"/>
  <c r="D111" i="8" a="1"/>
  <c r="D111" i="8"/>
  <c r="D112" i="8" a="1"/>
  <c r="D112" i="8"/>
  <c r="D113" i="8" a="1"/>
  <c r="D113" i="8"/>
  <c r="D114" i="8" a="1"/>
  <c r="D114" i="8"/>
  <c r="D115" i="8" a="1"/>
  <c r="D115" i="8"/>
  <c r="D116" i="8" a="1"/>
  <c r="D116" i="8"/>
  <c r="D117" i="8" a="1"/>
  <c r="D117" i="8"/>
  <c r="D118" i="8" a="1"/>
  <c r="D118" i="8"/>
  <c r="D119" i="8" a="1"/>
  <c r="D119" i="8"/>
  <c r="D120" i="8" a="1"/>
  <c r="D120" i="8"/>
  <c r="D121" i="8" a="1"/>
  <c r="D121" i="8"/>
  <c r="D2" i="8" a="1"/>
  <c r="D2" i="8" s="1"/>
  <c r="C3" i="8" a="1"/>
  <c r="C3" i="8"/>
  <c r="C4" i="8" a="1"/>
  <c r="C4" i="8"/>
  <c r="C5" i="8" a="1"/>
  <c r="C5" i="8"/>
  <c r="C6" i="8" a="1"/>
  <c r="C6" i="8"/>
  <c r="C7" i="8" a="1"/>
  <c r="C7" i="8"/>
  <c r="C8" i="8" a="1"/>
  <c r="C8" i="8"/>
  <c r="C9" i="8" a="1"/>
  <c r="C9" i="8"/>
  <c r="C10" i="8" a="1"/>
  <c r="C10" i="8"/>
  <c r="C11" i="8" a="1"/>
  <c r="C11" i="8"/>
  <c r="C12" i="8" a="1"/>
  <c r="C12" i="8"/>
  <c r="C13" i="8" a="1"/>
  <c r="C13" i="8"/>
  <c r="C14" i="8" a="1"/>
  <c r="C14" i="8"/>
  <c r="C15" i="8" a="1"/>
  <c r="C15" i="8"/>
  <c r="C16" i="8" a="1"/>
  <c r="C16" i="8"/>
  <c r="C17" i="8" a="1"/>
  <c r="C17" i="8"/>
  <c r="C18" i="8" a="1"/>
  <c r="C18" i="8"/>
  <c r="C19" i="8" a="1"/>
  <c r="C19" i="8"/>
  <c r="C20" i="8" a="1"/>
  <c r="C20" i="8"/>
  <c r="C21" i="8" a="1"/>
  <c r="C21" i="8"/>
  <c r="C22" i="8" a="1"/>
  <c r="C22" i="8"/>
  <c r="C23" i="8" a="1"/>
  <c r="C23" i="8"/>
  <c r="C24" i="8" a="1"/>
  <c r="C24" i="8"/>
  <c r="C25" i="8" a="1"/>
  <c r="C25" i="8"/>
  <c r="C26" i="8" a="1"/>
  <c r="C26" i="8"/>
  <c r="C27" i="8" a="1"/>
  <c r="C27" i="8"/>
  <c r="C28" i="8" a="1"/>
  <c r="C28" i="8"/>
  <c r="C29" i="8" a="1"/>
  <c r="C29" i="8"/>
  <c r="C30" i="8" a="1"/>
  <c r="C30" i="8"/>
  <c r="C31" i="8" a="1"/>
  <c r="C31" i="8"/>
  <c r="C32" i="8" a="1"/>
  <c r="C32" i="8"/>
  <c r="C33" i="8" a="1"/>
  <c r="C33" i="8"/>
  <c r="C34" i="8" a="1"/>
  <c r="C34" i="8"/>
  <c r="C35" i="8" a="1"/>
  <c r="C35" i="8"/>
  <c r="C36" i="8" a="1"/>
  <c r="C36" i="8"/>
  <c r="C37" i="8" a="1"/>
  <c r="C37" i="8"/>
  <c r="C38" i="8" a="1"/>
  <c r="C38" i="8"/>
  <c r="C39" i="8" a="1"/>
  <c r="C39" i="8"/>
  <c r="C40" i="8" a="1"/>
  <c r="C40" i="8"/>
  <c r="C41" i="8" a="1"/>
  <c r="C41" i="8"/>
  <c r="C42" i="8" a="1"/>
  <c r="C42" i="8"/>
  <c r="C43" i="8" a="1"/>
  <c r="C43" i="8"/>
  <c r="C44" i="8" a="1"/>
  <c r="C44" i="8"/>
  <c r="C45" i="8" a="1"/>
  <c r="C45" i="8"/>
  <c r="C46" i="8" a="1"/>
  <c r="C46" i="8"/>
  <c r="C47" i="8" a="1"/>
  <c r="C47" i="8"/>
  <c r="C48" i="8" a="1"/>
  <c r="C48" i="8"/>
  <c r="C49" i="8" a="1"/>
  <c r="C49" i="8"/>
  <c r="C50" i="8" a="1"/>
  <c r="C50" i="8"/>
  <c r="C51" i="8" a="1"/>
  <c r="C51" i="8"/>
  <c r="C52" i="8" a="1"/>
  <c r="C52" i="8"/>
  <c r="C53" i="8" a="1"/>
  <c r="C53" i="8"/>
  <c r="C54" i="8" a="1"/>
  <c r="C54" i="8"/>
  <c r="C55" i="8" a="1"/>
  <c r="C55" i="8"/>
  <c r="C56" i="8" a="1"/>
  <c r="C56" i="8"/>
  <c r="C57" i="8" a="1"/>
  <c r="C57" i="8"/>
  <c r="C58" i="8" a="1"/>
  <c r="C58" i="8"/>
  <c r="C59" i="8" a="1"/>
  <c r="C59" i="8"/>
  <c r="C60" i="8" a="1"/>
  <c r="C60" i="8"/>
  <c r="C61" i="8" a="1"/>
  <c r="C61" i="8"/>
  <c r="C62" i="8" a="1"/>
  <c r="C62" i="8"/>
  <c r="C63" i="8" a="1"/>
  <c r="C63" i="8"/>
  <c r="C64" i="8" a="1"/>
  <c r="C64" i="8"/>
  <c r="C65" i="8" a="1"/>
  <c r="C65" i="8"/>
  <c r="C66" i="8" a="1"/>
  <c r="C66" i="8"/>
  <c r="C67" i="8" a="1"/>
  <c r="C67" i="8"/>
  <c r="C68" i="8" a="1"/>
  <c r="C68" i="8"/>
  <c r="C69" i="8" a="1"/>
  <c r="C69" i="8"/>
  <c r="C70" i="8" a="1"/>
  <c r="C70" i="8"/>
  <c r="C71" i="8" a="1"/>
  <c r="C71" i="8"/>
  <c r="C72" i="8" a="1"/>
  <c r="C72" i="8"/>
  <c r="C73" i="8" a="1"/>
  <c r="C73" i="8"/>
  <c r="C74" i="8" a="1"/>
  <c r="C74" i="8"/>
  <c r="C75" i="8" a="1"/>
  <c r="C75" i="8"/>
  <c r="C76" i="8" a="1"/>
  <c r="C76" i="8"/>
  <c r="C77" i="8" a="1"/>
  <c r="C77" i="8"/>
  <c r="C78" i="8" a="1"/>
  <c r="C78" i="8"/>
  <c r="C79" i="8" a="1"/>
  <c r="C79" i="8"/>
  <c r="C80" i="8" a="1"/>
  <c r="C80" i="8"/>
  <c r="C81" i="8" a="1"/>
  <c r="C81" i="8"/>
  <c r="C82" i="8" a="1"/>
  <c r="C82" i="8"/>
  <c r="C83" i="8" a="1"/>
  <c r="C83" i="8"/>
  <c r="C84" i="8" a="1"/>
  <c r="C84" i="8"/>
  <c r="C85" i="8" a="1"/>
  <c r="C85" i="8"/>
  <c r="C86" i="8" a="1"/>
  <c r="C86" i="8"/>
  <c r="C87" i="8" a="1"/>
  <c r="C87" i="8"/>
  <c r="C88" i="8" a="1"/>
  <c r="C88" i="8"/>
  <c r="C89" i="8" a="1"/>
  <c r="C89" i="8"/>
  <c r="C90" i="8" a="1"/>
  <c r="C90" i="8"/>
  <c r="C91" i="8" a="1"/>
  <c r="C91" i="8"/>
  <c r="C92" i="8" a="1"/>
  <c r="C92" i="8"/>
  <c r="C93" i="8" a="1"/>
  <c r="C93" i="8"/>
  <c r="C94" i="8" a="1"/>
  <c r="C94" i="8"/>
  <c r="C95" i="8" a="1"/>
  <c r="C95" i="8"/>
  <c r="C96" i="8" a="1"/>
  <c r="C96" i="8"/>
  <c r="C97" i="8" a="1"/>
  <c r="C97" i="8"/>
  <c r="C98" i="8" a="1"/>
  <c r="C98" i="8"/>
  <c r="C99" i="8" a="1"/>
  <c r="C99" i="8"/>
  <c r="C100" i="8" a="1"/>
  <c r="C100" i="8"/>
  <c r="C101" i="8" a="1"/>
  <c r="C101" i="8"/>
  <c r="C102" i="8" a="1"/>
  <c r="C102" i="8"/>
  <c r="C103" i="8" a="1"/>
  <c r="C103" i="8"/>
  <c r="C104" i="8" a="1"/>
  <c r="C104" i="8"/>
  <c r="C105" i="8" a="1"/>
  <c r="C105" i="8"/>
  <c r="C106" i="8" a="1"/>
  <c r="C106" i="8"/>
  <c r="C107" i="8" a="1"/>
  <c r="C107" i="8"/>
  <c r="C108" i="8" a="1"/>
  <c r="C108" i="8"/>
  <c r="C109" i="8" a="1"/>
  <c r="C109" i="8"/>
  <c r="C110" i="8" a="1"/>
  <c r="C110" i="8"/>
  <c r="C111" i="8" a="1"/>
  <c r="C111" i="8"/>
  <c r="C112" i="8" a="1"/>
  <c r="C112" i="8"/>
  <c r="C113" i="8" a="1"/>
  <c r="C113" i="8"/>
  <c r="C114" i="8" a="1"/>
  <c r="C114" i="8"/>
  <c r="C115" i="8" a="1"/>
  <c r="C115" i="8"/>
  <c r="C116" i="8" a="1"/>
  <c r="C116" i="8"/>
  <c r="C117" i="8" a="1"/>
  <c r="C117" i="8"/>
  <c r="C118" i="8" a="1"/>
  <c r="C118" i="8"/>
  <c r="C119" i="8" a="1"/>
  <c r="C119" i="8"/>
  <c r="C120" i="8" a="1"/>
  <c r="C120" i="8"/>
  <c r="C121" i="8" a="1"/>
  <c r="C121" i="8"/>
  <c r="C2" i="8" a="1"/>
  <c r="C2" i="8" s="1"/>
  <c r="C30" i="10" l="1" a="1"/>
  <c r="C30" i="10" s="1"/>
  <c r="A42" i="10"/>
  <c r="A73" i="10"/>
  <c r="C61" i="10" a="1"/>
  <c r="C61" i="10" s="1"/>
  <c r="A71" i="10"/>
  <c r="C59" i="10" a="1"/>
  <c r="C59" i="10" s="1"/>
  <c r="A63" i="10"/>
  <c r="C51" i="10" a="1"/>
  <c r="C51" i="10" s="1"/>
  <c r="C26" i="10" a="1"/>
  <c r="C26" i="10" s="1"/>
  <c r="A38" i="10"/>
  <c r="C56" i="10" a="1"/>
  <c r="C56" i="10" s="1"/>
  <c r="A68" i="10"/>
  <c r="C46" i="10" a="1"/>
  <c r="C46" i="10" s="1"/>
  <c r="A58" i="10"/>
  <c r="C28" i="10" a="1"/>
  <c r="C28" i="10" s="1"/>
  <c r="A40" i="10"/>
  <c r="A69" i="10"/>
  <c r="C57" i="10" a="1"/>
  <c r="C57" i="10" s="1"/>
  <c r="A65" i="10"/>
  <c r="C53" i="10" a="1"/>
  <c r="C53" i="10" s="1"/>
  <c r="C48" i="10" a="1"/>
  <c r="C48" i="10" s="1"/>
  <c r="A60" i="10"/>
  <c r="A67" i="10"/>
  <c r="C55" i="10" a="1"/>
  <c r="C55" i="10" s="1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15" i="8"/>
  <c r="A16" i="8"/>
  <c r="A17" i="8"/>
  <c r="A18" i="8"/>
  <c r="A19" i="8"/>
  <c r="A20" i="8"/>
  <c r="A21" i="8"/>
  <c r="A22" i="8"/>
  <c r="A23" i="8"/>
  <c r="A24" i="8"/>
  <c r="A25" i="8"/>
  <c r="A14" i="8"/>
  <c r="L34" i="1"/>
  <c r="K34" i="1"/>
  <c r="J34" i="1"/>
  <c r="I34" i="1"/>
  <c r="H34" i="1"/>
  <c r="G34" i="1"/>
  <c r="F34" i="1"/>
  <c r="E34" i="1"/>
  <c r="D34" i="1"/>
  <c r="C34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A81" i="10" l="1"/>
  <c r="C69" i="10" a="1"/>
  <c r="C69" i="10" s="1"/>
  <c r="C60" i="10" a="1"/>
  <c r="C60" i="10" s="1"/>
  <c r="A72" i="10"/>
  <c r="A77" i="10"/>
  <c r="C65" i="10" a="1"/>
  <c r="C65" i="10" s="1"/>
  <c r="C40" i="10" a="1"/>
  <c r="C40" i="10" s="1"/>
  <c r="A52" i="10"/>
  <c r="A85" i="10"/>
  <c r="C73" i="10" a="1"/>
  <c r="C73" i="10" s="1"/>
  <c r="C38" i="10" a="1"/>
  <c r="C38" i="10" s="1"/>
  <c r="A50" i="10"/>
  <c r="A83" i="10"/>
  <c r="C71" i="10" a="1"/>
  <c r="C71" i="10" s="1"/>
  <c r="C42" i="10" a="1"/>
  <c r="C42" i="10" s="1"/>
  <c r="A54" i="10"/>
  <c r="A79" i="10"/>
  <c r="C67" i="10" a="1"/>
  <c r="C67" i="10" s="1"/>
  <c r="C68" i="10" a="1"/>
  <c r="C68" i="10" s="1"/>
  <c r="A80" i="10"/>
  <c r="A75" i="10"/>
  <c r="C63" i="10" a="1"/>
  <c r="C63" i="10" s="1"/>
  <c r="C58" i="10" a="1"/>
  <c r="C58" i="10" s="1"/>
  <c r="A70" i="10"/>
  <c r="A91" i="10" l="1"/>
  <c r="C79" i="10" a="1"/>
  <c r="C79" i="10" s="1"/>
  <c r="A97" i="10"/>
  <c r="C85" i="10" a="1"/>
  <c r="C85" i="10" s="1"/>
  <c r="C70" i="10" a="1"/>
  <c r="C70" i="10" s="1"/>
  <c r="A82" i="10"/>
  <c r="C54" i="10" a="1"/>
  <c r="C54" i="10" s="1"/>
  <c r="A66" i="10"/>
  <c r="A64" i="10"/>
  <c r="C52" i="10" a="1"/>
  <c r="C52" i="10" s="1"/>
  <c r="A87" i="10"/>
  <c r="C75" i="10" a="1"/>
  <c r="C75" i="10" s="1"/>
  <c r="A95" i="10"/>
  <c r="C83" i="10" a="1"/>
  <c r="C83" i="10" s="1"/>
  <c r="A89" i="10"/>
  <c r="C77" i="10" a="1"/>
  <c r="C77" i="10" s="1"/>
  <c r="C80" i="10" a="1"/>
  <c r="C80" i="10" s="1"/>
  <c r="A92" i="10"/>
  <c r="C50" i="10" a="1"/>
  <c r="C50" i="10" s="1"/>
  <c r="A62" i="10"/>
  <c r="C72" i="10" a="1"/>
  <c r="C72" i="10" s="1"/>
  <c r="A84" i="10"/>
  <c r="A93" i="10"/>
  <c r="C81" i="10" a="1"/>
  <c r="C81" i="10" s="1"/>
  <c r="A101" i="10" l="1"/>
  <c r="C89" i="10" a="1"/>
  <c r="C89" i="10" s="1"/>
  <c r="A99" i="10"/>
  <c r="C87" i="10" a="1"/>
  <c r="C87" i="10" s="1"/>
  <c r="A109" i="10"/>
  <c r="C97" i="10" a="1"/>
  <c r="C97" i="10" s="1"/>
  <c r="C92" i="10" a="1"/>
  <c r="C92" i="10" s="1"/>
  <c r="A104" i="10"/>
  <c r="A107" i="10"/>
  <c r="C95" i="10" a="1"/>
  <c r="C95" i="10" s="1"/>
  <c r="C66" i="10" a="1"/>
  <c r="C66" i="10" s="1"/>
  <c r="A78" i="10"/>
  <c r="A105" i="10"/>
  <c r="C93" i="10" a="1"/>
  <c r="C93" i="10" s="1"/>
  <c r="C62" i="10" a="1"/>
  <c r="C62" i="10" s="1"/>
  <c r="A74" i="10"/>
  <c r="C84" i="10" a="1"/>
  <c r="C84" i="10" s="1"/>
  <c r="A96" i="10"/>
  <c r="C64" i="10" a="1"/>
  <c r="C64" i="10" s="1"/>
  <c r="A76" i="10"/>
  <c r="C82" i="10" a="1"/>
  <c r="C82" i="10" s="1"/>
  <c r="A94" i="10"/>
  <c r="A103" i="10"/>
  <c r="C91" i="10" a="1"/>
  <c r="C91" i="10" s="1"/>
  <c r="C74" i="10" l="1" a="1"/>
  <c r="C74" i="10" s="1"/>
  <c r="A86" i="10"/>
  <c r="C104" i="10" a="1"/>
  <c r="C104" i="10" s="1"/>
  <c r="A116" i="10"/>
  <c r="A111" i="10"/>
  <c r="C99" i="10" a="1"/>
  <c r="C99" i="10" s="1"/>
  <c r="C96" i="10" a="1"/>
  <c r="C96" i="10" s="1"/>
  <c r="A108" i="10"/>
  <c r="A117" i="10"/>
  <c r="C105" i="10" a="1"/>
  <c r="C105" i="10" s="1"/>
  <c r="A121" i="10"/>
  <c r="C109" i="10" a="1"/>
  <c r="C109" i="10" s="1"/>
  <c r="A115" i="10"/>
  <c r="C103" i="10" a="1"/>
  <c r="C103" i="10" s="1"/>
  <c r="C76" i="10" a="1"/>
  <c r="C76" i="10" s="1"/>
  <c r="A88" i="10"/>
  <c r="C78" i="10" a="1"/>
  <c r="C78" i="10" s="1"/>
  <c r="A90" i="10"/>
  <c r="C94" i="10" a="1"/>
  <c r="C94" i="10" s="1"/>
  <c r="A106" i="10"/>
  <c r="A119" i="10"/>
  <c r="C107" i="10" a="1"/>
  <c r="C107" i="10" s="1"/>
  <c r="A113" i="10"/>
  <c r="C101" i="10" a="1"/>
  <c r="C101" i="10" s="1"/>
  <c r="C106" i="10" l="1" a="1"/>
  <c r="C106" i="10" s="1"/>
  <c r="A118" i="10"/>
  <c r="C88" i="10" a="1"/>
  <c r="C88" i="10" s="1"/>
  <c r="A100" i="10"/>
  <c r="C121" i="10" a="1"/>
  <c r="C121" i="10" s="1"/>
  <c r="C108" i="10" a="1"/>
  <c r="C108" i="10" s="1"/>
  <c r="A120" i="10"/>
  <c r="C119" i="10" a="1"/>
  <c r="C119" i="10" s="1"/>
  <c r="C90" i="10" a="1"/>
  <c r="C90" i="10" s="1"/>
  <c r="A102" i="10"/>
  <c r="C115" i="10" a="1"/>
  <c r="C115" i="10" s="1"/>
  <c r="C111" i="10" a="1"/>
  <c r="C111" i="10" s="1"/>
  <c r="C86" i="10" a="1"/>
  <c r="C86" i="10" s="1"/>
  <c r="A98" i="10"/>
  <c r="C113" i="10" a="1"/>
  <c r="C113" i="10" s="1"/>
  <c r="C116" i="10" a="1"/>
  <c r="C116" i="10" s="1"/>
  <c r="C117" i="10" a="1"/>
  <c r="C117" i="10" s="1"/>
  <c r="C102" i="10" l="1" a="1"/>
  <c r="C102" i="10" s="1"/>
  <c r="A114" i="10"/>
  <c r="C98" i="10" a="1"/>
  <c r="C98" i="10" s="1"/>
  <c r="A110" i="10"/>
  <c r="C120" i="10" a="1"/>
  <c r="C120" i="10" s="1"/>
  <c r="C118" i="10" a="1"/>
  <c r="C118" i="10" s="1"/>
  <c r="C100" i="10" a="1"/>
  <c r="C100" i="10" s="1"/>
  <c r="A112" i="10"/>
  <c r="C114" i="10" l="1" a="1"/>
  <c r="C114" i="10" s="1"/>
  <c r="C110" i="10" a="1"/>
  <c r="C110" i="10" s="1"/>
  <c r="C112" i="10" a="1"/>
  <c r="C112" i="10" s="1"/>
</calcChain>
</file>

<file path=xl/sharedStrings.xml><?xml version="1.0" encoding="utf-8"?>
<sst xmlns="http://schemas.openxmlformats.org/spreadsheetml/2006/main" count="518" uniqueCount="48">
  <si>
    <t xml:space="preserve">LCEC TOTAL kW LOAD FORECAST WITHOUT LOAD MANAGEMENT </t>
  </si>
  <si>
    <t>YEAR</t>
  </si>
  <si>
    <t>kW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</si>
  <si>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</si>
  <si>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</si>
  <si>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</si>
  <si>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</si>
  <si>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</si>
  <si>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</si>
  <si>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</si>
  <si>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</si>
  <si>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</si>
  <si>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</si>
  <si>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</si>
  <si>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</si>
  <si>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LCEC TOTAL kWh FORECAST </t>
  </si>
  <si>
    <t>kWh</t>
  </si>
  <si>
    <t>LCEC TOTAL kW LOAD MANAGEMENT FORECAST</t>
  </si>
  <si>
    <t>Winter
Nov-Mar</t>
  </si>
  <si>
    <t>Summer
Apr-Oct</t>
  </si>
  <si>
    <t xml:space="preserve">Residential </t>
  </si>
  <si>
    <t>Backup Gen</t>
  </si>
  <si>
    <t xml:space="preserve">Interruptible </t>
  </si>
  <si>
    <t>Total</t>
  </si>
  <si>
    <t>CALUSA/CHARLOTTE kW LOAD FORECAST WITHOUT LOAD MANAGEMENT</t>
  </si>
  <si>
    <t xml:space="preserve">CALUSA/CHARLOTTE kWh LOAD FORECAST </t>
  </si>
  <si>
    <t>CALUSA/CHARLOTTE kW LOAD MANAGEMENT FORECAST</t>
  </si>
  <si>
    <t>BUCKINGHAM kW LOAD FORECAST WITHOUT LOAD MANAGEMENT</t>
  </si>
  <si>
    <t xml:space="preserve">BUCKINGHAM kWh FORECAST </t>
  </si>
  <si>
    <t>BUCKINGHAM kW LOAD MANAGEMENT FORECAST</t>
  </si>
  <si>
    <t>BELLE MEADE kW LOAD FORECAST WITHOUT LOAD MANAGEMENT</t>
  </si>
  <si>
    <t xml:space="preserve">BELLE MEADE kWh FORECAST </t>
  </si>
  <si>
    <t>BELLE MEADE kW LOAD MANAGEMENT FORECAST</t>
  </si>
  <si>
    <t>kVA</t>
  </si>
  <si>
    <t>kVAR</t>
  </si>
  <si>
    <t>CAGR</t>
  </si>
  <si>
    <t>Year</t>
  </si>
  <si>
    <t>Month</t>
  </si>
  <si>
    <t>LCEC Peak</t>
  </si>
  <si>
    <t>NEL</t>
  </si>
  <si>
    <t>Peak</t>
  </si>
  <si>
    <r>
      <rPr>
        <b/>
        <sz val="10"/>
        <rFont val="Garamond"/>
        <family val="1"/>
      </rPr>
      <t>SJRPP 000830</t>
    </r>
    <r>
      <rPr>
        <b/>
        <sz val="12"/>
        <rFont val="Garamond"/>
        <family val="1"/>
      </rPr>
      <t xml:space="preserve">
LCEC NEL</t>
    </r>
  </si>
  <si>
    <t>SJRPP 000831</t>
  </si>
  <si>
    <t>SJRPP 000832</t>
  </si>
  <si>
    <t>SJRPP 000833</t>
  </si>
  <si>
    <t>SJRPP 000834</t>
  </si>
  <si>
    <t>SJRPP 000835</t>
  </si>
  <si>
    <r>
      <rPr>
        <b/>
        <sz val="10"/>
        <rFont val="Garamond"/>
        <family val="1"/>
      </rPr>
      <t>SJRPP 000836</t>
    </r>
    <r>
      <rPr>
        <b/>
        <sz val="12"/>
        <rFont val="Garamond"/>
        <family val="1"/>
      </rPr>
      <t xml:space="preserve">
LCEC NEL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</si>
</sst>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%"/>
    <numFmt numFmtId="166" formatCode="_(* #,##0_);_(* \(#,##0\);_(* &quot;-&quot;??_);_(@_)"/>
  </numFmts>
  <fonts count="33" x14ac:knownFonts="1">
    <font>
      <sz val="12"/>
      <name val="Garamond"/>
      <family val="1"/>
    </font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sz val="10"/>
      <name val="Garamond"/>
      <family val="1"/>
    </font>
    <font>
      <sz val="11"/>
      <name val="Garamond"/>
      <family val="1"/>
    </font>
    <font>
      <b/>
      <sz val="12"/>
      <color indexed="10"/>
      <name val="Garamond"/>
      <family val="1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u/>
      <sz val="12"/>
      <name val="Garamond"/>
      <family val="1"/>
    </font>
    <font>
      <b/>
      <sz val="12"/>
      <name val="Garamond"/>
      <family val="1"/>
    </font>
    <font>
      <b/>
      <sz val="10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2" fillId="0" borderId="0"/>
    <xf numFmtId="0" fontId="11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3" fillId="4" borderId="0" applyNumberFormat="0" applyBorder="0" applyAlignment="0" applyProtection="0"/>
    <xf numFmtId="0" fontId="14" fillId="7" borderId="40" applyNumberFormat="0" applyAlignment="0" applyProtection="0"/>
    <xf numFmtId="0" fontId="15" fillId="8" borderId="43" applyNumberFormat="0" applyAlignment="0" applyProtection="0"/>
    <xf numFmtId="43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0" borderId="37" applyNumberFormat="0" applyFill="0" applyAlignment="0" applyProtection="0"/>
    <xf numFmtId="0" fontId="19" fillId="0" borderId="38" applyNumberFormat="0" applyFill="0" applyAlignment="0" applyProtection="0"/>
    <xf numFmtId="0" fontId="20" fillId="0" borderId="3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40" applyNumberFormat="0" applyAlignment="0" applyProtection="0"/>
    <xf numFmtId="0" fontId="22" fillId="0" borderId="42" applyNumberFormat="0" applyFill="0" applyAlignment="0" applyProtection="0"/>
    <xf numFmtId="0" fontId="23" fillId="5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9" fillId="9" borderId="44" applyNumberFormat="0" applyFont="0" applyAlignment="0" applyProtection="0"/>
    <xf numFmtId="0" fontId="24" fillId="7" borderId="41" applyNumberFormat="0" applyAlignment="0" applyProtection="0"/>
    <xf numFmtId="0" fontId="10" fillId="0" borderId="45" applyNumberFormat="0" applyFill="0" applyAlignment="0" applyProtection="0"/>
    <xf numFmtId="0" fontId="25" fillId="0" borderId="0" applyNumberFormat="0" applyFill="0" applyBorder="0" applyAlignment="0" applyProtection="0"/>
    <xf numFmtId="0" fontId="18" fillId="0" borderId="37" applyNumberFormat="0" applyFill="0" applyAlignment="0" applyProtection="0"/>
    <xf numFmtId="0" fontId="19" fillId="0" borderId="38" applyNumberFormat="0" applyFill="0" applyAlignment="0" applyProtection="0"/>
    <xf numFmtId="0" fontId="20" fillId="0" borderId="39" applyNumberFormat="0" applyFill="0" applyAlignment="0" applyProtection="0"/>
    <xf numFmtId="0" fontId="2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3" fillId="4" borderId="0" applyNumberFormat="0" applyBorder="0" applyAlignment="0" applyProtection="0"/>
    <xf numFmtId="0" fontId="23" fillId="5" borderId="0" applyNumberFormat="0" applyBorder="0" applyAlignment="0" applyProtection="0"/>
    <xf numFmtId="0" fontId="21" fillId="6" borderId="40" applyNumberFormat="0" applyAlignment="0" applyProtection="0"/>
    <xf numFmtId="0" fontId="24" fillId="7" borderId="41" applyNumberFormat="0" applyAlignment="0" applyProtection="0"/>
    <xf numFmtId="0" fontId="14" fillId="7" borderId="40" applyNumberFormat="0" applyAlignment="0" applyProtection="0"/>
    <xf numFmtId="0" fontId="22" fillId="0" borderId="42" applyNumberFormat="0" applyFill="0" applyAlignment="0" applyProtection="0"/>
    <xf numFmtId="0" fontId="15" fillId="8" borderId="43" applyNumberFormat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45" applyNumberFormat="0" applyFill="0" applyAlignment="0" applyProtection="0"/>
    <xf numFmtId="0" fontId="1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2" fillId="33" borderId="0" applyNumberFormat="0" applyBorder="0" applyAlignment="0" applyProtection="0"/>
    <xf numFmtId="0" fontId="9" fillId="0" borderId="0"/>
    <xf numFmtId="0" fontId="9" fillId="9" borderId="44" applyNumberFormat="0" applyFont="0" applyAlignment="0" applyProtection="0"/>
    <xf numFmtId="0" fontId="9" fillId="0" borderId="0"/>
    <xf numFmtId="0" fontId="9" fillId="9" borderId="44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41" fontId="11" fillId="0" borderId="0" applyFont="0" applyFill="0" applyBorder="0" applyAlignment="0" applyProtection="0"/>
    <xf numFmtId="0" fontId="9" fillId="0" borderId="0"/>
    <xf numFmtId="0" fontId="9" fillId="9" borderId="44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43" fontId="11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right" wrapText="1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3" fontId="0" fillId="0" borderId="9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</xf>
    <xf numFmtId="3" fontId="2" fillId="0" borderId="8" xfId="0" applyNumberFormat="1" applyFont="1" applyBorder="1" applyAlignment="1" applyProtection="1">
      <alignment horizontal="center"/>
    </xf>
    <xf numFmtId="3" fontId="2" fillId="0" borderId="5" xfId="0" applyNumberFormat="1" applyFont="1" applyBorder="1" applyAlignment="1" applyProtection="1">
      <alignment horizontal="center"/>
    </xf>
    <xf numFmtId="3" fontId="0" fillId="0" borderId="18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</xf>
    <xf numFmtId="3" fontId="0" fillId="0" borderId="19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3" fontId="5" fillId="0" borderId="21" xfId="0" applyNumberFormat="1" applyFont="1" applyBorder="1" applyAlignment="1" applyProtection="1">
      <alignment horizontal="center" wrapText="1"/>
      <protection locked="0"/>
    </xf>
    <xf numFmtId="3" fontId="5" fillId="0" borderId="23" xfId="0" applyNumberFormat="1" applyFont="1" applyBorder="1" applyAlignment="1" applyProtection="1">
      <alignment horizontal="center" wrapText="1"/>
      <protection locked="0"/>
    </xf>
    <xf numFmtId="3" fontId="5" fillId="0" borderId="24" xfId="0" applyNumberFormat="1" applyFont="1" applyBorder="1" applyAlignment="1" applyProtection="1">
      <alignment horizontal="center" wrapText="1"/>
      <protection locked="0"/>
    </xf>
    <xf numFmtId="3" fontId="0" fillId="0" borderId="25" xfId="0" applyNumberFormat="1" applyBorder="1" applyAlignment="1" applyProtection="1">
      <alignment horizontal="left" wrapText="1"/>
      <protection locked="0"/>
    </xf>
    <xf numFmtId="3" fontId="0" fillId="0" borderId="21" xfId="0" applyNumberFormat="1" applyBorder="1" applyAlignment="1" applyProtection="1">
      <alignment horizontal="left" wrapText="1"/>
      <protection locked="0"/>
    </xf>
    <xf numFmtId="3" fontId="0" fillId="0" borderId="30" xfId="0" applyNumberFormat="1" applyBorder="1" applyAlignment="1" applyProtection="1">
      <alignment horizontal="center"/>
    </xf>
    <xf numFmtId="3" fontId="6" fillId="0" borderId="26" xfId="0" applyNumberFormat="1" applyFont="1" applyBorder="1" applyAlignment="1" applyProtection="1">
      <alignment horizontal="left" wrapText="1"/>
      <protection locked="0"/>
    </xf>
    <xf numFmtId="3" fontId="0" fillId="0" borderId="33" xfId="0" applyNumberFormat="1" applyBorder="1" applyAlignment="1" applyProtection="1">
      <alignment horizontal="center"/>
    </xf>
    <xf numFmtId="3" fontId="6" fillId="0" borderId="21" xfId="0" applyNumberFormat="1" applyFont="1" applyBorder="1" applyAlignment="1" applyProtection="1">
      <alignment horizontal="left" wrapText="1"/>
      <protection locked="0"/>
    </xf>
    <xf numFmtId="3" fontId="0" fillId="0" borderId="2" xfId="0" applyNumberFormat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left" wrapText="1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165" fontId="7" fillId="0" borderId="0" xfId="0" applyNumberFormat="1" applyFont="1" applyBorder="1" applyAlignment="1" applyProtection="1">
      <alignment horizontal="center"/>
      <protection locked="0"/>
    </xf>
    <xf numFmtId="3" fontId="0" fillId="0" borderId="35" xfId="0" applyNumberFormat="1" applyBorder="1" applyAlignment="1" applyProtection="1">
      <alignment horizontal="center"/>
      <protection locked="0"/>
    </xf>
    <xf numFmtId="0" fontId="0" fillId="0" borderId="0" xfId="0"/>
    <xf numFmtId="3" fontId="2" fillId="0" borderId="0" xfId="0" applyNumberFormat="1" applyFont="1" applyBorder="1" applyAlignment="1" applyProtection="1">
      <alignment horizontal="right" wrapText="1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3" fontId="0" fillId="0" borderId="6" xfId="0" applyNumberFormat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</xf>
    <xf numFmtId="3" fontId="2" fillId="0" borderId="5" xfId="0" applyNumberFormat="1" applyFont="1" applyBorder="1" applyAlignment="1" applyProtection="1">
      <alignment horizontal="center"/>
    </xf>
    <xf numFmtId="0" fontId="0" fillId="0" borderId="0" xfId="0"/>
    <xf numFmtId="3" fontId="0" fillId="0" borderId="0" xfId="0" applyNumberFormat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right" wrapText="1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3" fontId="0" fillId="0" borderId="6" xfId="0" applyNumberFormat="1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3" fontId="0" fillId="0" borderId="9" xfId="0" applyNumberFormat="1" applyBorder="1" applyAlignment="1" applyProtection="1">
      <alignment horizontal="center"/>
      <protection locked="0"/>
    </xf>
    <xf numFmtId="3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</xf>
    <xf numFmtId="3" fontId="0" fillId="0" borderId="12" xfId="0" applyNumberFormat="1" applyBorder="1" applyAlignment="1" applyProtection="1">
      <alignment horizontal="center"/>
    </xf>
    <xf numFmtId="3" fontId="0" fillId="0" borderId="13" xfId="0" applyNumberFormat="1" applyBorder="1" applyAlignment="1" applyProtection="1">
      <alignment horizontal="center"/>
    </xf>
    <xf numFmtId="3" fontId="0" fillId="0" borderId="14" xfId="0" applyNumberFormat="1" applyBorder="1" applyAlignment="1" applyProtection="1">
      <alignment horizontal="center"/>
    </xf>
    <xf numFmtId="3" fontId="0" fillId="0" borderId="15" xfId="0" applyNumberFormat="1" applyBorder="1" applyAlignment="1" applyProtection="1">
      <alignment horizontal="center"/>
    </xf>
    <xf numFmtId="3" fontId="0" fillId="0" borderId="16" xfId="0" applyNumberFormat="1" applyBorder="1" applyAlignment="1" applyProtection="1">
      <alignment horizontal="center"/>
    </xf>
    <xf numFmtId="3" fontId="0" fillId="0" borderId="4" xfId="0" applyNumberFormat="1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</xf>
    <xf numFmtId="3" fontId="2" fillId="0" borderId="8" xfId="0" applyNumberFormat="1" applyFont="1" applyBorder="1" applyAlignment="1" applyProtection="1">
      <alignment horizontal="center"/>
    </xf>
    <xf numFmtId="3" fontId="2" fillId="0" borderId="5" xfId="0" applyNumberFormat="1" applyFont="1" applyBorder="1" applyAlignment="1" applyProtection="1">
      <alignment horizontal="center"/>
    </xf>
    <xf numFmtId="3" fontId="0" fillId="0" borderId="18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</xf>
    <xf numFmtId="3" fontId="0" fillId="0" borderId="9" xfId="0" applyNumberFormat="1" applyBorder="1" applyAlignment="1" applyProtection="1">
      <alignment horizontal="center"/>
    </xf>
    <xf numFmtId="3" fontId="0" fillId="0" borderId="19" xfId="0" applyNumberFormat="1" applyBorder="1" applyAlignment="1" applyProtection="1">
      <alignment horizontal="center"/>
      <protection locked="0"/>
    </xf>
    <xf numFmtId="3" fontId="0" fillId="0" borderId="20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  <protection locked="0"/>
    </xf>
    <xf numFmtId="3" fontId="5" fillId="0" borderId="21" xfId="0" applyNumberFormat="1" applyFont="1" applyBorder="1" applyAlignment="1" applyProtection="1">
      <alignment horizontal="center" wrapText="1"/>
      <protection locked="0"/>
    </xf>
    <xf numFmtId="3" fontId="5" fillId="0" borderId="23" xfId="0" applyNumberFormat="1" applyFont="1" applyBorder="1" applyAlignment="1" applyProtection="1">
      <alignment horizontal="center" wrapText="1"/>
      <protection locked="0"/>
    </xf>
    <xf numFmtId="3" fontId="5" fillId="0" borderId="24" xfId="0" applyNumberFormat="1" applyFont="1" applyBorder="1" applyAlignment="1" applyProtection="1">
      <alignment horizontal="center" wrapText="1"/>
      <protection locked="0"/>
    </xf>
    <xf numFmtId="3" fontId="0" fillId="0" borderId="25" xfId="0" applyNumberFormat="1" applyBorder="1" applyAlignment="1" applyProtection="1">
      <alignment horizontal="left" wrapText="1"/>
      <protection locked="0"/>
    </xf>
    <xf numFmtId="3" fontId="0" fillId="0" borderId="26" xfId="0" applyNumberFormat="1" applyBorder="1" applyAlignment="1" applyProtection="1">
      <alignment horizontal="center"/>
    </xf>
    <xf numFmtId="3" fontId="0" fillId="0" borderId="27" xfId="0" applyNumberFormat="1" applyBorder="1" applyAlignment="1" applyProtection="1">
      <alignment horizontal="center"/>
    </xf>
    <xf numFmtId="3" fontId="0" fillId="0" borderId="28" xfId="0" applyNumberFormat="1" applyBorder="1" applyAlignment="1" applyProtection="1">
      <alignment horizontal="center"/>
    </xf>
    <xf numFmtId="3" fontId="0" fillId="0" borderId="21" xfId="0" applyNumberFormat="1" applyBorder="1" applyAlignment="1" applyProtection="1">
      <alignment horizontal="left" wrapText="1"/>
      <protection locked="0"/>
    </xf>
    <xf numFmtId="3" fontId="0" fillId="0" borderId="29" xfId="0" applyNumberFormat="1" applyBorder="1" applyAlignment="1" applyProtection="1">
      <alignment horizontal="center"/>
    </xf>
    <xf numFmtId="3" fontId="6" fillId="0" borderId="26" xfId="0" applyNumberFormat="1" applyFont="1" applyBorder="1" applyAlignment="1" applyProtection="1">
      <alignment horizontal="left" wrapText="1"/>
      <protection locked="0"/>
    </xf>
    <xf numFmtId="3" fontId="0" fillId="0" borderId="31" xfId="0" applyNumberFormat="1" applyBorder="1" applyAlignment="1" applyProtection="1">
      <alignment horizontal="center"/>
    </xf>
    <xf numFmtId="3" fontId="0" fillId="0" borderId="32" xfId="0" applyNumberFormat="1" applyBorder="1" applyAlignment="1" applyProtection="1">
      <alignment horizontal="center"/>
    </xf>
    <xf numFmtId="3" fontId="6" fillId="0" borderId="21" xfId="0" applyNumberFormat="1" applyFont="1" applyBorder="1" applyAlignment="1" applyProtection="1">
      <alignment horizontal="left" wrapText="1"/>
      <protection locked="0"/>
    </xf>
    <xf numFmtId="3" fontId="0" fillId="0" borderId="34" xfId="0" applyNumberFormat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left" wrapText="1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165" fontId="7" fillId="0" borderId="0" xfId="0" applyNumberFormat="1" applyFont="1" applyBorder="1" applyAlignment="1" applyProtection="1">
      <alignment horizontal="center"/>
      <protection locked="0"/>
    </xf>
    <xf numFmtId="3" fontId="0" fillId="0" borderId="35" xfId="0" applyNumberFormat="1" applyBorder="1" applyAlignment="1" applyProtection="1">
      <alignment horizontal="center"/>
      <protection locked="0"/>
    </xf>
    <xf numFmtId="3" fontId="0" fillId="0" borderId="25" xfId="0" applyNumberFormat="1" applyBorder="1" applyAlignment="1" applyProtection="1">
      <alignment horizontal="center"/>
    </xf>
    <xf numFmtId="3" fontId="0" fillId="0" borderId="21" xfId="0" applyNumberFormat="1" applyBorder="1" applyAlignment="1" applyProtection="1">
      <alignment horizontal="center"/>
    </xf>
    <xf numFmtId="1" fontId="4" fillId="34" borderId="2" xfId="0" applyNumberFormat="1" applyFont="1" applyFill="1" applyBorder="1" applyAlignment="1" applyProtection="1">
      <alignment horizontal="center"/>
      <protection locked="0"/>
    </xf>
    <xf numFmtId="3" fontId="30" fillId="0" borderId="0" xfId="0" applyNumberFormat="1" applyFont="1" applyAlignment="1" applyProtection="1">
      <alignment horizontal="center"/>
      <protection locked="0"/>
    </xf>
    <xf numFmtId="10" fontId="31" fillId="0" borderId="0" xfId="143" applyNumberFormat="1" applyFont="1" applyAlignment="1" applyProtection="1">
      <alignment horizontal="center"/>
      <protection locked="0"/>
    </xf>
    <xf numFmtId="1" fontId="4" fillId="34" borderId="2" xfId="0" applyNumberFormat="1" applyFont="1" applyFill="1" applyBorder="1" applyAlignment="1" applyProtection="1">
      <alignment horizontal="center"/>
      <protection locked="0"/>
    </xf>
    <xf numFmtId="166" fontId="0" fillId="0" borderId="0" xfId="144" applyNumberFormat="1" applyFont="1"/>
    <xf numFmtId="1" fontId="4" fillId="34" borderId="36" xfId="0" applyNumberFormat="1" applyFont="1" applyFill="1" applyBorder="1" applyAlignment="1" applyProtection="1">
      <protection locked="0"/>
    </xf>
    <xf numFmtId="1" fontId="4" fillId="34" borderId="3" xfId="0" applyNumberFormat="1" applyFont="1" applyFill="1" applyBorder="1" applyAlignment="1" applyProtection="1">
      <protection locked="0"/>
    </xf>
    <xf numFmtId="0" fontId="31" fillId="0" borderId="0" xfId="0" applyFont="1"/>
    <xf numFmtId="3" fontId="0" fillId="35" borderId="0" xfId="0" applyNumberFormat="1" applyFill="1" applyAlignment="1" applyProtection="1">
      <alignment horizontal="center"/>
      <protection locked="0"/>
    </xf>
    <xf numFmtId="3" fontId="2" fillId="35" borderId="17" xfId="0" applyNumberFormat="1" applyFont="1" applyFill="1" applyBorder="1" applyAlignment="1" applyProtection="1">
      <alignment horizontal="center"/>
      <protection locked="0"/>
    </xf>
    <xf numFmtId="3" fontId="0" fillId="35" borderId="10" xfId="0" applyNumberFormat="1" applyFill="1" applyBorder="1" applyAlignment="1" applyProtection="1">
      <alignment horizontal="center"/>
    </xf>
    <xf numFmtId="3" fontId="0" fillId="35" borderId="11" xfId="0" applyNumberFormat="1" applyFill="1" applyBorder="1" applyAlignment="1" applyProtection="1">
      <alignment horizontal="center"/>
    </xf>
    <xf numFmtId="3" fontId="0" fillId="35" borderId="16" xfId="0" applyNumberFormat="1" applyFill="1" applyBorder="1" applyAlignment="1" applyProtection="1">
      <alignment horizontal="center"/>
    </xf>
    <xf numFmtId="3" fontId="0" fillId="35" borderId="13" xfId="0" applyNumberFormat="1" applyFill="1" applyBorder="1" applyAlignment="1" applyProtection="1">
      <alignment horizontal="center"/>
    </xf>
    <xf numFmtId="3" fontId="0" fillId="35" borderId="14" xfId="0" applyNumberFormat="1" applyFill="1" applyBorder="1" applyAlignment="1" applyProtection="1">
      <alignment horizontal="center"/>
    </xf>
    <xf numFmtId="3" fontId="0" fillId="35" borderId="15" xfId="0" applyNumberFormat="1" applyFill="1" applyBorder="1" applyAlignment="1" applyProtection="1">
      <alignment horizontal="center"/>
    </xf>
    <xf numFmtId="3" fontId="0" fillId="35" borderId="4" xfId="0" applyNumberFormat="1" applyFill="1" applyBorder="1" applyAlignment="1" applyProtection="1">
      <alignment horizontal="center"/>
    </xf>
    <xf numFmtId="3" fontId="0" fillId="35" borderId="0" xfId="0" applyNumberFormat="1" applyFill="1" applyBorder="1" applyAlignment="1" applyProtection="1">
      <alignment horizontal="center"/>
    </xf>
    <xf numFmtId="165" fontId="0" fillId="0" borderId="0" xfId="143" applyNumberFormat="1" applyFont="1"/>
    <xf numFmtId="1" fontId="4" fillId="0" borderId="4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left"/>
      <protection locked="0"/>
    </xf>
    <xf numFmtId="1" fontId="4" fillId="34" borderId="21" xfId="0" applyNumberFormat="1" applyFont="1" applyFill="1" applyBorder="1" applyAlignment="1" applyProtection="1">
      <alignment horizontal="center"/>
      <protection locked="0"/>
    </xf>
    <xf numFmtId="1" fontId="4" fillId="34" borderId="22" xfId="0" applyNumberFormat="1" applyFont="1" applyFill="1" applyBorder="1" applyAlignment="1" applyProtection="1">
      <alignment horizontal="center"/>
      <protection locked="0"/>
    </xf>
    <xf numFmtId="0" fontId="0" fillId="34" borderId="22" xfId="0" applyFill="1" applyBorder="1" applyAlignment="1">
      <alignment horizontal="center"/>
    </xf>
    <xf numFmtId="3" fontId="3" fillId="0" borderId="0" xfId="0" applyNumberFormat="1" applyFont="1" applyBorder="1" applyAlignment="1" applyProtection="1">
      <alignment horizontal="left"/>
      <protection locked="0"/>
    </xf>
    <xf numFmtId="1" fontId="4" fillId="34" borderId="36" xfId="0" applyNumberFormat="1" applyFont="1" applyFill="1" applyBorder="1" applyAlignment="1" applyProtection="1">
      <alignment horizontal="center"/>
      <protection locked="0"/>
    </xf>
    <xf numFmtId="1" fontId="4" fillId="34" borderId="2" xfId="0" applyNumberFormat="1" applyFont="1" applyFill="1" applyBorder="1" applyAlignment="1" applyProtection="1">
      <alignment horizontal="center"/>
      <protection locked="0"/>
    </xf>
    <xf numFmtId="1" fontId="4" fillId="34" borderId="3" xfId="0" applyNumberFormat="1" applyFont="1" applyFill="1" applyBorder="1" applyAlignment="1" applyProtection="1">
      <alignment horizontal="center"/>
      <protection locked="0"/>
    </xf>
    <xf numFmtId="1" fontId="4" fillId="34" borderId="1" xfId="0" applyNumberFormat="1" applyFont="1" applyFill="1" applyBorder="1" applyAlignment="1" applyProtection="1">
      <alignment horizontal="center"/>
      <protection locked="0"/>
    </xf>
    <xf numFmtId="0" fontId="31" fillId="0" borderId="0" xfId="0" applyFont="1" applyAlignment="1">
      <alignment wrapText="1"/>
    </xf>
    <xf numFmtId="3" fontId="31" fillId="0" borderId="0" xfId="0" applyNumberFormat="1" applyFont="1" applyAlignment="1" applyProtection="1">
      <alignment horizontal="left"/>
      <protection locked="0"/>
    </xf>
    <xf numFmtId="3" fontId="32" fillId="0" borderId="0" xfId="0" applyNumberFormat="1" applyFont="1" applyAlignment="1" applyProtection="1">
      <alignment horizontal="left"/>
      <protection locked="0"/>
    </xf>
  </cellXfs>
  <cellStyles count="145">
    <cellStyle name="20% - Accent1 2" xfId="6"/>
    <cellStyle name="20% - Accent1 3" xfId="93"/>
    <cellStyle name="20% - Accent1 4" xfId="108"/>
    <cellStyle name="20% - Accent1 5" xfId="66"/>
    <cellStyle name="20% - Accent2 2" xfId="7"/>
    <cellStyle name="20% - Accent2 3" xfId="95"/>
    <cellStyle name="20% - Accent2 4" xfId="110"/>
    <cellStyle name="20% - Accent2 5" xfId="70"/>
    <cellStyle name="20% - Accent3 2" xfId="8"/>
    <cellStyle name="20% - Accent3 3" xfId="97"/>
    <cellStyle name="20% - Accent3 4" xfId="112"/>
    <cellStyle name="20% - Accent3 5" xfId="74"/>
    <cellStyle name="20% - Accent4 2" xfId="9"/>
    <cellStyle name="20% - Accent4 3" xfId="99"/>
    <cellStyle name="20% - Accent4 4" xfId="114"/>
    <cellStyle name="20% - Accent4 5" xfId="78"/>
    <cellStyle name="20% - Accent5 2" xfId="10"/>
    <cellStyle name="20% - Accent5 3" xfId="101"/>
    <cellStyle name="20% - Accent5 4" xfId="116"/>
    <cellStyle name="20% - Accent5 5" xfId="82"/>
    <cellStyle name="20% - Accent6 2" xfId="11"/>
    <cellStyle name="20% - Accent6 3" xfId="103"/>
    <cellStyle name="20% - Accent6 4" xfId="118"/>
    <cellStyle name="20% - Accent6 5" xfId="86"/>
    <cellStyle name="40% - Accent1 2" xfId="12"/>
    <cellStyle name="40% - Accent1 3" xfId="94"/>
    <cellStyle name="40% - Accent1 4" xfId="109"/>
    <cellStyle name="40% - Accent1 5" xfId="67"/>
    <cellStyle name="40% - Accent2 2" xfId="13"/>
    <cellStyle name="40% - Accent2 3" xfId="96"/>
    <cellStyle name="40% - Accent2 4" xfId="111"/>
    <cellStyle name="40% - Accent2 5" xfId="71"/>
    <cellStyle name="40% - Accent3 2" xfId="14"/>
    <cellStyle name="40% - Accent3 3" xfId="98"/>
    <cellStyle name="40% - Accent3 4" xfId="113"/>
    <cellStyle name="40% - Accent3 5" xfId="75"/>
    <cellStyle name="40% - Accent4 2" xfId="15"/>
    <cellStyle name="40% - Accent4 3" xfId="100"/>
    <cellStyle name="40% - Accent4 4" xfId="115"/>
    <cellStyle name="40% - Accent4 5" xfId="79"/>
    <cellStyle name="40% - Accent5 2" xfId="16"/>
    <cellStyle name="40% - Accent5 3" xfId="102"/>
    <cellStyle name="40% - Accent5 4" xfId="117"/>
    <cellStyle name="40% - Accent5 5" xfId="83"/>
    <cellStyle name="40% - Accent6 2" xfId="17"/>
    <cellStyle name="40% - Accent6 3" xfId="104"/>
    <cellStyle name="40% - Accent6 4" xfId="119"/>
    <cellStyle name="40% - Accent6 5" xfId="87"/>
    <cellStyle name="60% - Accent1 2" xfId="18"/>
    <cellStyle name="60% - Accent1 3" xfId="68"/>
    <cellStyle name="60% - Accent2 2" xfId="19"/>
    <cellStyle name="60% - Accent2 3" xfId="72"/>
    <cellStyle name="60% - Accent3 2" xfId="20"/>
    <cellStyle name="60% - Accent3 3" xfId="76"/>
    <cellStyle name="60% - Accent4 2" xfId="21"/>
    <cellStyle name="60% - Accent4 3" xfId="80"/>
    <cellStyle name="60% - Accent5 2" xfId="22"/>
    <cellStyle name="60% - Accent5 3" xfId="84"/>
    <cellStyle name="60% - Accent6 2" xfId="23"/>
    <cellStyle name="60% - Accent6 3" xfId="88"/>
    <cellStyle name="Accent1 2" xfId="24"/>
    <cellStyle name="Accent1 3" xfId="65"/>
    <cellStyle name="Accent2 2" xfId="25"/>
    <cellStyle name="Accent2 3" xfId="69"/>
    <cellStyle name="Accent3 2" xfId="26"/>
    <cellStyle name="Accent3 3" xfId="73"/>
    <cellStyle name="Accent4 2" xfId="27"/>
    <cellStyle name="Accent4 3" xfId="77"/>
    <cellStyle name="Accent5 2" xfId="28"/>
    <cellStyle name="Accent5 3" xfId="81"/>
    <cellStyle name="Accent6 2" xfId="29"/>
    <cellStyle name="Accent6 3" xfId="85"/>
    <cellStyle name="Bad 2" xfId="30"/>
    <cellStyle name="Bad 3" xfId="55"/>
    <cellStyle name="Calculation 2" xfId="31"/>
    <cellStyle name="Calculation 3" xfId="59"/>
    <cellStyle name="Check Cell 2" xfId="32"/>
    <cellStyle name="Check Cell 3" xfId="61"/>
    <cellStyle name="Comma" xfId="144" builtinId="3"/>
    <cellStyle name="Comma [0] 2" xfId="105"/>
    <cellStyle name="Comma 2" xfId="33"/>
    <cellStyle name="Comma 3" xfId="129"/>
    <cellStyle name="Comma 4" xfId="140"/>
    <cellStyle name="Comma 5" xfId="142"/>
    <cellStyle name="Currency 2" xfId="131"/>
    <cellStyle name="Explanatory Text 2" xfId="34"/>
    <cellStyle name="Explanatory Text 3" xfId="63"/>
    <cellStyle name="Good 2" xfId="35"/>
    <cellStyle name="Good 3" xfId="54"/>
    <cellStyle name="Heading 1 2" xfId="36"/>
    <cellStyle name="Heading 1 3" xfId="50"/>
    <cellStyle name="Heading 2 2" xfId="37"/>
    <cellStyle name="Heading 2 3" xfId="51"/>
    <cellStyle name="Heading 3 2" xfId="38"/>
    <cellStyle name="Heading 3 3" xfId="52"/>
    <cellStyle name="Heading 4 2" xfId="39"/>
    <cellStyle name="Heading 4 3" xfId="53"/>
    <cellStyle name="Input 2" xfId="40"/>
    <cellStyle name="Input 3" xfId="57"/>
    <cellStyle name="Linked Cell 2" xfId="41"/>
    <cellStyle name="Linked Cell 3" xfId="60"/>
    <cellStyle name="Neutral 2" xfId="42"/>
    <cellStyle name="Neutral 3" xfId="56"/>
    <cellStyle name="Normal" xfId="0" builtinId="0"/>
    <cellStyle name="Normal 10" xfId="122"/>
    <cellStyle name="Normal 10 2" xfId="127"/>
    <cellStyle name="Normal 11" xfId="123"/>
    <cellStyle name="Normal 11 2" xfId="128"/>
    <cellStyle name="Normal 12" xfId="5"/>
    <cellStyle name="Normal 12 2" xfId="124"/>
    <cellStyle name="Normal 13" xfId="141"/>
    <cellStyle name="Normal 2" xfId="4"/>
    <cellStyle name="Normal 2 2" xfId="43"/>
    <cellStyle name="Normal 2 3" xfId="132"/>
    <cellStyle name="Normal 3" xfId="2"/>
    <cellStyle name="Normal 3 2" xfId="44"/>
    <cellStyle name="Normal 3 2 2" xfId="137"/>
    <cellStyle name="Normal 3 3" xfId="133"/>
    <cellStyle name="Normal 4" xfId="45"/>
    <cellStyle name="Normal 4 2" xfId="138"/>
    <cellStyle name="Normal 4 3" xfId="134"/>
    <cellStyle name="Normal 5" xfId="89"/>
    <cellStyle name="Normal 5 2" xfId="139"/>
    <cellStyle name="Normal 5 3" xfId="135"/>
    <cellStyle name="Normal 6" xfId="91"/>
    <cellStyle name="Normal 6 2" xfId="136"/>
    <cellStyle name="Normal 7" xfId="106"/>
    <cellStyle name="Normal 8" xfId="120"/>
    <cellStyle name="Normal 8 2" xfId="125"/>
    <cellStyle name="Normal 9" xfId="121"/>
    <cellStyle name="Normal 9 2" xfId="126"/>
    <cellStyle name="Note 2" xfId="46"/>
    <cellStyle name="Note 3" xfId="90"/>
    <cellStyle name="Note 4" xfId="92"/>
    <cellStyle name="Note 5" xfId="107"/>
    <cellStyle name="Output 2" xfId="47"/>
    <cellStyle name="Output 3" xfId="58"/>
    <cellStyle name="Percent" xfId="143" builtinId="5"/>
    <cellStyle name="Percent 2" xfId="3"/>
    <cellStyle name="Percent 3" xfId="130"/>
    <cellStyle name="Title" xfId="1" builtinId="15" customBuiltin="1"/>
    <cellStyle name="Total 2" xfId="48"/>
    <cellStyle name="Total 3" xfId="64"/>
    <cellStyle name="Warning Text 2" xfId="49"/>
    <cellStyle name="Warning Text 3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workbookViewId="0">
      <selection activeCell="F2" sqref="F1:F2"/>
    </sheetView>
  </sheetViews>
  <sheetFormatPr defaultRowHeight="15.6" x14ac:dyDescent="0.3"/>
  <cols>
    <col min="3" max="3" width="14.77734375" bestFit="1" customWidth="1"/>
    <col min="4" max="4" width="11.109375" bestFit="1" customWidth="1"/>
  </cols>
  <sheetData>
    <row r="1" spans="1:4" ht="46.8" x14ac:dyDescent="0.3">
      <c r="A1" s="100" t="s">
        <v>36</v>
      </c>
      <c r="B1" s="100" t="s">
        <v>37</v>
      </c>
      <c r="C1" s="123" t="s">
        <v>41</v>
      </c>
      <c r="D1" s="100" t="s">
        <v>38</v>
      </c>
    </row>
    <row r="2" spans="1:4" x14ac:dyDescent="0.3">
      <c r="A2">
        <v>2017</v>
      </c>
      <c r="B2" s="42">
        <v>1</v>
      </c>
      <c r="C2" s="97">
        <f t="array" ref="C2">INDEX('LCEC System Total'!$C$22:$L$33,LCEC!B2,MATCH(LCEC!A2,'LCEC System Total'!$C$20:$L$20))/1000</f>
        <v>302530.5</v>
      </c>
      <c r="D2" s="97">
        <f t="array" ref="D2">INDEX('LCEC System Total'!$C$5:$AF$16,LCEC!B2,MATCH(LCEC!A2,'LCEC System Total'!$C$3:$AF$3,0))/1000</f>
        <v>733.67100000000005</v>
      </c>
    </row>
    <row r="3" spans="1:4" x14ac:dyDescent="0.3">
      <c r="A3" s="41">
        <v>2017</v>
      </c>
      <c r="B3" s="42">
        <v>2</v>
      </c>
      <c r="C3" s="97">
        <f t="array" ref="C3">INDEX('LCEC System Total'!$C$22:$L$33,LCEC!B3,MATCH(LCEC!A3,'LCEC System Total'!$C$20:$L$20))/1000</f>
        <v>282089.23200000002</v>
      </c>
      <c r="D3" s="97">
        <f t="array" ref="D3">INDEX('LCEC System Total'!$C$5:$AF$16,LCEC!B3,MATCH(LCEC!A3,'LCEC System Total'!$C$3:$AF$3,0))/1000</f>
        <v>689.55499999999995</v>
      </c>
    </row>
    <row r="4" spans="1:4" x14ac:dyDescent="0.3">
      <c r="A4" s="41">
        <v>2017</v>
      </c>
      <c r="B4" s="42">
        <v>3</v>
      </c>
      <c r="C4" s="97">
        <f t="array" ref="C4">INDEX('LCEC System Total'!$C$22:$L$33,LCEC!B4,MATCH(LCEC!A4,'LCEC System Total'!$C$20:$L$20))/1000</f>
        <v>314080.28700000001</v>
      </c>
      <c r="D4" s="97">
        <f t="array" ref="D4">INDEX('LCEC System Total'!$C$5:$AF$16,LCEC!B4,MATCH(LCEC!A4,'LCEC System Total'!$C$3:$AF$3,0))/1000</f>
        <v>610.72699999999998</v>
      </c>
    </row>
    <row r="5" spans="1:4" x14ac:dyDescent="0.3">
      <c r="A5" s="41">
        <v>2017</v>
      </c>
      <c r="B5" s="42">
        <v>4</v>
      </c>
      <c r="C5" s="97">
        <f t="array" ref="C5">INDEX('LCEC System Total'!$C$22:$L$33,LCEC!B5,MATCH(LCEC!A5,'LCEC System Total'!$C$20:$L$20))/1000</f>
        <v>317580.86</v>
      </c>
      <c r="D5" s="97">
        <f t="array" ref="D5">INDEX('LCEC System Total'!$C$5:$AF$16,LCEC!B5,MATCH(LCEC!A5,'LCEC System Total'!$C$3:$AF$3,0))/1000</f>
        <v>645.28499999999997</v>
      </c>
    </row>
    <row r="6" spans="1:4" x14ac:dyDescent="0.3">
      <c r="A6" s="41">
        <v>2017</v>
      </c>
      <c r="B6" s="42">
        <v>5</v>
      </c>
      <c r="C6" s="97">
        <f t="array" ref="C6">INDEX('LCEC System Total'!$C$22:$L$33,LCEC!B6,MATCH(LCEC!A6,'LCEC System Total'!$C$20:$L$20))/1000</f>
        <v>364602.98200000002</v>
      </c>
      <c r="D6" s="97">
        <f t="array" ref="D6">INDEX('LCEC System Total'!$C$5:$AF$16,LCEC!B6,MATCH(LCEC!A6,'LCEC System Total'!$C$3:$AF$3,0))/1000</f>
        <v>739.48400000000004</v>
      </c>
    </row>
    <row r="7" spans="1:4" x14ac:dyDescent="0.3">
      <c r="A7" s="41">
        <v>2017</v>
      </c>
      <c r="B7" s="42">
        <v>6</v>
      </c>
      <c r="C7" s="97">
        <f t="array" ref="C7">INDEX('LCEC System Total'!$C$22:$L$33,LCEC!B7,MATCH(LCEC!A7,'LCEC System Total'!$C$20:$L$20))/1000</f>
        <v>387513.75400000002</v>
      </c>
      <c r="D7" s="97">
        <f t="array" ref="D7">INDEX('LCEC System Total'!$C$5:$AF$16,LCEC!B7,MATCH(LCEC!A7,'LCEC System Total'!$C$3:$AF$3,0))/1000</f>
        <v>780.54300000000001</v>
      </c>
    </row>
    <row r="8" spans="1:4" x14ac:dyDescent="0.3">
      <c r="A8" s="41">
        <v>2017</v>
      </c>
      <c r="B8" s="42">
        <v>7</v>
      </c>
      <c r="C8" s="97">
        <f t="array" ref="C8">INDEX('LCEC System Total'!$C$22:$L$33,LCEC!B8,MATCH(LCEC!A8,'LCEC System Total'!$C$20:$L$20))/1000</f>
        <v>387301.18900000001</v>
      </c>
      <c r="D8" s="97">
        <f t="array" ref="D8">INDEX('LCEC System Total'!$C$5:$AF$16,LCEC!B8,MATCH(LCEC!A8,'LCEC System Total'!$C$3:$AF$3,0))/1000</f>
        <v>785.03</v>
      </c>
    </row>
    <row r="9" spans="1:4" x14ac:dyDescent="0.3">
      <c r="A9" s="41">
        <v>2017</v>
      </c>
      <c r="B9" s="42">
        <v>8</v>
      </c>
      <c r="C9" s="97">
        <f t="array" ref="C9">INDEX('LCEC System Total'!$C$22:$L$33,LCEC!B9,MATCH(LCEC!A9,'LCEC System Total'!$C$20:$L$20))/1000</f>
        <v>394956.38199999998</v>
      </c>
      <c r="D9" s="97">
        <f t="array" ref="D9">INDEX('LCEC System Total'!$C$5:$AF$16,LCEC!B9,MATCH(LCEC!A9,'LCEC System Total'!$C$3:$AF$3,0))/1000</f>
        <v>794.71</v>
      </c>
    </row>
    <row r="10" spans="1:4" x14ac:dyDescent="0.3">
      <c r="A10" s="41">
        <v>2017</v>
      </c>
      <c r="B10" s="42">
        <v>9</v>
      </c>
      <c r="C10" s="97">
        <f t="array" ref="C10">INDEX('LCEC System Total'!$C$22:$L$33,LCEC!B10,MATCH(LCEC!A10,'LCEC System Total'!$C$20:$L$20))/1000</f>
        <v>382004.62300000002</v>
      </c>
      <c r="D10" s="97">
        <f t="array" ref="D10">INDEX('LCEC System Total'!$C$5:$AF$16,LCEC!B10,MATCH(LCEC!A10,'LCEC System Total'!$C$3:$AF$3,0))/1000</f>
        <v>757.69899999999996</v>
      </c>
    </row>
    <row r="11" spans="1:4" x14ac:dyDescent="0.3">
      <c r="A11" s="41">
        <v>2017</v>
      </c>
      <c r="B11" s="42">
        <v>10</v>
      </c>
      <c r="C11" s="97">
        <f t="array" ref="C11">INDEX('LCEC System Total'!$C$22:$L$33,LCEC!B11,MATCH(LCEC!A11,'LCEC System Total'!$C$20:$L$20))/1000</f>
        <v>350644.554</v>
      </c>
      <c r="D11" s="97">
        <f t="array" ref="D11">INDEX('LCEC System Total'!$C$5:$AF$16,LCEC!B11,MATCH(LCEC!A11,'LCEC System Total'!$C$3:$AF$3,0))/1000</f>
        <v>716.28700000000003</v>
      </c>
    </row>
    <row r="12" spans="1:4" x14ac:dyDescent="0.3">
      <c r="A12" s="41">
        <v>2017</v>
      </c>
      <c r="B12" s="42">
        <v>11</v>
      </c>
      <c r="C12" s="97">
        <f t="array" ref="C12">INDEX('LCEC System Total'!$C$22:$L$33,LCEC!B12,MATCH(LCEC!A12,'LCEC System Total'!$C$20:$L$20))/1000</f>
        <v>297349.864</v>
      </c>
      <c r="D12" s="97">
        <f t="array" ref="D12">INDEX('LCEC System Total'!$C$5:$AF$16,LCEC!B12,MATCH(LCEC!A12,'LCEC System Total'!$C$3:$AF$3,0))/1000</f>
        <v>588.61199999999997</v>
      </c>
    </row>
    <row r="13" spans="1:4" x14ac:dyDescent="0.3">
      <c r="A13" s="41">
        <v>2017</v>
      </c>
      <c r="B13" s="42">
        <v>12</v>
      </c>
      <c r="C13" s="97">
        <f t="array" ref="C13">INDEX('LCEC System Total'!$C$22:$L$33,LCEC!B13,MATCH(LCEC!A13,'LCEC System Total'!$C$20:$L$20))/1000</f>
        <v>280289.462</v>
      </c>
      <c r="D13" s="97">
        <f t="array" ref="D13">INDEX('LCEC System Total'!$C$5:$AF$16,LCEC!B13,MATCH(LCEC!A13,'LCEC System Total'!$C$3:$AF$3,0))/1000</f>
        <v>566.18499999999995</v>
      </c>
    </row>
    <row r="14" spans="1:4" x14ac:dyDescent="0.3">
      <c r="A14">
        <f>A2+1</f>
        <v>2018</v>
      </c>
      <c r="B14" s="42">
        <v>1</v>
      </c>
      <c r="C14" s="97">
        <f t="array" ref="C14">INDEX('LCEC System Total'!$C$22:$L$33,LCEC!B14,MATCH(LCEC!A14,'LCEC System Total'!$C$20:$L$20))/1000</f>
        <v>307068.45899999997</v>
      </c>
      <c r="D14" s="97">
        <f t="array" ref="D14">INDEX('LCEC System Total'!$C$5:$AF$16,LCEC!B14,MATCH(LCEC!A14,'LCEC System Total'!$C$3:$AF$3,0))/1000</f>
        <v>734.40499999999997</v>
      </c>
    </row>
    <row r="15" spans="1:4" x14ac:dyDescent="0.3">
      <c r="A15" s="41">
        <f t="shared" ref="A15:A78" si="0">A3+1</f>
        <v>2018</v>
      </c>
      <c r="B15" s="42">
        <v>2</v>
      </c>
      <c r="C15" s="97">
        <f t="array" ref="C15">INDEX('LCEC System Total'!$C$22:$L$33,LCEC!B15,MATCH(LCEC!A15,'LCEC System Total'!$C$20:$L$20))/1000</f>
        <v>286320.571</v>
      </c>
      <c r="D15" s="97">
        <f t="array" ref="D15">INDEX('LCEC System Total'!$C$5:$AF$16,LCEC!B15,MATCH(LCEC!A15,'LCEC System Total'!$C$3:$AF$3,0))/1000</f>
        <v>690.38199999999995</v>
      </c>
    </row>
    <row r="16" spans="1:4" x14ac:dyDescent="0.3">
      <c r="A16" s="41">
        <f t="shared" si="0"/>
        <v>2018</v>
      </c>
      <c r="B16" s="42">
        <v>3</v>
      </c>
      <c r="C16" s="97">
        <f t="array" ref="C16">INDEX('LCEC System Total'!$C$22:$L$33,LCEC!B16,MATCH(LCEC!A16,'LCEC System Total'!$C$20:$L$20))/1000</f>
        <v>318791.49200000003</v>
      </c>
      <c r="D16" s="97">
        <f t="array" ref="D16">INDEX('LCEC System Total'!$C$5:$AF$16,LCEC!B16,MATCH(LCEC!A16,'LCEC System Total'!$C$3:$AF$3,0))/1000</f>
        <v>611.33699999999999</v>
      </c>
    </row>
    <row r="17" spans="1:4" x14ac:dyDescent="0.3">
      <c r="A17" s="41">
        <f t="shared" si="0"/>
        <v>2018</v>
      </c>
      <c r="B17" s="42">
        <v>4</v>
      </c>
      <c r="C17" s="97">
        <f t="array" ref="C17">INDEX('LCEC System Total'!$C$22:$L$33,LCEC!B17,MATCH(LCEC!A17,'LCEC System Total'!$C$20:$L$20))/1000</f>
        <v>322344.57299999997</v>
      </c>
      <c r="D17" s="97">
        <f t="array" ref="D17">INDEX('LCEC System Total'!$C$5:$AF$16,LCEC!B17,MATCH(LCEC!A17,'LCEC System Total'!$C$3:$AF$3,0))/1000</f>
        <v>651.35199999999998</v>
      </c>
    </row>
    <row r="18" spans="1:4" x14ac:dyDescent="0.3">
      <c r="A18" s="41">
        <f t="shared" si="0"/>
        <v>2018</v>
      </c>
      <c r="B18" s="42">
        <v>5</v>
      </c>
      <c r="C18" s="97">
        <f t="array" ref="C18">INDEX('LCEC System Total'!$C$22:$L$33,LCEC!B18,MATCH(LCEC!A18,'LCEC System Total'!$C$20:$L$20))/1000</f>
        <v>370072.02500000002</v>
      </c>
      <c r="D18" s="97">
        <f t="array" ref="D18">INDEX('LCEC System Total'!$C$5:$AF$16,LCEC!B18,MATCH(LCEC!A18,'LCEC System Total'!$C$3:$AF$3,0))/1000</f>
        <v>743.33100000000002</v>
      </c>
    </row>
    <row r="19" spans="1:4" x14ac:dyDescent="0.3">
      <c r="A19" s="41">
        <f t="shared" si="0"/>
        <v>2018</v>
      </c>
      <c r="B19" s="42">
        <v>6</v>
      </c>
      <c r="C19" s="97">
        <f t="array" ref="C19">INDEX('LCEC System Total'!$C$22:$L$33,LCEC!B19,MATCH(LCEC!A19,'LCEC System Total'!$C$20:$L$20))/1000</f>
        <v>393326.46</v>
      </c>
      <c r="D19" s="97">
        <f t="array" ref="D19">INDEX('LCEC System Total'!$C$5:$AF$16,LCEC!B19,MATCH(LCEC!A19,'LCEC System Total'!$C$3:$AF$3,0))/1000</f>
        <v>784.58699999999999</v>
      </c>
    </row>
    <row r="20" spans="1:4" x14ac:dyDescent="0.3">
      <c r="A20" s="41">
        <f t="shared" si="0"/>
        <v>2018</v>
      </c>
      <c r="B20" s="42">
        <v>7</v>
      </c>
      <c r="C20" s="97">
        <f t="array" ref="C20">INDEX('LCEC System Total'!$C$22:$L$33,LCEC!B20,MATCH(LCEC!A20,'LCEC System Total'!$C$20:$L$20))/1000</f>
        <v>393110.70699999999</v>
      </c>
      <c r="D20" s="97">
        <f t="array" ref="D20">INDEX('LCEC System Total'!$C$5:$AF$16,LCEC!B20,MATCH(LCEC!A20,'LCEC System Total'!$C$3:$AF$3,0))/1000</f>
        <v>787.83500000000004</v>
      </c>
    </row>
    <row r="21" spans="1:4" x14ac:dyDescent="0.3">
      <c r="A21" s="41">
        <f t="shared" si="0"/>
        <v>2018</v>
      </c>
      <c r="B21" s="42">
        <v>8</v>
      </c>
      <c r="C21" s="97">
        <f t="array" ref="C21">INDEX('LCEC System Total'!$C$22:$L$33,LCEC!B21,MATCH(LCEC!A21,'LCEC System Total'!$C$20:$L$20))/1000</f>
        <v>400880.72899999999</v>
      </c>
      <c r="D21" s="97">
        <f t="array" ref="D21">INDEX('LCEC System Total'!$C$5:$AF$16,LCEC!B21,MATCH(LCEC!A21,'LCEC System Total'!$C$3:$AF$3,0))/1000</f>
        <v>797.58600000000001</v>
      </c>
    </row>
    <row r="22" spans="1:4" x14ac:dyDescent="0.3">
      <c r="A22" s="41">
        <f t="shared" si="0"/>
        <v>2018</v>
      </c>
      <c r="B22" s="42">
        <v>9</v>
      </c>
      <c r="C22" s="97">
        <f t="array" ref="C22">INDEX('LCEC System Total'!$C$22:$L$33,LCEC!B22,MATCH(LCEC!A22,'LCEC System Total'!$C$20:$L$20))/1000</f>
        <v>387734.69300000003</v>
      </c>
      <c r="D22" s="97">
        <f t="array" ref="D22">INDEX('LCEC System Total'!$C$5:$AF$16,LCEC!B22,MATCH(LCEC!A22,'LCEC System Total'!$C$3:$AF$3,0))/1000</f>
        <v>762.03200000000004</v>
      </c>
    </row>
    <row r="23" spans="1:4" x14ac:dyDescent="0.3">
      <c r="A23" s="41">
        <f t="shared" si="0"/>
        <v>2018</v>
      </c>
      <c r="B23" s="42">
        <v>10</v>
      </c>
      <c r="C23" s="97">
        <f t="array" ref="C23">INDEX('LCEC System Total'!$C$22:$L$33,LCEC!B23,MATCH(LCEC!A23,'LCEC System Total'!$C$20:$L$20))/1000</f>
        <v>355904.22200000001</v>
      </c>
      <c r="D23" s="97">
        <f t="array" ref="D23">INDEX('LCEC System Total'!$C$5:$AF$16,LCEC!B23,MATCH(LCEC!A23,'LCEC System Total'!$C$3:$AF$3,0))/1000</f>
        <v>718.86699999999996</v>
      </c>
    </row>
    <row r="24" spans="1:4" x14ac:dyDescent="0.3">
      <c r="A24" s="41">
        <f t="shared" si="0"/>
        <v>2018</v>
      </c>
      <c r="B24" s="42">
        <v>11</v>
      </c>
      <c r="C24" s="97">
        <f t="array" ref="C24">INDEX('LCEC System Total'!$C$22:$L$33,LCEC!B24,MATCH(LCEC!A24,'LCEC System Total'!$C$20:$L$20))/1000</f>
        <v>301810.11200000002</v>
      </c>
      <c r="D24" s="97">
        <f t="array" ref="D24">INDEX('LCEC System Total'!$C$5:$AF$16,LCEC!B24,MATCH(LCEC!A24,'LCEC System Total'!$C$3:$AF$3,0))/1000</f>
        <v>589.92700000000002</v>
      </c>
    </row>
    <row r="25" spans="1:4" x14ac:dyDescent="0.3">
      <c r="A25" s="41">
        <f t="shared" si="0"/>
        <v>2018</v>
      </c>
      <c r="B25" s="42">
        <v>12</v>
      </c>
      <c r="C25" s="97">
        <f t="array" ref="C25">INDEX('LCEC System Total'!$C$22:$L$33,LCEC!B25,MATCH(LCEC!A25,'LCEC System Total'!$C$20:$L$20))/1000</f>
        <v>284493.804</v>
      </c>
      <c r="D25" s="97">
        <f t="array" ref="D25">INDEX('LCEC System Total'!$C$5:$AF$16,LCEC!B25,MATCH(LCEC!A25,'LCEC System Total'!$C$3:$AF$3,0))/1000</f>
        <v>567.75199999999995</v>
      </c>
    </row>
    <row r="26" spans="1:4" x14ac:dyDescent="0.3">
      <c r="A26" s="41">
        <f>A14+1</f>
        <v>2019</v>
      </c>
      <c r="B26" s="42">
        <v>1</v>
      </c>
      <c r="C26" s="97">
        <f t="array" ref="C26">INDEX('LCEC System Total'!$C$22:$L$33,LCEC!B26,MATCH(LCEC!A26,'LCEC System Total'!$C$20:$L$20))/1000</f>
        <v>311674.48499999999</v>
      </c>
      <c r="D26" s="97">
        <f t="array" ref="D26">INDEX('LCEC System Total'!$C$5:$AF$16,LCEC!B26,MATCH(LCEC!A26,'LCEC System Total'!$C$3:$AF$3,0))/1000</f>
        <v>735.13900000000001</v>
      </c>
    </row>
    <row r="27" spans="1:4" x14ac:dyDescent="0.3">
      <c r="A27" s="41">
        <f t="shared" si="0"/>
        <v>2019</v>
      </c>
      <c r="B27" s="42">
        <v>2</v>
      </c>
      <c r="C27" s="97">
        <f t="array" ref="C27">INDEX('LCEC System Total'!$C$22:$L$33,LCEC!B27,MATCH(LCEC!A27,'LCEC System Total'!$C$20:$L$20))/1000</f>
        <v>290615.37900000002</v>
      </c>
      <c r="D27" s="97">
        <f t="array" ref="D27">INDEX('LCEC System Total'!$C$5:$AF$16,LCEC!B27,MATCH(LCEC!A27,'LCEC System Total'!$C$3:$AF$3,0))/1000</f>
        <v>691.21</v>
      </c>
    </row>
    <row r="28" spans="1:4" x14ac:dyDescent="0.3">
      <c r="A28" s="41">
        <f t="shared" si="0"/>
        <v>2019</v>
      </c>
      <c r="B28" s="42">
        <v>3</v>
      </c>
      <c r="C28" s="97">
        <f t="array" ref="C28">INDEX('LCEC System Total'!$C$22:$L$33,LCEC!B28,MATCH(LCEC!A28,'LCEC System Total'!$C$20:$L$20))/1000</f>
        <v>323573.364</v>
      </c>
      <c r="D28" s="97">
        <f t="array" ref="D28">INDEX('LCEC System Total'!$C$5:$AF$16,LCEC!B28,MATCH(LCEC!A28,'LCEC System Total'!$C$3:$AF$3,0))/1000</f>
        <v>611.94899999999996</v>
      </c>
    </row>
    <row r="29" spans="1:4" x14ac:dyDescent="0.3">
      <c r="A29" s="41">
        <f t="shared" si="0"/>
        <v>2019</v>
      </c>
      <c r="B29" s="42">
        <v>4</v>
      </c>
      <c r="C29" s="97">
        <f t="array" ref="C29">INDEX('LCEC System Total'!$C$22:$L$33,LCEC!B29,MATCH(LCEC!A29,'LCEC System Total'!$C$20:$L$20))/1000</f>
        <v>327179.74099999998</v>
      </c>
      <c r="D29" s="97">
        <f t="array" ref="D29">INDEX('LCEC System Total'!$C$5:$AF$16,LCEC!B29,MATCH(LCEC!A29,'LCEC System Total'!$C$3:$AF$3,0))/1000</f>
        <v>657.48299999999995</v>
      </c>
    </row>
    <row r="30" spans="1:4" x14ac:dyDescent="0.3">
      <c r="A30" s="41">
        <f t="shared" si="0"/>
        <v>2019</v>
      </c>
      <c r="B30" s="42">
        <v>5</v>
      </c>
      <c r="C30" s="97">
        <f t="array" ref="C30">INDEX('LCEC System Total'!$C$22:$L$33,LCEC!B30,MATCH(LCEC!A30,'LCEC System Total'!$C$20:$L$20))/1000</f>
        <v>375623.10700000002</v>
      </c>
      <c r="D30" s="97">
        <f t="array" ref="D30">INDEX('LCEC System Total'!$C$5:$AF$16,LCEC!B30,MATCH(LCEC!A30,'LCEC System Total'!$C$3:$AF$3,0))/1000</f>
        <v>747.19899999999996</v>
      </c>
    </row>
    <row r="31" spans="1:4" x14ac:dyDescent="0.3">
      <c r="A31" s="41">
        <f t="shared" si="0"/>
        <v>2019</v>
      </c>
      <c r="B31" s="42">
        <v>6</v>
      </c>
      <c r="C31" s="97">
        <f t="array" ref="C31">INDEX('LCEC System Total'!$C$22:$L$33,LCEC!B31,MATCH(LCEC!A31,'LCEC System Total'!$C$20:$L$20))/1000</f>
        <v>399226.35700000002</v>
      </c>
      <c r="D31" s="97">
        <f t="array" ref="D31">INDEX('LCEC System Total'!$C$5:$AF$16,LCEC!B31,MATCH(LCEC!A31,'LCEC System Total'!$C$3:$AF$3,0))/1000</f>
        <v>788.65300000000002</v>
      </c>
    </row>
    <row r="32" spans="1:4" x14ac:dyDescent="0.3">
      <c r="A32" s="41">
        <f t="shared" si="0"/>
        <v>2019</v>
      </c>
      <c r="B32" s="42">
        <v>7</v>
      </c>
      <c r="C32" s="97">
        <f t="array" ref="C32">INDEX('LCEC System Total'!$C$22:$L$33,LCEC!B32,MATCH(LCEC!A32,'LCEC System Total'!$C$20:$L$20))/1000</f>
        <v>399007.36800000002</v>
      </c>
      <c r="D32" s="97">
        <f t="array" ref="D32">INDEX('LCEC System Total'!$C$5:$AF$16,LCEC!B32,MATCH(LCEC!A32,'LCEC System Total'!$C$3:$AF$3,0))/1000</f>
        <v>790.65899999999999</v>
      </c>
    </row>
    <row r="33" spans="1:4" x14ac:dyDescent="0.3">
      <c r="A33" s="41">
        <f t="shared" si="0"/>
        <v>2019</v>
      </c>
      <c r="B33" s="42">
        <v>8</v>
      </c>
      <c r="C33" s="97">
        <f t="array" ref="C33">INDEX('LCEC System Total'!$C$22:$L$33,LCEC!B33,MATCH(LCEC!A33,'LCEC System Total'!$C$20:$L$20))/1000</f>
        <v>406893.93900000001</v>
      </c>
      <c r="D33" s="97">
        <f t="array" ref="D33">INDEX('LCEC System Total'!$C$5:$AF$16,LCEC!B33,MATCH(LCEC!A33,'LCEC System Total'!$C$3:$AF$3,0))/1000</f>
        <v>800.48099999999999</v>
      </c>
    </row>
    <row r="34" spans="1:4" x14ac:dyDescent="0.3">
      <c r="A34" s="41">
        <f t="shared" si="0"/>
        <v>2019</v>
      </c>
      <c r="B34" s="42">
        <v>9</v>
      </c>
      <c r="C34" s="97">
        <f t="array" ref="C34">INDEX('LCEC System Total'!$C$22:$L$33,LCEC!B34,MATCH(LCEC!A34,'LCEC System Total'!$C$20:$L$20))/1000</f>
        <v>393550.71299999999</v>
      </c>
      <c r="D34" s="97">
        <f t="array" ref="D34">INDEX('LCEC System Total'!$C$5:$AF$16,LCEC!B34,MATCH(LCEC!A34,'LCEC System Total'!$C$3:$AF$3,0))/1000</f>
        <v>766.39400000000001</v>
      </c>
    </row>
    <row r="35" spans="1:4" x14ac:dyDescent="0.3">
      <c r="A35" s="41">
        <f t="shared" si="0"/>
        <v>2019</v>
      </c>
      <c r="B35" s="42">
        <v>10</v>
      </c>
      <c r="C35" s="97">
        <f t="array" ref="C35">INDEX('LCEC System Total'!$C$22:$L$33,LCEC!B35,MATCH(LCEC!A35,'LCEC System Total'!$C$20:$L$20))/1000</f>
        <v>361242.78600000002</v>
      </c>
      <c r="D35" s="97">
        <f t="array" ref="D35">INDEX('LCEC System Total'!$C$5:$AF$16,LCEC!B35,MATCH(LCEC!A35,'LCEC System Total'!$C$3:$AF$3,0))/1000</f>
        <v>721.46400000000006</v>
      </c>
    </row>
    <row r="36" spans="1:4" x14ac:dyDescent="0.3">
      <c r="A36" s="41">
        <f t="shared" si="0"/>
        <v>2019</v>
      </c>
      <c r="B36" s="42">
        <v>11</v>
      </c>
      <c r="C36" s="97">
        <f t="array" ref="C36">INDEX('LCEC System Total'!$C$22:$L$33,LCEC!B36,MATCH(LCEC!A36,'LCEC System Total'!$C$20:$L$20))/1000</f>
        <v>306337.26299999998</v>
      </c>
      <c r="D36" s="97">
        <f t="array" ref="D36">INDEX('LCEC System Total'!$C$5:$AF$16,LCEC!B36,MATCH(LCEC!A36,'LCEC System Total'!$C$3:$AF$3,0))/1000</f>
        <v>591.24599999999998</v>
      </c>
    </row>
    <row r="37" spans="1:4" x14ac:dyDescent="0.3">
      <c r="A37" s="41">
        <f t="shared" si="0"/>
        <v>2019</v>
      </c>
      <c r="B37" s="42">
        <v>12</v>
      </c>
      <c r="C37" s="97">
        <f t="array" ref="C37">INDEX('LCEC System Total'!$C$22:$L$33,LCEC!B37,MATCH(LCEC!A37,'LCEC System Total'!$C$20:$L$20))/1000</f>
        <v>288761.21100000001</v>
      </c>
      <c r="D37" s="97">
        <f t="array" ref="D37">INDEX('LCEC System Total'!$C$5:$AF$16,LCEC!B37,MATCH(LCEC!A37,'LCEC System Total'!$C$3:$AF$3,0))/1000</f>
        <v>569.327</v>
      </c>
    </row>
    <row r="38" spans="1:4" x14ac:dyDescent="0.3">
      <c r="A38" s="41">
        <f>A26+1</f>
        <v>2020</v>
      </c>
      <c r="B38" s="42">
        <v>1</v>
      </c>
      <c r="C38" s="97">
        <f t="array" ref="C38">INDEX('LCEC System Total'!$C$22:$L$33,LCEC!B38,MATCH(LCEC!A38,'LCEC System Total'!$C$20:$L$20))/1000</f>
        <v>316349.603</v>
      </c>
      <c r="D38" s="97">
        <f t="array" ref="D38">INDEX('LCEC System Total'!$C$5:$AF$16,LCEC!B38,MATCH(LCEC!A38,'LCEC System Total'!$C$3:$AF$3,0))/1000</f>
        <v>735.875</v>
      </c>
    </row>
    <row r="39" spans="1:4" x14ac:dyDescent="0.3">
      <c r="A39" s="41">
        <f t="shared" si="0"/>
        <v>2020</v>
      </c>
      <c r="B39" s="42">
        <v>2</v>
      </c>
      <c r="C39" s="97">
        <f t="array" ref="C39">INDEX('LCEC System Total'!$C$22:$L$33,LCEC!B39,MATCH(LCEC!A39,'LCEC System Total'!$C$20:$L$20))/1000</f>
        <v>294974.61</v>
      </c>
      <c r="D39" s="97">
        <f t="array" ref="D39">INDEX('LCEC System Total'!$C$5:$AF$16,LCEC!B39,MATCH(LCEC!A39,'LCEC System Total'!$C$3:$AF$3,0))/1000</f>
        <v>692.03899999999999</v>
      </c>
    </row>
    <row r="40" spans="1:4" x14ac:dyDescent="0.3">
      <c r="A40" s="41">
        <f t="shared" si="0"/>
        <v>2020</v>
      </c>
      <c r="B40" s="42">
        <v>3</v>
      </c>
      <c r="C40" s="97">
        <f t="array" ref="C40">INDEX('LCEC System Total'!$C$22:$L$33,LCEC!B40,MATCH(LCEC!A40,'LCEC System Total'!$C$20:$L$20))/1000</f>
        <v>328426.96399999998</v>
      </c>
      <c r="D40" s="97">
        <f t="array" ref="D40">INDEX('LCEC System Total'!$C$5:$AF$16,LCEC!B40,MATCH(LCEC!A40,'LCEC System Total'!$C$3:$AF$3,0))/1000</f>
        <v>612.56100000000004</v>
      </c>
    </row>
    <row r="41" spans="1:4" x14ac:dyDescent="0.3">
      <c r="A41" s="41">
        <f t="shared" si="0"/>
        <v>2020</v>
      </c>
      <c r="B41" s="42">
        <v>4</v>
      </c>
      <c r="C41" s="97">
        <f t="array" ref="C41">INDEX('LCEC System Total'!$C$22:$L$33,LCEC!B41,MATCH(LCEC!A41,'LCEC System Total'!$C$20:$L$20))/1000</f>
        <v>332087.43800000002</v>
      </c>
      <c r="D41" s="97">
        <f t="array" ref="D41">INDEX('LCEC System Total'!$C$5:$AF$16,LCEC!B41,MATCH(LCEC!A41,'LCEC System Total'!$C$3:$AF$3,0))/1000</f>
        <v>663.67700000000002</v>
      </c>
    </row>
    <row r="42" spans="1:4" x14ac:dyDescent="0.3">
      <c r="A42" s="41">
        <f t="shared" si="0"/>
        <v>2020</v>
      </c>
      <c r="B42" s="42">
        <v>5</v>
      </c>
      <c r="C42" s="97">
        <f t="array" ref="C42">INDEX('LCEC System Total'!$C$22:$L$33,LCEC!B42,MATCH(LCEC!A42,'LCEC System Total'!$C$20:$L$20))/1000</f>
        <v>381257.45299999998</v>
      </c>
      <c r="D42" s="97">
        <f t="array" ref="D42">INDEX('LCEC System Total'!$C$5:$AF$16,LCEC!B42,MATCH(LCEC!A42,'LCEC System Total'!$C$3:$AF$3,0))/1000</f>
        <v>751.09</v>
      </c>
    </row>
    <row r="43" spans="1:4" x14ac:dyDescent="0.3">
      <c r="A43" s="41">
        <f t="shared" si="0"/>
        <v>2020</v>
      </c>
      <c r="B43" s="42">
        <v>6</v>
      </c>
      <c r="C43" s="97">
        <f t="array" ref="C43">INDEX('LCEC System Total'!$C$22:$L$33,LCEC!B43,MATCH(LCEC!A43,'LCEC System Total'!$C$20:$L$20))/1000</f>
        <v>405214.75300000003</v>
      </c>
      <c r="D43" s="97">
        <f t="array" ref="D43">INDEX('LCEC System Total'!$C$5:$AF$16,LCEC!B43,MATCH(LCEC!A43,'LCEC System Total'!$C$3:$AF$3,0))/1000</f>
        <v>792.74300000000005</v>
      </c>
    </row>
    <row r="44" spans="1:4" x14ac:dyDescent="0.3">
      <c r="A44" s="41">
        <f t="shared" si="0"/>
        <v>2020</v>
      </c>
      <c r="B44" s="42">
        <v>7</v>
      </c>
      <c r="C44" s="97">
        <f t="array" ref="C44">INDEX('LCEC System Total'!$C$22:$L$33,LCEC!B44,MATCH(LCEC!A44,'LCEC System Total'!$C$20:$L$20))/1000</f>
        <v>404992.478</v>
      </c>
      <c r="D44" s="97">
        <f t="array" ref="D44">INDEX('LCEC System Total'!$C$5:$AF$16,LCEC!B44,MATCH(LCEC!A44,'LCEC System Total'!$C$3:$AF$3,0))/1000</f>
        <v>793.50199999999995</v>
      </c>
    </row>
    <row r="45" spans="1:4" x14ac:dyDescent="0.3">
      <c r="A45" s="41">
        <f t="shared" si="0"/>
        <v>2020</v>
      </c>
      <c r="B45" s="42">
        <v>8</v>
      </c>
      <c r="C45" s="97">
        <f t="array" ref="C45">INDEX('LCEC System Total'!$C$22:$L$33,LCEC!B45,MATCH(LCEC!A45,'LCEC System Total'!$C$20:$L$20))/1000</f>
        <v>412997.34899999999</v>
      </c>
      <c r="D45" s="97">
        <f t="array" ref="D45">INDEX('LCEC System Total'!$C$5:$AF$16,LCEC!B45,MATCH(LCEC!A45,'LCEC System Total'!$C$3:$AF$3,0))/1000</f>
        <v>803.39599999999996</v>
      </c>
    </row>
    <row r="46" spans="1:4" x14ac:dyDescent="0.3">
      <c r="A46" s="41">
        <f t="shared" si="0"/>
        <v>2020</v>
      </c>
      <c r="B46" s="42">
        <v>9</v>
      </c>
      <c r="C46" s="97">
        <f t="array" ref="C46">INDEX('LCEC System Total'!$C$22:$L$33,LCEC!B46,MATCH(LCEC!A46,'LCEC System Total'!$C$20:$L$20))/1000</f>
        <v>399453.973</v>
      </c>
      <c r="D46" s="97">
        <f t="array" ref="D46">INDEX('LCEC System Total'!$C$5:$AF$16,LCEC!B46,MATCH(LCEC!A46,'LCEC System Total'!$C$3:$AF$3,0))/1000</f>
        <v>770.78599999999994</v>
      </c>
    </row>
    <row r="47" spans="1:4" x14ac:dyDescent="0.3">
      <c r="A47" s="41">
        <f t="shared" si="0"/>
        <v>2020</v>
      </c>
      <c r="B47" s="42">
        <v>10</v>
      </c>
      <c r="C47" s="97">
        <f t="array" ref="C47">INDEX('LCEC System Total'!$C$22:$L$33,LCEC!B47,MATCH(LCEC!A47,'LCEC System Total'!$C$20:$L$20))/1000</f>
        <v>366661.42800000001</v>
      </c>
      <c r="D47" s="97">
        <f t="array" ref="D47">INDEX('LCEC System Total'!$C$5:$AF$16,LCEC!B47,MATCH(LCEC!A47,'LCEC System Total'!$C$3:$AF$3,0))/1000</f>
        <v>724.07799999999997</v>
      </c>
    </row>
    <row r="48" spans="1:4" x14ac:dyDescent="0.3">
      <c r="A48" s="41">
        <f t="shared" si="0"/>
        <v>2020</v>
      </c>
      <c r="B48" s="42">
        <v>11</v>
      </c>
      <c r="C48" s="97">
        <f t="array" ref="C48">INDEX('LCEC System Total'!$C$22:$L$33,LCEC!B48,MATCH(LCEC!A48,'LCEC System Total'!$C$20:$L$20))/1000</f>
        <v>310932.32199999999</v>
      </c>
      <c r="D48" s="97">
        <f t="array" ref="D48">INDEX('LCEC System Total'!$C$5:$AF$16,LCEC!B48,MATCH(LCEC!A48,'LCEC System Total'!$C$3:$AF$3,0))/1000</f>
        <v>592.57100000000003</v>
      </c>
    </row>
    <row r="49" spans="1:4" x14ac:dyDescent="0.3">
      <c r="A49" s="41">
        <f t="shared" si="0"/>
        <v>2020</v>
      </c>
      <c r="B49" s="42">
        <v>12</v>
      </c>
      <c r="C49" s="97">
        <f t="array" ref="C49">INDEX('LCEC System Total'!$C$22:$L$33,LCEC!B49,MATCH(LCEC!A49,'LCEC System Total'!$C$20:$L$20))/1000</f>
        <v>293092.62900000002</v>
      </c>
      <c r="D49" s="97">
        <f t="array" ref="D49">INDEX('LCEC System Total'!$C$5:$AF$16,LCEC!B49,MATCH(LCEC!A49,'LCEC System Total'!$C$3:$AF$3,0))/1000</f>
        <v>570.91099999999994</v>
      </c>
    </row>
    <row r="50" spans="1:4" x14ac:dyDescent="0.3">
      <c r="A50" s="41">
        <f>A38+1</f>
        <v>2021</v>
      </c>
      <c r="B50" s="42">
        <v>1</v>
      </c>
      <c r="C50" s="97">
        <f t="array" ref="C50">INDEX('LCEC System Total'!$C$22:$L$33,LCEC!B50,MATCH(LCEC!A50,'LCEC System Total'!$C$20:$L$20))/1000</f>
        <v>321094.84600000002</v>
      </c>
      <c r="D50" s="97">
        <f t="array" ref="D50">INDEX('LCEC System Total'!$C$5:$AF$16,LCEC!B50,MATCH(LCEC!A50,'LCEC System Total'!$C$3:$AF$3,0))/1000</f>
        <v>736.61</v>
      </c>
    </row>
    <row r="51" spans="1:4" x14ac:dyDescent="0.3">
      <c r="A51" s="41">
        <f t="shared" si="0"/>
        <v>2021</v>
      </c>
      <c r="B51" s="42">
        <v>2</v>
      </c>
      <c r="C51" s="97">
        <f t="array" ref="C51">INDEX('LCEC System Total'!$C$22:$L$33,LCEC!B51,MATCH(LCEC!A51,'LCEC System Total'!$C$20:$L$20))/1000</f>
        <v>299399.22899999999</v>
      </c>
      <c r="D51" s="97">
        <f t="array" ref="D51">INDEX('LCEC System Total'!$C$5:$AF$16,LCEC!B51,MATCH(LCEC!A51,'LCEC System Total'!$C$3:$AF$3,0))/1000</f>
        <v>692.86900000000003</v>
      </c>
    </row>
    <row r="52" spans="1:4" x14ac:dyDescent="0.3">
      <c r="A52" s="41">
        <f t="shared" si="0"/>
        <v>2021</v>
      </c>
      <c r="B52" s="42">
        <v>3</v>
      </c>
      <c r="C52" s="97">
        <f t="array" ref="C52">INDEX('LCEC System Total'!$C$22:$L$33,LCEC!B52,MATCH(LCEC!A52,'LCEC System Total'!$C$20:$L$20))/1000</f>
        <v>333353.36800000002</v>
      </c>
      <c r="D52" s="97">
        <f t="array" ref="D52">INDEX('LCEC System Total'!$C$5:$AF$16,LCEC!B52,MATCH(LCEC!A52,'LCEC System Total'!$C$3:$AF$3,0))/1000</f>
        <v>613.173</v>
      </c>
    </row>
    <row r="53" spans="1:4" x14ac:dyDescent="0.3">
      <c r="A53" s="41">
        <f t="shared" si="0"/>
        <v>2021</v>
      </c>
      <c r="B53" s="42">
        <v>4</v>
      </c>
      <c r="C53" s="97">
        <f t="array" ref="C53">INDEX('LCEC System Total'!$C$22:$L$33,LCEC!B53,MATCH(LCEC!A53,'LCEC System Total'!$C$20:$L$20))/1000</f>
        <v>337068.74800000002</v>
      </c>
      <c r="D53" s="97">
        <f t="array" ref="D53">INDEX('LCEC System Total'!$C$5:$AF$16,LCEC!B53,MATCH(LCEC!A53,'LCEC System Total'!$C$3:$AF$3,0))/1000</f>
        <v>669.93600000000004</v>
      </c>
    </row>
    <row r="54" spans="1:4" x14ac:dyDescent="0.3">
      <c r="A54" s="41">
        <f t="shared" si="0"/>
        <v>2021</v>
      </c>
      <c r="B54" s="42">
        <v>5</v>
      </c>
      <c r="C54" s="97">
        <f t="array" ref="C54">INDEX('LCEC System Total'!$C$22:$L$33,LCEC!B54,MATCH(LCEC!A54,'LCEC System Total'!$C$20:$L$20))/1000</f>
        <v>386976.315</v>
      </c>
      <c r="D54" s="97">
        <f t="array" ref="D54">INDEX('LCEC System Total'!$C$5:$AF$16,LCEC!B54,MATCH(LCEC!A54,'LCEC System Total'!$C$3:$AF$3,0))/1000</f>
        <v>755.00300000000004</v>
      </c>
    </row>
    <row r="55" spans="1:4" x14ac:dyDescent="0.3">
      <c r="A55" s="41">
        <f t="shared" si="0"/>
        <v>2021</v>
      </c>
      <c r="B55" s="42">
        <v>6</v>
      </c>
      <c r="C55" s="97">
        <f t="array" ref="C55">INDEX('LCEC System Total'!$C$22:$L$33,LCEC!B55,MATCH(LCEC!A55,'LCEC System Total'!$C$20:$L$20))/1000</f>
        <v>411292.973</v>
      </c>
      <c r="D55" s="97">
        <f t="array" ref="D55">INDEX('LCEC System Total'!$C$5:$AF$16,LCEC!B55,MATCH(LCEC!A55,'LCEC System Total'!$C$3:$AF$3,0))/1000</f>
        <v>796.85699999999997</v>
      </c>
    </row>
    <row r="56" spans="1:4" x14ac:dyDescent="0.3">
      <c r="A56" s="41">
        <f t="shared" si="0"/>
        <v>2021</v>
      </c>
      <c r="B56" s="42">
        <v>7</v>
      </c>
      <c r="C56" s="97">
        <f t="array" ref="C56">INDEX('LCEC System Total'!$C$22:$L$33,LCEC!B56,MATCH(LCEC!A56,'LCEC System Total'!$C$20:$L$20))/1000</f>
        <v>411067.36499999999</v>
      </c>
      <c r="D56" s="97">
        <f t="array" ref="D56">INDEX('LCEC System Total'!$C$5:$AF$16,LCEC!B56,MATCH(LCEC!A56,'LCEC System Total'!$C$3:$AF$3,0))/1000</f>
        <v>796.36400000000003</v>
      </c>
    </row>
    <row r="57" spans="1:4" x14ac:dyDescent="0.3">
      <c r="A57" s="41">
        <f t="shared" si="0"/>
        <v>2021</v>
      </c>
      <c r="B57" s="42">
        <v>8</v>
      </c>
      <c r="C57" s="97">
        <f t="array" ref="C57">INDEX('LCEC System Total'!$C$22:$L$33,LCEC!B57,MATCH(LCEC!A57,'LCEC System Total'!$C$20:$L$20))/1000</f>
        <v>419192.30900000001</v>
      </c>
      <c r="D57" s="97">
        <f t="array" ref="D57">INDEX('LCEC System Total'!$C$5:$AF$16,LCEC!B57,MATCH(LCEC!A57,'LCEC System Total'!$C$3:$AF$3,0))/1000</f>
        <v>806.33</v>
      </c>
    </row>
    <row r="58" spans="1:4" x14ac:dyDescent="0.3">
      <c r="A58" s="41">
        <f t="shared" si="0"/>
        <v>2021</v>
      </c>
      <c r="B58" s="42">
        <v>9</v>
      </c>
      <c r="C58" s="97">
        <f t="array" ref="C58">INDEX('LCEC System Total'!$C$22:$L$33,LCEC!B58,MATCH(LCEC!A58,'LCEC System Total'!$C$20:$L$20))/1000</f>
        <v>405445.783</v>
      </c>
      <c r="D58" s="97">
        <f t="array" ref="D58">INDEX('LCEC System Total'!$C$5:$AF$16,LCEC!B58,MATCH(LCEC!A58,'LCEC System Total'!$C$3:$AF$3,0))/1000</f>
        <v>775.20699999999999</v>
      </c>
    </row>
    <row r="59" spans="1:4" x14ac:dyDescent="0.3">
      <c r="A59" s="41">
        <f t="shared" si="0"/>
        <v>2021</v>
      </c>
      <c r="B59" s="42">
        <v>10</v>
      </c>
      <c r="C59" s="97">
        <f t="array" ref="C59">INDEX('LCEC System Total'!$C$22:$L$33,LCEC!B59,MATCH(LCEC!A59,'LCEC System Total'!$C$20:$L$20))/1000</f>
        <v>372161.34899999999</v>
      </c>
      <c r="D59" s="97">
        <f t="array" ref="D59">INDEX('LCEC System Total'!$C$5:$AF$16,LCEC!B59,MATCH(LCEC!A59,'LCEC System Total'!$C$3:$AF$3,0))/1000</f>
        <v>726.71</v>
      </c>
    </row>
    <row r="60" spans="1:4" x14ac:dyDescent="0.3">
      <c r="A60" s="41">
        <f t="shared" si="0"/>
        <v>2021</v>
      </c>
      <c r="B60" s="42">
        <v>11</v>
      </c>
      <c r="C60" s="97">
        <f t="array" ref="C60">INDEX('LCEC System Total'!$C$22:$L$33,LCEC!B60,MATCH(LCEC!A60,'LCEC System Total'!$C$20:$L$20))/1000</f>
        <v>315596.30699999997</v>
      </c>
      <c r="D60" s="97">
        <f t="array" ref="D60">INDEX('LCEC System Total'!$C$5:$AF$16,LCEC!B60,MATCH(LCEC!A60,'LCEC System Total'!$C$3:$AF$3,0))/1000</f>
        <v>593.9</v>
      </c>
    </row>
    <row r="61" spans="1:4" x14ac:dyDescent="0.3">
      <c r="A61" s="41">
        <f t="shared" si="0"/>
        <v>2021</v>
      </c>
      <c r="B61" s="42">
        <v>12</v>
      </c>
      <c r="C61" s="97">
        <f t="array" ref="C61">INDEX('LCEC System Total'!$C$22:$L$33,LCEC!B61,MATCH(LCEC!A61,'LCEC System Total'!$C$20:$L$20))/1000</f>
        <v>297489.01799999998</v>
      </c>
      <c r="D61" s="97">
        <f t="array" ref="D61">INDEX('LCEC System Total'!$C$5:$AF$16,LCEC!B61,MATCH(LCEC!A61,'LCEC System Total'!$C$3:$AF$3,0))/1000</f>
        <v>572.50300000000004</v>
      </c>
    </row>
    <row r="62" spans="1:4" x14ac:dyDescent="0.3">
      <c r="A62" s="41">
        <f>A50+1</f>
        <v>2022</v>
      </c>
      <c r="B62" s="42">
        <v>1</v>
      </c>
      <c r="C62" s="97">
        <f t="array" ref="C62">INDEX('LCEC System Total'!$C$22:$L$33,LCEC!B62,MATCH(LCEC!A62,'LCEC System Total'!$C$20:$L$20))/1000</f>
        <v>325911.26899999997</v>
      </c>
      <c r="D62" s="97">
        <f t="array" ref="D62">INDEX('LCEC System Total'!$C$5:$AF$16,LCEC!B62,MATCH(LCEC!A62,'LCEC System Total'!$C$3:$AF$3,0))/1000</f>
        <v>737.34699999999998</v>
      </c>
    </row>
    <row r="63" spans="1:4" x14ac:dyDescent="0.3">
      <c r="A63" s="41">
        <f t="shared" si="0"/>
        <v>2022</v>
      </c>
      <c r="B63" s="42">
        <v>2</v>
      </c>
      <c r="C63" s="97">
        <f t="array" ref="C63">INDEX('LCEC System Total'!$C$22:$L$33,LCEC!B63,MATCH(LCEC!A63,'LCEC System Total'!$C$20:$L$20))/1000</f>
        <v>303890.217</v>
      </c>
      <c r="D63" s="97">
        <f t="array" ref="D63">INDEX('LCEC System Total'!$C$5:$AF$16,LCEC!B63,MATCH(LCEC!A63,'LCEC System Total'!$C$3:$AF$3,0))/1000</f>
        <v>693.70100000000002</v>
      </c>
    </row>
    <row r="64" spans="1:4" x14ac:dyDescent="0.3">
      <c r="A64" s="41">
        <f t="shared" si="0"/>
        <v>2022</v>
      </c>
      <c r="B64" s="42">
        <v>3</v>
      </c>
      <c r="C64" s="97">
        <f t="array" ref="C64">INDEX('LCEC System Total'!$C$22:$L$33,LCEC!B64,MATCH(LCEC!A64,'LCEC System Total'!$C$20:$L$20))/1000</f>
        <v>338353.66899999999</v>
      </c>
      <c r="D64" s="97">
        <f t="array" ref="D64">INDEX('LCEC System Total'!$C$5:$AF$16,LCEC!B64,MATCH(LCEC!A64,'LCEC System Total'!$C$3:$AF$3,0))/1000</f>
        <v>613.78599999999994</v>
      </c>
    </row>
    <row r="65" spans="1:4" x14ac:dyDescent="0.3">
      <c r="A65" s="41">
        <f t="shared" si="0"/>
        <v>2022</v>
      </c>
      <c r="B65" s="42">
        <v>4</v>
      </c>
      <c r="C65" s="97">
        <f t="array" ref="C65">INDEX('LCEC System Total'!$C$22:$L$33,LCEC!B65,MATCH(LCEC!A65,'LCEC System Total'!$C$20:$L$20))/1000</f>
        <v>342124.78100000002</v>
      </c>
      <c r="D65" s="97">
        <f t="array" ref="D65">INDEX('LCEC System Total'!$C$5:$AF$16,LCEC!B65,MATCH(LCEC!A65,'LCEC System Total'!$C$3:$AF$3,0))/1000</f>
        <v>676.26</v>
      </c>
    </row>
    <row r="66" spans="1:4" x14ac:dyDescent="0.3">
      <c r="A66" s="41">
        <f t="shared" si="0"/>
        <v>2022</v>
      </c>
      <c r="B66" s="42">
        <v>5</v>
      </c>
      <c r="C66" s="97">
        <f t="array" ref="C66">INDEX('LCEC System Total'!$C$22:$L$33,LCEC!B66,MATCH(LCEC!A66,'LCEC System Total'!$C$20:$L$20))/1000</f>
        <v>392780.95899999997</v>
      </c>
      <c r="D66" s="97">
        <f t="array" ref="D66">INDEX('LCEC System Total'!$C$5:$AF$16,LCEC!B66,MATCH(LCEC!A66,'LCEC System Total'!$C$3:$AF$3,0))/1000</f>
        <v>758.93799999999999</v>
      </c>
    </row>
    <row r="67" spans="1:4" x14ac:dyDescent="0.3">
      <c r="A67" s="41">
        <f t="shared" si="0"/>
        <v>2022</v>
      </c>
      <c r="B67" s="42">
        <v>6</v>
      </c>
      <c r="C67" s="97">
        <f t="array" ref="C67">INDEX('LCEC System Total'!$C$22:$L$33,LCEC!B67,MATCH(LCEC!A67,'LCEC System Total'!$C$20:$L$20))/1000</f>
        <v>417462.36900000001</v>
      </c>
      <c r="D67" s="97">
        <f t="array" ref="D67">INDEX('LCEC System Total'!$C$5:$AF$16,LCEC!B67,MATCH(LCEC!A67,'LCEC System Total'!$C$3:$AF$3,0))/1000</f>
        <v>800.99300000000005</v>
      </c>
    </row>
    <row r="68" spans="1:4" x14ac:dyDescent="0.3">
      <c r="A68" s="41">
        <f t="shared" si="0"/>
        <v>2022</v>
      </c>
      <c r="B68" s="42">
        <v>7</v>
      </c>
      <c r="C68" s="97">
        <f t="array" ref="C68">INDEX('LCEC System Total'!$C$22:$L$33,LCEC!B68,MATCH(LCEC!A68,'LCEC System Total'!$C$20:$L$20))/1000</f>
        <v>417233.37599999999</v>
      </c>
      <c r="D68" s="97">
        <f t="array" ref="D68">INDEX('LCEC System Total'!$C$5:$AF$16,LCEC!B68,MATCH(LCEC!A68,'LCEC System Total'!$C$3:$AF$3,0))/1000</f>
        <v>799.245</v>
      </c>
    </row>
    <row r="69" spans="1:4" x14ac:dyDescent="0.3">
      <c r="A69" s="41">
        <f t="shared" si="0"/>
        <v>2022</v>
      </c>
      <c r="B69" s="42">
        <v>8</v>
      </c>
      <c r="C69" s="97">
        <f t="array" ref="C69">INDEX('LCEC System Total'!$C$22:$L$33,LCEC!B69,MATCH(LCEC!A69,'LCEC System Total'!$C$20:$L$20))/1000</f>
        <v>425480.19400000002</v>
      </c>
      <c r="D69" s="97">
        <f t="array" ref="D69">INDEX('LCEC System Total'!$C$5:$AF$16,LCEC!B69,MATCH(LCEC!A69,'LCEC System Total'!$C$3:$AF$3,0))/1000</f>
        <v>809.28399999999999</v>
      </c>
    </row>
    <row r="70" spans="1:4" x14ac:dyDescent="0.3">
      <c r="A70" s="41">
        <f t="shared" si="0"/>
        <v>2022</v>
      </c>
      <c r="B70" s="42">
        <v>9</v>
      </c>
      <c r="C70" s="97">
        <f t="array" ref="C70">INDEX('LCEC System Total'!$C$22:$L$33,LCEC!B70,MATCH(LCEC!A70,'LCEC System Total'!$C$20:$L$20))/1000</f>
        <v>411527.47</v>
      </c>
      <c r="D70" s="97">
        <f t="array" ref="D70">INDEX('LCEC System Total'!$C$5:$AF$16,LCEC!B70,MATCH(LCEC!A70,'LCEC System Total'!$C$3:$AF$3,0))/1000</f>
        <v>779.65800000000002</v>
      </c>
    </row>
    <row r="71" spans="1:4" x14ac:dyDescent="0.3">
      <c r="A71" s="41">
        <f t="shared" si="0"/>
        <v>2022</v>
      </c>
      <c r="B71" s="42">
        <v>10</v>
      </c>
      <c r="C71" s="97">
        <f t="array" ref="C71">INDEX('LCEC System Total'!$C$22:$L$33,LCEC!B71,MATCH(LCEC!A71,'LCEC System Total'!$C$20:$L$20))/1000</f>
        <v>377743.76899999997</v>
      </c>
      <c r="D71" s="97">
        <f t="array" ref="D71">INDEX('LCEC System Total'!$C$5:$AF$16,LCEC!B71,MATCH(LCEC!A71,'LCEC System Total'!$C$3:$AF$3,0))/1000</f>
        <v>729.36</v>
      </c>
    </row>
    <row r="72" spans="1:4" x14ac:dyDescent="0.3">
      <c r="A72" s="41">
        <f t="shared" si="0"/>
        <v>2022</v>
      </c>
      <c r="B72" s="42">
        <v>11</v>
      </c>
      <c r="C72" s="97">
        <f t="array" ref="C72">INDEX('LCEC System Total'!$C$22:$L$33,LCEC!B72,MATCH(LCEC!A72,'LCEC System Total'!$C$20:$L$20))/1000</f>
        <v>320330.25099999999</v>
      </c>
      <c r="D72" s="97">
        <f t="array" ref="D72">INDEX('LCEC System Total'!$C$5:$AF$16,LCEC!B72,MATCH(LCEC!A72,'LCEC System Total'!$C$3:$AF$3,0))/1000</f>
        <v>595.23500000000001</v>
      </c>
    </row>
    <row r="73" spans="1:4" x14ac:dyDescent="0.3">
      <c r="A73" s="41">
        <f t="shared" si="0"/>
        <v>2022</v>
      </c>
      <c r="B73" s="42">
        <v>12</v>
      </c>
      <c r="C73" s="97">
        <f t="array" ref="C73">INDEX('LCEC System Total'!$C$22:$L$33,LCEC!B73,MATCH(LCEC!A73,'LCEC System Total'!$C$20:$L$20))/1000</f>
        <v>301951.35399999999</v>
      </c>
      <c r="D73" s="97">
        <f t="array" ref="D73">INDEX('LCEC System Total'!$C$5:$AF$16,LCEC!B73,MATCH(LCEC!A73,'LCEC System Total'!$C$3:$AF$3,0))/1000</f>
        <v>574.10400000000004</v>
      </c>
    </row>
    <row r="74" spans="1:4" x14ac:dyDescent="0.3">
      <c r="A74" s="41">
        <f>A62+1</f>
        <v>2023</v>
      </c>
      <c r="B74" s="42">
        <v>1</v>
      </c>
      <c r="C74" s="97">
        <f t="array" ref="C74">INDEX('LCEC System Total'!$C$22:$L$33,LCEC!B74,MATCH(LCEC!A74,'LCEC System Total'!$C$20:$L$20))/1000</f>
        <v>330799.93800000002</v>
      </c>
      <c r="D74" s="97">
        <f t="array" ref="D74">INDEX('LCEC System Total'!$C$5:$AF$16,LCEC!B74,MATCH(LCEC!A74,'LCEC System Total'!$C$3:$AF$3,0))/1000</f>
        <v>738.08399999999995</v>
      </c>
    </row>
    <row r="75" spans="1:4" x14ac:dyDescent="0.3">
      <c r="A75" s="41">
        <f t="shared" si="0"/>
        <v>2023</v>
      </c>
      <c r="B75" s="42">
        <v>2</v>
      </c>
      <c r="C75" s="97">
        <f t="array" ref="C75">INDEX('LCEC System Total'!$C$22:$L$33,LCEC!B75,MATCH(LCEC!A75,'LCEC System Total'!$C$20:$L$20))/1000</f>
        <v>308448.571</v>
      </c>
      <c r="D75" s="97">
        <f t="array" ref="D75">INDEX('LCEC System Total'!$C$5:$AF$16,LCEC!B75,MATCH(LCEC!A75,'LCEC System Total'!$C$3:$AF$3,0))/1000</f>
        <v>694.53399999999999</v>
      </c>
    </row>
    <row r="76" spans="1:4" x14ac:dyDescent="0.3">
      <c r="A76" s="41">
        <f t="shared" si="0"/>
        <v>2023</v>
      </c>
      <c r="B76" s="42">
        <v>3</v>
      </c>
      <c r="C76" s="97">
        <f t="array" ref="C76">INDEX('LCEC System Total'!$C$22:$L$33,LCEC!B76,MATCH(LCEC!A76,'LCEC System Total'!$C$20:$L$20))/1000</f>
        <v>343428.97499999998</v>
      </c>
      <c r="D76" s="97">
        <f t="array" ref="D76">INDEX('LCEC System Total'!$C$5:$AF$16,LCEC!B76,MATCH(LCEC!A76,'LCEC System Total'!$C$3:$AF$3,0))/1000</f>
        <v>614.4</v>
      </c>
    </row>
    <row r="77" spans="1:4" x14ac:dyDescent="0.3">
      <c r="A77" s="41">
        <f t="shared" si="0"/>
        <v>2023</v>
      </c>
      <c r="B77" s="42">
        <v>4</v>
      </c>
      <c r="C77" s="97">
        <f t="array" ref="C77">INDEX('LCEC System Total'!$C$22:$L$33,LCEC!B77,MATCH(LCEC!A77,'LCEC System Total'!$C$20:$L$20))/1000</f>
        <v>347256.652</v>
      </c>
      <c r="D77" s="97">
        <f t="array" ref="D77">INDEX('LCEC System Total'!$C$5:$AF$16,LCEC!B77,MATCH(LCEC!A77,'LCEC System Total'!$C$3:$AF$3,0))/1000</f>
        <v>682.65099999999995</v>
      </c>
    </row>
    <row r="78" spans="1:4" x14ac:dyDescent="0.3">
      <c r="A78" s="41">
        <f t="shared" si="0"/>
        <v>2023</v>
      </c>
      <c r="B78" s="42">
        <v>5</v>
      </c>
      <c r="C78" s="97">
        <f t="array" ref="C78">INDEX('LCEC System Total'!$C$22:$L$33,LCEC!B78,MATCH(LCEC!A78,'LCEC System Total'!$C$20:$L$20))/1000</f>
        <v>398672.67300000001</v>
      </c>
      <c r="D78" s="97">
        <f t="array" ref="D78">INDEX('LCEC System Total'!$C$5:$AF$16,LCEC!B78,MATCH(LCEC!A78,'LCEC System Total'!$C$3:$AF$3,0))/1000</f>
        <v>762.89599999999996</v>
      </c>
    </row>
    <row r="79" spans="1:4" x14ac:dyDescent="0.3">
      <c r="A79" s="41">
        <f t="shared" ref="A79:A85" si="1">A67+1</f>
        <v>2023</v>
      </c>
      <c r="B79" s="42">
        <v>6</v>
      </c>
      <c r="C79" s="97">
        <f t="array" ref="C79">INDEX('LCEC System Total'!$C$22:$L$33,LCEC!B79,MATCH(LCEC!A79,'LCEC System Total'!$C$20:$L$20))/1000</f>
        <v>423724.30499999999</v>
      </c>
      <c r="D79" s="97">
        <f t="array" ref="D79">INDEX('LCEC System Total'!$C$5:$AF$16,LCEC!B79,MATCH(LCEC!A79,'LCEC System Total'!$C$3:$AF$3,0))/1000</f>
        <v>805.15300000000002</v>
      </c>
    </row>
    <row r="80" spans="1:4" x14ac:dyDescent="0.3">
      <c r="A80" s="41">
        <f t="shared" si="1"/>
        <v>2023</v>
      </c>
      <c r="B80" s="42">
        <v>7</v>
      </c>
      <c r="C80" s="97">
        <f t="array" ref="C80">INDEX('LCEC System Total'!$C$22:$L$33,LCEC!B80,MATCH(LCEC!A80,'LCEC System Total'!$C$20:$L$20))/1000</f>
        <v>423491.87699999998</v>
      </c>
      <c r="D80" s="97">
        <f t="array" ref="D80">INDEX('LCEC System Total'!$C$5:$AF$16,LCEC!B80,MATCH(LCEC!A80,'LCEC System Total'!$C$3:$AF$3,0))/1000</f>
        <v>802.14499999999998</v>
      </c>
    </row>
    <row r="81" spans="1:4" x14ac:dyDescent="0.3">
      <c r="A81" s="41">
        <f t="shared" si="1"/>
        <v>2023</v>
      </c>
      <c r="B81" s="42">
        <v>8</v>
      </c>
      <c r="C81" s="97">
        <f t="array" ref="C81">INDEX('LCEC System Total'!$C$22:$L$33,LCEC!B81,MATCH(LCEC!A81,'LCEC System Total'!$C$20:$L$20))/1000</f>
        <v>431862.397</v>
      </c>
      <c r="D81" s="97">
        <f t="array" ref="D81">INDEX('LCEC System Total'!$C$5:$AF$16,LCEC!B81,MATCH(LCEC!A81,'LCEC System Total'!$C$3:$AF$3,0))/1000</f>
        <v>812.25800000000004</v>
      </c>
    </row>
    <row r="82" spans="1:4" x14ac:dyDescent="0.3">
      <c r="A82" s="41">
        <f t="shared" si="1"/>
        <v>2023</v>
      </c>
      <c r="B82" s="42">
        <v>9</v>
      </c>
      <c r="C82" s="97">
        <f t="array" ref="C82">INDEX('LCEC System Total'!$C$22:$L$33,LCEC!B82,MATCH(LCEC!A82,'LCEC System Total'!$C$20:$L$20))/1000</f>
        <v>417700.38099999999</v>
      </c>
      <c r="D82" s="97">
        <f t="array" ref="D82">INDEX('LCEC System Total'!$C$5:$AF$16,LCEC!B82,MATCH(LCEC!A82,'LCEC System Total'!$C$3:$AF$3,0))/1000</f>
        <v>784.14</v>
      </c>
    </row>
    <row r="83" spans="1:4" x14ac:dyDescent="0.3">
      <c r="A83" s="41">
        <f t="shared" si="1"/>
        <v>2023</v>
      </c>
      <c r="B83" s="42">
        <v>10</v>
      </c>
      <c r="C83" s="97">
        <f t="array" ref="C83">INDEX('LCEC System Total'!$C$22:$L$33,LCEC!B83,MATCH(LCEC!A83,'LCEC System Total'!$C$20:$L$20))/1000</f>
        <v>383409.92499999999</v>
      </c>
      <c r="D83" s="97">
        <f t="array" ref="D83">INDEX('LCEC System Total'!$C$5:$AF$16,LCEC!B83,MATCH(LCEC!A83,'LCEC System Total'!$C$3:$AF$3,0))/1000</f>
        <v>732.02700000000004</v>
      </c>
    </row>
    <row r="84" spans="1:4" x14ac:dyDescent="0.3">
      <c r="A84" s="41">
        <f t="shared" si="1"/>
        <v>2023</v>
      </c>
      <c r="B84" s="42">
        <v>11</v>
      </c>
      <c r="C84" s="97">
        <f t="array" ref="C84">INDEX('LCEC System Total'!$C$22:$L$33,LCEC!B84,MATCH(LCEC!A84,'LCEC System Total'!$C$20:$L$20))/1000</f>
        <v>325135.20600000001</v>
      </c>
      <c r="D84" s="97">
        <f t="array" ref="D84">INDEX('LCEC System Total'!$C$5:$AF$16,LCEC!B84,MATCH(LCEC!A84,'LCEC System Total'!$C$3:$AF$3,0))/1000</f>
        <v>596.57500000000005</v>
      </c>
    </row>
    <row r="85" spans="1:4" x14ac:dyDescent="0.3">
      <c r="A85" s="41">
        <f t="shared" si="1"/>
        <v>2023</v>
      </c>
      <c r="B85" s="42">
        <v>12</v>
      </c>
      <c r="C85" s="97">
        <f t="array" ref="C85">INDEX('LCEC System Total'!$C$22:$L$33,LCEC!B85,MATCH(LCEC!A85,'LCEC System Total'!$C$20:$L$20))/1000</f>
        <v>306480.625</v>
      </c>
      <c r="D85" s="97">
        <f t="array" ref="D85">INDEX('LCEC System Total'!$C$5:$AF$16,LCEC!B85,MATCH(LCEC!A85,'LCEC System Total'!$C$3:$AF$3,0))/1000</f>
        <v>575.71400000000006</v>
      </c>
    </row>
    <row r="86" spans="1:4" x14ac:dyDescent="0.3">
      <c r="A86" s="41">
        <f>A74+1</f>
        <v>2024</v>
      </c>
      <c r="B86" s="42">
        <v>1</v>
      </c>
      <c r="C86" s="97">
        <f t="array" ref="C86">INDEX('LCEC System Total'!$C$22:$L$33,LCEC!B86,MATCH(LCEC!A86,'LCEC System Total'!$C$20:$L$20))/1000</f>
        <v>335761.93800000002</v>
      </c>
      <c r="D86" s="97">
        <f t="array" ref="D86">INDEX('LCEC System Total'!$C$5:$AF$16,LCEC!B86,MATCH(LCEC!A86,'LCEC System Total'!$C$3:$AF$3,0))/1000</f>
        <v>738.822</v>
      </c>
    </row>
    <row r="87" spans="1:4" x14ac:dyDescent="0.3">
      <c r="A87" s="41">
        <f t="shared" ref="A87:A97" si="2">A75+1</f>
        <v>2024</v>
      </c>
      <c r="B87" s="42">
        <v>2</v>
      </c>
      <c r="C87" s="97">
        <f t="array" ref="C87">INDEX('LCEC System Total'!$C$22:$L$33,LCEC!B87,MATCH(LCEC!A87,'LCEC System Total'!$C$20:$L$20))/1000</f>
        <v>313075.299</v>
      </c>
      <c r="D87" s="97">
        <f t="array" ref="D87">INDEX('LCEC System Total'!$C$5:$AF$16,LCEC!B87,MATCH(LCEC!A87,'LCEC System Total'!$C$3:$AF$3,0))/1000</f>
        <v>695.36800000000005</v>
      </c>
    </row>
    <row r="88" spans="1:4" x14ac:dyDescent="0.3">
      <c r="A88" s="41">
        <f t="shared" si="2"/>
        <v>2024</v>
      </c>
      <c r="B88" s="42">
        <v>3</v>
      </c>
      <c r="C88" s="97">
        <f t="array" ref="C88">INDEX('LCEC System Total'!$C$22:$L$33,LCEC!B88,MATCH(LCEC!A88,'LCEC System Total'!$C$20:$L$20))/1000</f>
        <v>348580.40899999999</v>
      </c>
      <c r="D88" s="97">
        <f t="array" ref="D88">INDEX('LCEC System Total'!$C$5:$AF$16,LCEC!B88,MATCH(LCEC!A88,'LCEC System Total'!$C$3:$AF$3,0))/1000</f>
        <v>615.01400000000001</v>
      </c>
    </row>
    <row r="89" spans="1:4" x14ac:dyDescent="0.3">
      <c r="A89" s="41">
        <f t="shared" si="2"/>
        <v>2024</v>
      </c>
      <c r="B89" s="42">
        <v>4</v>
      </c>
      <c r="C89" s="97">
        <f t="array" ref="C89">INDEX('LCEC System Total'!$C$22:$L$33,LCEC!B89,MATCH(LCEC!A89,'LCEC System Total'!$C$20:$L$20))/1000</f>
        <v>352465.50199999998</v>
      </c>
      <c r="D89" s="97">
        <f t="array" ref="D89">INDEX('LCEC System Total'!$C$5:$AF$16,LCEC!B89,MATCH(LCEC!A89,'LCEC System Total'!$C$3:$AF$3,0))/1000</f>
        <v>689.10799999999995</v>
      </c>
    </row>
    <row r="90" spans="1:4" x14ac:dyDescent="0.3">
      <c r="A90" s="41">
        <f t="shared" si="2"/>
        <v>2024</v>
      </c>
      <c r="B90" s="42">
        <v>5</v>
      </c>
      <c r="C90" s="97">
        <f t="array" ref="C90">INDEX('LCEC System Total'!$C$22:$L$33,LCEC!B90,MATCH(LCEC!A90,'LCEC System Total'!$C$20:$L$20))/1000</f>
        <v>404652.76400000002</v>
      </c>
      <c r="D90" s="97">
        <f t="array" ref="D90">INDEX('LCEC System Total'!$C$5:$AF$16,LCEC!B90,MATCH(LCEC!A90,'LCEC System Total'!$C$3:$AF$3,0))/1000</f>
        <v>766.87599999999998</v>
      </c>
    </row>
    <row r="91" spans="1:4" x14ac:dyDescent="0.3">
      <c r="A91" s="41">
        <f t="shared" si="2"/>
        <v>2024</v>
      </c>
      <c r="B91" s="42">
        <v>6</v>
      </c>
      <c r="C91" s="97">
        <f t="array" ref="C91">INDEX('LCEC System Total'!$C$22:$L$33,LCEC!B91,MATCH(LCEC!A91,'LCEC System Total'!$C$20:$L$20))/1000</f>
        <v>430080.16800000001</v>
      </c>
      <c r="D91" s="97">
        <f t="array" ref="D91">INDEX('LCEC System Total'!$C$5:$AF$16,LCEC!B91,MATCH(LCEC!A91,'LCEC System Total'!$C$3:$AF$3,0))/1000</f>
        <v>809.33699999999999</v>
      </c>
    </row>
    <row r="92" spans="1:4" x14ac:dyDescent="0.3">
      <c r="A92" s="41">
        <f t="shared" si="2"/>
        <v>2024</v>
      </c>
      <c r="B92" s="42">
        <v>7</v>
      </c>
      <c r="C92" s="97">
        <f t="array" ref="C92">INDEX('LCEC System Total'!$C$22:$L$33,LCEC!B92,MATCH(LCEC!A92,'LCEC System Total'!$C$20:$L$20))/1000</f>
        <v>429844.255</v>
      </c>
      <c r="D92" s="97">
        <f t="array" ref="D92">INDEX('LCEC System Total'!$C$5:$AF$16,LCEC!B92,MATCH(LCEC!A92,'LCEC System Total'!$C$3:$AF$3,0))/1000</f>
        <v>805.06399999999996</v>
      </c>
    </row>
    <row r="93" spans="1:4" x14ac:dyDescent="0.3">
      <c r="A93" s="41">
        <f t="shared" si="2"/>
        <v>2024</v>
      </c>
      <c r="B93" s="42">
        <v>8</v>
      </c>
      <c r="C93" s="97">
        <f t="array" ref="C93">INDEX('LCEC System Total'!$C$22:$L$33,LCEC!B93,MATCH(LCEC!A93,'LCEC System Total'!$C$20:$L$20))/1000</f>
        <v>438340.33199999999</v>
      </c>
      <c r="D93" s="97">
        <f t="array" ref="D93">INDEX('LCEC System Total'!$C$5:$AF$16,LCEC!B93,MATCH(LCEC!A93,'LCEC System Total'!$C$3:$AF$3,0))/1000</f>
        <v>815.25199999999995</v>
      </c>
    </row>
    <row r="94" spans="1:4" x14ac:dyDescent="0.3">
      <c r="A94" s="41">
        <f t="shared" si="2"/>
        <v>2024</v>
      </c>
      <c r="B94" s="42">
        <v>9</v>
      </c>
      <c r="C94" s="97">
        <f t="array" ref="C94">INDEX('LCEC System Total'!$C$22:$L$33,LCEC!B94,MATCH(LCEC!A94,'LCEC System Total'!$C$20:$L$20))/1000</f>
        <v>423965.88799999998</v>
      </c>
      <c r="D94" s="97">
        <f t="array" ref="D94">INDEX('LCEC System Total'!$C$5:$AF$16,LCEC!B94,MATCH(LCEC!A94,'LCEC System Total'!$C$3:$AF$3,0))/1000</f>
        <v>788.65200000000004</v>
      </c>
    </row>
    <row r="95" spans="1:4" x14ac:dyDescent="0.3">
      <c r="A95" s="41">
        <f t="shared" si="2"/>
        <v>2024</v>
      </c>
      <c r="B95" s="42">
        <v>10</v>
      </c>
      <c r="C95" s="97">
        <f t="array" ref="C95">INDEX('LCEC System Total'!$C$22:$L$33,LCEC!B95,MATCH(LCEC!A95,'LCEC System Total'!$C$20:$L$20))/1000</f>
        <v>389161.07500000001</v>
      </c>
      <c r="D95" s="97">
        <f t="array" ref="D95">INDEX('LCEC System Total'!$C$5:$AF$16,LCEC!B95,MATCH(LCEC!A95,'LCEC System Total'!$C$3:$AF$3,0))/1000</f>
        <v>734.71199999999999</v>
      </c>
    </row>
    <row r="96" spans="1:4" x14ac:dyDescent="0.3">
      <c r="A96" s="41">
        <f t="shared" si="2"/>
        <v>2024</v>
      </c>
      <c r="B96" s="42">
        <v>11</v>
      </c>
      <c r="C96" s="97">
        <f t="array" ref="C96">INDEX('LCEC System Total'!$C$22:$L$33,LCEC!B96,MATCH(LCEC!A96,'LCEC System Total'!$C$20:$L$20))/1000</f>
        <v>330012.23300000001</v>
      </c>
      <c r="D96" s="97">
        <f t="array" ref="D96">INDEX('LCEC System Total'!$C$5:$AF$16,LCEC!B96,MATCH(LCEC!A96,'LCEC System Total'!$C$3:$AF$3,0))/1000</f>
        <v>597.91899999999998</v>
      </c>
    </row>
    <row r="97" spans="1:4" x14ac:dyDescent="0.3">
      <c r="A97" s="41">
        <f t="shared" si="2"/>
        <v>2024</v>
      </c>
      <c r="B97" s="42">
        <v>12</v>
      </c>
      <c r="C97" s="97">
        <f t="array" ref="C97">INDEX('LCEC System Total'!$C$22:$L$33,LCEC!B97,MATCH(LCEC!A97,'LCEC System Total'!$C$20:$L$20))/1000</f>
        <v>311077.83299999998</v>
      </c>
      <c r="D97" s="97">
        <f t="array" ref="D97">INDEX('LCEC System Total'!$C$5:$AF$16,LCEC!B97,MATCH(LCEC!A97,'LCEC System Total'!$C$3:$AF$3,0))/1000</f>
        <v>577.33199999999999</v>
      </c>
    </row>
    <row r="98" spans="1:4" x14ac:dyDescent="0.3">
      <c r="A98" s="41">
        <f>A86+1</f>
        <v>2025</v>
      </c>
      <c r="B98" s="42">
        <v>1</v>
      </c>
      <c r="C98" s="97">
        <f t="array" ref="C98">INDEX('LCEC System Total'!$C$22:$L$33,LCEC!B98,MATCH(LCEC!A98,'LCEC System Total'!$C$20:$L$20))/1000</f>
        <v>340798.36700000003</v>
      </c>
      <c r="D98" s="97">
        <f t="array" ref="D98">INDEX('LCEC System Total'!$C$5:$AF$16,LCEC!B98,MATCH(LCEC!A98,'LCEC System Total'!$C$3:$AF$3,0))/1000</f>
        <v>739.56100000000004</v>
      </c>
    </row>
    <row r="99" spans="1:4" x14ac:dyDescent="0.3">
      <c r="A99" s="41">
        <f t="shared" ref="A99:A109" si="3">A87+1</f>
        <v>2025</v>
      </c>
      <c r="B99" s="42">
        <v>2</v>
      </c>
      <c r="C99" s="97">
        <f t="array" ref="C99">INDEX('LCEC System Total'!$C$22:$L$33,LCEC!B99,MATCH(LCEC!A99,'LCEC System Total'!$C$20:$L$20))/1000</f>
        <v>317771.429</v>
      </c>
      <c r="D99" s="97">
        <f t="array" ref="D99">INDEX('LCEC System Total'!$C$5:$AF$16,LCEC!B99,MATCH(LCEC!A99,'LCEC System Total'!$C$3:$AF$3,0))/1000</f>
        <v>696.20299999999997</v>
      </c>
    </row>
    <row r="100" spans="1:4" x14ac:dyDescent="0.3">
      <c r="A100" s="41">
        <f t="shared" si="3"/>
        <v>2025</v>
      </c>
      <c r="B100" s="42">
        <v>3</v>
      </c>
      <c r="C100" s="97">
        <f t="array" ref="C100">INDEX('LCEC System Total'!$C$22:$L$33,LCEC!B100,MATCH(LCEC!A100,'LCEC System Total'!$C$20:$L$20))/1000</f>
        <v>353809.11599999998</v>
      </c>
      <c r="D100" s="97">
        <f t="array" ref="D100">INDEX('LCEC System Total'!$C$5:$AF$16,LCEC!B100,MATCH(LCEC!A100,'LCEC System Total'!$C$3:$AF$3,0))/1000</f>
        <v>615.62900000000002</v>
      </c>
    </row>
    <row r="101" spans="1:4" x14ac:dyDescent="0.3">
      <c r="A101" s="41">
        <f t="shared" si="3"/>
        <v>2025</v>
      </c>
      <c r="B101" s="42">
        <v>4</v>
      </c>
      <c r="C101" s="97">
        <f t="array" ref="C101">INDEX('LCEC System Total'!$C$22:$L$33,LCEC!B101,MATCH(LCEC!A101,'LCEC System Total'!$C$20:$L$20))/1000</f>
        <v>357752.484</v>
      </c>
      <c r="D101" s="97">
        <f t="array" ref="D101">INDEX('LCEC System Total'!$C$5:$AF$16,LCEC!B101,MATCH(LCEC!A101,'LCEC System Total'!$C$3:$AF$3,0))/1000</f>
        <v>695.63300000000004</v>
      </c>
    </row>
    <row r="102" spans="1:4" x14ac:dyDescent="0.3">
      <c r="A102" s="41">
        <f t="shared" si="3"/>
        <v>2025</v>
      </c>
      <c r="B102" s="42">
        <v>5</v>
      </c>
      <c r="C102" s="97">
        <f t="array" ref="C102">INDEX('LCEC System Total'!$C$22:$L$33,LCEC!B102,MATCH(LCEC!A102,'LCEC System Total'!$C$20:$L$20))/1000</f>
        <v>410722.55499999999</v>
      </c>
      <c r="D102" s="97">
        <f t="array" ref="D102">INDEX('LCEC System Total'!$C$5:$AF$16,LCEC!B102,MATCH(LCEC!A102,'LCEC System Total'!$C$3:$AF$3,0))/1000</f>
        <v>770.87900000000002</v>
      </c>
    </row>
    <row r="103" spans="1:4" x14ac:dyDescent="0.3">
      <c r="A103" s="41">
        <f t="shared" si="3"/>
        <v>2025</v>
      </c>
      <c r="B103" s="42">
        <v>6</v>
      </c>
      <c r="C103" s="97">
        <f t="array" ref="C103">INDEX('LCEC System Total'!$C$22:$L$33,LCEC!B103,MATCH(LCEC!A103,'LCEC System Total'!$C$20:$L$20))/1000</f>
        <v>436531.37</v>
      </c>
      <c r="D103" s="97">
        <f t="array" ref="D103">INDEX('LCEC System Total'!$C$5:$AF$16,LCEC!B103,MATCH(LCEC!A103,'LCEC System Total'!$C$3:$AF$3,0))/1000</f>
        <v>813.54499999999996</v>
      </c>
    </row>
    <row r="104" spans="1:4" x14ac:dyDescent="0.3">
      <c r="A104" s="41">
        <f t="shared" si="3"/>
        <v>2025</v>
      </c>
      <c r="B104" s="42">
        <v>7</v>
      </c>
      <c r="C104" s="97">
        <f t="array" ref="C104">INDEX('LCEC System Total'!$C$22:$L$33,LCEC!B104,MATCH(LCEC!A104,'LCEC System Total'!$C$20:$L$20))/1000</f>
        <v>436291.91800000001</v>
      </c>
      <c r="D104" s="97">
        <f t="array" ref="D104">INDEX('LCEC System Total'!$C$5:$AF$16,LCEC!B104,MATCH(LCEC!A104,'LCEC System Total'!$C$3:$AF$3,0))/1000</f>
        <v>808.00300000000004</v>
      </c>
    </row>
    <row r="105" spans="1:4" x14ac:dyDescent="0.3">
      <c r="A105" s="41">
        <f t="shared" si="3"/>
        <v>2025</v>
      </c>
      <c r="B105" s="42">
        <v>8</v>
      </c>
      <c r="C105" s="97">
        <f t="array" ref="C105">INDEX('LCEC System Total'!$C$22:$L$33,LCEC!B105,MATCH(LCEC!A105,'LCEC System Total'!$C$20:$L$20))/1000</f>
        <v>444915.43800000002</v>
      </c>
      <c r="D105" s="97">
        <f t="array" ref="D105">INDEX('LCEC System Total'!$C$5:$AF$16,LCEC!B105,MATCH(LCEC!A105,'LCEC System Total'!$C$3:$AF$3,0))/1000</f>
        <v>818.26599999999996</v>
      </c>
    </row>
    <row r="106" spans="1:4" x14ac:dyDescent="0.3">
      <c r="A106" s="41">
        <f t="shared" si="3"/>
        <v>2025</v>
      </c>
      <c r="B106" s="42">
        <v>9</v>
      </c>
      <c r="C106" s="97">
        <f t="array" ref="C106">INDEX('LCEC System Total'!$C$22:$L$33,LCEC!B106,MATCH(LCEC!A106,'LCEC System Total'!$C$20:$L$20))/1000</f>
        <v>430325.37599999999</v>
      </c>
      <c r="D106" s="97">
        <f t="array" ref="D106">INDEX('LCEC System Total'!$C$5:$AF$16,LCEC!B106,MATCH(LCEC!A106,'LCEC System Total'!$C$3:$AF$3,0))/1000</f>
        <v>793.19500000000005</v>
      </c>
    </row>
    <row r="107" spans="1:4" x14ac:dyDescent="0.3">
      <c r="A107" s="41">
        <f t="shared" si="3"/>
        <v>2025</v>
      </c>
      <c r="B107" s="42">
        <v>10</v>
      </c>
      <c r="C107" s="97">
        <f t="array" ref="C107">INDEX('LCEC System Total'!$C$22:$L$33,LCEC!B107,MATCH(LCEC!A107,'LCEC System Total'!$C$20:$L$20))/1000</f>
        <v>394998.49</v>
      </c>
      <c r="D107" s="97">
        <f t="array" ref="D107">INDEX('LCEC System Total'!$C$5:$AF$16,LCEC!B107,MATCH(LCEC!A107,'LCEC System Total'!$C$3:$AF$3,0))/1000</f>
        <v>737.41600000000005</v>
      </c>
    </row>
    <row r="108" spans="1:4" x14ac:dyDescent="0.3">
      <c r="A108" s="41">
        <f t="shared" si="3"/>
        <v>2025</v>
      </c>
      <c r="B108" s="42">
        <v>11</v>
      </c>
      <c r="C108" s="97">
        <f t="array" ref="C108">INDEX('LCEC System Total'!$C$22:$L$33,LCEC!B108,MATCH(LCEC!A108,'LCEC System Total'!$C$20:$L$20))/1000</f>
        <v>334962.41800000001</v>
      </c>
      <c r="D108" s="97">
        <f t="array" ref="D108">INDEX('LCEC System Total'!$C$5:$AF$16,LCEC!B108,MATCH(LCEC!A108,'LCEC System Total'!$C$3:$AF$3,0))/1000</f>
        <v>599.26900000000001</v>
      </c>
    </row>
    <row r="109" spans="1:4" x14ac:dyDescent="0.3">
      <c r="A109" s="41">
        <f t="shared" si="3"/>
        <v>2025</v>
      </c>
      <c r="B109" s="42">
        <v>12</v>
      </c>
      <c r="C109" s="97">
        <f t="array" ref="C109">INDEX('LCEC System Total'!$C$22:$L$33,LCEC!B109,MATCH(LCEC!A109,'LCEC System Total'!$C$20:$L$20))/1000</f>
        <v>315744.00099999999</v>
      </c>
      <c r="D109" s="97">
        <f t="array" ref="D109">INDEX('LCEC System Total'!$C$5:$AF$16,LCEC!B109,MATCH(LCEC!A109,'LCEC System Total'!$C$3:$AF$3,0))/1000</f>
        <v>578.96</v>
      </c>
    </row>
    <row r="110" spans="1:4" x14ac:dyDescent="0.3">
      <c r="A110" s="41">
        <f>A98+1</f>
        <v>2026</v>
      </c>
      <c r="B110" s="42">
        <v>1</v>
      </c>
      <c r="C110" s="97">
        <f t="array" ref="C110">INDEX('LCEC System Total'!$C$22:$L$33,LCEC!B110,MATCH(LCEC!A110,'LCEC System Total'!$C$20:$L$20))/1000</f>
        <v>345910.34299999999</v>
      </c>
      <c r="D110" s="97">
        <f t="array" ref="D110">INDEX('LCEC System Total'!$C$5:$AF$16,LCEC!B110,MATCH(LCEC!A110,'LCEC System Total'!$C$3:$AF$3,0))/1000</f>
        <v>740.30100000000004</v>
      </c>
    </row>
    <row r="111" spans="1:4" x14ac:dyDescent="0.3">
      <c r="A111" s="41">
        <f t="shared" ref="A111:A121" si="4">A99+1</f>
        <v>2026</v>
      </c>
      <c r="B111" s="42">
        <v>2</v>
      </c>
      <c r="C111" s="97">
        <f t="array" ref="C111">INDEX('LCEC System Total'!$C$22:$L$33,LCEC!B111,MATCH(LCEC!A111,'LCEC System Total'!$C$20:$L$20))/1000</f>
        <v>322538</v>
      </c>
      <c r="D111" s="97">
        <f t="array" ref="D111">INDEX('LCEC System Total'!$C$5:$AF$16,LCEC!B111,MATCH(LCEC!A111,'LCEC System Total'!$C$3:$AF$3,0))/1000</f>
        <v>697.04</v>
      </c>
    </row>
    <row r="112" spans="1:4" x14ac:dyDescent="0.3">
      <c r="A112" s="41">
        <f t="shared" si="4"/>
        <v>2026</v>
      </c>
      <c r="B112" s="42">
        <v>3</v>
      </c>
      <c r="C112" s="97">
        <f t="array" ref="C112">INDEX('LCEC System Total'!$C$22:$L$33,LCEC!B112,MATCH(LCEC!A112,'LCEC System Total'!$C$20:$L$20))/1000</f>
        <v>359116.25099999999</v>
      </c>
      <c r="D112" s="97">
        <f t="array" ref="D112">INDEX('LCEC System Total'!$C$5:$AF$16,LCEC!B112,MATCH(LCEC!A112,'LCEC System Total'!$C$3:$AF$3,0))/1000</f>
        <v>616.245</v>
      </c>
    </row>
    <row r="113" spans="1:4" x14ac:dyDescent="0.3">
      <c r="A113" s="41">
        <f t="shared" si="4"/>
        <v>2026</v>
      </c>
      <c r="B113" s="42">
        <v>4</v>
      </c>
      <c r="C113" s="97">
        <f t="array" ref="C113">INDEX('LCEC System Total'!$C$22:$L$33,LCEC!B113,MATCH(LCEC!A113,'LCEC System Total'!$C$20:$L$20))/1000</f>
        <v>363118.772</v>
      </c>
      <c r="D113" s="97">
        <f t="array" ref="D113">INDEX('LCEC System Total'!$C$5:$AF$16,LCEC!B113,MATCH(LCEC!A113,'LCEC System Total'!$C$3:$AF$3,0))/1000</f>
        <v>702.22699999999998</v>
      </c>
    </row>
    <row r="114" spans="1:4" x14ac:dyDescent="0.3">
      <c r="A114" s="41">
        <f t="shared" si="4"/>
        <v>2026</v>
      </c>
      <c r="B114" s="42">
        <v>5</v>
      </c>
      <c r="C114" s="97">
        <f t="array" ref="C114">INDEX('LCEC System Total'!$C$22:$L$33,LCEC!B114,MATCH(LCEC!A114,'LCEC System Total'!$C$20:$L$20))/1000</f>
        <v>416883.39299999998</v>
      </c>
      <c r="D114" s="97">
        <f t="array" ref="D114">INDEX('LCEC System Total'!$C$5:$AF$16,LCEC!B114,MATCH(LCEC!A114,'LCEC System Total'!$C$3:$AF$3,0))/1000</f>
        <v>774.90499999999997</v>
      </c>
    </row>
    <row r="115" spans="1:4" x14ac:dyDescent="0.3">
      <c r="A115" s="41">
        <f t="shared" si="4"/>
        <v>2026</v>
      </c>
      <c r="B115" s="42">
        <v>6</v>
      </c>
      <c r="C115" s="97">
        <f t="array" ref="C115">INDEX('LCEC System Total'!$C$22:$L$33,LCEC!B115,MATCH(LCEC!A115,'LCEC System Total'!$C$20:$L$20))/1000</f>
        <v>443079.342</v>
      </c>
      <c r="D115" s="97">
        <f t="array" ref="D115">INDEX('LCEC System Total'!$C$5:$AF$16,LCEC!B115,MATCH(LCEC!A115,'LCEC System Total'!$C$3:$AF$3,0))/1000</f>
        <v>817.77700000000004</v>
      </c>
    </row>
    <row r="116" spans="1:4" x14ac:dyDescent="0.3">
      <c r="A116" s="41">
        <f t="shared" si="4"/>
        <v>2026</v>
      </c>
      <c r="B116" s="42">
        <v>7</v>
      </c>
      <c r="C116" s="97">
        <f t="array" ref="C116">INDEX('LCEC System Total'!$C$22:$L$33,LCEC!B116,MATCH(LCEC!A116,'LCEC System Total'!$C$20:$L$20))/1000</f>
        <v>442836.29700000002</v>
      </c>
      <c r="D116" s="97">
        <f t="array" ref="D116">INDEX('LCEC System Total'!$C$5:$AF$16,LCEC!B116,MATCH(LCEC!A116,'LCEC System Total'!$C$3:$AF$3,0))/1000</f>
        <v>810.96199999999999</v>
      </c>
    </row>
    <row r="117" spans="1:4" x14ac:dyDescent="0.3">
      <c r="A117" s="41">
        <f t="shared" si="4"/>
        <v>2026</v>
      </c>
      <c r="B117" s="42">
        <v>8</v>
      </c>
      <c r="C117" s="97">
        <f t="array" ref="C117">INDEX('LCEC System Total'!$C$22:$L$33,LCEC!B117,MATCH(LCEC!A117,'LCEC System Total'!$C$20:$L$20))/1000</f>
        <v>451589.16899999999</v>
      </c>
      <c r="D117" s="97">
        <f t="array" ref="D117">INDEX('LCEC System Total'!$C$5:$AF$16,LCEC!B117,MATCH(LCEC!A117,'LCEC System Total'!$C$3:$AF$3,0))/1000</f>
        <v>821.30100000000004</v>
      </c>
    </row>
    <row r="118" spans="1:4" x14ac:dyDescent="0.3">
      <c r="A118" s="41">
        <f t="shared" si="4"/>
        <v>2026</v>
      </c>
      <c r="B118" s="42">
        <v>9</v>
      </c>
      <c r="C118" s="97">
        <f t="array" ref="C118">INDEX('LCEC System Total'!$C$22:$L$33,LCEC!B118,MATCH(LCEC!A118,'LCEC System Total'!$C$20:$L$20))/1000</f>
        <v>436780.25699999998</v>
      </c>
      <c r="D118" s="97">
        <f t="array" ref="D118">INDEX('LCEC System Total'!$C$5:$AF$16,LCEC!B118,MATCH(LCEC!A118,'LCEC System Total'!$C$3:$AF$3,0))/1000</f>
        <v>797.76800000000003</v>
      </c>
    </row>
    <row r="119" spans="1:4" x14ac:dyDescent="0.3">
      <c r="A119" s="41">
        <f t="shared" si="4"/>
        <v>2026</v>
      </c>
      <c r="B119" s="42">
        <v>10</v>
      </c>
      <c r="C119" s="97">
        <f t="array" ref="C119">INDEX('LCEC System Total'!$C$22:$L$33,LCEC!B119,MATCH(LCEC!A119,'LCEC System Total'!$C$20:$L$20))/1000</f>
        <v>400923.46799999999</v>
      </c>
      <c r="D119" s="97">
        <f t="array" ref="D119">INDEX('LCEC System Total'!$C$5:$AF$16,LCEC!B119,MATCH(LCEC!A119,'LCEC System Total'!$C$3:$AF$3,0))/1000</f>
        <v>740.13800000000003</v>
      </c>
    </row>
    <row r="120" spans="1:4" x14ac:dyDescent="0.3">
      <c r="A120" s="41">
        <f t="shared" si="4"/>
        <v>2026</v>
      </c>
      <c r="B120" s="42">
        <v>11</v>
      </c>
      <c r="C120" s="97">
        <f t="array" ref="C120">INDEX('LCEC System Total'!$C$22:$L$33,LCEC!B120,MATCH(LCEC!A120,'LCEC System Total'!$C$20:$L$20))/1000</f>
        <v>339986.85399999999</v>
      </c>
      <c r="D120" s="97">
        <f t="array" ref="D120">INDEX('LCEC System Total'!$C$5:$AF$16,LCEC!B120,MATCH(LCEC!A120,'LCEC System Total'!$C$3:$AF$3,0))/1000</f>
        <v>600.62400000000002</v>
      </c>
    </row>
    <row r="121" spans="1:4" x14ac:dyDescent="0.3">
      <c r="A121" s="41">
        <f t="shared" si="4"/>
        <v>2026</v>
      </c>
      <c r="B121" s="42">
        <v>12</v>
      </c>
      <c r="C121" s="97">
        <f t="array" ref="C121">INDEX('LCEC System Total'!$C$22:$L$33,LCEC!B121,MATCH(LCEC!A121,'LCEC System Total'!$C$20:$L$20))/1000</f>
        <v>320480.16100000002</v>
      </c>
      <c r="D121" s="97">
        <f t="array" ref="D121">INDEX('LCEC System Total'!$C$5:$AF$16,LCEC!B121,MATCH(LCEC!A121,'LCEC System Total'!$C$3:$AF$3,0))/1000</f>
        <v>580.596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zoomScale="70" zoomScaleNormal="70" workbookViewId="0"/>
  </sheetViews>
  <sheetFormatPr defaultColWidth="9" defaultRowHeight="15.6" x14ac:dyDescent="0.3"/>
  <cols>
    <col min="1" max="1" width="9" style="42"/>
    <col min="2" max="32" width="13.6640625" style="1" customWidth="1"/>
    <col min="33" max="16384" width="9" style="1"/>
  </cols>
  <sheetData>
    <row r="1" spans="1:35" x14ac:dyDescent="0.3">
      <c r="A1" s="124" t="s">
        <v>42</v>
      </c>
    </row>
    <row r="2" spans="1:35" ht="21.6" thickBot="1" x14ac:dyDescent="0.45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35" ht="18" x14ac:dyDescent="0.35">
      <c r="B3" s="36" t="s">
        <v>1</v>
      </c>
      <c r="C3" s="98"/>
      <c r="D3" s="93">
        <v>2017</v>
      </c>
      <c r="E3" s="99"/>
      <c r="F3" s="98"/>
      <c r="G3" s="93">
        <v>2018</v>
      </c>
      <c r="H3" s="99"/>
      <c r="I3" s="98"/>
      <c r="J3" s="93">
        <v>2019</v>
      </c>
      <c r="K3" s="99"/>
      <c r="L3" s="98"/>
      <c r="M3" s="93">
        <v>2020</v>
      </c>
      <c r="N3" s="99"/>
      <c r="O3" s="98"/>
      <c r="P3" s="93">
        <v>2021</v>
      </c>
      <c r="Q3" s="99"/>
      <c r="R3" s="98"/>
      <c r="S3" s="93">
        <v>2022</v>
      </c>
      <c r="T3" s="99"/>
      <c r="U3" s="98"/>
      <c r="V3" s="93">
        <v>2023</v>
      </c>
      <c r="W3" s="99"/>
      <c r="X3" s="98"/>
      <c r="Y3" s="93">
        <v>2024</v>
      </c>
      <c r="Z3" s="99"/>
      <c r="AA3" s="98"/>
      <c r="AB3" s="93">
        <v>2025</v>
      </c>
      <c r="AC3" s="99"/>
      <c r="AD3" s="98"/>
      <c r="AE3" s="93">
        <v>2026</v>
      </c>
      <c r="AF3" s="99"/>
      <c r="AG3" s="112"/>
      <c r="AH3" s="113"/>
      <c r="AI3" s="113"/>
    </row>
    <row r="4" spans="1:35" ht="16.2" thickBot="1" x14ac:dyDescent="0.35">
      <c r="B4" s="35"/>
      <c r="C4" s="37" t="s">
        <v>33</v>
      </c>
      <c r="D4" s="37" t="s">
        <v>2</v>
      </c>
      <c r="E4" s="38" t="s">
        <v>34</v>
      </c>
      <c r="F4" s="37" t="s">
        <v>33</v>
      </c>
      <c r="G4" s="37" t="s">
        <v>2</v>
      </c>
      <c r="H4" s="38" t="s">
        <v>34</v>
      </c>
      <c r="I4" s="37" t="s">
        <v>33</v>
      </c>
      <c r="J4" s="37" t="s">
        <v>2</v>
      </c>
      <c r="K4" s="38" t="s">
        <v>34</v>
      </c>
      <c r="L4" s="37" t="s">
        <v>33</v>
      </c>
      <c r="M4" s="37" t="s">
        <v>2</v>
      </c>
      <c r="N4" s="38" t="s">
        <v>34</v>
      </c>
      <c r="O4" s="37" t="s">
        <v>33</v>
      </c>
      <c r="P4" s="37" t="s">
        <v>2</v>
      </c>
      <c r="Q4" s="38" t="s">
        <v>34</v>
      </c>
      <c r="R4" s="37" t="s">
        <v>33</v>
      </c>
      <c r="S4" s="37" t="s">
        <v>2</v>
      </c>
      <c r="T4" s="38" t="s">
        <v>34</v>
      </c>
      <c r="U4" s="37" t="s">
        <v>33</v>
      </c>
      <c r="V4" s="37" t="s">
        <v>2</v>
      </c>
      <c r="W4" s="38" t="s">
        <v>34</v>
      </c>
      <c r="X4" s="37" t="s">
        <v>33</v>
      </c>
      <c r="Y4" s="37" t="s">
        <v>2</v>
      </c>
      <c r="Z4" s="38" t="s">
        <v>34</v>
      </c>
      <c r="AA4" s="37" t="s">
        <v>33</v>
      </c>
      <c r="AB4" s="37" t="s">
        <v>2</v>
      </c>
      <c r="AC4" s="38" t="s">
        <v>34</v>
      </c>
      <c r="AD4" s="37" t="s">
        <v>33</v>
      </c>
      <c r="AE4" s="37" t="s">
        <v>2</v>
      </c>
      <c r="AF4" s="38" t="s">
        <v>34</v>
      </c>
      <c r="AG4" s="5"/>
      <c r="AH4" s="6"/>
      <c r="AI4" s="6"/>
    </row>
    <row r="5" spans="1:35" x14ac:dyDescent="0.3">
      <c r="A5" s="42">
        <v>1</v>
      </c>
      <c r="B5" s="7" t="s">
        <v>3</v>
      </c>
      <c r="C5" s="50">
        <v>739955</v>
      </c>
      <c r="D5" s="51">
        <v>733671</v>
      </c>
      <c r="E5" s="52">
        <v>93881</v>
      </c>
      <c r="F5" s="53">
        <v>740695</v>
      </c>
      <c r="G5" s="51">
        <v>734405</v>
      </c>
      <c r="H5" s="54">
        <v>93975</v>
      </c>
      <c r="I5" s="55">
        <v>741436</v>
      </c>
      <c r="J5" s="51">
        <v>735139</v>
      </c>
      <c r="K5" s="56">
        <v>94069</v>
      </c>
      <c r="L5" s="55">
        <v>742177</v>
      </c>
      <c r="M5" s="51">
        <v>735875</v>
      </c>
      <c r="N5" s="56">
        <v>94163</v>
      </c>
      <c r="O5" s="55">
        <v>742920</v>
      </c>
      <c r="P5" s="51">
        <v>736610</v>
      </c>
      <c r="Q5" s="56">
        <v>94257</v>
      </c>
      <c r="R5" s="55">
        <v>743662</v>
      </c>
      <c r="S5" s="51">
        <v>737347</v>
      </c>
      <c r="T5" s="56">
        <v>94352</v>
      </c>
      <c r="U5" s="55">
        <v>744406</v>
      </c>
      <c r="V5" s="51">
        <v>738084</v>
      </c>
      <c r="W5" s="56">
        <v>94446</v>
      </c>
      <c r="X5" s="55">
        <v>745151</v>
      </c>
      <c r="Y5" s="51">
        <v>738822</v>
      </c>
      <c r="Z5" s="56">
        <v>94540</v>
      </c>
      <c r="AA5" s="55">
        <v>745896</v>
      </c>
      <c r="AB5" s="51">
        <v>739561</v>
      </c>
      <c r="AC5" s="56">
        <v>94635</v>
      </c>
      <c r="AD5" s="55">
        <v>746642</v>
      </c>
      <c r="AE5" s="51">
        <v>740301</v>
      </c>
      <c r="AF5" s="56">
        <v>94730</v>
      </c>
      <c r="AG5" s="8"/>
      <c r="AH5" s="9"/>
      <c r="AI5" s="9"/>
    </row>
    <row r="6" spans="1:35" x14ac:dyDescent="0.3">
      <c r="A6" s="42">
        <v>2</v>
      </c>
      <c r="B6" s="10" t="s">
        <v>4</v>
      </c>
      <c r="C6" s="50">
        <v>698012</v>
      </c>
      <c r="D6" s="51">
        <v>689555</v>
      </c>
      <c r="E6" s="56">
        <v>107322</v>
      </c>
      <c r="F6" s="53">
        <v>698850</v>
      </c>
      <c r="G6" s="51">
        <v>690382</v>
      </c>
      <c r="H6" s="54">
        <v>107458</v>
      </c>
      <c r="I6" s="55">
        <v>699689</v>
      </c>
      <c r="J6" s="51">
        <v>691210</v>
      </c>
      <c r="K6" s="56">
        <v>107593</v>
      </c>
      <c r="L6" s="55">
        <v>700529</v>
      </c>
      <c r="M6" s="51">
        <v>692039</v>
      </c>
      <c r="N6" s="56">
        <v>107728</v>
      </c>
      <c r="O6" s="55">
        <v>701371</v>
      </c>
      <c r="P6" s="51">
        <v>692869</v>
      </c>
      <c r="Q6" s="56">
        <v>107864</v>
      </c>
      <c r="R6" s="55">
        <v>702214</v>
      </c>
      <c r="S6" s="51">
        <v>693701</v>
      </c>
      <c r="T6" s="56">
        <v>108000</v>
      </c>
      <c r="U6" s="55">
        <v>703058</v>
      </c>
      <c r="V6" s="51">
        <v>694534</v>
      </c>
      <c r="W6" s="56">
        <v>108137</v>
      </c>
      <c r="X6" s="55">
        <v>703903</v>
      </c>
      <c r="Y6" s="51">
        <v>695368</v>
      </c>
      <c r="Z6" s="56">
        <v>108273</v>
      </c>
      <c r="AA6" s="55">
        <v>704750</v>
      </c>
      <c r="AB6" s="51">
        <v>696203</v>
      </c>
      <c r="AC6" s="56">
        <v>108410</v>
      </c>
      <c r="AD6" s="55">
        <v>705598</v>
      </c>
      <c r="AE6" s="51">
        <v>697040</v>
      </c>
      <c r="AF6" s="56">
        <v>108547</v>
      </c>
      <c r="AG6" s="8"/>
      <c r="AH6" s="9"/>
      <c r="AI6" s="9"/>
    </row>
    <row r="7" spans="1:35" x14ac:dyDescent="0.3">
      <c r="A7" s="42">
        <v>3</v>
      </c>
      <c r="B7" s="10" t="s">
        <v>5</v>
      </c>
      <c r="C7" s="50">
        <v>619520</v>
      </c>
      <c r="D7" s="51">
        <v>610727</v>
      </c>
      <c r="E7" s="56">
        <v>100507</v>
      </c>
      <c r="F7" s="53">
        <v>620140</v>
      </c>
      <c r="G7" s="51">
        <v>611337</v>
      </c>
      <c r="H7" s="54">
        <v>100607</v>
      </c>
      <c r="I7" s="55">
        <v>620760</v>
      </c>
      <c r="J7" s="51">
        <v>611949</v>
      </c>
      <c r="K7" s="56">
        <v>100708</v>
      </c>
      <c r="L7" s="55">
        <v>621381</v>
      </c>
      <c r="M7" s="51">
        <v>612561</v>
      </c>
      <c r="N7" s="56">
        <v>100808</v>
      </c>
      <c r="O7" s="55">
        <v>622002</v>
      </c>
      <c r="P7" s="51">
        <v>613173</v>
      </c>
      <c r="Q7" s="56">
        <v>100909</v>
      </c>
      <c r="R7" s="55">
        <v>622624</v>
      </c>
      <c r="S7" s="51">
        <v>613786</v>
      </c>
      <c r="T7" s="56">
        <v>101010</v>
      </c>
      <c r="U7" s="55">
        <v>623247</v>
      </c>
      <c r="V7" s="51">
        <v>614400</v>
      </c>
      <c r="W7" s="56">
        <v>101111</v>
      </c>
      <c r="X7" s="55">
        <v>623870</v>
      </c>
      <c r="Y7" s="51">
        <v>615014</v>
      </c>
      <c r="Z7" s="56">
        <v>101212</v>
      </c>
      <c r="AA7" s="55">
        <v>624494</v>
      </c>
      <c r="AB7" s="51">
        <v>615629</v>
      </c>
      <c r="AC7" s="56">
        <v>101313</v>
      </c>
      <c r="AD7" s="55">
        <v>625118</v>
      </c>
      <c r="AE7" s="51">
        <v>616245</v>
      </c>
      <c r="AF7" s="56">
        <v>101415</v>
      </c>
      <c r="AG7" s="8"/>
      <c r="AH7" s="9"/>
      <c r="AI7" s="9"/>
    </row>
    <row r="8" spans="1:35" x14ac:dyDescent="0.3">
      <c r="A8" s="42">
        <v>4</v>
      </c>
      <c r="B8" s="10" t="s">
        <v>6</v>
      </c>
      <c r="C8" s="50">
        <v>656844</v>
      </c>
      <c r="D8" s="51">
        <v>645285</v>
      </c>
      <c r="E8" s="56">
        <v>116881</v>
      </c>
      <c r="F8" s="53">
        <v>663044</v>
      </c>
      <c r="G8" s="51">
        <v>651352</v>
      </c>
      <c r="H8" s="54">
        <v>118096</v>
      </c>
      <c r="I8" s="55">
        <v>669309</v>
      </c>
      <c r="J8" s="51">
        <v>657483</v>
      </c>
      <c r="K8" s="56">
        <v>119325</v>
      </c>
      <c r="L8" s="55">
        <v>675639</v>
      </c>
      <c r="M8" s="51">
        <v>663677</v>
      </c>
      <c r="N8" s="56">
        <v>120568</v>
      </c>
      <c r="O8" s="55">
        <v>682036</v>
      </c>
      <c r="P8" s="51">
        <v>669936</v>
      </c>
      <c r="Q8" s="56">
        <v>121825</v>
      </c>
      <c r="R8" s="55">
        <v>688500</v>
      </c>
      <c r="S8" s="51">
        <v>676260</v>
      </c>
      <c r="T8" s="56">
        <v>123097</v>
      </c>
      <c r="U8" s="55">
        <v>695031</v>
      </c>
      <c r="V8" s="51">
        <v>682651</v>
      </c>
      <c r="W8" s="56">
        <v>124384</v>
      </c>
      <c r="X8" s="55">
        <v>701632</v>
      </c>
      <c r="Y8" s="51">
        <v>689108</v>
      </c>
      <c r="Z8" s="56">
        <v>125686</v>
      </c>
      <c r="AA8" s="55">
        <v>708301</v>
      </c>
      <c r="AB8" s="51">
        <v>695633</v>
      </c>
      <c r="AC8" s="56">
        <v>127002</v>
      </c>
      <c r="AD8" s="55">
        <v>715042</v>
      </c>
      <c r="AE8" s="51">
        <v>702227</v>
      </c>
      <c r="AF8" s="56">
        <v>128334</v>
      </c>
      <c r="AG8" s="8"/>
      <c r="AH8" s="9"/>
      <c r="AI8" s="9"/>
    </row>
    <row r="9" spans="1:35" x14ac:dyDescent="0.3">
      <c r="A9" s="42">
        <v>5</v>
      </c>
      <c r="B9" s="10" t="s">
        <v>7</v>
      </c>
      <c r="C9" s="50">
        <v>752472</v>
      </c>
      <c r="D9" s="51">
        <v>739484</v>
      </c>
      <c r="E9" s="56">
        <v>133849</v>
      </c>
      <c r="F9" s="53">
        <v>756395</v>
      </c>
      <c r="G9" s="51">
        <v>743331</v>
      </c>
      <c r="H9" s="54">
        <v>134582</v>
      </c>
      <c r="I9" s="55">
        <v>760339</v>
      </c>
      <c r="J9" s="51">
        <v>747199</v>
      </c>
      <c r="K9" s="56">
        <v>135319</v>
      </c>
      <c r="L9" s="55">
        <v>764307</v>
      </c>
      <c r="M9" s="51">
        <v>751090</v>
      </c>
      <c r="N9" s="56">
        <v>136060</v>
      </c>
      <c r="O9" s="55">
        <v>768297</v>
      </c>
      <c r="P9" s="51">
        <v>755003</v>
      </c>
      <c r="Q9" s="56">
        <v>136806</v>
      </c>
      <c r="R9" s="55">
        <v>772309</v>
      </c>
      <c r="S9" s="51">
        <v>758938</v>
      </c>
      <c r="T9" s="56">
        <v>137557</v>
      </c>
      <c r="U9" s="55">
        <v>776345</v>
      </c>
      <c r="V9" s="51">
        <v>762896</v>
      </c>
      <c r="W9" s="56">
        <v>138312</v>
      </c>
      <c r="X9" s="55">
        <v>780404</v>
      </c>
      <c r="Y9" s="51">
        <v>766876</v>
      </c>
      <c r="Z9" s="56">
        <v>139072</v>
      </c>
      <c r="AA9" s="55">
        <v>784486</v>
      </c>
      <c r="AB9" s="51">
        <v>770879</v>
      </c>
      <c r="AC9" s="56">
        <v>139836</v>
      </c>
      <c r="AD9" s="55">
        <v>788592</v>
      </c>
      <c r="AE9" s="51">
        <v>774905</v>
      </c>
      <c r="AF9" s="56">
        <v>140605</v>
      </c>
      <c r="AG9" s="8"/>
      <c r="AH9" s="9"/>
      <c r="AI9" s="9"/>
    </row>
    <row r="10" spans="1:35" x14ac:dyDescent="0.3">
      <c r="A10" s="42">
        <v>6</v>
      </c>
      <c r="B10" s="11" t="s">
        <v>8</v>
      </c>
      <c r="C10" s="50">
        <v>789784</v>
      </c>
      <c r="D10" s="51">
        <v>780543</v>
      </c>
      <c r="E10" s="56">
        <v>112940</v>
      </c>
      <c r="F10" s="53">
        <v>793879</v>
      </c>
      <c r="G10" s="51">
        <v>784587</v>
      </c>
      <c r="H10" s="54">
        <v>113545</v>
      </c>
      <c r="I10" s="55">
        <v>797998</v>
      </c>
      <c r="J10" s="51">
        <v>788653</v>
      </c>
      <c r="K10" s="56">
        <v>114155</v>
      </c>
      <c r="L10" s="55">
        <v>802140</v>
      </c>
      <c r="M10" s="51">
        <v>792743</v>
      </c>
      <c r="N10" s="56">
        <v>114768</v>
      </c>
      <c r="O10" s="55">
        <v>806307</v>
      </c>
      <c r="P10" s="51">
        <v>796857</v>
      </c>
      <c r="Q10" s="56">
        <v>115385</v>
      </c>
      <c r="R10" s="55">
        <v>810496</v>
      </c>
      <c r="S10" s="51">
        <v>800993</v>
      </c>
      <c r="T10" s="56">
        <v>116006</v>
      </c>
      <c r="U10" s="55">
        <v>814710</v>
      </c>
      <c r="V10" s="51">
        <v>805153</v>
      </c>
      <c r="W10" s="56">
        <v>116630</v>
      </c>
      <c r="X10" s="55">
        <v>818948</v>
      </c>
      <c r="Y10" s="51">
        <v>809337</v>
      </c>
      <c r="Z10" s="56">
        <v>117259</v>
      </c>
      <c r="AA10" s="55">
        <v>823209</v>
      </c>
      <c r="AB10" s="51">
        <v>813545</v>
      </c>
      <c r="AC10" s="56">
        <v>117891</v>
      </c>
      <c r="AD10" s="55">
        <v>827496</v>
      </c>
      <c r="AE10" s="51">
        <v>817777</v>
      </c>
      <c r="AF10" s="56">
        <v>118527</v>
      </c>
      <c r="AG10" s="8"/>
      <c r="AH10" s="9"/>
      <c r="AI10" s="9"/>
    </row>
    <row r="11" spans="1:35" x14ac:dyDescent="0.3">
      <c r="A11" s="42">
        <v>7</v>
      </c>
      <c r="B11" s="11" t="s">
        <v>9</v>
      </c>
      <c r="C11" s="50">
        <v>797558</v>
      </c>
      <c r="D11" s="51">
        <v>785030</v>
      </c>
      <c r="E11" s="56">
        <v>135857</v>
      </c>
      <c r="F11" s="53">
        <v>800428</v>
      </c>
      <c r="G11" s="51">
        <v>787835</v>
      </c>
      <c r="H11" s="54">
        <v>136446</v>
      </c>
      <c r="I11" s="55">
        <v>803318</v>
      </c>
      <c r="J11" s="51">
        <v>790659</v>
      </c>
      <c r="K11" s="56">
        <v>137039</v>
      </c>
      <c r="L11" s="55">
        <v>806227</v>
      </c>
      <c r="M11" s="51">
        <v>793502</v>
      </c>
      <c r="N11" s="56">
        <v>137636</v>
      </c>
      <c r="O11" s="55">
        <v>809155</v>
      </c>
      <c r="P11" s="51">
        <v>796364</v>
      </c>
      <c r="Q11" s="56">
        <v>138238</v>
      </c>
      <c r="R11" s="55">
        <v>812103</v>
      </c>
      <c r="S11" s="51">
        <v>799245</v>
      </c>
      <c r="T11" s="56">
        <v>138845</v>
      </c>
      <c r="U11" s="55">
        <v>815071</v>
      </c>
      <c r="V11" s="51">
        <v>802145</v>
      </c>
      <c r="W11" s="56">
        <v>139456</v>
      </c>
      <c r="X11" s="55">
        <v>818059</v>
      </c>
      <c r="Y11" s="51">
        <v>805064</v>
      </c>
      <c r="Z11" s="56">
        <v>140072</v>
      </c>
      <c r="AA11" s="55">
        <v>821067</v>
      </c>
      <c r="AB11" s="51">
        <v>808003</v>
      </c>
      <c r="AC11" s="56">
        <v>140693</v>
      </c>
      <c r="AD11" s="55">
        <v>824095</v>
      </c>
      <c r="AE11" s="51">
        <v>810962</v>
      </c>
      <c r="AF11" s="56">
        <v>141319</v>
      </c>
      <c r="AG11" s="8"/>
      <c r="AH11" s="9"/>
      <c r="AI11" s="9"/>
    </row>
    <row r="12" spans="1:35" x14ac:dyDescent="0.3">
      <c r="A12" s="42">
        <v>8</v>
      </c>
      <c r="B12" s="11" t="s">
        <v>10</v>
      </c>
      <c r="C12" s="50">
        <v>805914</v>
      </c>
      <c r="D12" s="51">
        <v>794710</v>
      </c>
      <c r="E12" s="56">
        <v>122581</v>
      </c>
      <c r="F12" s="53">
        <v>808860</v>
      </c>
      <c r="G12" s="51">
        <v>797586</v>
      </c>
      <c r="H12" s="54">
        <v>123179</v>
      </c>
      <c r="I12" s="55">
        <v>811826</v>
      </c>
      <c r="J12" s="51">
        <v>800481</v>
      </c>
      <c r="K12" s="56">
        <v>123781</v>
      </c>
      <c r="L12" s="55">
        <v>814811</v>
      </c>
      <c r="M12" s="51">
        <v>803396</v>
      </c>
      <c r="N12" s="56">
        <v>124389</v>
      </c>
      <c r="O12" s="55">
        <v>817817</v>
      </c>
      <c r="P12" s="51">
        <v>806330</v>
      </c>
      <c r="Q12" s="56">
        <v>125001</v>
      </c>
      <c r="R12" s="55">
        <v>820844</v>
      </c>
      <c r="S12" s="51">
        <v>809284</v>
      </c>
      <c r="T12" s="56">
        <v>125618</v>
      </c>
      <c r="U12" s="55">
        <v>823891</v>
      </c>
      <c r="V12" s="51">
        <v>812258</v>
      </c>
      <c r="W12" s="56">
        <v>126241</v>
      </c>
      <c r="X12" s="55">
        <v>826958</v>
      </c>
      <c r="Y12" s="51">
        <v>815252</v>
      </c>
      <c r="Z12" s="56">
        <v>126869</v>
      </c>
      <c r="AA12" s="55">
        <v>830047</v>
      </c>
      <c r="AB12" s="51">
        <v>818266</v>
      </c>
      <c r="AC12" s="56">
        <v>127501</v>
      </c>
      <c r="AD12" s="55">
        <v>833156</v>
      </c>
      <c r="AE12" s="51">
        <v>821301</v>
      </c>
      <c r="AF12" s="56">
        <v>128139</v>
      </c>
      <c r="AG12" s="8"/>
      <c r="AH12" s="9"/>
      <c r="AI12" s="9"/>
    </row>
    <row r="13" spans="1:35" x14ac:dyDescent="0.3">
      <c r="A13" s="42">
        <v>9</v>
      </c>
      <c r="B13" s="11" t="s">
        <v>11</v>
      </c>
      <c r="C13" s="50">
        <v>769505</v>
      </c>
      <c r="D13" s="51">
        <v>757699</v>
      </c>
      <c r="E13" s="56">
        <v>126102</v>
      </c>
      <c r="F13" s="53">
        <v>773919</v>
      </c>
      <c r="G13" s="51">
        <v>762032</v>
      </c>
      <c r="H13" s="54">
        <v>126888</v>
      </c>
      <c r="I13" s="55">
        <v>778362</v>
      </c>
      <c r="J13" s="51">
        <v>766394</v>
      </c>
      <c r="K13" s="56">
        <v>127680</v>
      </c>
      <c r="L13" s="55">
        <v>782836</v>
      </c>
      <c r="M13" s="51">
        <v>770786</v>
      </c>
      <c r="N13" s="56">
        <v>128477</v>
      </c>
      <c r="O13" s="55">
        <v>787340</v>
      </c>
      <c r="P13" s="51">
        <v>775207</v>
      </c>
      <c r="Q13" s="56">
        <v>129281</v>
      </c>
      <c r="R13" s="55">
        <v>791875</v>
      </c>
      <c r="S13" s="51">
        <v>779658</v>
      </c>
      <c r="T13" s="56">
        <v>130091</v>
      </c>
      <c r="U13" s="55">
        <v>796440</v>
      </c>
      <c r="V13" s="51">
        <v>784140</v>
      </c>
      <c r="W13" s="56">
        <v>130908</v>
      </c>
      <c r="X13" s="55">
        <v>801037</v>
      </c>
      <c r="Y13" s="51">
        <v>788652</v>
      </c>
      <c r="Z13" s="56">
        <v>131730</v>
      </c>
      <c r="AA13" s="55">
        <v>805665</v>
      </c>
      <c r="AB13" s="51">
        <v>793195</v>
      </c>
      <c r="AC13" s="56">
        <v>132559</v>
      </c>
      <c r="AD13" s="55">
        <v>810325</v>
      </c>
      <c r="AE13" s="51">
        <v>797768</v>
      </c>
      <c r="AF13" s="56">
        <v>133394</v>
      </c>
      <c r="AG13" s="8"/>
      <c r="AH13" s="9"/>
      <c r="AI13" s="9"/>
    </row>
    <row r="14" spans="1:35" x14ac:dyDescent="0.3">
      <c r="A14" s="42">
        <v>10</v>
      </c>
      <c r="B14" s="11" t="s">
        <v>12</v>
      </c>
      <c r="C14" s="50">
        <v>724156</v>
      </c>
      <c r="D14" s="51">
        <v>716287</v>
      </c>
      <c r="E14" s="56">
        <v>95293</v>
      </c>
      <c r="F14" s="53">
        <v>726786</v>
      </c>
      <c r="G14" s="51">
        <v>718867</v>
      </c>
      <c r="H14" s="54">
        <v>95768</v>
      </c>
      <c r="I14" s="55">
        <v>729434</v>
      </c>
      <c r="J14" s="51">
        <v>721464</v>
      </c>
      <c r="K14" s="56">
        <v>96247</v>
      </c>
      <c r="L14" s="55">
        <v>732100</v>
      </c>
      <c r="M14" s="51">
        <v>724078</v>
      </c>
      <c r="N14" s="56">
        <v>96731</v>
      </c>
      <c r="O14" s="55">
        <v>734784</v>
      </c>
      <c r="P14" s="51">
        <v>726710</v>
      </c>
      <c r="Q14" s="56">
        <v>97218</v>
      </c>
      <c r="R14" s="55">
        <v>737486</v>
      </c>
      <c r="S14" s="51">
        <v>729360</v>
      </c>
      <c r="T14" s="56">
        <v>97709</v>
      </c>
      <c r="U14" s="55">
        <v>740206</v>
      </c>
      <c r="V14" s="51">
        <v>732027</v>
      </c>
      <c r="W14" s="56">
        <v>98205</v>
      </c>
      <c r="X14" s="55">
        <v>742945</v>
      </c>
      <c r="Y14" s="51">
        <v>734712</v>
      </c>
      <c r="Z14" s="56">
        <v>98704</v>
      </c>
      <c r="AA14" s="55">
        <v>745702</v>
      </c>
      <c r="AB14" s="51">
        <v>737416</v>
      </c>
      <c r="AC14" s="56">
        <v>99208</v>
      </c>
      <c r="AD14" s="55">
        <v>748479</v>
      </c>
      <c r="AE14" s="51">
        <v>740138</v>
      </c>
      <c r="AF14" s="56">
        <v>99716</v>
      </c>
      <c r="AG14" s="8"/>
      <c r="AH14" s="9"/>
      <c r="AI14" s="9"/>
    </row>
    <row r="15" spans="1:35" x14ac:dyDescent="0.3">
      <c r="A15" s="42">
        <v>11</v>
      </c>
      <c r="B15" s="10" t="s">
        <v>13</v>
      </c>
      <c r="C15" s="50">
        <v>597539</v>
      </c>
      <c r="D15" s="51">
        <v>588612</v>
      </c>
      <c r="E15" s="56">
        <v>97301</v>
      </c>
      <c r="F15" s="53">
        <v>598885</v>
      </c>
      <c r="G15" s="51">
        <v>589927</v>
      </c>
      <c r="H15" s="54">
        <v>97580</v>
      </c>
      <c r="I15" s="55">
        <v>600237</v>
      </c>
      <c r="J15" s="51">
        <v>591246</v>
      </c>
      <c r="K15" s="56">
        <v>97861</v>
      </c>
      <c r="L15" s="55">
        <v>601593</v>
      </c>
      <c r="M15" s="51">
        <v>592571</v>
      </c>
      <c r="N15" s="56">
        <v>98142</v>
      </c>
      <c r="O15" s="55">
        <v>602954</v>
      </c>
      <c r="P15" s="51">
        <v>593900</v>
      </c>
      <c r="Q15" s="56">
        <v>98425</v>
      </c>
      <c r="R15" s="55">
        <v>604321</v>
      </c>
      <c r="S15" s="51">
        <v>595235</v>
      </c>
      <c r="T15" s="56">
        <v>98709</v>
      </c>
      <c r="U15" s="55">
        <v>605693</v>
      </c>
      <c r="V15" s="51">
        <v>596575</v>
      </c>
      <c r="W15" s="56">
        <v>98995</v>
      </c>
      <c r="X15" s="55">
        <v>607070</v>
      </c>
      <c r="Y15" s="51">
        <v>597919</v>
      </c>
      <c r="Z15" s="56">
        <v>99281</v>
      </c>
      <c r="AA15" s="55">
        <v>608452</v>
      </c>
      <c r="AB15" s="51">
        <v>599269</v>
      </c>
      <c r="AC15" s="56">
        <v>99569</v>
      </c>
      <c r="AD15" s="55">
        <v>609840</v>
      </c>
      <c r="AE15" s="51">
        <v>600624</v>
      </c>
      <c r="AF15" s="56">
        <v>99858</v>
      </c>
      <c r="AG15" s="8"/>
      <c r="AH15" s="9"/>
      <c r="AI15" s="9"/>
    </row>
    <row r="16" spans="1:35" ht="16.2" thickBot="1" x14ac:dyDescent="0.35">
      <c r="A16" s="42">
        <v>12</v>
      </c>
      <c r="B16" s="3" t="s">
        <v>14</v>
      </c>
      <c r="C16" s="50">
        <v>571282</v>
      </c>
      <c r="D16" s="51">
        <v>566185</v>
      </c>
      <c r="E16" s="56">
        <v>63893</v>
      </c>
      <c r="F16" s="53">
        <v>572878</v>
      </c>
      <c r="G16" s="51">
        <v>567752</v>
      </c>
      <c r="H16" s="54">
        <v>64178</v>
      </c>
      <c r="I16" s="55">
        <v>574483</v>
      </c>
      <c r="J16" s="51">
        <v>569327</v>
      </c>
      <c r="K16" s="56">
        <v>64466</v>
      </c>
      <c r="L16" s="55">
        <v>576097</v>
      </c>
      <c r="M16" s="51">
        <v>570911</v>
      </c>
      <c r="N16" s="56">
        <v>64755</v>
      </c>
      <c r="O16" s="55">
        <v>577719</v>
      </c>
      <c r="P16" s="51">
        <v>572503</v>
      </c>
      <c r="Q16" s="56">
        <v>65046</v>
      </c>
      <c r="R16" s="55">
        <v>579350</v>
      </c>
      <c r="S16" s="51">
        <v>574104</v>
      </c>
      <c r="T16" s="56">
        <v>65339</v>
      </c>
      <c r="U16" s="55">
        <v>580990</v>
      </c>
      <c r="V16" s="51">
        <v>575714</v>
      </c>
      <c r="W16" s="56">
        <v>65633</v>
      </c>
      <c r="X16" s="55">
        <v>582639</v>
      </c>
      <c r="Y16" s="51">
        <v>577332</v>
      </c>
      <c r="Z16" s="56">
        <v>65930</v>
      </c>
      <c r="AA16" s="55">
        <v>584297</v>
      </c>
      <c r="AB16" s="51">
        <v>578960</v>
      </c>
      <c r="AC16" s="56">
        <v>66228</v>
      </c>
      <c r="AD16" s="55">
        <v>585965</v>
      </c>
      <c r="AE16" s="51">
        <v>580596</v>
      </c>
      <c r="AF16" s="56">
        <v>66529</v>
      </c>
      <c r="AG16" s="8"/>
      <c r="AH16" s="9"/>
      <c r="AI16" s="9"/>
    </row>
    <row r="17" spans="1:35" x14ac:dyDescent="0.3">
      <c r="B17" s="6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x14ac:dyDescent="0.3">
      <c r="B18" s="6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35" ht="21.6" thickBot="1" x14ac:dyDescent="0.45">
      <c r="B19" s="118" t="s">
        <v>15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35" ht="18" x14ac:dyDescent="0.35">
      <c r="B20" s="2" t="s">
        <v>1</v>
      </c>
      <c r="C20" s="39">
        <v>2017</v>
      </c>
      <c r="D20" s="39">
        <v>2018</v>
      </c>
      <c r="E20" s="39">
        <v>2019</v>
      </c>
      <c r="F20" s="39">
        <v>2020</v>
      </c>
      <c r="G20" s="39">
        <v>2021</v>
      </c>
      <c r="H20" s="39">
        <v>2022</v>
      </c>
      <c r="I20" s="39">
        <v>2023</v>
      </c>
      <c r="J20" s="39">
        <v>2024</v>
      </c>
      <c r="K20" s="12">
        <v>2025</v>
      </c>
      <c r="L20" s="12">
        <v>2026</v>
      </c>
      <c r="M20" s="34"/>
      <c r="N20" s="1" t="s">
        <v>39</v>
      </c>
      <c r="O20" s="1" t="s">
        <v>40</v>
      </c>
    </row>
    <row r="21" spans="1:35" ht="16.2" thickBot="1" x14ac:dyDescent="0.35">
      <c r="B21" s="6"/>
      <c r="C21" s="13" t="s">
        <v>16</v>
      </c>
      <c r="D21" s="14" t="s">
        <v>16</v>
      </c>
      <c r="E21" s="14" t="s">
        <v>16</v>
      </c>
      <c r="F21" s="14" t="s">
        <v>16</v>
      </c>
      <c r="G21" s="14" t="s">
        <v>16</v>
      </c>
      <c r="H21" s="14" t="s">
        <v>16</v>
      </c>
      <c r="I21" s="14" t="s">
        <v>16</v>
      </c>
      <c r="J21" s="14" t="s">
        <v>16</v>
      </c>
      <c r="K21" s="14" t="s">
        <v>16</v>
      </c>
      <c r="L21" s="40" t="s">
        <v>16</v>
      </c>
      <c r="N21" s="94" t="s">
        <v>35</v>
      </c>
      <c r="O21" s="94" t="s">
        <v>35</v>
      </c>
    </row>
    <row r="22" spans="1:35" ht="16.2" thickBot="1" x14ac:dyDescent="0.35">
      <c r="A22" s="42">
        <v>1</v>
      </c>
      <c r="B22" s="15" t="s">
        <v>3</v>
      </c>
      <c r="C22" s="16">
        <v>302530500</v>
      </c>
      <c r="D22" s="65">
        <v>307068459</v>
      </c>
      <c r="E22" s="65">
        <v>311674485</v>
      </c>
      <c r="F22" s="65">
        <v>316349603</v>
      </c>
      <c r="G22" s="65">
        <v>321094846</v>
      </c>
      <c r="H22" s="65">
        <v>325911269</v>
      </c>
      <c r="I22" s="65">
        <v>330799938</v>
      </c>
      <c r="J22" s="65">
        <v>335761938</v>
      </c>
      <c r="K22" s="65">
        <v>340798367</v>
      </c>
      <c r="L22" s="66">
        <v>345910343</v>
      </c>
      <c r="N22" s="95">
        <f>(L22/C22)^(1/9)-1</f>
        <v>1.5000000668037305E-2</v>
      </c>
      <c r="O22" s="95">
        <f>(AE5/D5)^(1/9)-1</f>
        <v>1.0000731850066114E-3</v>
      </c>
    </row>
    <row r="23" spans="1:35" ht="16.2" thickBot="1" x14ac:dyDescent="0.35">
      <c r="A23" s="42">
        <v>2</v>
      </c>
      <c r="B23" s="17" t="s">
        <v>4</v>
      </c>
      <c r="C23" s="65">
        <v>282089232</v>
      </c>
      <c r="D23" s="65">
        <v>286320571</v>
      </c>
      <c r="E23" s="65">
        <v>290615379</v>
      </c>
      <c r="F23" s="65">
        <v>294974610</v>
      </c>
      <c r="G23" s="65">
        <v>299399229</v>
      </c>
      <c r="H23" s="65">
        <v>303890217</v>
      </c>
      <c r="I23" s="65">
        <v>308448571</v>
      </c>
      <c r="J23" s="65">
        <v>313075299</v>
      </c>
      <c r="K23" s="65">
        <v>317771429</v>
      </c>
      <c r="L23" s="66">
        <v>322538000</v>
      </c>
      <c r="N23" s="95">
        <f t="shared" ref="N23:N34" si="0">(L23/C23)^(1/9)-1</f>
        <v>1.4999999987601376E-2</v>
      </c>
      <c r="O23" s="95">
        <f t="shared" ref="O23:O33" si="1">(AE6/D6)^(1/9)-1</f>
        <v>1.2003126796860109E-3</v>
      </c>
    </row>
    <row r="24" spans="1:35" ht="16.2" thickBot="1" x14ac:dyDescent="0.35">
      <c r="A24" s="42">
        <v>3</v>
      </c>
      <c r="B24" s="17" t="s">
        <v>5</v>
      </c>
      <c r="C24" s="65">
        <v>314080287</v>
      </c>
      <c r="D24" s="65">
        <v>318791492</v>
      </c>
      <c r="E24" s="65">
        <v>323573364</v>
      </c>
      <c r="F24" s="65">
        <v>328426964</v>
      </c>
      <c r="G24" s="65">
        <v>333353368</v>
      </c>
      <c r="H24" s="65">
        <v>338353669</v>
      </c>
      <c r="I24" s="65">
        <v>343428975</v>
      </c>
      <c r="J24" s="65">
        <v>348580409</v>
      </c>
      <c r="K24" s="65">
        <v>353809116</v>
      </c>
      <c r="L24" s="66">
        <v>359116251</v>
      </c>
      <c r="N24" s="95">
        <f t="shared" si="0"/>
        <v>1.499999980380351E-2</v>
      </c>
      <c r="O24" s="95">
        <f t="shared" si="1"/>
        <v>9.9989522018351096E-4</v>
      </c>
    </row>
    <row r="25" spans="1:35" ht="16.2" thickBot="1" x14ac:dyDescent="0.35">
      <c r="A25" s="42">
        <v>4</v>
      </c>
      <c r="B25" s="17" t="s">
        <v>6</v>
      </c>
      <c r="C25" s="65">
        <v>317580860</v>
      </c>
      <c r="D25" s="65">
        <v>322344573</v>
      </c>
      <c r="E25" s="65">
        <v>327179741</v>
      </c>
      <c r="F25" s="65">
        <v>332087438</v>
      </c>
      <c r="G25" s="65">
        <v>337068748</v>
      </c>
      <c r="H25" s="65">
        <v>342124781</v>
      </c>
      <c r="I25" s="65">
        <v>347256652</v>
      </c>
      <c r="J25" s="65">
        <v>352465502</v>
      </c>
      <c r="K25" s="65">
        <v>357752484</v>
      </c>
      <c r="L25" s="66">
        <v>363118772</v>
      </c>
      <c r="N25" s="95">
        <f t="shared" si="0"/>
        <v>1.500000009283875E-2</v>
      </c>
      <c r="O25" s="95">
        <f t="shared" si="1"/>
        <v>9.4403520867267776E-3</v>
      </c>
    </row>
    <row r="26" spans="1:35" ht="16.2" thickBot="1" x14ac:dyDescent="0.35">
      <c r="A26" s="42">
        <v>5</v>
      </c>
      <c r="B26" s="17" t="s">
        <v>7</v>
      </c>
      <c r="C26" s="65">
        <v>364602982</v>
      </c>
      <c r="D26" s="65">
        <v>370072025</v>
      </c>
      <c r="E26" s="65">
        <v>375623107</v>
      </c>
      <c r="F26" s="65">
        <v>381257453</v>
      </c>
      <c r="G26" s="65">
        <v>386976315</v>
      </c>
      <c r="H26" s="65">
        <v>392780959</v>
      </c>
      <c r="I26" s="65">
        <v>398672673</v>
      </c>
      <c r="J26" s="65">
        <v>404652764</v>
      </c>
      <c r="K26" s="65">
        <v>410722555</v>
      </c>
      <c r="L26" s="66">
        <v>416883393</v>
      </c>
      <c r="N26" s="95">
        <f t="shared" si="0"/>
        <v>1.4999999562385069E-2</v>
      </c>
      <c r="O26" s="95">
        <f t="shared" si="1"/>
        <v>5.2121803427416236E-3</v>
      </c>
    </row>
    <row r="27" spans="1:35" ht="16.2" thickBot="1" x14ac:dyDescent="0.35">
      <c r="A27" s="42">
        <v>6</v>
      </c>
      <c r="B27" s="17" t="s">
        <v>8</v>
      </c>
      <c r="C27" s="65">
        <v>387513754</v>
      </c>
      <c r="D27" s="65">
        <v>393326460</v>
      </c>
      <c r="E27" s="65">
        <v>399226357</v>
      </c>
      <c r="F27" s="65">
        <v>405214753</v>
      </c>
      <c r="G27" s="65">
        <v>411292973</v>
      </c>
      <c r="H27" s="65">
        <v>417462369</v>
      </c>
      <c r="I27" s="65">
        <v>423724305</v>
      </c>
      <c r="J27" s="65">
        <v>430080168</v>
      </c>
      <c r="K27" s="65">
        <v>436531370</v>
      </c>
      <c r="L27" s="66">
        <v>443079342</v>
      </c>
      <c r="N27" s="95">
        <f t="shared" si="0"/>
        <v>1.500000008883462E-2</v>
      </c>
      <c r="O27" s="95">
        <f t="shared" si="1"/>
        <v>5.1911891017020206E-3</v>
      </c>
    </row>
    <row r="28" spans="1:35" ht="16.2" thickBot="1" x14ac:dyDescent="0.35">
      <c r="A28" s="42">
        <v>7</v>
      </c>
      <c r="B28" s="17" t="s">
        <v>9</v>
      </c>
      <c r="C28" s="65">
        <v>387301189</v>
      </c>
      <c r="D28" s="65">
        <v>393110707</v>
      </c>
      <c r="E28" s="65">
        <v>399007368</v>
      </c>
      <c r="F28" s="65">
        <v>404992478</v>
      </c>
      <c r="G28" s="65">
        <v>411067365</v>
      </c>
      <c r="H28" s="65">
        <v>417233376</v>
      </c>
      <c r="I28" s="65">
        <v>423491877</v>
      </c>
      <c r="J28" s="65">
        <v>429844255</v>
      </c>
      <c r="K28" s="65">
        <v>436291918</v>
      </c>
      <c r="L28" s="66">
        <v>442836297</v>
      </c>
      <c r="N28" s="95">
        <f t="shared" si="0"/>
        <v>1.5000000009965708E-2</v>
      </c>
      <c r="O28" s="95">
        <f t="shared" si="1"/>
        <v>3.6175569178813483E-3</v>
      </c>
    </row>
    <row r="29" spans="1:35" ht="16.2" thickBot="1" x14ac:dyDescent="0.35">
      <c r="A29" s="42">
        <v>8</v>
      </c>
      <c r="B29" s="17" t="s">
        <v>10</v>
      </c>
      <c r="C29" s="65">
        <v>394956382</v>
      </c>
      <c r="D29" s="65">
        <v>400880729</v>
      </c>
      <c r="E29" s="65">
        <v>406893939</v>
      </c>
      <c r="F29" s="65">
        <v>412997349</v>
      </c>
      <c r="G29" s="65">
        <v>419192309</v>
      </c>
      <c r="H29" s="65">
        <v>425480194</v>
      </c>
      <c r="I29" s="65">
        <v>431862397</v>
      </c>
      <c r="J29" s="65">
        <v>438340332</v>
      </c>
      <c r="K29" s="65">
        <v>444915438</v>
      </c>
      <c r="L29" s="66">
        <v>451589169</v>
      </c>
      <c r="N29" s="95">
        <f t="shared" si="0"/>
        <v>1.5000000275513958E-2</v>
      </c>
      <c r="O29" s="95">
        <f t="shared" si="1"/>
        <v>3.6636280829396295E-3</v>
      </c>
    </row>
    <row r="30" spans="1:35" ht="16.2" thickBot="1" x14ac:dyDescent="0.35">
      <c r="A30" s="42">
        <v>9</v>
      </c>
      <c r="B30" s="17" t="s">
        <v>11</v>
      </c>
      <c r="C30" s="65">
        <v>382004623</v>
      </c>
      <c r="D30" s="65">
        <v>387734693</v>
      </c>
      <c r="E30" s="65">
        <v>393550713</v>
      </c>
      <c r="F30" s="65">
        <v>399453973</v>
      </c>
      <c r="G30" s="65">
        <v>405445783</v>
      </c>
      <c r="H30" s="65">
        <v>411527470</v>
      </c>
      <c r="I30" s="65">
        <v>417700381</v>
      </c>
      <c r="J30" s="65">
        <v>423965888</v>
      </c>
      <c r="K30" s="65">
        <v>430325376</v>
      </c>
      <c r="L30" s="66">
        <v>436780257</v>
      </c>
      <c r="N30" s="95">
        <f t="shared" si="0"/>
        <v>1.5000000131049518E-2</v>
      </c>
      <c r="O30" s="95">
        <f t="shared" si="1"/>
        <v>5.7421588214692232E-3</v>
      </c>
    </row>
    <row r="31" spans="1:35" ht="16.2" thickBot="1" x14ac:dyDescent="0.35">
      <c r="A31" s="42">
        <v>10</v>
      </c>
      <c r="B31" s="17" t="s">
        <v>12</v>
      </c>
      <c r="C31" s="65">
        <v>350644554</v>
      </c>
      <c r="D31" s="65">
        <v>355904222</v>
      </c>
      <c r="E31" s="65">
        <v>361242786</v>
      </c>
      <c r="F31" s="65">
        <v>366661428</v>
      </c>
      <c r="G31" s="65">
        <v>372161349</v>
      </c>
      <c r="H31" s="65">
        <v>377743769</v>
      </c>
      <c r="I31" s="65">
        <v>383409925</v>
      </c>
      <c r="J31" s="65">
        <v>389161075</v>
      </c>
      <c r="K31" s="65">
        <v>394998490</v>
      </c>
      <c r="L31" s="66">
        <v>400923468</v>
      </c>
      <c r="N31" s="95">
        <f t="shared" si="0"/>
        <v>1.5000000008387415E-2</v>
      </c>
      <c r="O31" s="95">
        <f t="shared" si="1"/>
        <v>3.6461567448753396E-3</v>
      </c>
    </row>
    <row r="32" spans="1:35" ht="16.2" thickBot="1" x14ac:dyDescent="0.35">
      <c r="A32" s="42">
        <v>11</v>
      </c>
      <c r="B32" s="17" t="s">
        <v>13</v>
      </c>
      <c r="C32" s="65">
        <v>297349864</v>
      </c>
      <c r="D32" s="65">
        <v>301810112</v>
      </c>
      <c r="E32" s="65">
        <v>306337263</v>
      </c>
      <c r="F32" s="65">
        <v>310932322</v>
      </c>
      <c r="G32" s="65">
        <v>315596307</v>
      </c>
      <c r="H32" s="65">
        <v>320330251</v>
      </c>
      <c r="I32" s="65">
        <v>325135206</v>
      </c>
      <c r="J32" s="65">
        <v>330012233</v>
      </c>
      <c r="K32" s="65">
        <v>334962418</v>
      </c>
      <c r="L32" s="66">
        <v>339986854</v>
      </c>
      <c r="N32" s="95">
        <f t="shared" si="0"/>
        <v>1.5000000105338751E-2</v>
      </c>
      <c r="O32" s="95">
        <f t="shared" si="1"/>
        <v>2.2471757720678998E-3</v>
      </c>
    </row>
    <row r="33" spans="1:22" ht="16.2" thickBot="1" x14ac:dyDescent="0.35">
      <c r="A33" s="42">
        <v>12</v>
      </c>
      <c r="B33" s="4" t="s">
        <v>14</v>
      </c>
      <c r="C33" s="92">
        <v>280289462</v>
      </c>
      <c r="D33" s="92">
        <v>284493804</v>
      </c>
      <c r="E33" s="92">
        <v>288761211</v>
      </c>
      <c r="F33" s="92">
        <v>293092629</v>
      </c>
      <c r="G33" s="92">
        <v>297489018</v>
      </c>
      <c r="H33" s="92">
        <v>301951354</v>
      </c>
      <c r="I33" s="92">
        <v>306480625</v>
      </c>
      <c r="J33" s="92">
        <v>311077833</v>
      </c>
      <c r="K33" s="92">
        <v>315744001</v>
      </c>
      <c r="L33" s="91">
        <v>320480161</v>
      </c>
      <c r="N33" s="95">
        <f t="shared" si="0"/>
        <v>1.4999999979081524E-2</v>
      </c>
      <c r="O33" s="95">
        <f t="shared" si="1"/>
        <v>2.7966012383042749E-3</v>
      </c>
    </row>
    <row r="34" spans="1:22" x14ac:dyDescent="0.3">
      <c r="B34" s="48" t="s">
        <v>23</v>
      </c>
      <c r="C34" s="58">
        <f>SUM(C22:C33)</f>
        <v>4060943689</v>
      </c>
      <c r="D34" s="58">
        <f t="shared" ref="D34:L34" si="2">SUM(D22:D33)</f>
        <v>4121857847</v>
      </c>
      <c r="E34" s="58">
        <f t="shared" si="2"/>
        <v>4183685713</v>
      </c>
      <c r="F34" s="58">
        <f t="shared" si="2"/>
        <v>4246441000</v>
      </c>
      <c r="G34" s="58">
        <f t="shared" si="2"/>
        <v>4310137610</v>
      </c>
      <c r="H34" s="58">
        <f t="shared" si="2"/>
        <v>4374789678</v>
      </c>
      <c r="I34" s="58">
        <f t="shared" si="2"/>
        <v>4440411525</v>
      </c>
      <c r="J34" s="58">
        <f t="shared" si="2"/>
        <v>4507017696</v>
      </c>
      <c r="K34" s="58">
        <f t="shared" si="2"/>
        <v>4574622962</v>
      </c>
      <c r="L34" s="58">
        <f t="shared" si="2"/>
        <v>4643242307</v>
      </c>
      <c r="N34" s="95">
        <f t="shared" si="0"/>
        <v>1.500000005724611E-2</v>
      </c>
    </row>
    <row r="35" spans="1:22" x14ac:dyDescent="0.3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22" ht="21.6" thickBot="1" x14ac:dyDescent="0.45">
      <c r="B36" s="114" t="s">
        <v>17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  <row r="37" spans="1:22" s="18" customFormat="1" ht="18.600000000000001" thickBot="1" x14ac:dyDescent="0.4">
      <c r="A37" s="70"/>
      <c r="B37" s="2" t="s">
        <v>1</v>
      </c>
      <c r="C37" s="115">
        <v>2017</v>
      </c>
      <c r="D37" s="117"/>
      <c r="E37" s="115">
        <v>2018</v>
      </c>
      <c r="F37" s="117"/>
      <c r="G37" s="115">
        <v>2019</v>
      </c>
      <c r="H37" s="117"/>
      <c r="I37" s="115">
        <v>2020</v>
      </c>
      <c r="J37" s="116"/>
      <c r="K37" s="115">
        <v>2021</v>
      </c>
      <c r="L37" s="116"/>
    </row>
    <row r="38" spans="1:22" ht="27.6" thickBot="1" x14ac:dyDescent="0.35">
      <c r="B38" s="6"/>
      <c r="C38" s="19" t="s">
        <v>18</v>
      </c>
      <c r="D38" s="20" t="s">
        <v>19</v>
      </c>
      <c r="E38" s="21" t="s">
        <v>18</v>
      </c>
      <c r="F38" s="20" t="s">
        <v>19</v>
      </c>
      <c r="G38" s="19" t="s">
        <v>18</v>
      </c>
      <c r="H38" s="20" t="s">
        <v>19</v>
      </c>
      <c r="I38" s="21" t="s">
        <v>18</v>
      </c>
      <c r="J38" s="20" t="s">
        <v>19</v>
      </c>
      <c r="K38" s="19" t="s">
        <v>18</v>
      </c>
      <c r="L38" s="20" t="s">
        <v>19</v>
      </c>
    </row>
    <row r="39" spans="1:22" ht="16.2" thickBot="1" x14ac:dyDescent="0.35">
      <c r="B39" s="22" t="s">
        <v>20</v>
      </c>
      <c r="C39" s="75">
        <v>10234</v>
      </c>
      <c r="D39" s="76">
        <v>6537</v>
      </c>
      <c r="E39" s="77">
        <v>9797</v>
      </c>
      <c r="F39" s="76">
        <v>6238</v>
      </c>
      <c r="G39" s="75">
        <v>9378</v>
      </c>
      <c r="H39" s="76">
        <v>5953</v>
      </c>
      <c r="I39" s="77">
        <v>8977</v>
      </c>
      <c r="J39" s="76">
        <v>5681</v>
      </c>
      <c r="K39" s="75">
        <v>8594</v>
      </c>
      <c r="L39" s="76">
        <v>5422</v>
      </c>
    </row>
    <row r="40" spans="1:22" ht="16.2" thickBot="1" x14ac:dyDescent="0.35">
      <c r="B40" s="23" t="s">
        <v>21</v>
      </c>
      <c r="C40" s="68">
        <v>495</v>
      </c>
      <c r="D40" s="79">
        <v>600</v>
      </c>
      <c r="E40" s="24">
        <v>495</v>
      </c>
      <c r="F40" s="79">
        <v>600</v>
      </c>
      <c r="G40" s="68">
        <v>495</v>
      </c>
      <c r="H40" s="79">
        <v>600</v>
      </c>
      <c r="I40" s="24">
        <v>495</v>
      </c>
      <c r="J40" s="79">
        <v>600</v>
      </c>
      <c r="K40" s="68">
        <v>495</v>
      </c>
      <c r="L40" s="79">
        <v>600</v>
      </c>
    </row>
    <row r="41" spans="1:22" ht="16.2" thickBot="1" x14ac:dyDescent="0.35">
      <c r="B41" s="25" t="s">
        <v>22</v>
      </c>
      <c r="C41" s="81">
        <v>15021</v>
      </c>
      <c r="D41" s="82">
        <v>15055</v>
      </c>
      <c r="E41" s="26">
        <v>15021</v>
      </c>
      <c r="F41" s="82">
        <v>15055</v>
      </c>
      <c r="G41" s="81">
        <v>15021</v>
      </c>
      <c r="H41" s="82">
        <v>15055</v>
      </c>
      <c r="I41" s="81">
        <v>15021</v>
      </c>
      <c r="J41" s="82">
        <v>15055</v>
      </c>
      <c r="K41" s="81">
        <v>15021</v>
      </c>
      <c r="L41" s="82">
        <v>15055</v>
      </c>
    </row>
    <row r="42" spans="1:22" ht="16.2" thickBot="1" x14ac:dyDescent="0.35">
      <c r="B42" s="27" t="s">
        <v>23</v>
      </c>
      <c r="C42" s="65">
        <v>25750</v>
      </c>
      <c r="D42" s="84">
        <v>22191</v>
      </c>
      <c r="E42" s="28">
        <v>25313</v>
      </c>
      <c r="F42" s="84">
        <v>21892</v>
      </c>
      <c r="G42" s="65">
        <v>24894</v>
      </c>
      <c r="H42" s="84">
        <v>21607</v>
      </c>
      <c r="I42" s="28">
        <v>24494</v>
      </c>
      <c r="J42" s="84">
        <v>21336</v>
      </c>
      <c r="K42" s="65">
        <v>24110</v>
      </c>
      <c r="L42" s="84">
        <v>21076</v>
      </c>
    </row>
    <row r="43" spans="1:22" ht="16.2" thickBot="1" x14ac:dyDescent="0.35">
      <c r="B43" s="2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8.600000000000001" thickBot="1" x14ac:dyDescent="0.4">
      <c r="B44" s="2" t="s">
        <v>1</v>
      </c>
      <c r="C44" s="115">
        <v>2022</v>
      </c>
      <c r="D44" s="117"/>
      <c r="E44" s="115">
        <v>2023</v>
      </c>
      <c r="F44" s="117"/>
      <c r="G44" s="115">
        <v>2024</v>
      </c>
      <c r="H44" s="116"/>
      <c r="I44" s="115">
        <v>2025</v>
      </c>
      <c r="J44" s="116"/>
      <c r="K44" s="115">
        <v>2026</v>
      </c>
      <c r="L44" s="116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27.6" thickBot="1" x14ac:dyDescent="0.35">
      <c r="B45" s="29"/>
      <c r="C45" s="19" t="s">
        <v>18</v>
      </c>
      <c r="D45" s="20" t="s">
        <v>19</v>
      </c>
      <c r="E45" s="21" t="s">
        <v>18</v>
      </c>
      <c r="F45" s="20" t="s">
        <v>19</v>
      </c>
      <c r="G45" s="19" t="s">
        <v>18</v>
      </c>
      <c r="H45" s="20" t="s">
        <v>19</v>
      </c>
      <c r="I45" s="21" t="s">
        <v>18</v>
      </c>
      <c r="J45" s="20" t="s">
        <v>19</v>
      </c>
      <c r="K45" s="19" t="s">
        <v>18</v>
      </c>
      <c r="L45" s="20" t="s">
        <v>19</v>
      </c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6.2" thickBot="1" x14ac:dyDescent="0.35">
      <c r="B46" s="22" t="s">
        <v>20</v>
      </c>
      <c r="C46" s="75">
        <v>8227</v>
      </c>
      <c r="D46" s="76">
        <v>5174</v>
      </c>
      <c r="E46" s="77">
        <v>7875</v>
      </c>
      <c r="F46" s="76">
        <v>4938</v>
      </c>
      <c r="G46" s="75">
        <v>7539</v>
      </c>
      <c r="H46" s="76">
        <v>4712</v>
      </c>
      <c r="I46" s="77">
        <v>7216</v>
      </c>
      <c r="J46" s="76">
        <v>4497</v>
      </c>
      <c r="K46" s="75">
        <v>6908</v>
      </c>
      <c r="L46" s="76">
        <v>4291</v>
      </c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6.2" thickBot="1" x14ac:dyDescent="0.35">
      <c r="B47" s="23" t="s">
        <v>21</v>
      </c>
      <c r="C47" s="68">
        <v>495</v>
      </c>
      <c r="D47" s="79">
        <v>600</v>
      </c>
      <c r="E47" s="68">
        <v>495</v>
      </c>
      <c r="F47" s="79">
        <v>600</v>
      </c>
      <c r="G47" s="68">
        <v>495</v>
      </c>
      <c r="H47" s="79">
        <v>600</v>
      </c>
      <c r="I47" s="68">
        <v>495</v>
      </c>
      <c r="J47" s="79">
        <v>600</v>
      </c>
      <c r="K47" s="68">
        <v>495</v>
      </c>
      <c r="L47" s="79">
        <v>600</v>
      </c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6.2" thickBot="1" x14ac:dyDescent="0.35">
      <c r="B48" s="25" t="s">
        <v>22</v>
      </c>
      <c r="C48" s="81">
        <v>15021</v>
      </c>
      <c r="D48" s="82">
        <v>15055</v>
      </c>
      <c r="E48" s="81">
        <v>15021</v>
      </c>
      <c r="F48" s="82">
        <v>15055</v>
      </c>
      <c r="G48" s="81">
        <v>15021</v>
      </c>
      <c r="H48" s="82">
        <v>15055</v>
      </c>
      <c r="I48" s="81">
        <v>15021</v>
      </c>
      <c r="J48" s="82">
        <v>15055</v>
      </c>
      <c r="K48" s="81">
        <v>15021</v>
      </c>
      <c r="L48" s="82">
        <v>15055</v>
      </c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2:22" ht="16.2" thickBot="1" x14ac:dyDescent="0.35">
      <c r="B49" s="27" t="s">
        <v>23</v>
      </c>
      <c r="C49" s="65">
        <v>23743</v>
      </c>
      <c r="D49" s="84">
        <v>20828</v>
      </c>
      <c r="E49" s="28">
        <v>23391</v>
      </c>
      <c r="F49" s="84">
        <v>20592</v>
      </c>
      <c r="G49" s="65">
        <v>23055</v>
      </c>
      <c r="H49" s="84">
        <v>20366</v>
      </c>
      <c r="I49" s="28">
        <v>22733</v>
      </c>
      <c r="J49" s="84">
        <v>20151</v>
      </c>
      <c r="K49" s="65">
        <v>22424</v>
      </c>
      <c r="L49" s="84">
        <v>19946</v>
      </c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2:22" x14ac:dyDescent="0.3">
      <c r="B50" s="30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22" x14ac:dyDescent="0.3">
      <c r="B51" s="30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22" x14ac:dyDescent="0.3">
      <c r="B52" s="30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22" x14ac:dyDescent="0.3">
      <c r="B53" s="30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22" x14ac:dyDescent="0.3">
      <c r="B54" s="30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22" x14ac:dyDescent="0.3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2:22" x14ac:dyDescent="0.3">
      <c r="B56" s="30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22" x14ac:dyDescent="0.3">
      <c r="B57" s="30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22" x14ac:dyDescent="0.3">
      <c r="B58" s="32"/>
      <c r="C58" s="33"/>
      <c r="D58" s="31"/>
      <c r="E58" s="31"/>
      <c r="F58" s="31"/>
      <c r="G58" s="31"/>
      <c r="H58" s="31"/>
      <c r="I58" s="31"/>
      <c r="J58" s="31"/>
      <c r="K58" s="31"/>
      <c r="L58" s="31"/>
    </row>
    <row r="59" spans="2:22" x14ac:dyDescent="0.3">
      <c r="B59" s="30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2:22" x14ac:dyDescent="0.3">
      <c r="B60" s="30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22" x14ac:dyDescent="0.3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22" x14ac:dyDescent="0.3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22" x14ac:dyDescent="0.3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22" x14ac:dyDescent="0.3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2" x14ac:dyDescent="0.3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 x14ac:dyDescent="0.3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</sheetData>
  <sheetProtection selectLockedCells="1"/>
  <mergeCells count="14">
    <mergeCell ref="AG3:AI3"/>
    <mergeCell ref="B2:L2"/>
    <mergeCell ref="K44:L44"/>
    <mergeCell ref="C44:D44"/>
    <mergeCell ref="E44:F44"/>
    <mergeCell ref="G44:H44"/>
    <mergeCell ref="I44:J44"/>
    <mergeCell ref="B19:L19"/>
    <mergeCell ref="B36:L36"/>
    <mergeCell ref="C37:D37"/>
    <mergeCell ref="E37:F37"/>
    <mergeCell ref="G37:H37"/>
    <mergeCell ref="I37:J37"/>
    <mergeCell ref="K37:L37"/>
  </mergeCells>
  <pageMargins left="0.75" right="0.75" top="0.75" bottom="0.25" header="0.25" footer="0.75"/>
  <pageSetup orientation="landscape" r:id="rId1"/>
  <headerFooter alignWithMargins="0">
    <oddHeader>&amp;C&amp;"Garamond,Bold"&amp;18LCEC LOAD FORECAST 2009 - 2018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zoomScaleNormal="100" workbookViewId="0"/>
  </sheetViews>
  <sheetFormatPr defaultColWidth="9" defaultRowHeight="15.6" x14ac:dyDescent="0.3"/>
  <cols>
    <col min="1" max="31" width="13.6640625" style="42" customWidth="1"/>
    <col min="32" max="16384" width="9" style="42"/>
  </cols>
  <sheetData>
    <row r="1" spans="1:34" x14ac:dyDescent="0.3">
      <c r="A1" s="125" t="s">
        <v>43</v>
      </c>
    </row>
    <row r="2" spans="1:34" ht="21.6" thickBot="1" x14ac:dyDescent="0.45">
      <c r="A2" s="114" t="s">
        <v>24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34" ht="18" x14ac:dyDescent="0.35">
      <c r="A3" s="43" t="s">
        <v>1</v>
      </c>
      <c r="B3" s="119">
        <v>2017</v>
      </c>
      <c r="C3" s="120"/>
      <c r="D3" s="121"/>
      <c r="E3" s="119">
        <v>2018</v>
      </c>
      <c r="F3" s="120"/>
      <c r="G3" s="121"/>
      <c r="H3" s="119">
        <v>2019</v>
      </c>
      <c r="I3" s="120"/>
      <c r="J3" s="121"/>
      <c r="K3" s="119">
        <v>2020</v>
      </c>
      <c r="L3" s="120"/>
      <c r="M3" s="121"/>
      <c r="N3" s="119">
        <v>2021</v>
      </c>
      <c r="O3" s="120"/>
      <c r="P3" s="121"/>
      <c r="Q3" s="119">
        <v>2022</v>
      </c>
      <c r="R3" s="120"/>
      <c r="S3" s="121"/>
      <c r="T3" s="119">
        <v>2023</v>
      </c>
      <c r="U3" s="120"/>
      <c r="V3" s="121"/>
      <c r="W3" s="119">
        <v>2024</v>
      </c>
      <c r="X3" s="120"/>
      <c r="Y3" s="121"/>
      <c r="Z3" s="119">
        <v>2025</v>
      </c>
      <c r="AA3" s="120"/>
      <c r="AB3" s="121"/>
      <c r="AC3" s="122">
        <v>2026</v>
      </c>
      <c r="AD3" s="120"/>
      <c r="AE3" s="121"/>
      <c r="AF3" s="112"/>
      <c r="AG3" s="113"/>
      <c r="AH3" s="113"/>
    </row>
    <row r="4" spans="1:34" ht="16.2" thickBot="1" x14ac:dyDescent="0.35">
      <c r="A4" s="41"/>
      <c r="B4" s="44" t="s">
        <v>33</v>
      </c>
      <c r="C4" s="44" t="s">
        <v>2</v>
      </c>
      <c r="D4" s="45" t="s">
        <v>34</v>
      </c>
      <c r="E4" s="44" t="s">
        <v>33</v>
      </c>
      <c r="F4" s="44" t="s">
        <v>2</v>
      </c>
      <c r="G4" s="45" t="s">
        <v>34</v>
      </c>
      <c r="H4" s="44" t="s">
        <v>33</v>
      </c>
      <c r="I4" s="44" t="s">
        <v>2</v>
      </c>
      <c r="J4" s="45" t="s">
        <v>34</v>
      </c>
      <c r="K4" s="44" t="s">
        <v>33</v>
      </c>
      <c r="L4" s="44" t="s">
        <v>2</v>
      </c>
      <c r="M4" s="45" t="s">
        <v>34</v>
      </c>
      <c r="N4" s="44" t="s">
        <v>33</v>
      </c>
      <c r="O4" s="44" t="s">
        <v>2</v>
      </c>
      <c r="P4" s="45" t="s">
        <v>34</v>
      </c>
      <c r="Q4" s="44" t="s">
        <v>33</v>
      </c>
      <c r="R4" s="44" t="s">
        <v>2</v>
      </c>
      <c r="S4" s="45" t="s">
        <v>34</v>
      </c>
      <c r="T4" s="44" t="s">
        <v>33</v>
      </c>
      <c r="U4" s="44" t="s">
        <v>2</v>
      </c>
      <c r="V4" s="45" t="s">
        <v>34</v>
      </c>
      <c r="W4" s="44" t="s">
        <v>33</v>
      </c>
      <c r="X4" s="44" t="s">
        <v>2</v>
      </c>
      <c r="Y4" s="45" t="s">
        <v>34</v>
      </c>
      <c r="Z4" s="44" t="s">
        <v>33</v>
      </c>
      <c r="AA4" s="44" t="s">
        <v>2</v>
      </c>
      <c r="AB4" s="45" t="s">
        <v>34</v>
      </c>
      <c r="AC4" s="44" t="s">
        <v>33</v>
      </c>
      <c r="AD4" s="44" t="s">
        <v>2</v>
      </c>
      <c r="AE4" s="45" t="s">
        <v>34</v>
      </c>
      <c r="AF4" s="47"/>
      <c r="AG4" s="48"/>
      <c r="AH4" s="48"/>
    </row>
    <row r="5" spans="1:34" x14ac:dyDescent="0.3">
      <c r="A5" s="49" t="s">
        <v>3</v>
      </c>
      <c r="B5" s="50">
        <v>535047</v>
      </c>
      <c r="C5" s="51">
        <v>531836</v>
      </c>
      <c r="D5" s="52">
        <v>58523</v>
      </c>
      <c r="E5" s="53">
        <v>535582</v>
      </c>
      <c r="F5" s="51">
        <v>532368</v>
      </c>
      <c r="G5" s="54">
        <v>58582</v>
      </c>
      <c r="H5" s="55">
        <v>536117</v>
      </c>
      <c r="I5" s="51">
        <v>532901</v>
      </c>
      <c r="J5" s="56">
        <v>58641</v>
      </c>
      <c r="K5" s="55">
        <v>536653</v>
      </c>
      <c r="L5" s="51">
        <v>533433</v>
      </c>
      <c r="M5" s="56">
        <v>58699</v>
      </c>
      <c r="N5" s="55">
        <v>537190</v>
      </c>
      <c r="O5" s="51">
        <v>533967</v>
      </c>
      <c r="P5" s="56">
        <v>58758</v>
      </c>
      <c r="Q5" s="55">
        <v>537727</v>
      </c>
      <c r="R5" s="51">
        <v>534501</v>
      </c>
      <c r="S5" s="56">
        <v>58817</v>
      </c>
      <c r="T5" s="55">
        <v>538265</v>
      </c>
      <c r="U5" s="51">
        <v>535035</v>
      </c>
      <c r="V5" s="56">
        <v>58875</v>
      </c>
      <c r="W5" s="55">
        <v>538803</v>
      </c>
      <c r="X5" s="51">
        <v>535570</v>
      </c>
      <c r="Y5" s="56">
        <v>58934</v>
      </c>
      <c r="Z5" s="55">
        <v>539342</v>
      </c>
      <c r="AA5" s="51">
        <v>536106</v>
      </c>
      <c r="AB5" s="56">
        <v>58993</v>
      </c>
      <c r="AC5" s="55">
        <v>539881</v>
      </c>
      <c r="AD5" s="51">
        <v>536642</v>
      </c>
      <c r="AE5" s="56">
        <v>59052</v>
      </c>
      <c r="AF5" s="57"/>
      <c r="AG5" s="58"/>
      <c r="AH5" s="58"/>
    </row>
    <row r="6" spans="1:34" x14ac:dyDescent="0.3">
      <c r="A6" s="59" t="s">
        <v>4</v>
      </c>
      <c r="B6" s="50">
        <v>498579</v>
      </c>
      <c r="C6" s="51">
        <v>493593</v>
      </c>
      <c r="D6" s="56">
        <v>70333</v>
      </c>
      <c r="E6" s="53">
        <v>499077</v>
      </c>
      <c r="F6" s="51">
        <v>494087</v>
      </c>
      <c r="G6" s="54">
        <v>70404</v>
      </c>
      <c r="H6" s="55">
        <v>499577</v>
      </c>
      <c r="I6" s="51">
        <v>494581</v>
      </c>
      <c r="J6" s="56">
        <v>70474</v>
      </c>
      <c r="K6" s="55">
        <v>500076</v>
      </c>
      <c r="L6" s="51">
        <v>495075</v>
      </c>
      <c r="M6" s="56">
        <v>70544</v>
      </c>
      <c r="N6" s="55">
        <v>500576</v>
      </c>
      <c r="O6" s="51">
        <v>495570</v>
      </c>
      <c r="P6" s="56">
        <v>70615</v>
      </c>
      <c r="Q6" s="55">
        <v>501077</v>
      </c>
      <c r="R6" s="51">
        <v>496066</v>
      </c>
      <c r="S6" s="56">
        <v>70686</v>
      </c>
      <c r="T6" s="55">
        <v>501578</v>
      </c>
      <c r="U6" s="51">
        <v>496562</v>
      </c>
      <c r="V6" s="56">
        <v>70756</v>
      </c>
      <c r="W6" s="55">
        <v>502079</v>
      </c>
      <c r="X6" s="51">
        <v>497059</v>
      </c>
      <c r="Y6" s="56">
        <v>70827</v>
      </c>
      <c r="Z6" s="55">
        <v>502582</v>
      </c>
      <c r="AA6" s="51">
        <v>497556</v>
      </c>
      <c r="AB6" s="56">
        <v>70898</v>
      </c>
      <c r="AC6" s="55">
        <v>503084</v>
      </c>
      <c r="AD6" s="51">
        <v>498053</v>
      </c>
      <c r="AE6" s="56">
        <v>70969</v>
      </c>
      <c r="AF6" s="57"/>
      <c r="AG6" s="58"/>
      <c r="AH6" s="58"/>
    </row>
    <row r="7" spans="1:34" x14ac:dyDescent="0.3">
      <c r="A7" s="59" t="s">
        <v>5</v>
      </c>
      <c r="B7" s="50">
        <v>427050</v>
      </c>
      <c r="C7" s="51">
        <v>423207</v>
      </c>
      <c r="D7" s="56">
        <v>57166</v>
      </c>
      <c r="E7" s="53">
        <v>427477</v>
      </c>
      <c r="F7" s="51">
        <v>423630</v>
      </c>
      <c r="G7" s="54">
        <v>57223</v>
      </c>
      <c r="H7" s="55">
        <v>427905</v>
      </c>
      <c r="I7" s="51">
        <v>424054</v>
      </c>
      <c r="J7" s="56">
        <v>57280</v>
      </c>
      <c r="K7" s="55">
        <v>428333</v>
      </c>
      <c r="L7" s="51">
        <v>424478</v>
      </c>
      <c r="M7" s="56">
        <v>57337</v>
      </c>
      <c r="N7" s="55">
        <v>428761</v>
      </c>
      <c r="O7" s="51">
        <v>424902</v>
      </c>
      <c r="P7" s="56">
        <v>57395</v>
      </c>
      <c r="Q7" s="55">
        <v>429190</v>
      </c>
      <c r="R7" s="51">
        <v>425327</v>
      </c>
      <c r="S7" s="56">
        <v>57452</v>
      </c>
      <c r="T7" s="55">
        <v>429619</v>
      </c>
      <c r="U7" s="51">
        <v>425752</v>
      </c>
      <c r="V7" s="56">
        <v>57510</v>
      </c>
      <c r="W7" s="55">
        <v>430049</v>
      </c>
      <c r="X7" s="51">
        <v>426178</v>
      </c>
      <c r="Y7" s="56">
        <v>57567</v>
      </c>
      <c r="Z7" s="55">
        <v>430479</v>
      </c>
      <c r="AA7" s="51">
        <v>426604</v>
      </c>
      <c r="AB7" s="56">
        <v>57625</v>
      </c>
      <c r="AC7" s="55">
        <v>430909</v>
      </c>
      <c r="AD7" s="51">
        <v>427031</v>
      </c>
      <c r="AE7" s="56">
        <v>57682</v>
      </c>
      <c r="AF7" s="57"/>
      <c r="AG7" s="58"/>
      <c r="AH7" s="58"/>
    </row>
    <row r="8" spans="1:34" x14ac:dyDescent="0.3">
      <c r="A8" s="59" t="s">
        <v>6</v>
      </c>
      <c r="B8" s="50">
        <v>444243</v>
      </c>
      <c r="C8" s="51">
        <v>439801</v>
      </c>
      <c r="D8" s="56">
        <v>62668</v>
      </c>
      <c r="E8" s="53">
        <v>447575</v>
      </c>
      <c r="F8" s="51">
        <v>443099</v>
      </c>
      <c r="G8" s="54">
        <v>63138</v>
      </c>
      <c r="H8" s="55">
        <v>450932</v>
      </c>
      <c r="I8" s="51">
        <v>446422</v>
      </c>
      <c r="J8" s="56">
        <v>63612</v>
      </c>
      <c r="K8" s="55">
        <v>454314</v>
      </c>
      <c r="L8" s="51">
        <v>449770</v>
      </c>
      <c r="M8" s="56">
        <v>64089</v>
      </c>
      <c r="N8" s="55">
        <v>457721</v>
      </c>
      <c r="O8" s="51">
        <v>453144</v>
      </c>
      <c r="P8" s="56">
        <v>64569</v>
      </c>
      <c r="Q8" s="55">
        <v>461154</v>
      </c>
      <c r="R8" s="51">
        <v>456542</v>
      </c>
      <c r="S8" s="56">
        <v>65054</v>
      </c>
      <c r="T8" s="55">
        <v>464613</v>
      </c>
      <c r="U8" s="51">
        <v>459966</v>
      </c>
      <c r="V8" s="56">
        <v>65542</v>
      </c>
      <c r="W8" s="55">
        <v>468097</v>
      </c>
      <c r="X8" s="51">
        <v>463416</v>
      </c>
      <c r="Y8" s="56">
        <v>66033</v>
      </c>
      <c r="Z8" s="55">
        <v>471608</v>
      </c>
      <c r="AA8" s="51">
        <v>466892</v>
      </c>
      <c r="AB8" s="56">
        <v>66528</v>
      </c>
      <c r="AC8" s="55">
        <v>475145</v>
      </c>
      <c r="AD8" s="51">
        <v>470393</v>
      </c>
      <c r="AE8" s="56">
        <v>67027</v>
      </c>
      <c r="AF8" s="57"/>
      <c r="AG8" s="58"/>
      <c r="AH8" s="58"/>
    </row>
    <row r="9" spans="1:34" x14ac:dyDescent="0.3">
      <c r="A9" s="59" t="s">
        <v>7</v>
      </c>
      <c r="B9" s="50">
        <v>525443</v>
      </c>
      <c r="C9" s="51">
        <v>519663</v>
      </c>
      <c r="D9" s="56">
        <v>77721</v>
      </c>
      <c r="E9" s="53">
        <v>528070</v>
      </c>
      <c r="F9" s="51">
        <v>522262</v>
      </c>
      <c r="G9" s="54">
        <v>78110</v>
      </c>
      <c r="H9" s="55">
        <v>530711</v>
      </c>
      <c r="I9" s="51">
        <v>524873</v>
      </c>
      <c r="J9" s="56">
        <v>78500</v>
      </c>
      <c r="K9" s="55">
        <v>533364</v>
      </c>
      <c r="L9" s="51">
        <v>527497</v>
      </c>
      <c r="M9" s="56">
        <v>78893</v>
      </c>
      <c r="N9" s="55">
        <v>536031</v>
      </c>
      <c r="O9" s="51">
        <v>530135</v>
      </c>
      <c r="P9" s="56">
        <v>79287</v>
      </c>
      <c r="Q9" s="55">
        <v>538711</v>
      </c>
      <c r="R9" s="51">
        <v>532786</v>
      </c>
      <c r="S9" s="56">
        <v>79684</v>
      </c>
      <c r="T9" s="55">
        <v>541405</v>
      </c>
      <c r="U9" s="51">
        <v>535449</v>
      </c>
      <c r="V9" s="56">
        <v>80082</v>
      </c>
      <c r="W9" s="55">
        <v>544112</v>
      </c>
      <c r="X9" s="51">
        <v>538127</v>
      </c>
      <c r="Y9" s="56">
        <v>80483</v>
      </c>
      <c r="Z9" s="55">
        <v>546833</v>
      </c>
      <c r="AA9" s="51">
        <v>540817</v>
      </c>
      <c r="AB9" s="56">
        <v>80885</v>
      </c>
      <c r="AC9" s="55">
        <v>549567</v>
      </c>
      <c r="AD9" s="51">
        <v>543521</v>
      </c>
      <c r="AE9" s="56">
        <v>81289</v>
      </c>
      <c r="AF9" s="57"/>
      <c r="AG9" s="58"/>
      <c r="AH9" s="58"/>
    </row>
    <row r="10" spans="1:34" x14ac:dyDescent="0.3">
      <c r="A10" s="60" t="s">
        <v>8</v>
      </c>
      <c r="B10" s="50">
        <v>556174</v>
      </c>
      <c r="C10" s="51">
        <v>552837</v>
      </c>
      <c r="D10" s="56">
        <v>60834</v>
      </c>
      <c r="E10" s="53">
        <v>558955</v>
      </c>
      <c r="F10" s="51">
        <v>555602</v>
      </c>
      <c r="G10" s="54">
        <v>61139</v>
      </c>
      <c r="H10" s="55">
        <v>561750</v>
      </c>
      <c r="I10" s="51">
        <v>558380</v>
      </c>
      <c r="J10" s="56">
        <v>61444</v>
      </c>
      <c r="K10" s="55">
        <v>564559</v>
      </c>
      <c r="L10" s="51">
        <v>561172</v>
      </c>
      <c r="M10" s="56">
        <v>61751</v>
      </c>
      <c r="N10" s="55">
        <v>567382</v>
      </c>
      <c r="O10" s="51">
        <v>563977</v>
      </c>
      <c r="P10" s="56">
        <v>62060</v>
      </c>
      <c r="Q10" s="55">
        <v>570219</v>
      </c>
      <c r="R10" s="51">
        <v>566797</v>
      </c>
      <c r="S10" s="56">
        <v>62371</v>
      </c>
      <c r="T10" s="55">
        <v>573070</v>
      </c>
      <c r="U10" s="51">
        <v>569631</v>
      </c>
      <c r="V10" s="56">
        <v>62682</v>
      </c>
      <c r="W10" s="55">
        <v>575935</v>
      </c>
      <c r="X10" s="51">
        <v>572479</v>
      </c>
      <c r="Y10" s="56">
        <v>62996</v>
      </c>
      <c r="Z10" s="55">
        <v>578815</v>
      </c>
      <c r="AA10" s="51">
        <v>575342</v>
      </c>
      <c r="AB10" s="56">
        <v>63311</v>
      </c>
      <c r="AC10" s="55">
        <v>581709</v>
      </c>
      <c r="AD10" s="51">
        <v>578219</v>
      </c>
      <c r="AE10" s="56">
        <v>63627</v>
      </c>
      <c r="AF10" s="57"/>
      <c r="AG10" s="58"/>
      <c r="AH10" s="58"/>
    </row>
    <row r="11" spans="1:34" x14ac:dyDescent="0.3">
      <c r="A11" s="60" t="s">
        <v>9</v>
      </c>
      <c r="B11" s="50">
        <v>561256</v>
      </c>
      <c r="C11" s="51">
        <v>555643</v>
      </c>
      <c r="D11" s="56">
        <v>79175</v>
      </c>
      <c r="E11" s="53">
        <v>562378</v>
      </c>
      <c r="F11" s="51">
        <v>556754</v>
      </c>
      <c r="G11" s="54">
        <v>79333</v>
      </c>
      <c r="H11" s="55">
        <v>563503</v>
      </c>
      <c r="I11" s="51">
        <v>557868</v>
      </c>
      <c r="J11" s="56">
        <v>79492</v>
      </c>
      <c r="K11" s="55">
        <v>564630</v>
      </c>
      <c r="L11" s="51">
        <v>558984</v>
      </c>
      <c r="M11" s="56">
        <v>79651</v>
      </c>
      <c r="N11" s="55">
        <v>565759</v>
      </c>
      <c r="O11" s="51">
        <v>560102</v>
      </c>
      <c r="P11" s="56">
        <v>79810</v>
      </c>
      <c r="Q11" s="55">
        <v>566891</v>
      </c>
      <c r="R11" s="51">
        <v>561222</v>
      </c>
      <c r="S11" s="56">
        <v>79970</v>
      </c>
      <c r="T11" s="55">
        <v>568024</v>
      </c>
      <c r="U11" s="51">
        <v>562344</v>
      </c>
      <c r="V11" s="56">
        <v>80130</v>
      </c>
      <c r="W11" s="55">
        <v>569161</v>
      </c>
      <c r="X11" s="51">
        <v>563469</v>
      </c>
      <c r="Y11" s="56">
        <v>80290</v>
      </c>
      <c r="Z11" s="55">
        <v>570299</v>
      </c>
      <c r="AA11" s="51">
        <v>564596</v>
      </c>
      <c r="AB11" s="56">
        <v>80451</v>
      </c>
      <c r="AC11" s="55">
        <v>571439</v>
      </c>
      <c r="AD11" s="51">
        <v>565725</v>
      </c>
      <c r="AE11" s="56">
        <v>80611</v>
      </c>
      <c r="AF11" s="57"/>
      <c r="AG11" s="58"/>
      <c r="AH11" s="58"/>
    </row>
    <row r="12" spans="1:34" x14ac:dyDescent="0.3">
      <c r="A12" s="60" t="s">
        <v>10</v>
      </c>
      <c r="B12" s="50">
        <v>562944</v>
      </c>
      <c r="C12" s="51">
        <v>559566</v>
      </c>
      <c r="D12" s="56">
        <v>61575</v>
      </c>
      <c r="E12" s="53">
        <v>564070</v>
      </c>
      <c r="F12" s="51">
        <v>560685</v>
      </c>
      <c r="G12" s="54">
        <v>61698</v>
      </c>
      <c r="H12" s="55">
        <v>565198</v>
      </c>
      <c r="I12" s="51">
        <v>561807</v>
      </c>
      <c r="J12" s="56">
        <v>61821</v>
      </c>
      <c r="K12" s="55">
        <v>566328</v>
      </c>
      <c r="L12" s="51">
        <v>562930</v>
      </c>
      <c r="M12" s="56">
        <v>61945</v>
      </c>
      <c r="N12" s="55">
        <v>567461</v>
      </c>
      <c r="O12" s="51">
        <v>564056</v>
      </c>
      <c r="P12" s="56">
        <v>62069</v>
      </c>
      <c r="Q12" s="55">
        <v>568596</v>
      </c>
      <c r="R12" s="51">
        <v>565184</v>
      </c>
      <c r="S12" s="56">
        <v>62193</v>
      </c>
      <c r="T12" s="55">
        <v>569733</v>
      </c>
      <c r="U12" s="51">
        <v>566314</v>
      </c>
      <c r="V12" s="56">
        <v>62317</v>
      </c>
      <c r="W12" s="55">
        <v>570872</v>
      </c>
      <c r="X12" s="51">
        <v>567447</v>
      </c>
      <c r="Y12" s="56">
        <v>62442</v>
      </c>
      <c r="Z12" s="55">
        <v>572014</v>
      </c>
      <c r="AA12" s="51">
        <v>568582</v>
      </c>
      <c r="AB12" s="56">
        <v>62567</v>
      </c>
      <c r="AC12" s="55">
        <v>573158</v>
      </c>
      <c r="AD12" s="51">
        <v>569719</v>
      </c>
      <c r="AE12" s="56">
        <v>62692</v>
      </c>
      <c r="AF12" s="57"/>
      <c r="AG12" s="58"/>
      <c r="AH12" s="58"/>
    </row>
    <row r="13" spans="1:34" x14ac:dyDescent="0.3">
      <c r="A13" s="60" t="s">
        <v>11</v>
      </c>
      <c r="B13" s="50">
        <v>544070</v>
      </c>
      <c r="C13" s="51">
        <v>539717</v>
      </c>
      <c r="D13" s="56">
        <v>68682</v>
      </c>
      <c r="E13" s="53">
        <v>546790</v>
      </c>
      <c r="F13" s="51">
        <v>542416</v>
      </c>
      <c r="G13" s="54">
        <v>69026</v>
      </c>
      <c r="H13" s="55">
        <v>549524</v>
      </c>
      <c r="I13" s="51">
        <v>545128</v>
      </c>
      <c r="J13" s="56">
        <v>69371</v>
      </c>
      <c r="K13" s="55">
        <v>552272</v>
      </c>
      <c r="L13" s="51">
        <v>547853</v>
      </c>
      <c r="M13" s="56">
        <v>69718</v>
      </c>
      <c r="N13" s="55">
        <v>555033</v>
      </c>
      <c r="O13" s="51">
        <v>550593</v>
      </c>
      <c r="P13" s="56">
        <v>70066</v>
      </c>
      <c r="Q13" s="55">
        <v>557808</v>
      </c>
      <c r="R13" s="51">
        <v>553346</v>
      </c>
      <c r="S13" s="56">
        <v>70417</v>
      </c>
      <c r="T13" s="55">
        <v>560597</v>
      </c>
      <c r="U13" s="51">
        <v>556112</v>
      </c>
      <c r="V13" s="56">
        <v>70769</v>
      </c>
      <c r="W13" s="55">
        <v>563400</v>
      </c>
      <c r="X13" s="51">
        <v>558893</v>
      </c>
      <c r="Y13" s="56">
        <v>71122</v>
      </c>
      <c r="Z13" s="55">
        <v>566217</v>
      </c>
      <c r="AA13" s="51">
        <v>561687</v>
      </c>
      <c r="AB13" s="56">
        <v>71478</v>
      </c>
      <c r="AC13" s="55">
        <v>569048</v>
      </c>
      <c r="AD13" s="51">
        <v>564496</v>
      </c>
      <c r="AE13" s="56">
        <v>71835</v>
      </c>
      <c r="AF13" s="57"/>
      <c r="AG13" s="58"/>
      <c r="AH13" s="58"/>
    </row>
    <row r="14" spans="1:34" x14ac:dyDescent="0.3">
      <c r="A14" s="60" t="s">
        <v>12</v>
      </c>
      <c r="B14" s="50">
        <v>504927</v>
      </c>
      <c r="C14" s="51">
        <v>502907</v>
      </c>
      <c r="D14" s="56">
        <v>45117</v>
      </c>
      <c r="E14" s="53">
        <v>505936</v>
      </c>
      <c r="F14" s="51">
        <v>503913</v>
      </c>
      <c r="G14" s="54">
        <v>45207</v>
      </c>
      <c r="H14" s="55">
        <v>506948</v>
      </c>
      <c r="I14" s="51">
        <v>504920</v>
      </c>
      <c r="J14" s="56">
        <v>45297</v>
      </c>
      <c r="K14" s="55">
        <v>507962</v>
      </c>
      <c r="L14" s="51">
        <v>505930</v>
      </c>
      <c r="M14" s="56">
        <v>45388</v>
      </c>
      <c r="N14" s="55">
        <v>508978</v>
      </c>
      <c r="O14" s="51">
        <v>506942</v>
      </c>
      <c r="P14" s="56">
        <v>45479</v>
      </c>
      <c r="Q14" s="55">
        <v>509996</v>
      </c>
      <c r="R14" s="51">
        <v>507956</v>
      </c>
      <c r="S14" s="56">
        <v>45570</v>
      </c>
      <c r="T14" s="55">
        <v>511016</v>
      </c>
      <c r="U14" s="51">
        <v>508972</v>
      </c>
      <c r="V14" s="56">
        <v>45661</v>
      </c>
      <c r="W14" s="55">
        <v>512038</v>
      </c>
      <c r="X14" s="51">
        <v>509990</v>
      </c>
      <c r="Y14" s="56">
        <v>45752</v>
      </c>
      <c r="Z14" s="55">
        <v>513062</v>
      </c>
      <c r="AA14" s="51">
        <v>511010</v>
      </c>
      <c r="AB14" s="56">
        <v>45844</v>
      </c>
      <c r="AC14" s="55">
        <v>514088</v>
      </c>
      <c r="AD14" s="51">
        <v>512032</v>
      </c>
      <c r="AE14" s="56">
        <v>45935</v>
      </c>
      <c r="AF14" s="57"/>
      <c r="AG14" s="58"/>
      <c r="AH14" s="58"/>
    </row>
    <row r="15" spans="1:34" x14ac:dyDescent="0.3">
      <c r="A15" s="59" t="s">
        <v>13</v>
      </c>
      <c r="B15" s="50">
        <v>410383</v>
      </c>
      <c r="C15" s="51">
        <v>407100</v>
      </c>
      <c r="D15" s="56">
        <v>51806</v>
      </c>
      <c r="E15" s="53">
        <v>410793</v>
      </c>
      <c r="F15" s="51">
        <v>407507</v>
      </c>
      <c r="G15" s="54">
        <v>51858</v>
      </c>
      <c r="H15" s="55">
        <v>411204</v>
      </c>
      <c r="I15" s="51">
        <v>407914</v>
      </c>
      <c r="J15" s="56">
        <v>51910</v>
      </c>
      <c r="K15" s="55">
        <v>411615</v>
      </c>
      <c r="L15" s="51">
        <v>408322</v>
      </c>
      <c r="M15" s="56">
        <v>51961</v>
      </c>
      <c r="N15" s="55">
        <v>412027</v>
      </c>
      <c r="O15" s="51">
        <v>408731</v>
      </c>
      <c r="P15" s="56">
        <v>52013</v>
      </c>
      <c r="Q15" s="55">
        <v>412439</v>
      </c>
      <c r="R15" s="51">
        <v>409139</v>
      </c>
      <c r="S15" s="56">
        <v>52065</v>
      </c>
      <c r="T15" s="55">
        <v>412851</v>
      </c>
      <c r="U15" s="51">
        <v>409548</v>
      </c>
      <c r="V15" s="56">
        <v>52117</v>
      </c>
      <c r="W15" s="55">
        <v>413264</v>
      </c>
      <c r="X15" s="51">
        <v>409958</v>
      </c>
      <c r="Y15" s="56">
        <v>52170</v>
      </c>
      <c r="Z15" s="55">
        <v>413677</v>
      </c>
      <c r="AA15" s="51">
        <v>410368</v>
      </c>
      <c r="AB15" s="56">
        <v>52222</v>
      </c>
      <c r="AC15" s="55">
        <v>414091</v>
      </c>
      <c r="AD15" s="51">
        <v>410778</v>
      </c>
      <c r="AE15" s="56">
        <v>52274</v>
      </c>
      <c r="AF15" s="57"/>
      <c r="AG15" s="58"/>
      <c r="AH15" s="58"/>
    </row>
    <row r="16" spans="1:34" ht="16.2" thickBot="1" x14ac:dyDescent="0.35">
      <c r="A16" s="44" t="s">
        <v>14</v>
      </c>
      <c r="B16" s="50">
        <v>391272</v>
      </c>
      <c r="C16" s="51">
        <v>390490</v>
      </c>
      <c r="D16" s="56">
        <v>24734</v>
      </c>
      <c r="E16" s="53">
        <v>391664</v>
      </c>
      <c r="F16" s="51">
        <v>390880</v>
      </c>
      <c r="G16" s="54">
        <v>24759</v>
      </c>
      <c r="H16" s="55">
        <v>392055</v>
      </c>
      <c r="I16" s="51">
        <v>391271</v>
      </c>
      <c r="J16" s="56">
        <v>24783</v>
      </c>
      <c r="K16" s="55">
        <v>392447</v>
      </c>
      <c r="L16" s="51">
        <v>391663</v>
      </c>
      <c r="M16" s="56">
        <v>24808</v>
      </c>
      <c r="N16" s="55">
        <v>392840</v>
      </c>
      <c r="O16" s="51">
        <v>392054</v>
      </c>
      <c r="P16" s="56">
        <v>24833</v>
      </c>
      <c r="Q16" s="55">
        <v>393233</v>
      </c>
      <c r="R16" s="51">
        <v>392446</v>
      </c>
      <c r="S16" s="56">
        <v>24858</v>
      </c>
      <c r="T16" s="55">
        <v>393626</v>
      </c>
      <c r="U16" s="51">
        <v>392839</v>
      </c>
      <c r="V16" s="56">
        <v>24883</v>
      </c>
      <c r="W16" s="55">
        <v>394020</v>
      </c>
      <c r="X16" s="51">
        <v>393232</v>
      </c>
      <c r="Y16" s="56">
        <v>24908</v>
      </c>
      <c r="Z16" s="55">
        <v>394414</v>
      </c>
      <c r="AA16" s="51">
        <v>393625</v>
      </c>
      <c r="AB16" s="56">
        <v>24932</v>
      </c>
      <c r="AC16" s="55">
        <v>394808</v>
      </c>
      <c r="AD16" s="51">
        <v>394018</v>
      </c>
      <c r="AE16" s="56">
        <v>24957</v>
      </c>
      <c r="AF16" s="57"/>
      <c r="AG16" s="58"/>
      <c r="AH16" s="58"/>
    </row>
    <row r="17" spans="1:34" x14ac:dyDescent="0.3">
      <c r="A17" s="4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4" x14ac:dyDescent="0.3">
      <c r="A18" s="4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34" ht="21.6" thickBot="1" x14ac:dyDescent="0.45">
      <c r="A19" s="118" t="s">
        <v>25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</row>
    <row r="20" spans="1:34" ht="18" x14ac:dyDescent="0.35">
      <c r="A20" s="43" t="s">
        <v>1</v>
      </c>
      <c r="B20" s="61">
        <v>2017</v>
      </c>
      <c r="C20" s="61">
        <v>2018</v>
      </c>
      <c r="D20" s="61">
        <v>2019</v>
      </c>
      <c r="E20" s="61">
        <v>2020</v>
      </c>
      <c r="F20" s="61">
        <v>2021</v>
      </c>
      <c r="G20" s="61">
        <v>2022</v>
      </c>
      <c r="H20" s="61">
        <v>2023</v>
      </c>
      <c r="I20" s="61">
        <v>2024</v>
      </c>
      <c r="J20" s="61">
        <v>2025</v>
      </c>
      <c r="K20" s="61">
        <v>2026</v>
      </c>
      <c r="L20" s="90"/>
    </row>
    <row r="21" spans="1:34" ht="16.2" thickBot="1" x14ac:dyDescent="0.35">
      <c r="A21" s="48"/>
      <c r="B21" s="62" t="s">
        <v>16</v>
      </c>
      <c r="C21" s="63" t="s">
        <v>16</v>
      </c>
      <c r="D21" s="63" t="s">
        <v>16</v>
      </c>
      <c r="E21" s="63" t="s">
        <v>16</v>
      </c>
      <c r="F21" s="63" t="s">
        <v>16</v>
      </c>
      <c r="G21" s="63" t="s">
        <v>16</v>
      </c>
      <c r="H21" s="63" t="s">
        <v>16</v>
      </c>
      <c r="I21" s="63" t="s">
        <v>16</v>
      </c>
      <c r="J21" s="63" t="s">
        <v>16</v>
      </c>
      <c r="K21" s="63" t="s">
        <v>16</v>
      </c>
    </row>
    <row r="22" spans="1:34" x14ac:dyDescent="0.3">
      <c r="A22" s="64" t="s">
        <v>3</v>
      </c>
      <c r="B22" s="65">
        <v>204660272</v>
      </c>
      <c r="C22" s="66">
        <v>207730177</v>
      </c>
      <c r="D22" s="66">
        <v>210846129</v>
      </c>
      <c r="E22" s="66">
        <v>214008821</v>
      </c>
      <c r="F22" s="66">
        <v>217218953</v>
      </c>
      <c r="G22" s="66">
        <v>220477238</v>
      </c>
      <c r="H22" s="66">
        <v>223784396</v>
      </c>
      <c r="I22" s="66">
        <v>227141162</v>
      </c>
      <c r="J22" s="66">
        <v>230548280</v>
      </c>
      <c r="K22" s="66">
        <v>234006504</v>
      </c>
    </row>
    <row r="23" spans="1:34" x14ac:dyDescent="0.3">
      <c r="A23" s="67" t="s">
        <v>4</v>
      </c>
      <c r="B23" s="68">
        <v>190831863</v>
      </c>
      <c r="C23" s="69">
        <v>193694341</v>
      </c>
      <c r="D23" s="69">
        <v>196599756</v>
      </c>
      <c r="E23" s="69">
        <v>199548752</v>
      </c>
      <c r="F23" s="69">
        <v>202541984</v>
      </c>
      <c r="G23" s="69">
        <v>205580113</v>
      </c>
      <c r="H23" s="69">
        <v>208663815</v>
      </c>
      <c r="I23" s="69">
        <v>211793772</v>
      </c>
      <c r="J23" s="69">
        <v>214970679</v>
      </c>
      <c r="K23" s="69">
        <v>218195239</v>
      </c>
    </row>
    <row r="24" spans="1:34" x14ac:dyDescent="0.3">
      <c r="A24" s="67" t="s">
        <v>5</v>
      </c>
      <c r="B24" s="68">
        <v>212473641</v>
      </c>
      <c r="C24" s="69">
        <v>215660746</v>
      </c>
      <c r="D24" s="69">
        <v>218895657</v>
      </c>
      <c r="E24" s="69">
        <v>222179092</v>
      </c>
      <c r="F24" s="69">
        <v>225511778</v>
      </c>
      <c r="G24" s="69">
        <v>228894455</v>
      </c>
      <c r="H24" s="69">
        <v>232327872</v>
      </c>
      <c r="I24" s="69">
        <v>235812790</v>
      </c>
      <c r="J24" s="69">
        <v>239349982</v>
      </c>
      <c r="K24" s="69">
        <v>242940231</v>
      </c>
    </row>
    <row r="25" spans="1:34" x14ac:dyDescent="0.3">
      <c r="A25" s="67" t="s">
        <v>6</v>
      </c>
      <c r="B25" s="68">
        <v>214841760</v>
      </c>
      <c r="C25" s="69">
        <v>218064387</v>
      </c>
      <c r="D25" s="69">
        <v>221335352</v>
      </c>
      <c r="E25" s="69">
        <v>224655383</v>
      </c>
      <c r="F25" s="69">
        <v>228025213</v>
      </c>
      <c r="G25" s="69">
        <v>231445592</v>
      </c>
      <c r="H25" s="69">
        <v>234917275</v>
      </c>
      <c r="I25" s="69">
        <v>238441035</v>
      </c>
      <c r="J25" s="69">
        <v>242017650</v>
      </c>
      <c r="K25" s="69">
        <v>245647915</v>
      </c>
    </row>
    <row r="26" spans="1:34" x14ac:dyDescent="0.3">
      <c r="A26" s="67" t="s">
        <v>7</v>
      </c>
      <c r="B26" s="68">
        <v>246651975</v>
      </c>
      <c r="C26" s="69">
        <v>250351754</v>
      </c>
      <c r="D26" s="69">
        <v>254107031</v>
      </c>
      <c r="E26" s="69">
        <v>257918636</v>
      </c>
      <c r="F26" s="69">
        <v>261787416</v>
      </c>
      <c r="G26" s="69">
        <v>265714227</v>
      </c>
      <c r="H26" s="69">
        <v>269699940</v>
      </c>
      <c r="I26" s="69">
        <v>273745439</v>
      </c>
      <c r="J26" s="69">
        <v>277851621</v>
      </c>
      <c r="K26" s="69">
        <v>282019395</v>
      </c>
    </row>
    <row r="27" spans="1:34" x14ac:dyDescent="0.3">
      <c r="A27" s="67" t="s">
        <v>8</v>
      </c>
      <c r="B27" s="68">
        <v>262150990</v>
      </c>
      <c r="C27" s="69">
        <v>266083255</v>
      </c>
      <c r="D27" s="69">
        <v>270074504</v>
      </c>
      <c r="E27" s="69">
        <v>274125622</v>
      </c>
      <c r="F27" s="69">
        <v>278237506</v>
      </c>
      <c r="G27" s="69">
        <v>282411069</v>
      </c>
      <c r="H27" s="69">
        <v>286647235</v>
      </c>
      <c r="I27" s="69">
        <v>290946943</v>
      </c>
      <c r="J27" s="69">
        <v>295311147</v>
      </c>
      <c r="K27" s="69">
        <v>299740815</v>
      </c>
    </row>
    <row r="28" spans="1:34" x14ac:dyDescent="0.3">
      <c r="A28" s="67" t="s">
        <v>9</v>
      </c>
      <c r="B28" s="68">
        <v>262007191</v>
      </c>
      <c r="C28" s="69">
        <v>265937299</v>
      </c>
      <c r="D28" s="69">
        <v>269926359</v>
      </c>
      <c r="E28" s="69">
        <v>273975254</v>
      </c>
      <c r="F28" s="69">
        <v>278084883</v>
      </c>
      <c r="G28" s="69">
        <v>282256156</v>
      </c>
      <c r="H28" s="69">
        <v>286489999</v>
      </c>
      <c r="I28" s="69">
        <v>290787349</v>
      </c>
      <c r="J28" s="69">
        <v>295149159</v>
      </c>
      <c r="K28" s="69">
        <v>299576396</v>
      </c>
    </row>
    <row r="29" spans="1:34" x14ac:dyDescent="0.3">
      <c r="A29" s="67" t="s">
        <v>10</v>
      </c>
      <c r="B29" s="68">
        <v>267185889</v>
      </c>
      <c r="C29" s="69">
        <v>271193678</v>
      </c>
      <c r="D29" s="69">
        <v>275261583</v>
      </c>
      <c r="E29" s="69">
        <v>279390507</v>
      </c>
      <c r="F29" s="69">
        <v>283581364</v>
      </c>
      <c r="G29" s="69">
        <v>287835085</v>
      </c>
      <c r="H29" s="69">
        <v>292152611</v>
      </c>
      <c r="I29" s="69">
        <v>296534900</v>
      </c>
      <c r="J29" s="69">
        <v>300982924</v>
      </c>
      <c r="K29" s="69">
        <v>305497667</v>
      </c>
    </row>
    <row r="30" spans="1:34" x14ac:dyDescent="0.3">
      <c r="A30" s="67" t="s">
        <v>11</v>
      </c>
      <c r="B30" s="68">
        <v>258424093</v>
      </c>
      <c r="C30" s="69">
        <v>262300454</v>
      </c>
      <c r="D30" s="69">
        <v>266234961</v>
      </c>
      <c r="E30" s="69">
        <v>270228485</v>
      </c>
      <c r="F30" s="69">
        <v>274281913</v>
      </c>
      <c r="G30" s="69">
        <v>278396141</v>
      </c>
      <c r="H30" s="69">
        <v>282572083</v>
      </c>
      <c r="I30" s="69">
        <v>286810665</v>
      </c>
      <c r="J30" s="69">
        <v>291112825</v>
      </c>
      <c r="K30" s="69">
        <v>295479517</v>
      </c>
    </row>
    <row r="31" spans="1:34" x14ac:dyDescent="0.3">
      <c r="A31" s="67" t="s">
        <v>12</v>
      </c>
      <c r="B31" s="68">
        <v>237209173</v>
      </c>
      <c r="C31" s="69">
        <v>240767311</v>
      </c>
      <c r="D31" s="69">
        <v>244378820</v>
      </c>
      <c r="E31" s="69">
        <v>248044503</v>
      </c>
      <c r="F31" s="69">
        <v>251765170</v>
      </c>
      <c r="G31" s="69">
        <v>255541648</v>
      </c>
      <c r="H31" s="69">
        <v>259374772</v>
      </c>
      <c r="I31" s="69">
        <v>263265394</v>
      </c>
      <c r="J31" s="69">
        <v>267214375</v>
      </c>
      <c r="K31" s="69">
        <v>271222591</v>
      </c>
    </row>
    <row r="32" spans="1:34" x14ac:dyDescent="0.3">
      <c r="A32" s="67" t="s">
        <v>13</v>
      </c>
      <c r="B32" s="68">
        <v>201155599</v>
      </c>
      <c r="C32" s="69">
        <v>204172933</v>
      </c>
      <c r="D32" s="69">
        <v>207235527</v>
      </c>
      <c r="E32" s="69">
        <v>210344060</v>
      </c>
      <c r="F32" s="69">
        <v>213499221</v>
      </c>
      <c r="G32" s="69">
        <v>216701709</v>
      </c>
      <c r="H32" s="69">
        <v>219952235</v>
      </c>
      <c r="I32" s="69">
        <v>223251518</v>
      </c>
      <c r="J32" s="69">
        <v>226600291</v>
      </c>
      <c r="K32" s="69">
        <v>229999296</v>
      </c>
    </row>
    <row r="33" spans="1:21" ht="16.2" thickBot="1" x14ac:dyDescent="0.35">
      <c r="A33" s="46" t="s">
        <v>14</v>
      </c>
      <c r="B33" s="68">
        <v>189614328</v>
      </c>
      <c r="C33" s="69">
        <v>192458543</v>
      </c>
      <c r="D33" s="69">
        <v>195345421</v>
      </c>
      <c r="E33" s="69">
        <v>198275602</v>
      </c>
      <c r="F33" s="69">
        <v>201249736</v>
      </c>
      <c r="G33" s="69">
        <v>204268483</v>
      </c>
      <c r="H33" s="69">
        <v>207332510</v>
      </c>
      <c r="I33" s="69">
        <v>210442497</v>
      </c>
      <c r="J33" s="69">
        <v>213599135</v>
      </c>
      <c r="K33" s="69">
        <v>216803122</v>
      </c>
    </row>
    <row r="34" spans="1:21" x14ac:dyDescent="0.3">
      <c r="A34" s="4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21" x14ac:dyDescent="0.3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21" ht="21.6" thickBot="1" x14ac:dyDescent="0.45">
      <c r="A36" s="114" t="s">
        <v>26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21" s="70" customFormat="1" ht="18.600000000000001" thickBot="1" x14ac:dyDescent="0.4">
      <c r="A37" s="43" t="s">
        <v>1</v>
      </c>
      <c r="B37" s="115">
        <v>2017</v>
      </c>
      <c r="C37" s="117"/>
      <c r="D37" s="115">
        <v>2018</v>
      </c>
      <c r="E37" s="117"/>
      <c r="F37" s="115">
        <v>2019</v>
      </c>
      <c r="G37" s="117"/>
      <c r="H37" s="115">
        <v>2020</v>
      </c>
      <c r="I37" s="116"/>
      <c r="J37" s="115">
        <v>2021</v>
      </c>
      <c r="K37" s="116"/>
    </row>
    <row r="38" spans="1:21" ht="27.6" thickBot="1" x14ac:dyDescent="0.35">
      <c r="A38" s="48"/>
      <c r="B38" s="71" t="s">
        <v>18</v>
      </c>
      <c r="C38" s="72" t="s">
        <v>19</v>
      </c>
      <c r="D38" s="73" t="s">
        <v>18</v>
      </c>
      <c r="E38" s="72" t="s">
        <v>19</v>
      </c>
      <c r="F38" s="71" t="s">
        <v>18</v>
      </c>
      <c r="G38" s="72" t="s">
        <v>19</v>
      </c>
      <c r="H38" s="73" t="s">
        <v>18</v>
      </c>
      <c r="I38" s="72" t="s">
        <v>19</v>
      </c>
      <c r="J38" s="71" t="s">
        <v>18</v>
      </c>
      <c r="K38" s="72" t="s">
        <v>19</v>
      </c>
    </row>
    <row r="39" spans="1:21" ht="16.2" thickBot="1" x14ac:dyDescent="0.35">
      <c r="A39" s="74" t="s">
        <v>20</v>
      </c>
      <c r="B39" s="75">
        <v>9175</v>
      </c>
      <c r="C39" s="76">
        <v>5864</v>
      </c>
      <c r="D39" s="77">
        <v>8783</v>
      </c>
      <c r="E39" s="76">
        <v>5596</v>
      </c>
      <c r="F39" s="75">
        <v>8408</v>
      </c>
      <c r="G39" s="76">
        <v>5340</v>
      </c>
      <c r="H39" s="77">
        <v>8048</v>
      </c>
      <c r="I39" s="76">
        <v>5096</v>
      </c>
      <c r="J39" s="75">
        <v>7704</v>
      </c>
      <c r="K39" s="76">
        <v>4864</v>
      </c>
    </row>
    <row r="40" spans="1:21" ht="16.2" thickBot="1" x14ac:dyDescent="0.35">
      <c r="A40" s="78" t="s">
        <v>21</v>
      </c>
      <c r="B40" s="68">
        <v>495</v>
      </c>
      <c r="C40" s="79">
        <v>600</v>
      </c>
      <c r="D40" s="24">
        <v>495</v>
      </c>
      <c r="E40" s="79">
        <v>600</v>
      </c>
      <c r="F40" s="68">
        <v>495</v>
      </c>
      <c r="G40" s="79">
        <v>600</v>
      </c>
      <c r="H40" s="24">
        <v>495</v>
      </c>
      <c r="I40" s="79">
        <v>600</v>
      </c>
      <c r="J40" s="68">
        <v>495</v>
      </c>
      <c r="K40" s="79">
        <v>600</v>
      </c>
    </row>
    <row r="41" spans="1:21" ht="16.2" thickBot="1" x14ac:dyDescent="0.35">
      <c r="A41" s="80" t="s">
        <v>22</v>
      </c>
      <c r="B41" s="81">
        <v>11188</v>
      </c>
      <c r="C41" s="82">
        <v>11241</v>
      </c>
      <c r="D41" s="26">
        <v>11188</v>
      </c>
      <c r="E41" s="82">
        <v>11241</v>
      </c>
      <c r="F41" s="81">
        <v>11188</v>
      </c>
      <c r="G41" s="82">
        <v>11241</v>
      </c>
      <c r="H41" s="81">
        <v>11188</v>
      </c>
      <c r="I41" s="82">
        <v>11241</v>
      </c>
      <c r="J41" s="81">
        <v>11188</v>
      </c>
      <c r="K41" s="82">
        <v>11241</v>
      </c>
    </row>
    <row r="42" spans="1:21" ht="16.2" thickBot="1" x14ac:dyDescent="0.35">
      <c r="A42" s="83" t="s">
        <v>23</v>
      </c>
      <c r="B42" s="65">
        <v>20858</v>
      </c>
      <c r="C42" s="84">
        <v>17705</v>
      </c>
      <c r="D42" s="28">
        <v>20466</v>
      </c>
      <c r="E42" s="84">
        <v>17437</v>
      </c>
      <c r="F42" s="65">
        <v>20090</v>
      </c>
      <c r="G42" s="84">
        <v>17181</v>
      </c>
      <c r="H42" s="28">
        <v>19731</v>
      </c>
      <c r="I42" s="84">
        <v>16937</v>
      </c>
      <c r="J42" s="65">
        <v>19387</v>
      </c>
      <c r="K42" s="84">
        <v>16704</v>
      </c>
    </row>
    <row r="43" spans="1:21" ht="16.2" thickBot="1" x14ac:dyDescent="0.35">
      <c r="A43" s="85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 ht="18.600000000000001" thickBot="1" x14ac:dyDescent="0.4">
      <c r="A44" s="43" t="s">
        <v>1</v>
      </c>
      <c r="B44" s="115">
        <v>2022</v>
      </c>
      <c r="C44" s="117"/>
      <c r="D44" s="115">
        <v>2023</v>
      </c>
      <c r="E44" s="117"/>
      <c r="F44" s="115">
        <v>2024</v>
      </c>
      <c r="G44" s="116"/>
      <c r="H44" s="115">
        <v>2025</v>
      </c>
      <c r="I44" s="116"/>
      <c r="J44" s="115">
        <v>2026</v>
      </c>
      <c r="K44" s="116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spans="1:21" ht="27.6" thickBot="1" x14ac:dyDescent="0.35">
      <c r="A45" s="85"/>
      <c r="B45" s="71" t="s">
        <v>18</v>
      </c>
      <c r="C45" s="72" t="s">
        <v>19</v>
      </c>
      <c r="D45" s="73" t="s">
        <v>18</v>
      </c>
      <c r="E45" s="72" t="s">
        <v>19</v>
      </c>
      <c r="F45" s="71" t="s">
        <v>18</v>
      </c>
      <c r="G45" s="72" t="s">
        <v>19</v>
      </c>
      <c r="H45" s="73" t="s">
        <v>18</v>
      </c>
      <c r="I45" s="72" t="s">
        <v>19</v>
      </c>
      <c r="J45" s="71" t="s">
        <v>18</v>
      </c>
      <c r="K45" s="72" t="s">
        <v>19</v>
      </c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1" ht="16.2" thickBot="1" x14ac:dyDescent="0.35">
      <c r="A46" s="74" t="s">
        <v>20</v>
      </c>
      <c r="B46" s="75">
        <v>7375</v>
      </c>
      <c r="C46" s="76">
        <v>4641</v>
      </c>
      <c r="D46" s="77">
        <v>7060</v>
      </c>
      <c r="E46" s="76">
        <v>4429</v>
      </c>
      <c r="F46" s="75">
        <v>6758</v>
      </c>
      <c r="G46" s="76">
        <v>4227</v>
      </c>
      <c r="H46" s="77">
        <v>6470</v>
      </c>
      <c r="I46" s="76">
        <v>4034</v>
      </c>
      <c r="J46" s="75">
        <v>6193</v>
      </c>
      <c r="K46" s="76">
        <v>3850</v>
      </c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spans="1:21" ht="16.2" thickBot="1" x14ac:dyDescent="0.35">
      <c r="A47" s="78" t="s">
        <v>21</v>
      </c>
      <c r="B47" s="68">
        <v>495</v>
      </c>
      <c r="C47" s="79">
        <v>600</v>
      </c>
      <c r="D47" s="68">
        <v>495</v>
      </c>
      <c r="E47" s="79">
        <v>600</v>
      </c>
      <c r="F47" s="68">
        <v>495</v>
      </c>
      <c r="G47" s="79">
        <v>600</v>
      </c>
      <c r="H47" s="68">
        <v>495</v>
      </c>
      <c r="I47" s="79">
        <v>600</v>
      </c>
      <c r="J47" s="68">
        <v>495</v>
      </c>
      <c r="K47" s="79">
        <v>600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</row>
    <row r="48" spans="1:21" ht="16.2" thickBot="1" x14ac:dyDescent="0.35">
      <c r="A48" s="80" t="s">
        <v>22</v>
      </c>
      <c r="B48" s="81">
        <v>11188</v>
      </c>
      <c r="C48" s="82">
        <v>11241</v>
      </c>
      <c r="D48" s="81">
        <v>11188</v>
      </c>
      <c r="E48" s="82">
        <v>11241</v>
      </c>
      <c r="F48" s="81">
        <v>11188</v>
      </c>
      <c r="G48" s="82">
        <v>11241</v>
      </c>
      <c r="H48" s="81">
        <v>11188</v>
      </c>
      <c r="I48" s="82">
        <v>11241</v>
      </c>
      <c r="J48" s="81">
        <v>11188</v>
      </c>
      <c r="K48" s="82">
        <v>11241</v>
      </c>
      <c r="L48" s="58"/>
      <c r="M48" s="58"/>
      <c r="N48" s="58"/>
      <c r="O48" s="58"/>
      <c r="P48" s="58"/>
      <c r="Q48" s="58"/>
      <c r="R48" s="58"/>
      <c r="S48" s="58"/>
      <c r="T48" s="58"/>
      <c r="U48" s="58"/>
    </row>
    <row r="49" spans="1:21" ht="16.2" thickBot="1" x14ac:dyDescent="0.35">
      <c r="A49" s="83" t="s">
        <v>23</v>
      </c>
      <c r="B49" s="65">
        <v>19058</v>
      </c>
      <c r="C49" s="84">
        <v>16482</v>
      </c>
      <c r="D49" s="28">
        <v>18743</v>
      </c>
      <c r="E49" s="84">
        <v>16270</v>
      </c>
      <c r="F49" s="65">
        <v>18441</v>
      </c>
      <c r="G49" s="84">
        <v>16068</v>
      </c>
      <c r="H49" s="28">
        <v>18152</v>
      </c>
      <c r="I49" s="84">
        <v>15875</v>
      </c>
      <c r="J49" s="65">
        <v>17876</v>
      </c>
      <c r="K49" s="84">
        <v>15691</v>
      </c>
      <c r="L49" s="58"/>
      <c r="M49" s="58"/>
      <c r="N49" s="58"/>
      <c r="O49" s="58"/>
      <c r="P49" s="58"/>
      <c r="Q49" s="58"/>
      <c r="R49" s="58"/>
      <c r="S49" s="58"/>
      <c r="T49" s="58"/>
      <c r="U49" s="58"/>
    </row>
    <row r="50" spans="1:21" x14ac:dyDescent="0.3">
      <c r="A50" s="86"/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1:21" x14ac:dyDescent="0.3">
      <c r="A51" s="86"/>
      <c r="B51" s="48"/>
      <c r="C51" s="48"/>
      <c r="D51" s="48"/>
      <c r="E51" s="48"/>
      <c r="F51" s="48"/>
      <c r="G51" s="48"/>
      <c r="H51" s="48"/>
      <c r="I51" s="48"/>
      <c r="J51" s="48"/>
      <c r="K51" s="48"/>
    </row>
    <row r="52" spans="1:21" x14ac:dyDescent="0.3">
      <c r="A52" s="86"/>
      <c r="B52" s="48"/>
      <c r="C52" s="48"/>
      <c r="D52" s="48"/>
      <c r="E52" s="48"/>
      <c r="F52" s="48"/>
      <c r="G52" s="48"/>
      <c r="H52" s="48"/>
      <c r="I52" s="48"/>
      <c r="J52" s="48"/>
      <c r="K52" s="48"/>
    </row>
    <row r="53" spans="1:21" x14ac:dyDescent="0.3">
      <c r="A53" s="86"/>
      <c r="B53" s="48"/>
      <c r="C53" s="48"/>
      <c r="D53" s="48"/>
      <c r="E53" s="48"/>
      <c r="F53" s="48"/>
      <c r="G53" s="48"/>
      <c r="H53" s="48"/>
      <c r="I53" s="48"/>
      <c r="J53" s="48"/>
      <c r="K53" s="48"/>
    </row>
    <row r="54" spans="1:21" x14ac:dyDescent="0.3">
      <c r="A54" s="86"/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21" x14ac:dyDescent="0.3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1:21" x14ac:dyDescent="0.3">
      <c r="A56" s="86"/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1:21" x14ac:dyDescent="0.3">
      <c r="A57" s="86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21" x14ac:dyDescent="0.3">
      <c r="A58" s="88"/>
      <c r="B58" s="89"/>
      <c r="C58" s="87"/>
      <c r="D58" s="87"/>
      <c r="E58" s="87"/>
      <c r="F58" s="87"/>
      <c r="G58" s="87"/>
      <c r="H58" s="87"/>
      <c r="I58" s="87"/>
      <c r="J58" s="87"/>
      <c r="K58" s="87"/>
    </row>
    <row r="59" spans="1:21" x14ac:dyDescent="0.3">
      <c r="A59" s="86"/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21" x14ac:dyDescent="0.3">
      <c r="A60" s="86"/>
      <c r="B60" s="48"/>
      <c r="C60" s="48"/>
      <c r="D60" s="48"/>
      <c r="E60" s="48"/>
      <c r="F60" s="48"/>
      <c r="G60" s="48"/>
      <c r="H60" s="48"/>
      <c r="I60" s="48"/>
      <c r="J60" s="48"/>
      <c r="K60" s="48"/>
    </row>
    <row r="61" spans="1:21" x14ac:dyDescent="0.3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1:21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1:21" x14ac:dyDescent="0.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</row>
    <row r="64" spans="1:21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</row>
    <row r="65" spans="1:11" x14ac:dyDescent="0.3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</row>
    <row r="66" spans="1:11" x14ac:dyDescent="0.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</row>
  </sheetData>
  <sheetProtection selectLockedCells="1"/>
  <mergeCells count="24">
    <mergeCell ref="A2:L2"/>
    <mergeCell ref="Z3:AB3"/>
    <mergeCell ref="AC3:AE3"/>
    <mergeCell ref="AF3:AH3"/>
    <mergeCell ref="B3:D3"/>
    <mergeCell ref="E3:G3"/>
    <mergeCell ref="H3:J3"/>
    <mergeCell ref="K3:M3"/>
    <mergeCell ref="N3:P3"/>
    <mergeCell ref="A19:K19"/>
    <mergeCell ref="A36:K36"/>
    <mergeCell ref="Q3:S3"/>
    <mergeCell ref="T3:V3"/>
    <mergeCell ref="W3:Y3"/>
    <mergeCell ref="B37:C37"/>
    <mergeCell ref="D37:E37"/>
    <mergeCell ref="F37:G37"/>
    <mergeCell ref="H37:I37"/>
    <mergeCell ref="J37:K37"/>
    <mergeCell ref="B44:C44"/>
    <mergeCell ref="D44:E44"/>
    <mergeCell ref="F44:G44"/>
    <mergeCell ref="H44:I44"/>
    <mergeCell ref="J44:K44"/>
  </mergeCells>
  <pageMargins left="0.75" right="0.75" top="0.75" bottom="0.25" header="0.25" footer="0.75"/>
  <pageSetup orientation="landscape" r:id="rId1"/>
  <headerFooter alignWithMargins="0">
    <oddHeader>&amp;C&amp;"Garamond,Bold"&amp;18LCEC LOAD FORECAST 2009 - 2018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zoomScaleNormal="100" workbookViewId="0"/>
  </sheetViews>
  <sheetFormatPr defaultColWidth="9" defaultRowHeight="15.6" x14ac:dyDescent="0.3"/>
  <cols>
    <col min="1" max="31" width="13.6640625" style="42" customWidth="1"/>
    <col min="32" max="16384" width="9" style="42"/>
  </cols>
  <sheetData>
    <row r="1" spans="1:34" x14ac:dyDescent="0.3">
      <c r="A1" s="125" t="s">
        <v>44</v>
      </c>
    </row>
    <row r="2" spans="1:34" ht="21.6" thickBot="1" x14ac:dyDescent="0.45">
      <c r="A2" s="114" t="s">
        <v>27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34" ht="18" x14ac:dyDescent="0.35">
      <c r="A3" s="43" t="s">
        <v>1</v>
      </c>
      <c r="B3" s="119">
        <v>2017</v>
      </c>
      <c r="C3" s="120"/>
      <c r="D3" s="121"/>
      <c r="E3" s="119">
        <v>2018</v>
      </c>
      <c r="F3" s="120"/>
      <c r="G3" s="121"/>
      <c r="H3" s="119">
        <v>2019</v>
      </c>
      <c r="I3" s="120"/>
      <c r="J3" s="121"/>
      <c r="K3" s="119">
        <v>2020</v>
      </c>
      <c r="L3" s="120"/>
      <c r="M3" s="121"/>
      <c r="N3" s="119">
        <v>2021</v>
      </c>
      <c r="O3" s="120"/>
      <c r="P3" s="121"/>
      <c r="Q3" s="119">
        <v>2022</v>
      </c>
      <c r="R3" s="120"/>
      <c r="S3" s="121"/>
      <c r="T3" s="119">
        <v>2023</v>
      </c>
      <c r="U3" s="120"/>
      <c r="V3" s="121"/>
      <c r="W3" s="119">
        <v>2024</v>
      </c>
      <c r="X3" s="120"/>
      <c r="Y3" s="121"/>
      <c r="Z3" s="119">
        <v>2025</v>
      </c>
      <c r="AA3" s="120"/>
      <c r="AB3" s="121"/>
      <c r="AC3" s="122">
        <v>2026</v>
      </c>
      <c r="AD3" s="120"/>
      <c r="AE3" s="121"/>
      <c r="AF3" s="112"/>
      <c r="AG3" s="113"/>
      <c r="AH3" s="113"/>
    </row>
    <row r="4" spans="1:34" ht="16.2" thickBot="1" x14ac:dyDescent="0.35">
      <c r="A4" s="41"/>
      <c r="B4" s="44" t="s">
        <v>33</v>
      </c>
      <c r="C4" s="44" t="s">
        <v>2</v>
      </c>
      <c r="D4" s="45" t="s">
        <v>34</v>
      </c>
      <c r="E4" s="44" t="s">
        <v>33</v>
      </c>
      <c r="F4" s="44" t="s">
        <v>2</v>
      </c>
      <c r="G4" s="45" t="s">
        <v>34</v>
      </c>
      <c r="H4" s="44" t="s">
        <v>33</v>
      </c>
      <c r="I4" s="44" t="s">
        <v>2</v>
      </c>
      <c r="J4" s="45" t="s">
        <v>34</v>
      </c>
      <c r="K4" s="44" t="s">
        <v>33</v>
      </c>
      <c r="L4" s="44" t="s">
        <v>2</v>
      </c>
      <c r="M4" s="45" t="s">
        <v>34</v>
      </c>
      <c r="N4" s="44" t="s">
        <v>33</v>
      </c>
      <c r="O4" s="44" t="s">
        <v>2</v>
      </c>
      <c r="P4" s="45" t="s">
        <v>34</v>
      </c>
      <c r="Q4" s="44" t="s">
        <v>33</v>
      </c>
      <c r="R4" s="44" t="s">
        <v>2</v>
      </c>
      <c r="S4" s="45" t="s">
        <v>34</v>
      </c>
      <c r="T4" s="44" t="s">
        <v>33</v>
      </c>
      <c r="U4" s="44" t="s">
        <v>2</v>
      </c>
      <c r="V4" s="45" t="s">
        <v>34</v>
      </c>
      <c r="W4" s="44" t="s">
        <v>33</v>
      </c>
      <c r="X4" s="44" t="s">
        <v>2</v>
      </c>
      <c r="Y4" s="45" t="s">
        <v>34</v>
      </c>
      <c r="Z4" s="44" t="s">
        <v>33</v>
      </c>
      <c r="AA4" s="44" t="s">
        <v>2</v>
      </c>
      <c r="AB4" s="45" t="s">
        <v>34</v>
      </c>
      <c r="AC4" s="44" t="s">
        <v>33</v>
      </c>
      <c r="AD4" s="44" t="s">
        <v>2</v>
      </c>
      <c r="AE4" s="45" t="s">
        <v>34</v>
      </c>
      <c r="AF4" s="47"/>
      <c r="AG4" s="48"/>
      <c r="AH4" s="48"/>
    </row>
    <row r="5" spans="1:34" x14ac:dyDescent="0.3">
      <c r="A5" s="49" t="s">
        <v>3</v>
      </c>
      <c r="B5" s="50">
        <v>140133</v>
      </c>
      <c r="C5" s="51">
        <v>138031</v>
      </c>
      <c r="D5" s="52">
        <v>24181</v>
      </c>
      <c r="E5" s="53">
        <v>140273</v>
      </c>
      <c r="F5" s="51">
        <v>138169</v>
      </c>
      <c r="G5" s="54">
        <v>24205</v>
      </c>
      <c r="H5" s="55">
        <v>140414</v>
      </c>
      <c r="I5" s="51">
        <v>138307</v>
      </c>
      <c r="J5" s="56">
        <v>24229</v>
      </c>
      <c r="K5" s="55">
        <v>140554</v>
      </c>
      <c r="L5" s="51">
        <v>138446</v>
      </c>
      <c r="M5" s="56">
        <v>24253</v>
      </c>
      <c r="N5" s="55">
        <v>140695</v>
      </c>
      <c r="O5" s="51">
        <v>138584</v>
      </c>
      <c r="P5" s="56">
        <v>24277</v>
      </c>
      <c r="Q5" s="55">
        <v>140835</v>
      </c>
      <c r="R5" s="51">
        <v>138723</v>
      </c>
      <c r="S5" s="56">
        <v>24302</v>
      </c>
      <c r="T5" s="55">
        <v>140976</v>
      </c>
      <c r="U5" s="51">
        <v>138861</v>
      </c>
      <c r="V5" s="56">
        <v>24326</v>
      </c>
      <c r="W5" s="55">
        <v>141117</v>
      </c>
      <c r="X5" s="51">
        <v>139000</v>
      </c>
      <c r="Y5" s="56">
        <v>24350</v>
      </c>
      <c r="Z5" s="55">
        <v>141258</v>
      </c>
      <c r="AA5" s="51">
        <v>139139</v>
      </c>
      <c r="AB5" s="56">
        <v>24375</v>
      </c>
      <c r="AC5" s="55">
        <v>141399</v>
      </c>
      <c r="AD5" s="51">
        <v>139278</v>
      </c>
      <c r="AE5" s="56">
        <v>24399</v>
      </c>
      <c r="AF5" s="57"/>
      <c r="AG5" s="58"/>
      <c r="AH5" s="58"/>
    </row>
    <row r="6" spans="1:34" x14ac:dyDescent="0.3">
      <c r="A6" s="59" t="s">
        <v>4</v>
      </c>
      <c r="B6" s="50">
        <v>129505</v>
      </c>
      <c r="C6" s="51">
        <v>127433</v>
      </c>
      <c r="D6" s="56">
        <v>23074</v>
      </c>
      <c r="E6" s="53">
        <v>129635</v>
      </c>
      <c r="F6" s="51">
        <v>127561</v>
      </c>
      <c r="G6" s="54">
        <v>23097</v>
      </c>
      <c r="H6" s="55">
        <v>129764</v>
      </c>
      <c r="I6" s="51">
        <v>127688</v>
      </c>
      <c r="J6" s="56">
        <v>23120</v>
      </c>
      <c r="K6" s="55">
        <v>129894</v>
      </c>
      <c r="L6" s="51">
        <v>127816</v>
      </c>
      <c r="M6" s="56">
        <v>23143</v>
      </c>
      <c r="N6" s="55">
        <v>130024</v>
      </c>
      <c r="O6" s="51">
        <v>127944</v>
      </c>
      <c r="P6" s="56">
        <v>23166</v>
      </c>
      <c r="Q6" s="55">
        <v>130154</v>
      </c>
      <c r="R6" s="51">
        <v>128072</v>
      </c>
      <c r="S6" s="56">
        <v>23189</v>
      </c>
      <c r="T6" s="55">
        <v>130284</v>
      </c>
      <c r="U6" s="51">
        <v>128200</v>
      </c>
      <c r="V6" s="56">
        <v>23213</v>
      </c>
      <c r="W6" s="55">
        <v>130415</v>
      </c>
      <c r="X6" s="51">
        <v>128328</v>
      </c>
      <c r="Y6" s="56">
        <v>23236</v>
      </c>
      <c r="Z6" s="55">
        <v>130545</v>
      </c>
      <c r="AA6" s="51">
        <v>128456</v>
      </c>
      <c r="AB6" s="56">
        <v>23259</v>
      </c>
      <c r="AC6" s="55">
        <v>130676</v>
      </c>
      <c r="AD6" s="51">
        <v>128585</v>
      </c>
      <c r="AE6" s="56">
        <v>23282</v>
      </c>
      <c r="AF6" s="57"/>
      <c r="AG6" s="58"/>
      <c r="AH6" s="58"/>
    </row>
    <row r="7" spans="1:34" x14ac:dyDescent="0.3">
      <c r="A7" s="59" t="s">
        <v>5</v>
      </c>
      <c r="B7" s="50">
        <v>130863</v>
      </c>
      <c r="C7" s="51">
        <v>127329</v>
      </c>
      <c r="D7" s="56">
        <v>30204</v>
      </c>
      <c r="E7" s="53">
        <v>130993</v>
      </c>
      <c r="F7" s="51">
        <v>127457</v>
      </c>
      <c r="G7" s="54">
        <v>30234</v>
      </c>
      <c r="H7" s="55">
        <v>131124</v>
      </c>
      <c r="I7" s="51">
        <v>127584</v>
      </c>
      <c r="J7" s="56">
        <v>30264</v>
      </c>
      <c r="K7" s="55">
        <v>131256</v>
      </c>
      <c r="L7" s="51">
        <v>127712</v>
      </c>
      <c r="M7" s="56">
        <v>30294</v>
      </c>
      <c r="N7" s="55">
        <v>131387</v>
      </c>
      <c r="O7" s="51">
        <v>127839</v>
      </c>
      <c r="P7" s="56">
        <v>30325</v>
      </c>
      <c r="Q7" s="55">
        <v>131518</v>
      </c>
      <c r="R7" s="51">
        <v>127967</v>
      </c>
      <c r="S7" s="56">
        <v>30355</v>
      </c>
      <c r="T7" s="55">
        <v>131650</v>
      </c>
      <c r="U7" s="51">
        <v>128095</v>
      </c>
      <c r="V7" s="56">
        <v>30385</v>
      </c>
      <c r="W7" s="55">
        <v>131781</v>
      </c>
      <c r="X7" s="51">
        <v>128223</v>
      </c>
      <c r="Y7" s="56">
        <v>30416</v>
      </c>
      <c r="Z7" s="55">
        <v>131913</v>
      </c>
      <c r="AA7" s="51">
        <v>128352</v>
      </c>
      <c r="AB7" s="56">
        <v>30446</v>
      </c>
      <c r="AC7" s="55">
        <v>132045</v>
      </c>
      <c r="AD7" s="51">
        <v>128480</v>
      </c>
      <c r="AE7" s="56">
        <v>30477</v>
      </c>
      <c r="AF7" s="57"/>
      <c r="AG7" s="58"/>
      <c r="AH7" s="58"/>
    </row>
    <row r="8" spans="1:34" x14ac:dyDescent="0.3">
      <c r="A8" s="59" t="s">
        <v>6</v>
      </c>
      <c r="B8" s="50">
        <v>148442</v>
      </c>
      <c r="C8" s="51">
        <v>142801</v>
      </c>
      <c r="D8" s="56">
        <v>40532</v>
      </c>
      <c r="E8" s="53">
        <v>150669</v>
      </c>
      <c r="F8" s="51">
        <v>144943</v>
      </c>
      <c r="G8" s="54">
        <v>41140</v>
      </c>
      <c r="H8" s="55">
        <v>152929</v>
      </c>
      <c r="I8" s="51">
        <v>147117</v>
      </c>
      <c r="J8" s="56">
        <v>41757</v>
      </c>
      <c r="K8" s="55">
        <v>155222</v>
      </c>
      <c r="L8" s="51">
        <v>149324</v>
      </c>
      <c r="M8" s="56">
        <v>42383</v>
      </c>
      <c r="N8" s="55">
        <v>157551</v>
      </c>
      <c r="O8" s="51">
        <v>151564</v>
      </c>
      <c r="P8" s="56">
        <v>43019</v>
      </c>
      <c r="Q8" s="55">
        <v>159914</v>
      </c>
      <c r="R8" s="51">
        <v>153837</v>
      </c>
      <c r="S8" s="56">
        <v>43664</v>
      </c>
      <c r="T8" s="55">
        <v>162313</v>
      </c>
      <c r="U8" s="51">
        <v>156145</v>
      </c>
      <c r="V8" s="56">
        <v>44319</v>
      </c>
      <c r="W8" s="55">
        <v>164748</v>
      </c>
      <c r="X8" s="51">
        <v>158487</v>
      </c>
      <c r="Y8" s="56">
        <v>44984</v>
      </c>
      <c r="Z8" s="55">
        <v>167219</v>
      </c>
      <c r="AA8" s="51">
        <v>160864</v>
      </c>
      <c r="AB8" s="56">
        <v>45659</v>
      </c>
      <c r="AC8" s="55">
        <v>169727</v>
      </c>
      <c r="AD8" s="51">
        <v>163277</v>
      </c>
      <c r="AE8" s="56">
        <v>46344</v>
      </c>
      <c r="AF8" s="57"/>
      <c r="AG8" s="58"/>
      <c r="AH8" s="58"/>
    </row>
    <row r="9" spans="1:34" x14ac:dyDescent="0.3">
      <c r="A9" s="59" t="s">
        <v>7</v>
      </c>
      <c r="B9" s="50">
        <v>164310</v>
      </c>
      <c r="C9" s="51">
        <v>158231</v>
      </c>
      <c r="D9" s="56">
        <v>44282</v>
      </c>
      <c r="E9" s="53">
        <v>165543</v>
      </c>
      <c r="F9" s="51">
        <v>159417</v>
      </c>
      <c r="G9" s="54">
        <v>44614</v>
      </c>
      <c r="H9" s="55">
        <v>166784</v>
      </c>
      <c r="I9" s="51">
        <v>160613</v>
      </c>
      <c r="J9" s="56">
        <v>44949</v>
      </c>
      <c r="K9" s="55">
        <v>168035</v>
      </c>
      <c r="L9" s="51">
        <v>161818</v>
      </c>
      <c r="M9" s="56">
        <v>45286</v>
      </c>
      <c r="N9" s="55">
        <v>169295</v>
      </c>
      <c r="O9" s="51">
        <v>163031</v>
      </c>
      <c r="P9" s="56">
        <v>45625</v>
      </c>
      <c r="Q9" s="55">
        <v>170565</v>
      </c>
      <c r="R9" s="51">
        <v>164254</v>
      </c>
      <c r="S9" s="56">
        <v>45967</v>
      </c>
      <c r="T9" s="55">
        <v>171844</v>
      </c>
      <c r="U9" s="51">
        <v>165486</v>
      </c>
      <c r="V9" s="56">
        <v>46312</v>
      </c>
      <c r="W9" s="55">
        <v>173133</v>
      </c>
      <c r="X9" s="51">
        <v>166727</v>
      </c>
      <c r="Y9" s="56">
        <v>46660</v>
      </c>
      <c r="Z9" s="55">
        <v>174432</v>
      </c>
      <c r="AA9" s="51">
        <v>167978</v>
      </c>
      <c r="AB9" s="56">
        <v>47010</v>
      </c>
      <c r="AC9" s="55">
        <v>175740</v>
      </c>
      <c r="AD9" s="51">
        <v>169237</v>
      </c>
      <c r="AE9" s="56">
        <v>47362</v>
      </c>
      <c r="AF9" s="57"/>
      <c r="AG9" s="58"/>
      <c r="AH9" s="58"/>
    </row>
    <row r="10" spans="1:34" x14ac:dyDescent="0.3">
      <c r="A10" s="60" t="s">
        <v>8</v>
      </c>
      <c r="B10" s="50">
        <v>166327</v>
      </c>
      <c r="C10" s="51">
        <v>161836</v>
      </c>
      <c r="D10" s="56">
        <v>38389</v>
      </c>
      <c r="E10" s="53">
        <v>167574</v>
      </c>
      <c r="F10" s="51">
        <v>163050</v>
      </c>
      <c r="G10" s="54">
        <v>38677</v>
      </c>
      <c r="H10" s="55">
        <v>168831</v>
      </c>
      <c r="I10" s="51">
        <v>164273</v>
      </c>
      <c r="J10" s="56">
        <v>38967</v>
      </c>
      <c r="K10" s="55">
        <v>170098</v>
      </c>
      <c r="L10" s="51">
        <v>165505</v>
      </c>
      <c r="M10" s="56">
        <v>39259</v>
      </c>
      <c r="N10" s="55">
        <v>171373</v>
      </c>
      <c r="O10" s="51">
        <v>166746</v>
      </c>
      <c r="P10" s="56">
        <v>39554</v>
      </c>
      <c r="Q10" s="55">
        <v>172659</v>
      </c>
      <c r="R10" s="51">
        <v>167997</v>
      </c>
      <c r="S10" s="56">
        <v>39850</v>
      </c>
      <c r="T10" s="55">
        <v>173953</v>
      </c>
      <c r="U10" s="51">
        <v>169257</v>
      </c>
      <c r="V10" s="56">
        <v>40149</v>
      </c>
      <c r="W10" s="55">
        <v>175258</v>
      </c>
      <c r="X10" s="51">
        <v>170526</v>
      </c>
      <c r="Y10" s="56">
        <v>40450</v>
      </c>
      <c r="Z10" s="55">
        <v>176573</v>
      </c>
      <c r="AA10" s="51">
        <v>171805</v>
      </c>
      <c r="AB10" s="56">
        <v>40754</v>
      </c>
      <c r="AC10" s="55">
        <v>177897</v>
      </c>
      <c r="AD10" s="51">
        <v>173094</v>
      </c>
      <c r="AE10" s="56">
        <v>41060</v>
      </c>
      <c r="AF10" s="57"/>
      <c r="AG10" s="58"/>
      <c r="AH10" s="58"/>
    </row>
    <row r="11" spans="1:34" x14ac:dyDescent="0.3">
      <c r="A11" s="60" t="s">
        <v>9</v>
      </c>
      <c r="B11" s="50">
        <v>167967</v>
      </c>
      <c r="C11" s="51">
        <v>162760</v>
      </c>
      <c r="D11" s="56">
        <v>41498</v>
      </c>
      <c r="E11" s="53">
        <v>169646</v>
      </c>
      <c r="F11" s="51">
        <v>164387</v>
      </c>
      <c r="G11" s="54">
        <v>41913</v>
      </c>
      <c r="H11" s="55">
        <v>171343</v>
      </c>
      <c r="I11" s="51">
        <v>166031</v>
      </c>
      <c r="J11" s="56">
        <v>42332</v>
      </c>
      <c r="K11" s="55">
        <v>173056</v>
      </c>
      <c r="L11" s="51">
        <v>167692</v>
      </c>
      <c r="M11" s="56">
        <v>42755</v>
      </c>
      <c r="N11" s="55">
        <v>174787</v>
      </c>
      <c r="O11" s="51">
        <v>169368</v>
      </c>
      <c r="P11" s="56">
        <v>43183</v>
      </c>
      <c r="Q11" s="55">
        <v>176535</v>
      </c>
      <c r="R11" s="51">
        <v>171062</v>
      </c>
      <c r="S11" s="56">
        <v>43615</v>
      </c>
      <c r="T11" s="55">
        <v>178300</v>
      </c>
      <c r="U11" s="51">
        <v>172773</v>
      </c>
      <c r="V11" s="56">
        <v>44051</v>
      </c>
      <c r="W11" s="55">
        <v>180083</v>
      </c>
      <c r="X11" s="51">
        <v>174500</v>
      </c>
      <c r="Y11" s="56">
        <v>44491</v>
      </c>
      <c r="Z11" s="55">
        <v>181884</v>
      </c>
      <c r="AA11" s="51">
        <v>176245</v>
      </c>
      <c r="AB11" s="56">
        <v>44936</v>
      </c>
      <c r="AC11" s="55">
        <v>183703</v>
      </c>
      <c r="AD11" s="51">
        <v>178008</v>
      </c>
      <c r="AE11" s="56">
        <v>45386</v>
      </c>
      <c r="AF11" s="57"/>
      <c r="AG11" s="58"/>
      <c r="AH11" s="58"/>
    </row>
    <row r="12" spans="1:34" x14ac:dyDescent="0.3">
      <c r="A12" s="60" t="s">
        <v>10</v>
      </c>
      <c r="B12" s="50">
        <v>175222</v>
      </c>
      <c r="C12" s="51">
        <v>169090</v>
      </c>
      <c r="D12" s="56">
        <v>45952</v>
      </c>
      <c r="E12" s="53">
        <v>176975</v>
      </c>
      <c r="F12" s="51">
        <v>170780</v>
      </c>
      <c r="G12" s="54">
        <v>46412</v>
      </c>
      <c r="H12" s="55">
        <v>178744</v>
      </c>
      <c r="I12" s="51">
        <v>172488</v>
      </c>
      <c r="J12" s="56">
        <v>46876</v>
      </c>
      <c r="K12" s="55">
        <v>180532</v>
      </c>
      <c r="L12" s="51">
        <v>174213</v>
      </c>
      <c r="M12" s="56">
        <v>47344</v>
      </c>
      <c r="N12" s="55">
        <v>182337</v>
      </c>
      <c r="O12" s="51">
        <v>175955</v>
      </c>
      <c r="P12" s="56">
        <v>47818</v>
      </c>
      <c r="Q12" s="55">
        <v>184160</v>
      </c>
      <c r="R12" s="51">
        <v>177715</v>
      </c>
      <c r="S12" s="56">
        <v>48296</v>
      </c>
      <c r="T12" s="55">
        <v>186002</v>
      </c>
      <c r="U12" s="51">
        <v>179492</v>
      </c>
      <c r="V12" s="56">
        <v>48779</v>
      </c>
      <c r="W12" s="55">
        <v>187862</v>
      </c>
      <c r="X12" s="51">
        <v>181287</v>
      </c>
      <c r="Y12" s="56">
        <v>49267</v>
      </c>
      <c r="Z12" s="55">
        <v>189741</v>
      </c>
      <c r="AA12" s="51">
        <v>183100</v>
      </c>
      <c r="AB12" s="56">
        <v>49759</v>
      </c>
      <c r="AC12" s="55">
        <v>191638</v>
      </c>
      <c r="AD12" s="51">
        <v>184931</v>
      </c>
      <c r="AE12" s="56">
        <v>50257</v>
      </c>
      <c r="AF12" s="57"/>
      <c r="AG12" s="58"/>
      <c r="AH12" s="58"/>
    </row>
    <row r="13" spans="1:34" x14ac:dyDescent="0.3">
      <c r="A13" s="60" t="s">
        <v>11</v>
      </c>
      <c r="B13" s="50">
        <v>163078</v>
      </c>
      <c r="C13" s="51">
        <v>157370</v>
      </c>
      <c r="D13" s="56">
        <v>42767</v>
      </c>
      <c r="E13" s="53">
        <v>164709</v>
      </c>
      <c r="F13" s="51">
        <v>158944</v>
      </c>
      <c r="G13" s="54">
        <v>43195</v>
      </c>
      <c r="H13" s="55">
        <v>166356</v>
      </c>
      <c r="I13" s="51">
        <v>160533</v>
      </c>
      <c r="J13" s="56">
        <v>43627</v>
      </c>
      <c r="K13" s="55">
        <v>168019</v>
      </c>
      <c r="L13" s="51">
        <v>162139</v>
      </c>
      <c r="M13" s="56">
        <v>44063</v>
      </c>
      <c r="N13" s="55">
        <v>169700</v>
      </c>
      <c r="O13" s="51">
        <v>163760</v>
      </c>
      <c r="P13" s="56">
        <v>44504</v>
      </c>
      <c r="Q13" s="55">
        <v>171397</v>
      </c>
      <c r="R13" s="51">
        <v>165398</v>
      </c>
      <c r="S13" s="56">
        <v>44949</v>
      </c>
      <c r="T13" s="55">
        <v>173111</v>
      </c>
      <c r="U13" s="51">
        <v>167052</v>
      </c>
      <c r="V13" s="56">
        <v>45398</v>
      </c>
      <c r="W13" s="55">
        <v>174842</v>
      </c>
      <c r="X13" s="51">
        <v>168722</v>
      </c>
      <c r="Y13" s="56">
        <v>45852</v>
      </c>
      <c r="Z13" s="55">
        <v>176590</v>
      </c>
      <c r="AA13" s="51">
        <v>170409</v>
      </c>
      <c r="AB13" s="56">
        <v>46311</v>
      </c>
      <c r="AC13" s="55">
        <v>178356</v>
      </c>
      <c r="AD13" s="51">
        <v>172114</v>
      </c>
      <c r="AE13" s="56">
        <v>46774</v>
      </c>
      <c r="AF13" s="57"/>
      <c r="AG13" s="58"/>
      <c r="AH13" s="58"/>
    </row>
    <row r="14" spans="1:34" x14ac:dyDescent="0.3">
      <c r="A14" s="60" t="s">
        <v>12</v>
      </c>
      <c r="B14" s="50">
        <v>155699</v>
      </c>
      <c r="C14" s="51">
        <v>151184</v>
      </c>
      <c r="D14" s="56">
        <v>37225</v>
      </c>
      <c r="E14" s="53">
        <v>157256</v>
      </c>
      <c r="F14" s="51">
        <v>152696</v>
      </c>
      <c r="G14" s="54">
        <v>37597</v>
      </c>
      <c r="H14" s="55">
        <v>158829</v>
      </c>
      <c r="I14" s="51">
        <v>154223</v>
      </c>
      <c r="J14" s="56">
        <v>37973</v>
      </c>
      <c r="K14" s="55">
        <v>160417</v>
      </c>
      <c r="L14" s="51">
        <v>155765</v>
      </c>
      <c r="M14" s="56">
        <v>38352</v>
      </c>
      <c r="N14" s="55">
        <v>162021</v>
      </c>
      <c r="O14" s="51">
        <v>157323</v>
      </c>
      <c r="P14" s="56">
        <v>38736</v>
      </c>
      <c r="Q14" s="55">
        <v>163642</v>
      </c>
      <c r="R14" s="51">
        <v>158896</v>
      </c>
      <c r="S14" s="56">
        <v>39123</v>
      </c>
      <c r="T14" s="55">
        <v>165278</v>
      </c>
      <c r="U14" s="51">
        <v>160485</v>
      </c>
      <c r="V14" s="56">
        <v>39515</v>
      </c>
      <c r="W14" s="55">
        <v>166931</v>
      </c>
      <c r="X14" s="51">
        <v>162090</v>
      </c>
      <c r="Y14" s="56">
        <v>39910</v>
      </c>
      <c r="Z14" s="55">
        <v>168600</v>
      </c>
      <c r="AA14" s="51">
        <v>163711</v>
      </c>
      <c r="AB14" s="56">
        <v>40309</v>
      </c>
      <c r="AC14" s="55">
        <v>170286</v>
      </c>
      <c r="AD14" s="51">
        <v>165348</v>
      </c>
      <c r="AE14" s="56">
        <v>40712</v>
      </c>
      <c r="AF14" s="57"/>
      <c r="AG14" s="58"/>
      <c r="AH14" s="58"/>
    </row>
    <row r="15" spans="1:34" x14ac:dyDescent="0.3">
      <c r="A15" s="59" t="s">
        <v>13</v>
      </c>
      <c r="B15" s="50">
        <v>128031</v>
      </c>
      <c r="C15" s="51">
        <v>123806</v>
      </c>
      <c r="D15" s="56">
        <v>32619</v>
      </c>
      <c r="E15" s="53">
        <v>128671</v>
      </c>
      <c r="F15" s="51">
        <v>124425</v>
      </c>
      <c r="G15" s="54">
        <v>32782</v>
      </c>
      <c r="H15" s="55">
        <v>129315</v>
      </c>
      <c r="I15" s="51">
        <v>125047</v>
      </c>
      <c r="J15" s="56">
        <v>32946</v>
      </c>
      <c r="K15" s="55">
        <v>129961</v>
      </c>
      <c r="L15" s="51">
        <v>125673</v>
      </c>
      <c r="M15" s="56">
        <v>33111</v>
      </c>
      <c r="N15" s="55">
        <v>130611</v>
      </c>
      <c r="O15" s="51">
        <v>126301</v>
      </c>
      <c r="P15" s="56">
        <v>33277</v>
      </c>
      <c r="Q15" s="55">
        <v>131264</v>
      </c>
      <c r="R15" s="51">
        <v>126933</v>
      </c>
      <c r="S15" s="56">
        <v>33443</v>
      </c>
      <c r="T15" s="55">
        <v>131921</v>
      </c>
      <c r="U15" s="51">
        <v>127567</v>
      </c>
      <c r="V15" s="56">
        <v>33610</v>
      </c>
      <c r="W15" s="55">
        <v>132580</v>
      </c>
      <c r="X15" s="51">
        <v>128205</v>
      </c>
      <c r="Y15" s="56">
        <v>33778</v>
      </c>
      <c r="Z15" s="55">
        <v>133243</v>
      </c>
      <c r="AA15" s="51">
        <v>128846</v>
      </c>
      <c r="AB15" s="56">
        <v>33947</v>
      </c>
      <c r="AC15" s="55">
        <v>133909</v>
      </c>
      <c r="AD15" s="51">
        <v>129490</v>
      </c>
      <c r="AE15" s="56">
        <v>34117</v>
      </c>
      <c r="AF15" s="57"/>
      <c r="AG15" s="58"/>
      <c r="AH15" s="58"/>
    </row>
    <row r="16" spans="1:34" ht="16.2" thickBot="1" x14ac:dyDescent="0.35">
      <c r="A16" s="44" t="s">
        <v>14</v>
      </c>
      <c r="B16" s="50">
        <v>121878</v>
      </c>
      <c r="C16" s="51">
        <v>119075</v>
      </c>
      <c r="D16" s="56">
        <v>25989</v>
      </c>
      <c r="E16" s="53">
        <v>122792</v>
      </c>
      <c r="F16" s="51">
        <v>119968</v>
      </c>
      <c r="G16" s="54">
        <v>26184</v>
      </c>
      <c r="H16" s="55">
        <v>123713</v>
      </c>
      <c r="I16" s="51">
        <v>120868</v>
      </c>
      <c r="J16" s="56">
        <v>26381</v>
      </c>
      <c r="K16" s="55">
        <v>124641</v>
      </c>
      <c r="L16" s="51">
        <v>121774</v>
      </c>
      <c r="M16" s="56">
        <v>26578</v>
      </c>
      <c r="N16" s="55">
        <v>125576</v>
      </c>
      <c r="O16" s="51">
        <v>122688</v>
      </c>
      <c r="P16" s="56">
        <v>26778</v>
      </c>
      <c r="Q16" s="55">
        <v>126518</v>
      </c>
      <c r="R16" s="51">
        <v>123608</v>
      </c>
      <c r="S16" s="56">
        <v>26979</v>
      </c>
      <c r="T16" s="55">
        <v>127467</v>
      </c>
      <c r="U16" s="51">
        <v>124535</v>
      </c>
      <c r="V16" s="56">
        <v>27181</v>
      </c>
      <c r="W16" s="55">
        <v>128423</v>
      </c>
      <c r="X16" s="51">
        <v>125469</v>
      </c>
      <c r="Y16" s="56">
        <v>27385</v>
      </c>
      <c r="Z16" s="55">
        <v>129386</v>
      </c>
      <c r="AA16" s="51">
        <v>126410</v>
      </c>
      <c r="AB16" s="56">
        <v>27590</v>
      </c>
      <c r="AC16" s="55">
        <v>130356</v>
      </c>
      <c r="AD16" s="51">
        <v>127358</v>
      </c>
      <c r="AE16" s="56">
        <v>27797</v>
      </c>
      <c r="AF16" s="57"/>
      <c r="AG16" s="58"/>
      <c r="AH16" s="58"/>
    </row>
    <row r="17" spans="1:34" x14ac:dyDescent="0.3">
      <c r="A17" s="4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4" x14ac:dyDescent="0.3">
      <c r="A18" s="4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34" ht="21.6" thickBot="1" x14ac:dyDescent="0.45">
      <c r="A19" s="118" t="s">
        <v>28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</row>
    <row r="20" spans="1:34" ht="18" x14ac:dyDescent="0.35">
      <c r="A20" s="43" t="s">
        <v>1</v>
      </c>
      <c r="B20" s="61">
        <v>2017</v>
      </c>
      <c r="C20" s="61">
        <v>2018</v>
      </c>
      <c r="D20" s="61">
        <v>2019</v>
      </c>
      <c r="E20" s="61">
        <v>2020</v>
      </c>
      <c r="F20" s="61">
        <v>2021</v>
      </c>
      <c r="G20" s="61">
        <v>2022</v>
      </c>
      <c r="H20" s="61">
        <v>2023</v>
      </c>
      <c r="I20" s="61">
        <v>2024</v>
      </c>
      <c r="J20" s="61">
        <v>2025</v>
      </c>
      <c r="K20" s="61">
        <v>2026</v>
      </c>
      <c r="L20" s="90"/>
    </row>
    <row r="21" spans="1:34" ht="16.2" thickBot="1" x14ac:dyDescent="0.35">
      <c r="A21" s="48"/>
      <c r="B21" s="62" t="s">
        <v>16</v>
      </c>
      <c r="C21" s="63" t="s">
        <v>16</v>
      </c>
      <c r="D21" s="63" t="s">
        <v>16</v>
      </c>
      <c r="E21" s="63" t="s">
        <v>16</v>
      </c>
      <c r="F21" s="63" t="s">
        <v>16</v>
      </c>
      <c r="G21" s="63" t="s">
        <v>16</v>
      </c>
      <c r="H21" s="63" t="s">
        <v>16</v>
      </c>
      <c r="I21" s="63" t="s">
        <v>16</v>
      </c>
      <c r="J21" s="63" t="s">
        <v>16</v>
      </c>
      <c r="K21" s="63" t="s">
        <v>16</v>
      </c>
    </row>
    <row r="22" spans="1:34" x14ac:dyDescent="0.3">
      <c r="A22" s="64" t="s">
        <v>3</v>
      </c>
      <c r="B22" s="65">
        <v>67730678</v>
      </c>
      <c r="C22" s="66">
        <v>68746638</v>
      </c>
      <c r="D22" s="66">
        <v>69777838</v>
      </c>
      <c r="E22" s="66">
        <v>70824506</v>
      </c>
      <c r="F22" s="66">
        <v>71886873</v>
      </c>
      <c r="G22" s="66">
        <v>72965176</v>
      </c>
      <c r="H22" s="66">
        <v>74059654</v>
      </c>
      <c r="I22" s="66">
        <v>75170549</v>
      </c>
      <c r="J22" s="66">
        <v>76298107</v>
      </c>
      <c r="K22" s="66">
        <v>77442579</v>
      </c>
    </row>
    <row r="23" spans="1:34" x14ac:dyDescent="0.3">
      <c r="A23" s="67" t="s">
        <v>4</v>
      </c>
      <c r="B23" s="68">
        <v>63154277</v>
      </c>
      <c r="C23" s="69">
        <v>64101591</v>
      </c>
      <c r="D23" s="69">
        <v>65063115</v>
      </c>
      <c r="E23" s="69">
        <v>66039062</v>
      </c>
      <c r="F23" s="69">
        <v>67029647</v>
      </c>
      <c r="G23" s="69">
        <v>68035092</v>
      </c>
      <c r="H23" s="69">
        <v>69055619</v>
      </c>
      <c r="I23" s="69">
        <v>70091453</v>
      </c>
      <c r="J23" s="69">
        <v>71142825</v>
      </c>
      <c r="K23" s="69">
        <v>72209967</v>
      </c>
    </row>
    <row r="24" spans="1:34" x14ac:dyDescent="0.3">
      <c r="A24" s="67" t="s">
        <v>5</v>
      </c>
      <c r="B24" s="68">
        <v>70316450</v>
      </c>
      <c r="C24" s="69">
        <v>71371197</v>
      </c>
      <c r="D24" s="69">
        <v>72441765</v>
      </c>
      <c r="E24" s="69">
        <v>73528391</v>
      </c>
      <c r="F24" s="69">
        <v>74631317</v>
      </c>
      <c r="G24" s="69">
        <v>75750787</v>
      </c>
      <c r="H24" s="69">
        <v>76887049</v>
      </c>
      <c r="I24" s="69">
        <v>78040354</v>
      </c>
      <c r="J24" s="69">
        <v>79210960</v>
      </c>
      <c r="K24" s="69">
        <v>80399124</v>
      </c>
    </row>
    <row r="25" spans="1:34" x14ac:dyDescent="0.3">
      <c r="A25" s="67" t="s">
        <v>6</v>
      </c>
      <c r="B25" s="68">
        <v>71100160</v>
      </c>
      <c r="C25" s="69">
        <v>72166662</v>
      </c>
      <c r="D25" s="69">
        <v>73249162</v>
      </c>
      <c r="E25" s="69">
        <v>74347900</v>
      </c>
      <c r="F25" s="69">
        <v>75463118</v>
      </c>
      <c r="G25" s="69">
        <v>76595065</v>
      </c>
      <c r="H25" s="69">
        <v>77743991</v>
      </c>
      <c r="I25" s="69">
        <v>78910151</v>
      </c>
      <c r="J25" s="69">
        <v>80093803</v>
      </c>
      <c r="K25" s="69">
        <v>81295210</v>
      </c>
    </row>
    <row r="26" spans="1:34" x14ac:dyDescent="0.3">
      <c r="A26" s="67" t="s">
        <v>7</v>
      </c>
      <c r="B26" s="68">
        <v>81627496</v>
      </c>
      <c r="C26" s="69">
        <v>82851908</v>
      </c>
      <c r="D26" s="69">
        <v>84094687</v>
      </c>
      <c r="E26" s="69">
        <v>85356107</v>
      </c>
      <c r="F26" s="69">
        <v>86636449</v>
      </c>
      <c r="G26" s="69">
        <v>87935995</v>
      </c>
      <c r="H26" s="69">
        <v>89255035</v>
      </c>
      <c r="I26" s="69">
        <v>90593861</v>
      </c>
      <c r="J26" s="69">
        <v>91952769</v>
      </c>
      <c r="K26" s="69">
        <v>93332060</v>
      </c>
    </row>
    <row r="27" spans="1:34" x14ac:dyDescent="0.3">
      <c r="A27" s="67" t="s">
        <v>8</v>
      </c>
      <c r="B27" s="68">
        <v>86756771</v>
      </c>
      <c r="C27" s="69">
        <v>88058123</v>
      </c>
      <c r="D27" s="69">
        <v>89378994</v>
      </c>
      <c r="E27" s="69">
        <v>90719679</v>
      </c>
      <c r="F27" s="69">
        <v>92080474</v>
      </c>
      <c r="G27" s="69">
        <v>93461682</v>
      </c>
      <c r="H27" s="69">
        <v>94863607</v>
      </c>
      <c r="I27" s="69">
        <v>96286561</v>
      </c>
      <c r="J27" s="69">
        <v>97730859</v>
      </c>
      <c r="K27" s="69">
        <v>99196822</v>
      </c>
    </row>
    <row r="28" spans="1:34" x14ac:dyDescent="0.3">
      <c r="A28" s="67" t="s">
        <v>9</v>
      </c>
      <c r="B28" s="68">
        <v>86709182</v>
      </c>
      <c r="C28" s="69">
        <v>88009820</v>
      </c>
      <c r="D28" s="69">
        <v>89329967</v>
      </c>
      <c r="E28" s="69">
        <v>90669916</v>
      </c>
      <c r="F28" s="69">
        <v>92029965</v>
      </c>
      <c r="G28" s="69">
        <v>93410415</v>
      </c>
      <c r="H28" s="69">
        <v>94811571</v>
      </c>
      <c r="I28" s="69">
        <v>96233744</v>
      </c>
      <c r="J28" s="69">
        <v>97677250</v>
      </c>
      <c r="K28" s="69">
        <v>99142409</v>
      </c>
    </row>
    <row r="29" spans="1:34" x14ac:dyDescent="0.3">
      <c r="A29" s="67" t="s">
        <v>10</v>
      </c>
      <c r="B29" s="68">
        <v>88423030</v>
      </c>
      <c r="C29" s="69">
        <v>89749376</v>
      </c>
      <c r="D29" s="69">
        <v>91095616</v>
      </c>
      <c r="E29" s="69">
        <v>92462051</v>
      </c>
      <c r="F29" s="69">
        <v>93848982</v>
      </c>
      <c r="G29" s="69">
        <v>95256716</v>
      </c>
      <c r="H29" s="69">
        <v>96685567</v>
      </c>
      <c r="I29" s="69">
        <v>98135850</v>
      </c>
      <c r="J29" s="69">
        <v>99607888</v>
      </c>
      <c r="K29" s="69">
        <v>101102007</v>
      </c>
    </row>
    <row r="30" spans="1:34" x14ac:dyDescent="0.3">
      <c r="A30" s="67" t="s">
        <v>11</v>
      </c>
      <c r="B30" s="68">
        <v>85523384</v>
      </c>
      <c r="C30" s="69">
        <v>86806235</v>
      </c>
      <c r="D30" s="69">
        <v>88108328</v>
      </c>
      <c r="E30" s="69">
        <v>89429953</v>
      </c>
      <c r="F30" s="69">
        <v>90771402</v>
      </c>
      <c r="G30" s="69">
        <v>92132974</v>
      </c>
      <c r="H30" s="69">
        <v>93514968</v>
      </c>
      <c r="I30" s="69">
        <v>94917693</v>
      </c>
      <c r="J30" s="69">
        <v>96341458</v>
      </c>
      <c r="K30" s="69">
        <v>97786580</v>
      </c>
    </row>
    <row r="31" spans="1:34" x14ac:dyDescent="0.3">
      <c r="A31" s="67" t="s">
        <v>12</v>
      </c>
      <c r="B31" s="68">
        <v>78502476</v>
      </c>
      <c r="C31" s="69">
        <v>79680013</v>
      </c>
      <c r="D31" s="69">
        <v>80875214</v>
      </c>
      <c r="E31" s="69">
        <v>82088342</v>
      </c>
      <c r="F31" s="69">
        <v>83319667</v>
      </c>
      <c r="G31" s="69">
        <v>84569462</v>
      </c>
      <c r="H31" s="69">
        <v>85838004</v>
      </c>
      <c r="I31" s="69">
        <v>87125574</v>
      </c>
      <c r="J31" s="69">
        <v>88432457</v>
      </c>
      <c r="K31" s="69">
        <v>89758944</v>
      </c>
    </row>
    <row r="32" spans="1:34" x14ac:dyDescent="0.3">
      <c r="A32" s="67" t="s">
        <v>13</v>
      </c>
      <c r="B32" s="68">
        <v>66570835</v>
      </c>
      <c r="C32" s="69">
        <v>67569397</v>
      </c>
      <c r="D32" s="69">
        <v>68582938</v>
      </c>
      <c r="E32" s="69">
        <v>69611682</v>
      </c>
      <c r="F32" s="69">
        <v>70655857</v>
      </c>
      <c r="G32" s="69">
        <v>71715695</v>
      </c>
      <c r="H32" s="69">
        <v>72791431</v>
      </c>
      <c r="I32" s="69">
        <v>73883302</v>
      </c>
      <c r="J32" s="69">
        <v>74991552</v>
      </c>
      <c r="K32" s="69">
        <v>76116425</v>
      </c>
    </row>
    <row r="33" spans="1:21" ht="16.2" thickBot="1" x14ac:dyDescent="0.35">
      <c r="A33" s="46" t="s">
        <v>14</v>
      </c>
      <c r="B33" s="68">
        <v>62751343</v>
      </c>
      <c r="C33" s="69">
        <v>63692614</v>
      </c>
      <c r="D33" s="69">
        <v>64648003</v>
      </c>
      <c r="E33" s="69">
        <v>65617723</v>
      </c>
      <c r="F33" s="69">
        <v>66601989</v>
      </c>
      <c r="G33" s="69">
        <v>67601018</v>
      </c>
      <c r="H33" s="69">
        <v>68615034</v>
      </c>
      <c r="I33" s="69">
        <v>69644259</v>
      </c>
      <c r="J33" s="69">
        <v>70688923</v>
      </c>
      <c r="K33" s="69">
        <v>71749257</v>
      </c>
    </row>
    <row r="34" spans="1:21" x14ac:dyDescent="0.3">
      <c r="A34" s="4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21" x14ac:dyDescent="0.3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21" ht="21.6" thickBot="1" x14ac:dyDescent="0.45">
      <c r="A36" s="114" t="s">
        <v>29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21" s="70" customFormat="1" ht="18.600000000000001" thickBot="1" x14ac:dyDescent="0.4">
      <c r="A37" s="43" t="s">
        <v>1</v>
      </c>
      <c r="B37" s="115">
        <v>2017</v>
      </c>
      <c r="C37" s="117"/>
      <c r="D37" s="115">
        <v>2018</v>
      </c>
      <c r="E37" s="117"/>
      <c r="F37" s="115">
        <v>2019</v>
      </c>
      <c r="G37" s="117"/>
      <c r="H37" s="115">
        <v>2020</v>
      </c>
      <c r="I37" s="116"/>
      <c r="J37" s="115">
        <v>2021</v>
      </c>
      <c r="K37" s="116"/>
    </row>
    <row r="38" spans="1:21" ht="27.6" thickBot="1" x14ac:dyDescent="0.35">
      <c r="A38" s="48"/>
      <c r="B38" s="71" t="s">
        <v>18</v>
      </c>
      <c r="C38" s="72" t="s">
        <v>19</v>
      </c>
      <c r="D38" s="73" t="s">
        <v>18</v>
      </c>
      <c r="E38" s="72" t="s">
        <v>19</v>
      </c>
      <c r="F38" s="71" t="s">
        <v>18</v>
      </c>
      <c r="G38" s="72" t="s">
        <v>19</v>
      </c>
      <c r="H38" s="73" t="s">
        <v>18</v>
      </c>
      <c r="I38" s="72" t="s">
        <v>19</v>
      </c>
      <c r="J38" s="71" t="s">
        <v>18</v>
      </c>
      <c r="K38" s="72" t="s">
        <v>19</v>
      </c>
    </row>
    <row r="39" spans="1:21" ht="16.2" thickBot="1" x14ac:dyDescent="0.35">
      <c r="A39" s="74" t="s">
        <v>20</v>
      </c>
      <c r="B39" s="75">
        <v>1059</v>
      </c>
      <c r="C39" s="76">
        <v>673</v>
      </c>
      <c r="D39" s="77">
        <v>1014</v>
      </c>
      <c r="E39" s="76">
        <v>642</v>
      </c>
      <c r="F39" s="75">
        <v>971</v>
      </c>
      <c r="G39" s="76">
        <v>613</v>
      </c>
      <c r="H39" s="77">
        <v>929</v>
      </c>
      <c r="I39" s="76">
        <v>585</v>
      </c>
      <c r="J39" s="75">
        <v>889</v>
      </c>
      <c r="K39" s="76">
        <v>558</v>
      </c>
    </row>
    <row r="40" spans="1:21" ht="16.2" thickBot="1" x14ac:dyDescent="0.35">
      <c r="A40" s="78" t="s">
        <v>21</v>
      </c>
      <c r="B40" s="68">
        <v>0</v>
      </c>
      <c r="C40" s="79">
        <v>0</v>
      </c>
      <c r="D40" s="24">
        <v>0</v>
      </c>
      <c r="E40" s="79">
        <v>0</v>
      </c>
      <c r="F40" s="68">
        <v>0</v>
      </c>
      <c r="G40" s="79">
        <v>0</v>
      </c>
      <c r="H40" s="24">
        <v>0</v>
      </c>
      <c r="I40" s="79">
        <v>0</v>
      </c>
      <c r="J40" s="68">
        <v>0</v>
      </c>
      <c r="K40" s="79">
        <v>0</v>
      </c>
    </row>
    <row r="41" spans="1:21" ht="16.2" thickBot="1" x14ac:dyDescent="0.35">
      <c r="A41" s="80" t="s">
        <v>22</v>
      </c>
      <c r="B41" s="81">
        <v>1050</v>
      </c>
      <c r="C41" s="82">
        <v>1050</v>
      </c>
      <c r="D41" s="26">
        <v>1050</v>
      </c>
      <c r="E41" s="82">
        <v>1050</v>
      </c>
      <c r="F41" s="81">
        <v>1050</v>
      </c>
      <c r="G41" s="82">
        <v>1050</v>
      </c>
      <c r="H41" s="81">
        <v>1050</v>
      </c>
      <c r="I41" s="82">
        <v>1050</v>
      </c>
      <c r="J41" s="81">
        <v>1050</v>
      </c>
      <c r="K41" s="82">
        <v>1050</v>
      </c>
    </row>
    <row r="42" spans="1:21" ht="16.2" thickBot="1" x14ac:dyDescent="0.35">
      <c r="A42" s="83" t="s">
        <v>23</v>
      </c>
      <c r="B42" s="65">
        <v>2109</v>
      </c>
      <c r="C42" s="84">
        <v>1723</v>
      </c>
      <c r="D42" s="28">
        <v>2064</v>
      </c>
      <c r="E42" s="84">
        <v>1692</v>
      </c>
      <c r="F42" s="65">
        <v>2021</v>
      </c>
      <c r="G42" s="84">
        <v>1663</v>
      </c>
      <c r="H42" s="28">
        <v>1979</v>
      </c>
      <c r="I42" s="84">
        <v>1635</v>
      </c>
      <c r="J42" s="65">
        <v>1939</v>
      </c>
      <c r="K42" s="84">
        <v>1608</v>
      </c>
    </row>
    <row r="43" spans="1:21" ht="16.2" thickBot="1" x14ac:dyDescent="0.35">
      <c r="A43" s="85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 ht="18.600000000000001" thickBot="1" x14ac:dyDescent="0.4">
      <c r="A44" s="43" t="s">
        <v>1</v>
      </c>
      <c r="B44" s="115">
        <v>2022</v>
      </c>
      <c r="C44" s="117"/>
      <c r="D44" s="115">
        <v>2023</v>
      </c>
      <c r="E44" s="117"/>
      <c r="F44" s="115">
        <v>2024</v>
      </c>
      <c r="G44" s="116"/>
      <c r="H44" s="115">
        <v>2025</v>
      </c>
      <c r="I44" s="116"/>
      <c r="J44" s="115">
        <v>2026</v>
      </c>
      <c r="K44" s="116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spans="1:21" ht="27.6" thickBot="1" x14ac:dyDescent="0.35">
      <c r="A45" s="85"/>
      <c r="B45" s="71" t="s">
        <v>18</v>
      </c>
      <c r="C45" s="72" t="s">
        <v>19</v>
      </c>
      <c r="D45" s="73" t="s">
        <v>18</v>
      </c>
      <c r="E45" s="72" t="s">
        <v>19</v>
      </c>
      <c r="F45" s="71" t="s">
        <v>18</v>
      </c>
      <c r="G45" s="72" t="s">
        <v>19</v>
      </c>
      <c r="H45" s="73" t="s">
        <v>18</v>
      </c>
      <c r="I45" s="72" t="s">
        <v>19</v>
      </c>
      <c r="J45" s="71" t="s">
        <v>18</v>
      </c>
      <c r="K45" s="72" t="s">
        <v>19</v>
      </c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1" ht="16.2" thickBot="1" x14ac:dyDescent="0.35">
      <c r="A46" s="74" t="s">
        <v>20</v>
      </c>
      <c r="B46" s="75">
        <v>851</v>
      </c>
      <c r="C46" s="76">
        <v>533</v>
      </c>
      <c r="D46" s="77">
        <v>815</v>
      </c>
      <c r="E46" s="76">
        <v>508</v>
      </c>
      <c r="F46" s="75">
        <v>780</v>
      </c>
      <c r="G46" s="76">
        <v>485</v>
      </c>
      <c r="H46" s="77">
        <v>747</v>
      </c>
      <c r="I46" s="76">
        <v>463</v>
      </c>
      <c r="J46" s="75">
        <v>715</v>
      </c>
      <c r="K46" s="76">
        <v>442</v>
      </c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spans="1:21" ht="16.2" thickBot="1" x14ac:dyDescent="0.35">
      <c r="A47" s="78" t="s">
        <v>21</v>
      </c>
      <c r="B47" s="68">
        <v>0</v>
      </c>
      <c r="C47" s="79">
        <v>0</v>
      </c>
      <c r="D47" s="68">
        <v>0</v>
      </c>
      <c r="E47" s="79">
        <v>0</v>
      </c>
      <c r="F47" s="68">
        <v>0</v>
      </c>
      <c r="G47" s="79">
        <v>0</v>
      </c>
      <c r="H47" s="68">
        <v>0</v>
      </c>
      <c r="I47" s="79">
        <v>0</v>
      </c>
      <c r="J47" s="68">
        <v>0</v>
      </c>
      <c r="K47" s="79">
        <v>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</row>
    <row r="48" spans="1:21" ht="16.2" thickBot="1" x14ac:dyDescent="0.35">
      <c r="A48" s="80" t="s">
        <v>22</v>
      </c>
      <c r="B48" s="81">
        <v>1050</v>
      </c>
      <c r="C48" s="82">
        <v>1050</v>
      </c>
      <c r="D48" s="81">
        <v>1050</v>
      </c>
      <c r="E48" s="82">
        <v>1050</v>
      </c>
      <c r="F48" s="81">
        <v>1050</v>
      </c>
      <c r="G48" s="82">
        <v>1050</v>
      </c>
      <c r="H48" s="81">
        <v>1050</v>
      </c>
      <c r="I48" s="82">
        <v>1050</v>
      </c>
      <c r="J48" s="81">
        <v>1050</v>
      </c>
      <c r="K48" s="82">
        <v>1050</v>
      </c>
      <c r="L48" s="58"/>
      <c r="M48" s="58"/>
      <c r="N48" s="58"/>
      <c r="O48" s="58"/>
      <c r="P48" s="58"/>
      <c r="Q48" s="58"/>
      <c r="R48" s="58"/>
      <c r="S48" s="58"/>
      <c r="T48" s="58"/>
      <c r="U48" s="58"/>
    </row>
    <row r="49" spans="1:21" ht="16.2" thickBot="1" x14ac:dyDescent="0.35">
      <c r="A49" s="83" t="s">
        <v>23</v>
      </c>
      <c r="B49" s="65">
        <v>1901</v>
      </c>
      <c r="C49" s="84">
        <v>1583</v>
      </c>
      <c r="D49" s="28">
        <v>1865</v>
      </c>
      <c r="E49" s="84">
        <v>1558</v>
      </c>
      <c r="F49" s="65">
        <v>1830</v>
      </c>
      <c r="G49" s="84">
        <v>1535</v>
      </c>
      <c r="H49" s="28">
        <v>1797</v>
      </c>
      <c r="I49" s="84">
        <v>1513</v>
      </c>
      <c r="J49" s="65">
        <v>1765</v>
      </c>
      <c r="K49" s="84">
        <v>1492</v>
      </c>
      <c r="L49" s="58"/>
      <c r="M49" s="58"/>
      <c r="N49" s="58"/>
      <c r="O49" s="58"/>
      <c r="P49" s="58"/>
      <c r="Q49" s="58"/>
      <c r="R49" s="58"/>
      <c r="S49" s="58"/>
      <c r="T49" s="58"/>
      <c r="U49" s="58"/>
    </row>
    <row r="50" spans="1:21" x14ac:dyDescent="0.3">
      <c r="A50" s="86"/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1:21" x14ac:dyDescent="0.3">
      <c r="A51" s="86"/>
      <c r="B51" s="48"/>
      <c r="C51" s="48"/>
      <c r="D51" s="48"/>
      <c r="E51" s="48"/>
      <c r="F51" s="48"/>
      <c r="G51" s="48"/>
      <c r="H51" s="48"/>
      <c r="I51" s="48"/>
      <c r="J51" s="48"/>
      <c r="K51" s="48"/>
    </row>
    <row r="52" spans="1:21" x14ac:dyDescent="0.3">
      <c r="A52" s="86"/>
      <c r="B52" s="48"/>
      <c r="C52" s="48"/>
      <c r="D52" s="48"/>
      <c r="E52" s="48"/>
      <c r="F52" s="48"/>
      <c r="G52" s="48"/>
      <c r="H52" s="48"/>
      <c r="I52" s="48"/>
      <c r="J52" s="48"/>
      <c r="K52" s="48"/>
    </row>
    <row r="53" spans="1:21" x14ac:dyDescent="0.3">
      <c r="A53" s="86"/>
      <c r="B53" s="48"/>
      <c r="C53" s="48"/>
      <c r="D53" s="48"/>
      <c r="E53" s="48"/>
      <c r="F53" s="48"/>
      <c r="G53" s="48"/>
      <c r="H53" s="48"/>
      <c r="I53" s="48"/>
      <c r="J53" s="48"/>
      <c r="K53" s="48"/>
    </row>
    <row r="54" spans="1:21" x14ac:dyDescent="0.3">
      <c r="A54" s="86"/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21" x14ac:dyDescent="0.3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1:21" x14ac:dyDescent="0.3">
      <c r="A56" s="86"/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1:21" x14ac:dyDescent="0.3">
      <c r="A57" s="86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21" x14ac:dyDescent="0.3">
      <c r="A58" s="88"/>
      <c r="B58" s="89"/>
      <c r="C58" s="87"/>
      <c r="D58" s="87"/>
      <c r="E58" s="87"/>
      <c r="F58" s="87"/>
      <c r="G58" s="87"/>
      <c r="H58" s="87"/>
      <c r="I58" s="87"/>
      <c r="J58" s="87"/>
      <c r="K58" s="87"/>
    </row>
    <row r="59" spans="1:21" x14ac:dyDescent="0.3">
      <c r="A59" s="86"/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21" x14ac:dyDescent="0.3">
      <c r="A60" s="86"/>
      <c r="B60" s="48"/>
      <c r="C60" s="48"/>
      <c r="D60" s="48"/>
      <c r="E60" s="48"/>
      <c r="F60" s="48"/>
      <c r="G60" s="48"/>
      <c r="H60" s="48"/>
      <c r="I60" s="48"/>
      <c r="J60" s="48"/>
      <c r="K60" s="48"/>
    </row>
    <row r="61" spans="1:21" x14ac:dyDescent="0.3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1:21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1:21" x14ac:dyDescent="0.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</row>
    <row r="64" spans="1:21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</row>
    <row r="65" spans="1:11" x14ac:dyDescent="0.3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</row>
    <row r="66" spans="1:11" x14ac:dyDescent="0.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</row>
  </sheetData>
  <sheetProtection selectLockedCells="1"/>
  <mergeCells count="24">
    <mergeCell ref="A2:K2"/>
    <mergeCell ref="Z3:AB3"/>
    <mergeCell ref="AC3:AE3"/>
    <mergeCell ref="AF3:AH3"/>
    <mergeCell ref="B3:D3"/>
    <mergeCell ref="E3:G3"/>
    <mergeCell ref="H3:J3"/>
    <mergeCell ref="K3:M3"/>
    <mergeCell ref="N3:P3"/>
    <mergeCell ref="A19:K19"/>
    <mergeCell ref="A36:K36"/>
    <mergeCell ref="Q3:S3"/>
    <mergeCell ref="T3:V3"/>
    <mergeCell ref="W3:Y3"/>
    <mergeCell ref="B37:C37"/>
    <mergeCell ref="D37:E37"/>
    <mergeCell ref="F37:G37"/>
    <mergeCell ref="H37:I37"/>
    <mergeCell ref="J37:K37"/>
    <mergeCell ref="B44:C44"/>
    <mergeCell ref="D44:E44"/>
    <mergeCell ref="F44:G44"/>
    <mergeCell ref="H44:I44"/>
    <mergeCell ref="J44:K44"/>
  </mergeCells>
  <pageMargins left="0.75" right="0.75" top="0.75" bottom="0.25" header="0.25" footer="0.75"/>
  <pageSetup orientation="landscape" r:id="rId1"/>
  <headerFooter alignWithMargins="0">
    <oddHeader>&amp;C&amp;"Garamond,Bold"&amp;18LCEC LOAD FORECAST 2009 - 2018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zoomScaleNormal="100" workbookViewId="0"/>
  </sheetViews>
  <sheetFormatPr defaultColWidth="9" defaultRowHeight="15.6" x14ac:dyDescent="0.3"/>
  <cols>
    <col min="1" max="31" width="13.6640625" style="42" customWidth="1"/>
    <col min="32" max="16384" width="9" style="42"/>
  </cols>
  <sheetData>
    <row r="1" spans="1:34" x14ac:dyDescent="0.3">
      <c r="A1" s="125" t="s">
        <v>45</v>
      </c>
    </row>
    <row r="2" spans="1:34" ht="21.6" thickBot="1" x14ac:dyDescent="0.45">
      <c r="A2" s="114" t="s">
        <v>30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34" ht="18" x14ac:dyDescent="0.35">
      <c r="A3" s="43" t="s">
        <v>1</v>
      </c>
      <c r="B3" s="119">
        <v>2017</v>
      </c>
      <c r="C3" s="120"/>
      <c r="D3" s="121"/>
      <c r="E3" s="119">
        <v>2018</v>
      </c>
      <c r="F3" s="120"/>
      <c r="G3" s="121"/>
      <c r="H3" s="119">
        <v>2019</v>
      </c>
      <c r="I3" s="120"/>
      <c r="J3" s="121"/>
      <c r="K3" s="119">
        <v>2020</v>
      </c>
      <c r="L3" s="120"/>
      <c r="M3" s="121"/>
      <c r="N3" s="119">
        <v>2021</v>
      </c>
      <c r="O3" s="120"/>
      <c r="P3" s="121"/>
      <c r="Q3" s="119">
        <v>2022</v>
      </c>
      <c r="R3" s="120"/>
      <c r="S3" s="121"/>
      <c r="T3" s="119">
        <v>2023</v>
      </c>
      <c r="U3" s="120"/>
      <c r="V3" s="121"/>
      <c r="W3" s="119">
        <v>2024</v>
      </c>
      <c r="X3" s="120"/>
      <c r="Y3" s="121"/>
      <c r="Z3" s="119">
        <v>2025</v>
      </c>
      <c r="AA3" s="120"/>
      <c r="AB3" s="121"/>
      <c r="AC3" s="122">
        <v>2026</v>
      </c>
      <c r="AD3" s="120"/>
      <c r="AE3" s="121"/>
      <c r="AF3" s="112"/>
      <c r="AG3" s="113"/>
      <c r="AH3" s="113"/>
    </row>
    <row r="4" spans="1:34" ht="16.2" thickBot="1" x14ac:dyDescent="0.35">
      <c r="A4" s="41"/>
      <c r="B4" s="44" t="s">
        <v>33</v>
      </c>
      <c r="C4" s="44" t="s">
        <v>2</v>
      </c>
      <c r="D4" s="45" t="s">
        <v>34</v>
      </c>
      <c r="E4" s="44" t="s">
        <v>33</v>
      </c>
      <c r="F4" s="44" t="s">
        <v>2</v>
      </c>
      <c r="G4" s="45" t="s">
        <v>34</v>
      </c>
      <c r="H4" s="44" t="s">
        <v>33</v>
      </c>
      <c r="I4" s="44" t="s">
        <v>2</v>
      </c>
      <c r="J4" s="45" t="s">
        <v>34</v>
      </c>
      <c r="K4" s="44" t="s">
        <v>33</v>
      </c>
      <c r="L4" s="44" t="s">
        <v>2</v>
      </c>
      <c r="M4" s="45" t="s">
        <v>34</v>
      </c>
      <c r="N4" s="44" t="s">
        <v>33</v>
      </c>
      <c r="O4" s="44" t="s">
        <v>2</v>
      </c>
      <c r="P4" s="45" t="s">
        <v>34</v>
      </c>
      <c r="Q4" s="44" t="s">
        <v>33</v>
      </c>
      <c r="R4" s="44" t="s">
        <v>2</v>
      </c>
      <c r="S4" s="45" t="s">
        <v>34</v>
      </c>
      <c r="T4" s="44" t="s">
        <v>33</v>
      </c>
      <c r="U4" s="44" t="s">
        <v>2</v>
      </c>
      <c r="V4" s="45" t="s">
        <v>34</v>
      </c>
      <c r="W4" s="44" t="s">
        <v>33</v>
      </c>
      <c r="X4" s="44" t="s">
        <v>2</v>
      </c>
      <c r="Y4" s="45" t="s">
        <v>34</v>
      </c>
      <c r="Z4" s="44" t="s">
        <v>33</v>
      </c>
      <c r="AA4" s="44" t="s">
        <v>2</v>
      </c>
      <c r="AB4" s="45" t="s">
        <v>34</v>
      </c>
      <c r="AC4" s="44" t="s">
        <v>33</v>
      </c>
      <c r="AD4" s="44" t="s">
        <v>2</v>
      </c>
      <c r="AE4" s="45" t="s">
        <v>34</v>
      </c>
      <c r="AF4" s="47"/>
      <c r="AG4" s="48"/>
      <c r="AH4" s="48"/>
    </row>
    <row r="5" spans="1:34" x14ac:dyDescent="0.3">
      <c r="A5" s="49" t="s">
        <v>3</v>
      </c>
      <c r="B5" s="50">
        <v>64776</v>
      </c>
      <c r="C5" s="51">
        <v>63804</v>
      </c>
      <c r="D5" s="52">
        <v>11177</v>
      </c>
      <c r="E5" s="53">
        <v>64840</v>
      </c>
      <c r="F5" s="51">
        <v>63868</v>
      </c>
      <c r="G5" s="54">
        <v>11188</v>
      </c>
      <c r="H5" s="55">
        <v>64905</v>
      </c>
      <c r="I5" s="51">
        <v>63932</v>
      </c>
      <c r="J5" s="56">
        <v>11200</v>
      </c>
      <c r="K5" s="55">
        <v>64970</v>
      </c>
      <c r="L5" s="51">
        <v>63996</v>
      </c>
      <c r="M5" s="56">
        <v>11211</v>
      </c>
      <c r="N5" s="55">
        <v>65035</v>
      </c>
      <c r="O5" s="51">
        <v>64059</v>
      </c>
      <c r="P5" s="56">
        <v>11222</v>
      </c>
      <c r="Q5" s="55">
        <v>65100</v>
      </c>
      <c r="R5" s="51">
        <v>64124</v>
      </c>
      <c r="S5" s="56">
        <v>11233</v>
      </c>
      <c r="T5" s="55">
        <v>65165</v>
      </c>
      <c r="U5" s="51">
        <v>64188</v>
      </c>
      <c r="V5" s="56">
        <v>11245</v>
      </c>
      <c r="W5" s="55">
        <v>65230</v>
      </c>
      <c r="X5" s="51">
        <v>64252</v>
      </c>
      <c r="Y5" s="56">
        <v>11256</v>
      </c>
      <c r="Z5" s="55">
        <v>65296</v>
      </c>
      <c r="AA5" s="51">
        <v>64316</v>
      </c>
      <c r="AB5" s="56">
        <v>11267</v>
      </c>
      <c r="AC5" s="55">
        <v>65361</v>
      </c>
      <c r="AD5" s="51">
        <v>64380</v>
      </c>
      <c r="AE5" s="56">
        <v>11278</v>
      </c>
      <c r="AF5" s="57"/>
      <c r="AG5" s="58"/>
      <c r="AH5" s="58"/>
    </row>
    <row r="6" spans="1:34" x14ac:dyDescent="0.3">
      <c r="A6" s="59" t="s">
        <v>4</v>
      </c>
      <c r="B6" s="50">
        <v>69928</v>
      </c>
      <c r="C6" s="51">
        <v>68529</v>
      </c>
      <c r="D6" s="56">
        <v>13915</v>
      </c>
      <c r="E6" s="53">
        <v>70137</v>
      </c>
      <c r="F6" s="51">
        <v>68735</v>
      </c>
      <c r="G6" s="54">
        <v>13957</v>
      </c>
      <c r="H6" s="55">
        <v>70348</v>
      </c>
      <c r="I6" s="51">
        <v>68941</v>
      </c>
      <c r="J6" s="56">
        <v>13999</v>
      </c>
      <c r="K6" s="55">
        <v>70559</v>
      </c>
      <c r="L6" s="51">
        <v>69148</v>
      </c>
      <c r="M6" s="56">
        <v>14041</v>
      </c>
      <c r="N6" s="55">
        <v>70770</v>
      </c>
      <c r="O6" s="51">
        <v>69355</v>
      </c>
      <c r="P6" s="56">
        <v>14083</v>
      </c>
      <c r="Q6" s="55">
        <v>70983</v>
      </c>
      <c r="R6" s="51">
        <v>69563</v>
      </c>
      <c r="S6" s="56">
        <v>14125</v>
      </c>
      <c r="T6" s="55">
        <v>71196</v>
      </c>
      <c r="U6" s="51">
        <v>69772</v>
      </c>
      <c r="V6" s="56">
        <v>14168</v>
      </c>
      <c r="W6" s="55">
        <v>71409</v>
      </c>
      <c r="X6" s="51">
        <v>69981</v>
      </c>
      <c r="Y6" s="56">
        <v>14210</v>
      </c>
      <c r="Z6" s="55">
        <v>71624</v>
      </c>
      <c r="AA6" s="51">
        <v>70191</v>
      </c>
      <c r="AB6" s="56">
        <v>14253</v>
      </c>
      <c r="AC6" s="55">
        <v>71838</v>
      </c>
      <c r="AD6" s="51">
        <v>70402</v>
      </c>
      <c r="AE6" s="56">
        <v>14296</v>
      </c>
      <c r="AF6" s="57"/>
      <c r="AG6" s="58"/>
      <c r="AH6" s="58"/>
    </row>
    <row r="7" spans="1:34" x14ac:dyDescent="0.3">
      <c r="A7" s="59" t="s">
        <v>5</v>
      </c>
      <c r="B7" s="50">
        <v>61607</v>
      </c>
      <c r="C7" s="51">
        <v>60190</v>
      </c>
      <c r="D7" s="56">
        <v>13137</v>
      </c>
      <c r="E7" s="53">
        <v>61669</v>
      </c>
      <c r="F7" s="51">
        <v>60251</v>
      </c>
      <c r="G7" s="54">
        <v>13150</v>
      </c>
      <c r="H7" s="55">
        <v>61731</v>
      </c>
      <c r="I7" s="51">
        <v>60311</v>
      </c>
      <c r="J7" s="56">
        <v>13163</v>
      </c>
      <c r="K7" s="55">
        <v>61792</v>
      </c>
      <c r="L7" s="51">
        <v>60371</v>
      </c>
      <c r="M7" s="56">
        <v>13177</v>
      </c>
      <c r="N7" s="55">
        <v>61854</v>
      </c>
      <c r="O7" s="51">
        <v>60432</v>
      </c>
      <c r="P7" s="56">
        <v>13190</v>
      </c>
      <c r="Q7" s="55">
        <v>61916</v>
      </c>
      <c r="R7" s="51">
        <v>60492</v>
      </c>
      <c r="S7" s="56">
        <v>13203</v>
      </c>
      <c r="T7" s="55">
        <v>61978</v>
      </c>
      <c r="U7" s="51">
        <v>60552</v>
      </c>
      <c r="V7" s="56">
        <v>13216</v>
      </c>
      <c r="W7" s="55">
        <v>62040</v>
      </c>
      <c r="X7" s="51">
        <v>60613</v>
      </c>
      <c r="Y7" s="56">
        <v>13229</v>
      </c>
      <c r="Z7" s="55">
        <v>62102</v>
      </c>
      <c r="AA7" s="51">
        <v>60674</v>
      </c>
      <c r="AB7" s="56">
        <v>13243</v>
      </c>
      <c r="AC7" s="55">
        <v>62164</v>
      </c>
      <c r="AD7" s="51">
        <v>60734</v>
      </c>
      <c r="AE7" s="56">
        <v>13256</v>
      </c>
      <c r="AF7" s="57"/>
      <c r="AG7" s="58"/>
      <c r="AH7" s="58"/>
    </row>
    <row r="8" spans="1:34" x14ac:dyDescent="0.3">
      <c r="A8" s="59" t="s">
        <v>6</v>
      </c>
      <c r="B8" s="50">
        <v>64159</v>
      </c>
      <c r="C8" s="51">
        <v>62683</v>
      </c>
      <c r="D8" s="56">
        <v>13681</v>
      </c>
      <c r="E8" s="53">
        <v>64800</v>
      </c>
      <c r="F8" s="51">
        <v>63310</v>
      </c>
      <c r="G8" s="54">
        <v>13818</v>
      </c>
      <c r="H8" s="55">
        <v>65448</v>
      </c>
      <c r="I8" s="51">
        <v>63943</v>
      </c>
      <c r="J8" s="56">
        <v>13956</v>
      </c>
      <c r="K8" s="55">
        <v>66103</v>
      </c>
      <c r="L8" s="51">
        <v>64583</v>
      </c>
      <c r="M8" s="56">
        <v>14096</v>
      </c>
      <c r="N8" s="55">
        <v>66764</v>
      </c>
      <c r="O8" s="51">
        <v>65228</v>
      </c>
      <c r="P8" s="56">
        <v>14237</v>
      </c>
      <c r="Q8" s="55">
        <v>67432</v>
      </c>
      <c r="R8" s="51">
        <v>65881</v>
      </c>
      <c r="S8" s="56">
        <v>14379</v>
      </c>
      <c r="T8" s="55">
        <v>68106</v>
      </c>
      <c r="U8" s="51">
        <v>66540</v>
      </c>
      <c r="V8" s="56">
        <v>14523</v>
      </c>
      <c r="W8" s="55">
        <v>68787</v>
      </c>
      <c r="X8" s="51">
        <v>67205</v>
      </c>
      <c r="Y8" s="56">
        <v>14668</v>
      </c>
      <c r="Z8" s="55">
        <v>69475</v>
      </c>
      <c r="AA8" s="51">
        <v>67877</v>
      </c>
      <c r="AB8" s="56">
        <v>14815</v>
      </c>
      <c r="AC8" s="55">
        <v>70170</v>
      </c>
      <c r="AD8" s="51">
        <v>68556</v>
      </c>
      <c r="AE8" s="56">
        <v>14963</v>
      </c>
      <c r="AF8" s="57"/>
      <c r="AG8" s="58"/>
      <c r="AH8" s="58"/>
    </row>
    <row r="9" spans="1:34" x14ac:dyDescent="0.3">
      <c r="A9" s="59" t="s">
        <v>7</v>
      </c>
      <c r="B9" s="50">
        <v>62719</v>
      </c>
      <c r="C9" s="51">
        <v>61590</v>
      </c>
      <c r="D9" s="56">
        <v>11846</v>
      </c>
      <c r="E9" s="53">
        <v>62782</v>
      </c>
      <c r="F9" s="51">
        <v>61651</v>
      </c>
      <c r="G9" s="54">
        <v>11858</v>
      </c>
      <c r="H9" s="55">
        <v>62844</v>
      </c>
      <c r="I9" s="51">
        <v>61713</v>
      </c>
      <c r="J9" s="56">
        <v>11870</v>
      </c>
      <c r="K9" s="55">
        <v>62907</v>
      </c>
      <c r="L9" s="51">
        <v>61775</v>
      </c>
      <c r="M9" s="56">
        <v>11882</v>
      </c>
      <c r="N9" s="55">
        <v>62970</v>
      </c>
      <c r="O9" s="51">
        <v>61837</v>
      </c>
      <c r="P9" s="56">
        <v>11894</v>
      </c>
      <c r="Q9" s="55">
        <v>63033</v>
      </c>
      <c r="R9" s="51">
        <v>61898</v>
      </c>
      <c r="S9" s="56">
        <v>11906</v>
      </c>
      <c r="T9" s="55">
        <v>63096</v>
      </c>
      <c r="U9" s="51">
        <v>61960</v>
      </c>
      <c r="V9" s="56">
        <v>11918</v>
      </c>
      <c r="W9" s="55">
        <v>63159</v>
      </c>
      <c r="X9" s="51">
        <v>62022</v>
      </c>
      <c r="Y9" s="56">
        <v>11930</v>
      </c>
      <c r="Z9" s="55">
        <v>63222</v>
      </c>
      <c r="AA9" s="51">
        <v>62084</v>
      </c>
      <c r="AB9" s="56">
        <v>11941</v>
      </c>
      <c r="AC9" s="55">
        <v>63286</v>
      </c>
      <c r="AD9" s="51">
        <v>62146</v>
      </c>
      <c r="AE9" s="56">
        <v>11953</v>
      </c>
      <c r="AF9" s="57"/>
      <c r="AG9" s="58"/>
      <c r="AH9" s="58"/>
    </row>
    <row r="10" spans="1:34" x14ac:dyDescent="0.3">
      <c r="A10" s="60" t="s">
        <v>8</v>
      </c>
      <c r="B10" s="50">
        <v>67282</v>
      </c>
      <c r="C10" s="51">
        <v>65869</v>
      </c>
      <c r="D10" s="56">
        <v>13716</v>
      </c>
      <c r="E10" s="53">
        <v>67349</v>
      </c>
      <c r="F10" s="51">
        <v>65935</v>
      </c>
      <c r="G10" s="54">
        <v>13730</v>
      </c>
      <c r="H10" s="55">
        <v>67417</v>
      </c>
      <c r="I10" s="51">
        <v>66001</v>
      </c>
      <c r="J10" s="56">
        <v>13744</v>
      </c>
      <c r="K10" s="55">
        <v>67484</v>
      </c>
      <c r="L10" s="51">
        <v>66067</v>
      </c>
      <c r="M10" s="56">
        <v>13757</v>
      </c>
      <c r="N10" s="55">
        <v>67552</v>
      </c>
      <c r="O10" s="51">
        <v>66133</v>
      </c>
      <c r="P10" s="56">
        <v>13771</v>
      </c>
      <c r="Q10" s="55">
        <v>67619</v>
      </c>
      <c r="R10" s="51">
        <v>66199</v>
      </c>
      <c r="S10" s="56">
        <v>13785</v>
      </c>
      <c r="T10" s="55">
        <v>67687</v>
      </c>
      <c r="U10" s="51">
        <v>66265</v>
      </c>
      <c r="V10" s="56">
        <v>13799</v>
      </c>
      <c r="W10" s="55">
        <v>67754</v>
      </c>
      <c r="X10" s="51">
        <v>66332</v>
      </c>
      <c r="Y10" s="56">
        <v>13812</v>
      </c>
      <c r="Z10" s="55">
        <v>67822</v>
      </c>
      <c r="AA10" s="51">
        <v>66398</v>
      </c>
      <c r="AB10" s="56">
        <v>13826</v>
      </c>
      <c r="AC10" s="55">
        <v>67890</v>
      </c>
      <c r="AD10" s="51">
        <v>66464</v>
      </c>
      <c r="AE10" s="56">
        <v>13840</v>
      </c>
      <c r="AF10" s="57"/>
      <c r="AG10" s="58"/>
      <c r="AH10" s="58"/>
    </row>
    <row r="11" spans="1:34" x14ac:dyDescent="0.3">
      <c r="A11" s="60" t="s">
        <v>9</v>
      </c>
      <c r="B11" s="50">
        <v>68335</v>
      </c>
      <c r="C11" s="51">
        <v>66627</v>
      </c>
      <c r="D11" s="56">
        <v>15184</v>
      </c>
      <c r="E11" s="53">
        <v>68404</v>
      </c>
      <c r="F11" s="51">
        <v>66694</v>
      </c>
      <c r="G11" s="54">
        <v>15200</v>
      </c>
      <c r="H11" s="55">
        <v>68472</v>
      </c>
      <c r="I11" s="51">
        <v>66760</v>
      </c>
      <c r="J11" s="56">
        <v>15215</v>
      </c>
      <c r="K11" s="55">
        <v>68541</v>
      </c>
      <c r="L11" s="51">
        <v>66827</v>
      </c>
      <c r="M11" s="56">
        <v>15230</v>
      </c>
      <c r="N11" s="55">
        <v>68609</v>
      </c>
      <c r="O11" s="51">
        <v>66894</v>
      </c>
      <c r="P11" s="56">
        <v>15245</v>
      </c>
      <c r="Q11" s="55">
        <v>68678</v>
      </c>
      <c r="R11" s="51">
        <v>66961</v>
      </c>
      <c r="S11" s="56">
        <v>15261</v>
      </c>
      <c r="T11" s="55">
        <v>68746</v>
      </c>
      <c r="U11" s="51">
        <v>67028</v>
      </c>
      <c r="V11" s="56">
        <v>15276</v>
      </c>
      <c r="W11" s="55">
        <v>68815</v>
      </c>
      <c r="X11" s="51">
        <v>67095</v>
      </c>
      <c r="Y11" s="56">
        <v>15291</v>
      </c>
      <c r="Z11" s="55">
        <v>68884</v>
      </c>
      <c r="AA11" s="51">
        <v>67162</v>
      </c>
      <c r="AB11" s="56">
        <v>15306</v>
      </c>
      <c r="AC11" s="55">
        <v>68953</v>
      </c>
      <c r="AD11" s="51">
        <v>67229</v>
      </c>
      <c r="AE11" s="56">
        <v>15322</v>
      </c>
      <c r="AF11" s="57"/>
      <c r="AG11" s="58"/>
      <c r="AH11" s="58"/>
    </row>
    <row r="12" spans="1:34" x14ac:dyDescent="0.3">
      <c r="A12" s="60" t="s">
        <v>10</v>
      </c>
      <c r="B12" s="50">
        <v>67748</v>
      </c>
      <c r="C12" s="51">
        <v>66054</v>
      </c>
      <c r="D12" s="56">
        <v>15054</v>
      </c>
      <c r="E12" s="53">
        <v>67816</v>
      </c>
      <c r="F12" s="51">
        <v>66121</v>
      </c>
      <c r="G12" s="54">
        <v>15069</v>
      </c>
      <c r="H12" s="55">
        <v>67884</v>
      </c>
      <c r="I12" s="51">
        <v>66187</v>
      </c>
      <c r="J12" s="56">
        <v>15084</v>
      </c>
      <c r="K12" s="55">
        <v>67952</v>
      </c>
      <c r="L12" s="51">
        <v>66253</v>
      </c>
      <c r="M12" s="56">
        <v>15099</v>
      </c>
      <c r="N12" s="55">
        <v>68020</v>
      </c>
      <c r="O12" s="51">
        <v>66319</v>
      </c>
      <c r="P12" s="56">
        <v>15114</v>
      </c>
      <c r="Q12" s="55">
        <v>68088</v>
      </c>
      <c r="R12" s="51">
        <v>66385</v>
      </c>
      <c r="S12" s="56">
        <v>15129</v>
      </c>
      <c r="T12" s="55">
        <v>68156</v>
      </c>
      <c r="U12" s="51">
        <v>66452</v>
      </c>
      <c r="V12" s="56">
        <v>15145</v>
      </c>
      <c r="W12" s="55">
        <v>68224</v>
      </c>
      <c r="X12" s="51">
        <v>66518</v>
      </c>
      <c r="Y12" s="56">
        <v>15160</v>
      </c>
      <c r="Z12" s="55">
        <v>68292</v>
      </c>
      <c r="AA12" s="51">
        <v>66585</v>
      </c>
      <c r="AB12" s="56">
        <v>15175</v>
      </c>
      <c r="AC12" s="55">
        <v>68360</v>
      </c>
      <c r="AD12" s="51">
        <v>66651</v>
      </c>
      <c r="AE12" s="56">
        <v>15190</v>
      </c>
      <c r="AF12" s="57"/>
      <c r="AG12" s="58"/>
      <c r="AH12" s="58"/>
    </row>
    <row r="13" spans="1:34" x14ac:dyDescent="0.3">
      <c r="A13" s="60" t="s">
        <v>11</v>
      </c>
      <c r="B13" s="50">
        <v>62357</v>
      </c>
      <c r="C13" s="51">
        <v>60611</v>
      </c>
      <c r="D13" s="56">
        <v>14653</v>
      </c>
      <c r="E13" s="53">
        <v>62420</v>
      </c>
      <c r="F13" s="51">
        <v>60672</v>
      </c>
      <c r="G13" s="54">
        <v>14667</v>
      </c>
      <c r="H13" s="55">
        <v>62482</v>
      </c>
      <c r="I13" s="51">
        <v>60733</v>
      </c>
      <c r="J13" s="56">
        <v>14682</v>
      </c>
      <c r="K13" s="55">
        <v>62545</v>
      </c>
      <c r="L13" s="51">
        <v>60793</v>
      </c>
      <c r="M13" s="56">
        <v>14697</v>
      </c>
      <c r="N13" s="55">
        <v>62607</v>
      </c>
      <c r="O13" s="51">
        <v>60854</v>
      </c>
      <c r="P13" s="56">
        <v>14711</v>
      </c>
      <c r="Q13" s="55">
        <v>62670</v>
      </c>
      <c r="R13" s="51">
        <v>60915</v>
      </c>
      <c r="S13" s="56">
        <v>14726</v>
      </c>
      <c r="T13" s="55">
        <v>62732</v>
      </c>
      <c r="U13" s="51">
        <v>60976</v>
      </c>
      <c r="V13" s="56">
        <v>14741</v>
      </c>
      <c r="W13" s="55">
        <v>62795</v>
      </c>
      <c r="X13" s="51">
        <v>61037</v>
      </c>
      <c r="Y13" s="56">
        <v>14756</v>
      </c>
      <c r="Z13" s="55">
        <v>62858</v>
      </c>
      <c r="AA13" s="51">
        <v>61098</v>
      </c>
      <c r="AB13" s="56">
        <v>14770</v>
      </c>
      <c r="AC13" s="55">
        <v>62921</v>
      </c>
      <c r="AD13" s="51">
        <v>61159</v>
      </c>
      <c r="AE13" s="56">
        <v>14785</v>
      </c>
      <c r="AF13" s="57"/>
      <c r="AG13" s="58"/>
      <c r="AH13" s="58"/>
    </row>
    <row r="14" spans="1:34" x14ac:dyDescent="0.3">
      <c r="A14" s="60" t="s">
        <v>12</v>
      </c>
      <c r="B14" s="50">
        <v>63530</v>
      </c>
      <c r="C14" s="51">
        <v>62196</v>
      </c>
      <c r="D14" s="56">
        <v>12951</v>
      </c>
      <c r="E14" s="53">
        <v>63594</v>
      </c>
      <c r="F14" s="51">
        <v>62258</v>
      </c>
      <c r="G14" s="54">
        <v>12964</v>
      </c>
      <c r="H14" s="55">
        <v>63657</v>
      </c>
      <c r="I14" s="51">
        <v>62321</v>
      </c>
      <c r="J14" s="56">
        <v>12977</v>
      </c>
      <c r="K14" s="55">
        <v>63721</v>
      </c>
      <c r="L14" s="51">
        <v>62383</v>
      </c>
      <c r="M14" s="56">
        <v>12990</v>
      </c>
      <c r="N14" s="55">
        <v>63785</v>
      </c>
      <c r="O14" s="51">
        <v>62445</v>
      </c>
      <c r="P14" s="56">
        <v>13003</v>
      </c>
      <c r="Q14" s="55">
        <v>63849</v>
      </c>
      <c r="R14" s="51">
        <v>62508</v>
      </c>
      <c r="S14" s="56">
        <v>13016</v>
      </c>
      <c r="T14" s="55">
        <v>63912</v>
      </c>
      <c r="U14" s="51">
        <v>62570</v>
      </c>
      <c r="V14" s="56">
        <v>13029</v>
      </c>
      <c r="W14" s="55">
        <v>63976</v>
      </c>
      <c r="X14" s="51">
        <v>62633</v>
      </c>
      <c r="Y14" s="56">
        <v>13042</v>
      </c>
      <c r="Z14" s="55">
        <v>64040</v>
      </c>
      <c r="AA14" s="51">
        <v>62695</v>
      </c>
      <c r="AB14" s="56">
        <v>13055</v>
      </c>
      <c r="AC14" s="55">
        <v>64104</v>
      </c>
      <c r="AD14" s="51">
        <v>62758</v>
      </c>
      <c r="AE14" s="56">
        <v>13068</v>
      </c>
      <c r="AF14" s="57"/>
      <c r="AG14" s="58"/>
      <c r="AH14" s="58"/>
    </row>
    <row r="15" spans="1:34" x14ac:dyDescent="0.3">
      <c r="A15" s="59" t="s">
        <v>13</v>
      </c>
      <c r="B15" s="50">
        <v>59125</v>
      </c>
      <c r="C15" s="51">
        <v>57706</v>
      </c>
      <c r="D15" s="56">
        <v>12876</v>
      </c>
      <c r="E15" s="53">
        <v>59421</v>
      </c>
      <c r="F15" s="51">
        <v>57995</v>
      </c>
      <c r="G15" s="54">
        <v>12940</v>
      </c>
      <c r="H15" s="55">
        <v>59718</v>
      </c>
      <c r="I15" s="51">
        <v>58285</v>
      </c>
      <c r="J15" s="56">
        <v>13005</v>
      </c>
      <c r="K15" s="55">
        <v>60016</v>
      </c>
      <c r="L15" s="51">
        <v>58576</v>
      </c>
      <c r="M15" s="56">
        <v>13070</v>
      </c>
      <c r="N15" s="55">
        <v>60317</v>
      </c>
      <c r="O15" s="51">
        <v>58869</v>
      </c>
      <c r="P15" s="56">
        <v>13135</v>
      </c>
      <c r="Q15" s="55">
        <v>60618</v>
      </c>
      <c r="R15" s="51">
        <v>59163</v>
      </c>
      <c r="S15" s="56">
        <v>13201</v>
      </c>
      <c r="T15" s="55">
        <v>60921</v>
      </c>
      <c r="U15" s="51">
        <v>59459</v>
      </c>
      <c r="V15" s="56">
        <v>13267</v>
      </c>
      <c r="W15" s="55">
        <v>61226</v>
      </c>
      <c r="X15" s="51">
        <v>59756</v>
      </c>
      <c r="Y15" s="56">
        <v>13333</v>
      </c>
      <c r="Z15" s="55">
        <v>61532</v>
      </c>
      <c r="AA15" s="51">
        <v>60055</v>
      </c>
      <c r="AB15" s="56">
        <v>13400</v>
      </c>
      <c r="AC15" s="55">
        <v>61840</v>
      </c>
      <c r="AD15" s="51">
        <v>60355</v>
      </c>
      <c r="AE15" s="56">
        <v>13467</v>
      </c>
      <c r="AF15" s="57"/>
      <c r="AG15" s="58"/>
      <c r="AH15" s="58"/>
    </row>
    <row r="16" spans="1:34" ht="16.2" thickBot="1" x14ac:dyDescent="0.35">
      <c r="A16" s="44" t="s">
        <v>14</v>
      </c>
      <c r="B16" s="50">
        <v>58132</v>
      </c>
      <c r="C16" s="51">
        <v>56620</v>
      </c>
      <c r="D16" s="56">
        <v>13170</v>
      </c>
      <c r="E16" s="53">
        <v>58422</v>
      </c>
      <c r="F16" s="51">
        <v>56903</v>
      </c>
      <c r="G16" s="54">
        <v>13235</v>
      </c>
      <c r="H16" s="55">
        <v>58714</v>
      </c>
      <c r="I16" s="51">
        <v>57188</v>
      </c>
      <c r="J16" s="56">
        <v>13302</v>
      </c>
      <c r="K16" s="55">
        <v>59008</v>
      </c>
      <c r="L16" s="51">
        <v>57474</v>
      </c>
      <c r="M16" s="56">
        <v>13368</v>
      </c>
      <c r="N16" s="55">
        <v>59303</v>
      </c>
      <c r="O16" s="51">
        <v>57761</v>
      </c>
      <c r="P16" s="56">
        <v>13435</v>
      </c>
      <c r="Q16" s="55">
        <v>59600</v>
      </c>
      <c r="R16" s="51">
        <v>58050</v>
      </c>
      <c r="S16" s="56">
        <v>13502</v>
      </c>
      <c r="T16" s="55">
        <v>59898</v>
      </c>
      <c r="U16" s="51">
        <v>58340</v>
      </c>
      <c r="V16" s="56">
        <v>13570</v>
      </c>
      <c r="W16" s="55">
        <v>60197</v>
      </c>
      <c r="X16" s="51">
        <v>58632</v>
      </c>
      <c r="Y16" s="56">
        <v>13638</v>
      </c>
      <c r="Z16" s="55">
        <v>60498</v>
      </c>
      <c r="AA16" s="51">
        <v>58925</v>
      </c>
      <c r="AB16" s="56">
        <v>13706</v>
      </c>
      <c r="AC16" s="55">
        <v>60801</v>
      </c>
      <c r="AD16" s="51">
        <v>59220</v>
      </c>
      <c r="AE16" s="56">
        <v>13774</v>
      </c>
      <c r="AF16" s="57"/>
      <c r="AG16" s="58"/>
      <c r="AH16" s="58"/>
    </row>
    <row r="17" spans="1:34" x14ac:dyDescent="0.3">
      <c r="A17" s="4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4" x14ac:dyDescent="0.3">
      <c r="A18" s="4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34" ht="21.6" thickBot="1" x14ac:dyDescent="0.45">
      <c r="A19" s="118" t="s">
        <v>31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</row>
    <row r="20" spans="1:34" ht="18" x14ac:dyDescent="0.35">
      <c r="A20" s="43" t="s">
        <v>1</v>
      </c>
      <c r="B20" s="61">
        <v>2017</v>
      </c>
      <c r="C20" s="61">
        <v>2018</v>
      </c>
      <c r="D20" s="61">
        <v>2019</v>
      </c>
      <c r="E20" s="61">
        <v>2020</v>
      </c>
      <c r="F20" s="61">
        <v>2021</v>
      </c>
      <c r="G20" s="61">
        <v>2022</v>
      </c>
      <c r="H20" s="61">
        <v>2023</v>
      </c>
      <c r="I20" s="61">
        <v>2024</v>
      </c>
      <c r="J20" s="61">
        <v>2025</v>
      </c>
      <c r="K20" s="61">
        <v>2026</v>
      </c>
      <c r="L20" s="90"/>
    </row>
    <row r="21" spans="1:34" ht="16.2" thickBot="1" x14ac:dyDescent="0.35">
      <c r="A21" s="48"/>
      <c r="B21" s="62" t="s">
        <v>16</v>
      </c>
      <c r="C21" s="63" t="s">
        <v>16</v>
      </c>
      <c r="D21" s="63" t="s">
        <v>16</v>
      </c>
      <c r="E21" s="63" t="s">
        <v>16</v>
      </c>
      <c r="F21" s="63" t="s">
        <v>16</v>
      </c>
      <c r="G21" s="63" t="s">
        <v>16</v>
      </c>
      <c r="H21" s="63" t="s">
        <v>16</v>
      </c>
      <c r="I21" s="63" t="s">
        <v>16</v>
      </c>
      <c r="J21" s="63" t="s">
        <v>16</v>
      </c>
      <c r="K21" s="63" t="s">
        <v>16</v>
      </c>
    </row>
    <row r="22" spans="1:34" x14ac:dyDescent="0.3">
      <c r="A22" s="64" t="s">
        <v>3</v>
      </c>
      <c r="B22" s="65">
        <v>30139550</v>
      </c>
      <c r="C22" s="66">
        <v>30591644</v>
      </c>
      <c r="D22" s="66">
        <v>31050518</v>
      </c>
      <c r="E22" s="66">
        <v>31516276</v>
      </c>
      <c r="F22" s="66">
        <v>31989020</v>
      </c>
      <c r="G22" s="66">
        <v>32468855</v>
      </c>
      <c r="H22" s="66">
        <v>32955888</v>
      </c>
      <c r="I22" s="66">
        <v>33450227</v>
      </c>
      <c r="J22" s="66">
        <v>33951980</v>
      </c>
      <c r="K22" s="66">
        <v>34461260</v>
      </c>
    </row>
    <row r="23" spans="1:34" x14ac:dyDescent="0.3">
      <c r="A23" s="67" t="s">
        <v>4</v>
      </c>
      <c r="B23" s="68">
        <v>28103092</v>
      </c>
      <c r="C23" s="69">
        <v>28524639</v>
      </c>
      <c r="D23" s="69">
        <v>28952508</v>
      </c>
      <c r="E23" s="69">
        <v>29386796</v>
      </c>
      <c r="F23" s="69">
        <v>29827598</v>
      </c>
      <c r="G23" s="69">
        <v>30275012</v>
      </c>
      <c r="H23" s="69">
        <v>30729137</v>
      </c>
      <c r="I23" s="69">
        <v>31190074</v>
      </c>
      <c r="J23" s="69">
        <v>31657925</v>
      </c>
      <c r="K23" s="69">
        <v>32132794</v>
      </c>
    </row>
    <row r="24" spans="1:34" x14ac:dyDescent="0.3">
      <c r="A24" s="67" t="s">
        <v>5</v>
      </c>
      <c r="B24" s="68">
        <v>31290196</v>
      </c>
      <c r="C24" s="69">
        <v>31759549</v>
      </c>
      <c r="D24" s="69">
        <v>32235942</v>
      </c>
      <c r="E24" s="69">
        <v>32719481</v>
      </c>
      <c r="F24" s="69">
        <v>33210273</v>
      </c>
      <c r="G24" s="69">
        <v>33708427</v>
      </c>
      <c r="H24" s="69">
        <v>34214054</v>
      </c>
      <c r="I24" s="69">
        <v>34727265</v>
      </c>
      <c r="J24" s="69">
        <v>35248174</v>
      </c>
      <c r="K24" s="69">
        <v>35776896</v>
      </c>
    </row>
    <row r="25" spans="1:34" x14ac:dyDescent="0.3">
      <c r="A25" s="67" t="s">
        <v>6</v>
      </c>
      <c r="B25" s="68">
        <v>31638940</v>
      </c>
      <c r="C25" s="69">
        <v>32113524</v>
      </c>
      <c r="D25" s="69">
        <v>32595227</v>
      </c>
      <c r="E25" s="69">
        <v>33084155</v>
      </c>
      <c r="F25" s="69">
        <v>33580417</v>
      </c>
      <c r="G25" s="69">
        <v>34084124</v>
      </c>
      <c r="H25" s="69">
        <v>34595386</v>
      </c>
      <c r="I25" s="69">
        <v>35114316</v>
      </c>
      <c r="J25" s="69">
        <v>35641031</v>
      </c>
      <c r="K25" s="69">
        <v>36175647</v>
      </c>
    </row>
    <row r="26" spans="1:34" x14ac:dyDescent="0.3">
      <c r="A26" s="67" t="s">
        <v>7</v>
      </c>
      <c r="B26" s="68">
        <v>36323511</v>
      </c>
      <c r="C26" s="69">
        <v>36868363</v>
      </c>
      <c r="D26" s="69">
        <v>37421389</v>
      </c>
      <c r="E26" s="69">
        <v>37982710</v>
      </c>
      <c r="F26" s="69">
        <v>38552450</v>
      </c>
      <c r="G26" s="69">
        <v>39130737</v>
      </c>
      <c r="H26" s="69">
        <v>39717698</v>
      </c>
      <c r="I26" s="69">
        <v>40313464</v>
      </c>
      <c r="J26" s="69">
        <v>40918165</v>
      </c>
      <c r="K26" s="69">
        <v>41531938</v>
      </c>
    </row>
    <row r="27" spans="1:34" x14ac:dyDescent="0.3">
      <c r="A27" s="67" t="s">
        <v>8</v>
      </c>
      <c r="B27" s="68">
        <v>38605993</v>
      </c>
      <c r="C27" s="69">
        <v>39185082</v>
      </c>
      <c r="D27" s="69">
        <v>39772859</v>
      </c>
      <c r="E27" s="69">
        <v>40369452</v>
      </c>
      <c r="F27" s="69">
        <v>40974993</v>
      </c>
      <c r="G27" s="69">
        <v>41589618</v>
      </c>
      <c r="H27" s="69">
        <v>42213463</v>
      </c>
      <c r="I27" s="69">
        <v>42846664</v>
      </c>
      <c r="J27" s="69">
        <v>43489364</v>
      </c>
      <c r="K27" s="69">
        <v>44141705</v>
      </c>
    </row>
    <row r="28" spans="1:34" x14ac:dyDescent="0.3">
      <c r="A28" s="67" t="s">
        <v>9</v>
      </c>
      <c r="B28" s="68">
        <v>38584816</v>
      </c>
      <c r="C28" s="69">
        <v>39163588</v>
      </c>
      <c r="D28" s="69">
        <v>39751042</v>
      </c>
      <c r="E28" s="69">
        <v>40347308</v>
      </c>
      <c r="F28" s="69">
        <v>40952517</v>
      </c>
      <c r="G28" s="69">
        <v>41566805</v>
      </c>
      <c r="H28" s="69">
        <v>42190307</v>
      </c>
      <c r="I28" s="69">
        <v>42823162</v>
      </c>
      <c r="J28" s="69">
        <v>43465509</v>
      </c>
      <c r="K28" s="69">
        <v>44117492</v>
      </c>
    </row>
    <row r="29" spans="1:34" x14ac:dyDescent="0.3">
      <c r="A29" s="67" t="s">
        <v>10</v>
      </c>
      <c r="B29" s="68">
        <v>39347463</v>
      </c>
      <c r="C29" s="69">
        <v>39937675</v>
      </c>
      <c r="D29" s="69">
        <v>40536740</v>
      </c>
      <c r="E29" s="69">
        <v>41144791</v>
      </c>
      <c r="F29" s="69">
        <v>41761963</v>
      </c>
      <c r="G29" s="69">
        <v>42388393</v>
      </c>
      <c r="H29" s="69">
        <v>43024219</v>
      </c>
      <c r="I29" s="69">
        <v>43669582</v>
      </c>
      <c r="J29" s="69">
        <v>44324626</v>
      </c>
      <c r="K29" s="69">
        <v>44989495</v>
      </c>
    </row>
    <row r="30" spans="1:34" x14ac:dyDescent="0.3">
      <c r="A30" s="67" t="s">
        <v>11</v>
      </c>
      <c r="B30" s="68">
        <v>38057146</v>
      </c>
      <c r="C30" s="69">
        <v>38628004</v>
      </c>
      <c r="D30" s="69">
        <v>39207424</v>
      </c>
      <c r="E30" s="69">
        <v>39795535</v>
      </c>
      <c r="F30" s="69">
        <v>40392468</v>
      </c>
      <c r="G30" s="69">
        <v>40998355</v>
      </c>
      <c r="H30" s="69">
        <v>41613330</v>
      </c>
      <c r="I30" s="69">
        <v>42237530</v>
      </c>
      <c r="J30" s="69">
        <v>42871093</v>
      </c>
      <c r="K30" s="69">
        <v>43514160</v>
      </c>
    </row>
    <row r="31" spans="1:34" x14ac:dyDescent="0.3">
      <c r="A31" s="67" t="s">
        <v>12</v>
      </c>
      <c r="B31" s="68">
        <v>34932905</v>
      </c>
      <c r="C31" s="69">
        <v>35456898</v>
      </c>
      <c r="D31" s="69">
        <v>35988752</v>
      </c>
      <c r="E31" s="69">
        <v>36528583</v>
      </c>
      <c r="F31" s="69">
        <v>37076512</v>
      </c>
      <c r="G31" s="69">
        <v>37632659</v>
      </c>
      <c r="H31" s="69">
        <v>38197149</v>
      </c>
      <c r="I31" s="69">
        <v>38770107</v>
      </c>
      <c r="J31" s="69">
        <v>39351658</v>
      </c>
      <c r="K31" s="69">
        <v>39941933</v>
      </c>
    </row>
    <row r="32" spans="1:34" x14ac:dyDescent="0.3">
      <c r="A32" s="67" t="s">
        <v>13</v>
      </c>
      <c r="B32" s="68">
        <v>29623430</v>
      </c>
      <c r="C32" s="69">
        <v>30067782</v>
      </c>
      <c r="D32" s="69">
        <v>30518798</v>
      </c>
      <c r="E32" s="69">
        <v>30976580</v>
      </c>
      <c r="F32" s="69">
        <v>31441229</v>
      </c>
      <c r="G32" s="69">
        <v>31912847</v>
      </c>
      <c r="H32" s="69">
        <v>32391540</v>
      </c>
      <c r="I32" s="69">
        <v>32877413</v>
      </c>
      <c r="J32" s="69">
        <v>33370575</v>
      </c>
      <c r="K32" s="69">
        <v>33871133</v>
      </c>
    </row>
    <row r="33" spans="1:21" ht="16.2" thickBot="1" x14ac:dyDescent="0.35">
      <c r="A33" s="46" t="s">
        <v>14</v>
      </c>
      <c r="B33" s="68">
        <v>27923791</v>
      </c>
      <c r="C33" s="69">
        <v>28342647</v>
      </c>
      <c r="D33" s="69">
        <v>28767787</v>
      </c>
      <c r="E33" s="69">
        <v>29199304</v>
      </c>
      <c r="F33" s="69">
        <v>29637293</v>
      </c>
      <c r="G33" s="69">
        <v>30081853</v>
      </c>
      <c r="H33" s="69">
        <v>30533081</v>
      </c>
      <c r="I33" s="69">
        <v>30991077</v>
      </c>
      <c r="J33" s="69">
        <v>31455943</v>
      </c>
      <c r="K33" s="69">
        <v>31927782</v>
      </c>
    </row>
    <row r="34" spans="1:21" x14ac:dyDescent="0.3">
      <c r="A34" s="4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21" x14ac:dyDescent="0.3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21" ht="21.6" thickBot="1" x14ac:dyDescent="0.45">
      <c r="A36" s="114" t="s">
        <v>32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21" s="70" customFormat="1" ht="18.600000000000001" thickBot="1" x14ac:dyDescent="0.4">
      <c r="A37" s="43" t="s">
        <v>1</v>
      </c>
      <c r="B37" s="115">
        <v>2017</v>
      </c>
      <c r="C37" s="117"/>
      <c r="D37" s="115">
        <v>2018</v>
      </c>
      <c r="E37" s="117"/>
      <c r="F37" s="115">
        <v>2019</v>
      </c>
      <c r="G37" s="117"/>
      <c r="H37" s="115">
        <v>2020</v>
      </c>
      <c r="I37" s="116"/>
      <c r="J37" s="115">
        <v>2021</v>
      </c>
      <c r="K37" s="116"/>
    </row>
    <row r="38" spans="1:21" ht="27.6" thickBot="1" x14ac:dyDescent="0.35">
      <c r="A38" s="48"/>
      <c r="B38" s="71" t="s">
        <v>18</v>
      </c>
      <c r="C38" s="72" t="s">
        <v>19</v>
      </c>
      <c r="D38" s="73" t="s">
        <v>18</v>
      </c>
      <c r="E38" s="72" t="s">
        <v>19</v>
      </c>
      <c r="F38" s="71" t="s">
        <v>18</v>
      </c>
      <c r="G38" s="72" t="s">
        <v>19</v>
      </c>
      <c r="H38" s="73" t="s">
        <v>18</v>
      </c>
      <c r="I38" s="72" t="s">
        <v>19</v>
      </c>
      <c r="J38" s="71" t="s">
        <v>18</v>
      </c>
      <c r="K38" s="72" t="s">
        <v>19</v>
      </c>
    </row>
    <row r="39" spans="1:21" ht="16.2" thickBot="1" x14ac:dyDescent="0.35">
      <c r="A39" s="74" t="s">
        <v>20</v>
      </c>
      <c r="B39" s="75">
        <v>0</v>
      </c>
      <c r="C39" s="76">
        <v>0</v>
      </c>
      <c r="D39" s="77">
        <v>0</v>
      </c>
      <c r="E39" s="76">
        <v>0</v>
      </c>
      <c r="F39" s="75">
        <v>0</v>
      </c>
      <c r="G39" s="76">
        <v>0</v>
      </c>
      <c r="H39" s="77">
        <v>0</v>
      </c>
      <c r="I39" s="76">
        <v>0</v>
      </c>
      <c r="J39" s="75">
        <v>0</v>
      </c>
      <c r="K39" s="76">
        <v>0</v>
      </c>
    </row>
    <row r="40" spans="1:21" ht="16.2" thickBot="1" x14ac:dyDescent="0.35">
      <c r="A40" s="78" t="s">
        <v>21</v>
      </c>
      <c r="B40" s="68">
        <v>0</v>
      </c>
      <c r="C40" s="79">
        <v>0</v>
      </c>
      <c r="D40" s="24">
        <v>0</v>
      </c>
      <c r="E40" s="79">
        <v>0</v>
      </c>
      <c r="F40" s="68">
        <v>0</v>
      </c>
      <c r="G40" s="79">
        <v>0</v>
      </c>
      <c r="H40" s="24">
        <v>0</v>
      </c>
      <c r="I40" s="79">
        <v>0</v>
      </c>
      <c r="J40" s="68">
        <v>0</v>
      </c>
      <c r="K40" s="79">
        <v>0</v>
      </c>
    </row>
    <row r="41" spans="1:21" ht="16.2" thickBot="1" x14ac:dyDescent="0.35">
      <c r="A41" s="80" t="s">
        <v>22</v>
      </c>
      <c r="B41" s="81">
        <v>2783</v>
      </c>
      <c r="C41" s="82">
        <v>2764</v>
      </c>
      <c r="D41" s="26">
        <v>2783</v>
      </c>
      <c r="E41" s="82">
        <v>2764</v>
      </c>
      <c r="F41" s="81">
        <v>2783</v>
      </c>
      <c r="G41" s="82">
        <v>2764</v>
      </c>
      <c r="H41" s="81">
        <v>2783</v>
      </c>
      <c r="I41" s="82">
        <v>2764</v>
      </c>
      <c r="J41" s="81">
        <v>2783</v>
      </c>
      <c r="K41" s="82">
        <v>2764</v>
      </c>
    </row>
    <row r="42" spans="1:21" ht="16.2" thickBot="1" x14ac:dyDescent="0.35">
      <c r="A42" s="83" t="s">
        <v>23</v>
      </c>
      <c r="B42" s="65">
        <v>2783</v>
      </c>
      <c r="C42" s="84">
        <v>2764</v>
      </c>
      <c r="D42" s="28">
        <v>2783</v>
      </c>
      <c r="E42" s="84">
        <v>2764</v>
      </c>
      <c r="F42" s="65">
        <v>2783</v>
      </c>
      <c r="G42" s="84">
        <v>2764</v>
      </c>
      <c r="H42" s="28">
        <v>2783</v>
      </c>
      <c r="I42" s="84">
        <v>2764</v>
      </c>
      <c r="J42" s="65">
        <v>2783</v>
      </c>
      <c r="K42" s="84">
        <v>2764</v>
      </c>
    </row>
    <row r="43" spans="1:21" ht="16.2" thickBot="1" x14ac:dyDescent="0.35">
      <c r="A43" s="85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 ht="18.600000000000001" thickBot="1" x14ac:dyDescent="0.4">
      <c r="A44" s="43" t="s">
        <v>1</v>
      </c>
      <c r="B44" s="115">
        <v>2022</v>
      </c>
      <c r="C44" s="117"/>
      <c r="D44" s="115">
        <v>2023</v>
      </c>
      <c r="E44" s="117"/>
      <c r="F44" s="115">
        <v>2024</v>
      </c>
      <c r="G44" s="116"/>
      <c r="H44" s="115">
        <v>2025</v>
      </c>
      <c r="I44" s="116"/>
      <c r="J44" s="115">
        <v>2026</v>
      </c>
      <c r="K44" s="116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spans="1:21" ht="27.6" thickBot="1" x14ac:dyDescent="0.35">
      <c r="A45" s="85"/>
      <c r="B45" s="71" t="s">
        <v>18</v>
      </c>
      <c r="C45" s="72" t="s">
        <v>19</v>
      </c>
      <c r="D45" s="73" t="s">
        <v>18</v>
      </c>
      <c r="E45" s="72" t="s">
        <v>19</v>
      </c>
      <c r="F45" s="71" t="s">
        <v>18</v>
      </c>
      <c r="G45" s="72" t="s">
        <v>19</v>
      </c>
      <c r="H45" s="73" t="s">
        <v>18</v>
      </c>
      <c r="I45" s="72" t="s">
        <v>19</v>
      </c>
      <c r="J45" s="71" t="s">
        <v>18</v>
      </c>
      <c r="K45" s="72" t="s">
        <v>19</v>
      </c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1" ht="16.2" thickBot="1" x14ac:dyDescent="0.35">
      <c r="A46" s="74" t="s">
        <v>20</v>
      </c>
      <c r="B46" s="75">
        <v>0</v>
      </c>
      <c r="C46" s="76">
        <v>0</v>
      </c>
      <c r="D46" s="77">
        <v>0</v>
      </c>
      <c r="E46" s="76">
        <v>0</v>
      </c>
      <c r="F46" s="75">
        <v>0</v>
      </c>
      <c r="G46" s="76">
        <v>0</v>
      </c>
      <c r="H46" s="77">
        <v>0</v>
      </c>
      <c r="I46" s="76">
        <v>0</v>
      </c>
      <c r="J46" s="75">
        <v>0</v>
      </c>
      <c r="K46" s="76">
        <v>0</v>
      </c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spans="1:21" ht="16.2" thickBot="1" x14ac:dyDescent="0.35">
      <c r="A47" s="78" t="s">
        <v>21</v>
      </c>
      <c r="B47" s="68">
        <v>0</v>
      </c>
      <c r="C47" s="79">
        <v>0</v>
      </c>
      <c r="D47" s="68">
        <v>0</v>
      </c>
      <c r="E47" s="79">
        <v>0</v>
      </c>
      <c r="F47" s="68">
        <v>0</v>
      </c>
      <c r="G47" s="79">
        <v>0</v>
      </c>
      <c r="H47" s="68">
        <v>0</v>
      </c>
      <c r="I47" s="79">
        <v>0</v>
      </c>
      <c r="J47" s="68">
        <v>0</v>
      </c>
      <c r="K47" s="79">
        <v>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</row>
    <row r="48" spans="1:21" ht="16.2" thickBot="1" x14ac:dyDescent="0.35">
      <c r="A48" s="80" t="s">
        <v>22</v>
      </c>
      <c r="B48" s="81">
        <v>2783</v>
      </c>
      <c r="C48" s="82">
        <v>2764</v>
      </c>
      <c r="D48" s="81">
        <v>2783</v>
      </c>
      <c r="E48" s="82">
        <v>2764</v>
      </c>
      <c r="F48" s="81">
        <v>2783</v>
      </c>
      <c r="G48" s="82">
        <v>2764</v>
      </c>
      <c r="H48" s="81">
        <v>2783</v>
      </c>
      <c r="I48" s="82">
        <v>2764</v>
      </c>
      <c r="J48" s="81">
        <v>2783</v>
      </c>
      <c r="K48" s="82">
        <v>2764</v>
      </c>
      <c r="L48" s="58"/>
      <c r="M48" s="58"/>
      <c r="N48" s="58"/>
      <c r="O48" s="58"/>
      <c r="P48" s="58"/>
      <c r="Q48" s="58"/>
      <c r="R48" s="58"/>
      <c r="S48" s="58"/>
      <c r="T48" s="58"/>
      <c r="U48" s="58"/>
    </row>
    <row r="49" spans="1:21" ht="16.2" thickBot="1" x14ac:dyDescent="0.35">
      <c r="A49" s="83" t="s">
        <v>23</v>
      </c>
      <c r="B49" s="65">
        <v>2783</v>
      </c>
      <c r="C49" s="84">
        <v>2764</v>
      </c>
      <c r="D49" s="28">
        <v>2783</v>
      </c>
      <c r="E49" s="84">
        <v>2764</v>
      </c>
      <c r="F49" s="65">
        <v>2783</v>
      </c>
      <c r="G49" s="84">
        <v>2764</v>
      </c>
      <c r="H49" s="28">
        <v>2783</v>
      </c>
      <c r="I49" s="84">
        <v>2764</v>
      </c>
      <c r="J49" s="65">
        <v>2783</v>
      </c>
      <c r="K49" s="84">
        <v>2764</v>
      </c>
      <c r="L49" s="58"/>
      <c r="M49" s="58"/>
      <c r="N49" s="58"/>
      <c r="O49" s="58"/>
      <c r="P49" s="58"/>
      <c r="Q49" s="58"/>
      <c r="R49" s="58"/>
      <c r="S49" s="58"/>
      <c r="T49" s="58"/>
      <c r="U49" s="58"/>
    </row>
    <row r="50" spans="1:21" x14ac:dyDescent="0.3">
      <c r="A50" s="86"/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1:21" x14ac:dyDescent="0.3">
      <c r="A51" s="86"/>
      <c r="B51" s="48"/>
      <c r="C51" s="48"/>
      <c r="D51" s="48"/>
      <c r="E51" s="48"/>
      <c r="F51" s="48"/>
      <c r="G51" s="48"/>
      <c r="H51" s="48"/>
      <c r="I51" s="48"/>
      <c r="J51" s="48"/>
      <c r="K51" s="48"/>
    </row>
    <row r="52" spans="1:21" x14ac:dyDescent="0.3">
      <c r="A52" s="86"/>
      <c r="B52" s="48"/>
      <c r="C52" s="48"/>
      <c r="D52" s="48"/>
      <c r="E52" s="48"/>
      <c r="F52" s="48"/>
      <c r="G52" s="48"/>
      <c r="H52" s="48"/>
      <c r="I52" s="48"/>
      <c r="J52" s="48"/>
      <c r="K52" s="48"/>
    </row>
    <row r="53" spans="1:21" x14ac:dyDescent="0.3">
      <c r="A53" s="86"/>
      <c r="B53" s="48"/>
      <c r="C53" s="48"/>
      <c r="D53" s="48"/>
      <c r="E53" s="48"/>
      <c r="F53" s="48"/>
      <c r="G53" s="48"/>
      <c r="H53" s="48"/>
      <c r="I53" s="48"/>
      <c r="J53" s="48"/>
      <c r="K53" s="48"/>
    </row>
    <row r="54" spans="1:21" x14ac:dyDescent="0.3">
      <c r="A54" s="86"/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21" x14ac:dyDescent="0.3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1:21" x14ac:dyDescent="0.3">
      <c r="A56" s="86"/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1:21" x14ac:dyDescent="0.3">
      <c r="A57" s="86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21" x14ac:dyDescent="0.3">
      <c r="A58" s="88"/>
      <c r="B58" s="89"/>
      <c r="C58" s="87"/>
      <c r="D58" s="87"/>
      <c r="E58" s="87"/>
      <c r="F58" s="87"/>
      <c r="G58" s="87"/>
      <c r="H58" s="87"/>
      <c r="I58" s="87"/>
      <c r="J58" s="87"/>
      <c r="K58" s="87"/>
    </row>
    <row r="59" spans="1:21" x14ac:dyDescent="0.3">
      <c r="A59" s="86"/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21" x14ac:dyDescent="0.3">
      <c r="A60" s="86"/>
      <c r="B60" s="48"/>
      <c r="C60" s="48"/>
      <c r="D60" s="48"/>
      <c r="E60" s="48"/>
      <c r="F60" s="48"/>
      <c r="G60" s="48"/>
      <c r="H60" s="48"/>
      <c r="I60" s="48"/>
      <c r="J60" s="48"/>
      <c r="K60" s="48"/>
    </row>
    <row r="61" spans="1:21" x14ac:dyDescent="0.3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1:21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1:21" x14ac:dyDescent="0.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</row>
    <row r="64" spans="1:21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</row>
    <row r="65" spans="1:11" x14ac:dyDescent="0.3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</row>
    <row r="66" spans="1:11" x14ac:dyDescent="0.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</row>
  </sheetData>
  <sheetProtection selectLockedCells="1"/>
  <mergeCells count="24">
    <mergeCell ref="A2:K2"/>
    <mergeCell ref="Z3:AB3"/>
    <mergeCell ref="AC3:AE3"/>
    <mergeCell ref="AF3:AH3"/>
    <mergeCell ref="B3:D3"/>
    <mergeCell ref="E3:G3"/>
    <mergeCell ref="H3:J3"/>
    <mergeCell ref="K3:M3"/>
    <mergeCell ref="N3:P3"/>
    <mergeCell ref="A19:K19"/>
    <mergeCell ref="A36:K36"/>
    <mergeCell ref="Q3:S3"/>
    <mergeCell ref="T3:V3"/>
    <mergeCell ref="W3:Y3"/>
    <mergeCell ref="B37:C37"/>
    <mergeCell ref="D37:E37"/>
    <mergeCell ref="F37:G37"/>
    <mergeCell ref="H37:I37"/>
    <mergeCell ref="J37:K37"/>
    <mergeCell ref="B44:C44"/>
    <mergeCell ref="D44:E44"/>
    <mergeCell ref="F44:G44"/>
    <mergeCell ref="H44:I44"/>
    <mergeCell ref="J44:K44"/>
  </mergeCells>
  <pageMargins left="0.75" right="0.75" top="0.75" bottom="0.25" header="0.25" footer="0.75"/>
  <pageSetup orientation="landscape" r:id="rId1"/>
  <headerFooter alignWithMargins="0">
    <oddHeader>&amp;C&amp;"Garamond,Bold"&amp;18LCEC LOAD FORECAST 2009 - 2018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66"/>
  <sheetViews>
    <sheetView zoomScale="70" zoomScaleNormal="70" workbookViewId="0"/>
  </sheetViews>
  <sheetFormatPr defaultColWidth="9" defaultRowHeight="15.6" x14ac:dyDescent="0.3"/>
  <cols>
    <col min="1" max="1" width="9" style="42"/>
    <col min="2" max="32" width="13.6640625" style="42" customWidth="1"/>
    <col min="33" max="16384" width="9" style="42"/>
  </cols>
  <sheetData>
    <row r="1" spans="1:35" x14ac:dyDescent="0.3">
      <c r="A1" s="125" t="s">
        <v>46</v>
      </c>
    </row>
    <row r="2" spans="1:35" ht="21.6" thickBot="1" x14ac:dyDescent="0.45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35" ht="18" x14ac:dyDescent="0.35">
      <c r="B3" s="43" t="s">
        <v>1</v>
      </c>
      <c r="C3" s="98"/>
      <c r="D3" s="96">
        <v>2017</v>
      </c>
      <c r="E3" s="99"/>
      <c r="F3" s="98"/>
      <c r="G3" s="96">
        <v>2018</v>
      </c>
      <c r="H3" s="99"/>
      <c r="I3" s="98"/>
      <c r="J3" s="96">
        <v>2019</v>
      </c>
      <c r="K3" s="99"/>
      <c r="L3" s="98"/>
      <c r="M3" s="96">
        <v>2020</v>
      </c>
      <c r="N3" s="99"/>
      <c r="O3" s="98"/>
      <c r="P3" s="96">
        <v>2021</v>
      </c>
      <c r="Q3" s="99"/>
      <c r="R3" s="98"/>
      <c r="S3" s="96">
        <v>2022</v>
      </c>
      <c r="T3" s="99"/>
      <c r="U3" s="98"/>
      <c r="V3" s="96">
        <v>2023</v>
      </c>
      <c r="W3" s="99"/>
      <c r="X3" s="98"/>
      <c r="Y3" s="96">
        <v>2024</v>
      </c>
      <c r="Z3" s="99"/>
      <c r="AA3" s="98"/>
      <c r="AB3" s="96">
        <v>2025</v>
      </c>
      <c r="AC3" s="99"/>
      <c r="AD3" s="98"/>
      <c r="AE3" s="96">
        <v>2026</v>
      </c>
      <c r="AF3" s="99"/>
      <c r="AG3" s="112"/>
      <c r="AH3" s="113"/>
      <c r="AI3" s="113"/>
    </row>
    <row r="4" spans="1:35" ht="16.2" thickBot="1" x14ac:dyDescent="0.35">
      <c r="B4" s="41"/>
      <c r="C4" s="44" t="s">
        <v>33</v>
      </c>
      <c r="D4" s="44" t="s">
        <v>2</v>
      </c>
      <c r="E4" s="45" t="s">
        <v>34</v>
      </c>
      <c r="F4" s="44" t="s">
        <v>33</v>
      </c>
      <c r="G4" s="44" t="s">
        <v>2</v>
      </c>
      <c r="H4" s="45" t="s">
        <v>34</v>
      </c>
      <c r="I4" s="44" t="s">
        <v>33</v>
      </c>
      <c r="J4" s="44" t="s">
        <v>2</v>
      </c>
      <c r="K4" s="45" t="s">
        <v>34</v>
      </c>
      <c r="L4" s="44" t="s">
        <v>33</v>
      </c>
      <c r="M4" s="44" t="s">
        <v>2</v>
      </c>
      <c r="N4" s="45" t="s">
        <v>34</v>
      </c>
      <c r="O4" s="44" t="s">
        <v>33</v>
      </c>
      <c r="P4" s="44" t="s">
        <v>2</v>
      </c>
      <c r="Q4" s="45" t="s">
        <v>34</v>
      </c>
      <c r="R4" s="44" t="s">
        <v>33</v>
      </c>
      <c r="S4" s="44" t="s">
        <v>2</v>
      </c>
      <c r="T4" s="45" t="s">
        <v>34</v>
      </c>
      <c r="U4" s="44" t="s">
        <v>33</v>
      </c>
      <c r="V4" s="44" t="s">
        <v>2</v>
      </c>
      <c r="W4" s="45" t="s">
        <v>34</v>
      </c>
      <c r="X4" s="44" t="s">
        <v>33</v>
      </c>
      <c r="Y4" s="44" t="s">
        <v>2</v>
      </c>
      <c r="Z4" s="45" t="s">
        <v>34</v>
      </c>
      <c r="AA4" s="44" t="s">
        <v>33</v>
      </c>
      <c r="AB4" s="44" t="s">
        <v>2</v>
      </c>
      <c r="AC4" s="45" t="s">
        <v>34</v>
      </c>
      <c r="AD4" s="44" t="s">
        <v>33</v>
      </c>
      <c r="AE4" s="44" t="s">
        <v>2</v>
      </c>
      <c r="AF4" s="45" t="s">
        <v>34</v>
      </c>
      <c r="AG4" s="47"/>
      <c r="AH4" s="48"/>
      <c r="AI4" s="48"/>
    </row>
    <row r="5" spans="1:35" x14ac:dyDescent="0.3">
      <c r="A5" s="42">
        <v>1</v>
      </c>
      <c r="B5" s="49" t="s">
        <v>3</v>
      </c>
      <c r="C5" s="50">
        <v>739955</v>
      </c>
      <c r="D5" s="51">
        <v>733671</v>
      </c>
      <c r="E5" s="52">
        <v>93881</v>
      </c>
      <c r="F5" s="53">
        <v>740695</v>
      </c>
      <c r="G5" s="51">
        <v>734405</v>
      </c>
      <c r="H5" s="54">
        <v>93975</v>
      </c>
      <c r="I5" s="55">
        <v>741436</v>
      </c>
      <c r="J5" s="51">
        <v>735139</v>
      </c>
      <c r="K5" s="56">
        <v>94069</v>
      </c>
      <c r="L5" s="55">
        <v>742177</v>
      </c>
      <c r="M5" s="51">
        <v>735875</v>
      </c>
      <c r="N5" s="56">
        <v>94163</v>
      </c>
      <c r="O5" s="55">
        <v>742920</v>
      </c>
      <c r="P5" s="51">
        <v>736610</v>
      </c>
      <c r="Q5" s="56">
        <v>94257</v>
      </c>
      <c r="R5" s="55">
        <v>743662</v>
      </c>
      <c r="S5" s="51">
        <v>737347</v>
      </c>
      <c r="T5" s="56">
        <v>94352</v>
      </c>
      <c r="U5" s="55">
        <v>744406</v>
      </c>
      <c r="V5" s="51">
        <v>738084</v>
      </c>
      <c r="W5" s="56">
        <v>94446</v>
      </c>
      <c r="X5" s="55">
        <v>745151</v>
      </c>
      <c r="Y5" s="51">
        <v>738822</v>
      </c>
      <c r="Z5" s="56">
        <v>94540</v>
      </c>
      <c r="AA5" s="55">
        <v>745896</v>
      </c>
      <c r="AB5" s="51">
        <v>739561</v>
      </c>
      <c r="AC5" s="56">
        <v>94635</v>
      </c>
      <c r="AD5" s="55">
        <v>746642</v>
      </c>
      <c r="AE5" s="51">
        <v>740301</v>
      </c>
      <c r="AF5" s="56">
        <v>94730</v>
      </c>
      <c r="AG5" s="57"/>
      <c r="AH5" s="58"/>
      <c r="AI5" s="58"/>
    </row>
    <row r="6" spans="1:35" x14ac:dyDescent="0.3">
      <c r="A6" s="42">
        <v>2</v>
      </c>
      <c r="B6" s="59" t="s">
        <v>4</v>
      </c>
      <c r="C6" s="50">
        <v>698012</v>
      </c>
      <c r="D6" s="51">
        <v>689555</v>
      </c>
      <c r="E6" s="56">
        <v>107322</v>
      </c>
      <c r="F6" s="53">
        <v>698850</v>
      </c>
      <c r="G6" s="51">
        <v>690382</v>
      </c>
      <c r="H6" s="54">
        <v>107458</v>
      </c>
      <c r="I6" s="55">
        <v>699689</v>
      </c>
      <c r="J6" s="51">
        <v>691210</v>
      </c>
      <c r="K6" s="56">
        <v>107593</v>
      </c>
      <c r="L6" s="55">
        <v>700529</v>
      </c>
      <c r="M6" s="51">
        <v>692039</v>
      </c>
      <c r="N6" s="56">
        <v>107728</v>
      </c>
      <c r="O6" s="55">
        <v>701371</v>
      </c>
      <c r="P6" s="51">
        <v>692869</v>
      </c>
      <c r="Q6" s="56">
        <v>107864</v>
      </c>
      <c r="R6" s="55">
        <v>702214</v>
      </c>
      <c r="S6" s="51">
        <v>693701</v>
      </c>
      <c r="T6" s="56">
        <v>108000</v>
      </c>
      <c r="U6" s="55">
        <v>703058</v>
      </c>
      <c r="V6" s="51">
        <v>694534</v>
      </c>
      <c r="W6" s="56">
        <v>108137</v>
      </c>
      <c r="X6" s="55">
        <v>703903</v>
      </c>
      <c r="Y6" s="51">
        <v>695368</v>
      </c>
      <c r="Z6" s="56">
        <v>108273</v>
      </c>
      <c r="AA6" s="55">
        <v>704750</v>
      </c>
      <c r="AB6" s="51">
        <v>696203</v>
      </c>
      <c r="AC6" s="56">
        <v>108410</v>
      </c>
      <c r="AD6" s="55">
        <v>705598</v>
      </c>
      <c r="AE6" s="51">
        <v>697040</v>
      </c>
      <c r="AF6" s="56">
        <v>108547</v>
      </c>
      <c r="AG6" s="57"/>
      <c r="AH6" s="58"/>
      <c r="AI6" s="58"/>
    </row>
    <row r="7" spans="1:35" x14ac:dyDescent="0.3">
      <c r="A7" s="42">
        <v>3</v>
      </c>
      <c r="B7" s="59" t="s">
        <v>5</v>
      </c>
      <c r="C7" s="50">
        <v>619520</v>
      </c>
      <c r="D7" s="51">
        <v>610727</v>
      </c>
      <c r="E7" s="56">
        <v>100507</v>
      </c>
      <c r="F7" s="53">
        <v>620140</v>
      </c>
      <c r="G7" s="51">
        <v>611337</v>
      </c>
      <c r="H7" s="54">
        <v>100607</v>
      </c>
      <c r="I7" s="55">
        <v>620760</v>
      </c>
      <c r="J7" s="51">
        <v>611949</v>
      </c>
      <c r="K7" s="56">
        <v>100708</v>
      </c>
      <c r="L7" s="55">
        <v>621381</v>
      </c>
      <c r="M7" s="51">
        <v>612561</v>
      </c>
      <c r="N7" s="56">
        <v>100808</v>
      </c>
      <c r="O7" s="55">
        <v>622002</v>
      </c>
      <c r="P7" s="51">
        <v>613173</v>
      </c>
      <c r="Q7" s="56">
        <v>100909</v>
      </c>
      <c r="R7" s="55">
        <v>622624</v>
      </c>
      <c r="S7" s="51">
        <v>613786</v>
      </c>
      <c r="T7" s="56">
        <v>101010</v>
      </c>
      <c r="U7" s="55">
        <v>623247</v>
      </c>
      <c r="V7" s="51">
        <v>614400</v>
      </c>
      <c r="W7" s="56">
        <v>101111</v>
      </c>
      <c r="X7" s="55">
        <v>623870</v>
      </c>
      <c r="Y7" s="51">
        <v>615014</v>
      </c>
      <c r="Z7" s="56">
        <v>101212</v>
      </c>
      <c r="AA7" s="55">
        <v>624494</v>
      </c>
      <c r="AB7" s="51">
        <v>615629</v>
      </c>
      <c r="AC7" s="56">
        <v>101313</v>
      </c>
      <c r="AD7" s="55">
        <v>625118</v>
      </c>
      <c r="AE7" s="51">
        <v>616245</v>
      </c>
      <c r="AF7" s="56">
        <v>101415</v>
      </c>
      <c r="AG7" s="57"/>
      <c r="AH7" s="58"/>
      <c r="AI7" s="58"/>
    </row>
    <row r="8" spans="1:35" x14ac:dyDescent="0.3">
      <c r="A8" s="42">
        <v>4</v>
      </c>
      <c r="B8" s="59" t="s">
        <v>6</v>
      </c>
      <c r="C8" s="50">
        <v>656844</v>
      </c>
      <c r="D8" s="51">
        <v>645285</v>
      </c>
      <c r="E8" s="56">
        <v>116881</v>
      </c>
      <c r="F8" s="53">
        <v>663044</v>
      </c>
      <c r="G8" s="51">
        <v>651352</v>
      </c>
      <c r="H8" s="54">
        <v>118096</v>
      </c>
      <c r="I8" s="55">
        <v>669309</v>
      </c>
      <c r="J8" s="51">
        <v>657483</v>
      </c>
      <c r="K8" s="56">
        <v>119325</v>
      </c>
      <c r="L8" s="55">
        <v>675639</v>
      </c>
      <c r="M8" s="51">
        <v>663677</v>
      </c>
      <c r="N8" s="56">
        <v>120568</v>
      </c>
      <c r="O8" s="55">
        <v>682036</v>
      </c>
      <c r="P8" s="51">
        <v>669936</v>
      </c>
      <c r="Q8" s="56">
        <v>121825</v>
      </c>
      <c r="R8" s="55">
        <v>688500</v>
      </c>
      <c r="S8" s="51">
        <v>676260</v>
      </c>
      <c r="T8" s="56">
        <v>123097</v>
      </c>
      <c r="U8" s="55">
        <v>695031</v>
      </c>
      <c r="V8" s="51">
        <v>682651</v>
      </c>
      <c r="W8" s="56">
        <v>124384</v>
      </c>
      <c r="X8" s="55">
        <v>701632</v>
      </c>
      <c r="Y8" s="51">
        <v>689108</v>
      </c>
      <c r="Z8" s="56">
        <v>125686</v>
      </c>
      <c r="AA8" s="55">
        <v>708301</v>
      </c>
      <c r="AB8" s="51">
        <v>695633</v>
      </c>
      <c r="AC8" s="56">
        <v>127002</v>
      </c>
      <c r="AD8" s="55">
        <v>715042</v>
      </c>
      <c r="AE8" s="51">
        <v>702227</v>
      </c>
      <c r="AF8" s="56">
        <v>128334</v>
      </c>
      <c r="AG8" s="57"/>
      <c r="AH8" s="58"/>
      <c r="AI8" s="58"/>
    </row>
    <row r="9" spans="1:35" x14ac:dyDescent="0.3">
      <c r="A9" s="42">
        <v>5</v>
      </c>
      <c r="B9" s="59" t="s">
        <v>7</v>
      </c>
      <c r="C9" s="50">
        <v>752472</v>
      </c>
      <c r="D9" s="51">
        <v>739484</v>
      </c>
      <c r="E9" s="56">
        <v>133849</v>
      </c>
      <c r="F9" s="53">
        <v>756395</v>
      </c>
      <c r="G9" s="51">
        <v>743331</v>
      </c>
      <c r="H9" s="54">
        <v>134582</v>
      </c>
      <c r="I9" s="55">
        <v>760339</v>
      </c>
      <c r="J9" s="51">
        <v>747199</v>
      </c>
      <c r="K9" s="56">
        <v>135319</v>
      </c>
      <c r="L9" s="55">
        <v>764307</v>
      </c>
      <c r="M9" s="51">
        <v>751090</v>
      </c>
      <c r="N9" s="56">
        <v>136060</v>
      </c>
      <c r="O9" s="55">
        <v>768297</v>
      </c>
      <c r="P9" s="51">
        <v>755003</v>
      </c>
      <c r="Q9" s="56">
        <v>136806</v>
      </c>
      <c r="R9" s="55">
        <v>772309</v>
      </c>
      <c r="S9" s="51">
        <v>758938</v>
      </c>
      <c r="T9" s="56">
        <v>137557</v>
      </c>
      <c r="U9" s="55">
        <v>776345</v>
      </c>
      <c r="V9" s="51">
        <v>762896</v>
      </c>
      <c r="W9" s="56">
        <v>138312</v>
      </c>
      <c r="X9" s="55">
        <v>780404</v>
      </c>
      <c r="Y9" s="51">
        <v>766876</v>
      </c>
      <c r="Z9" s="56">
        <v>139072</v>
      </c>
      <c r="AA9" s="55">
        <v>784486</v>
      </c>
      <c r="AB9" s="51">
        <v>770879</v>
      </c>
      <c r="AC9" s="56">
        <v>139836</v>
      </c>
      <c r="AD9" s="55">
        <v>788592</v>
      </c>
      <c r="AE9" s="51">
        <v>774905</v>
      </c>
      <c r="AF9" s="56">
        <v>140605</v>
      </c>
      <c r="AG9" s="57"/>
      <c r="AH9" s="58"/>
      <c r="AI9" s="58"/>
    </row>
    <row r="10" spans="1:35" x14ac:dyDescent="0.3">
      <c r="A10" s="42">
        <v>6</v>
      </c>
      <c r="B10" s="60" t="s">
        <v>8</v>
      </c>
      <c r="C10" s="50">
        <v>789784</v>
      </c>
      <c r="D10" s="51">
        <v>780543</v>
      </c>
      <c r="E10" s="56">
        <v>112940</v>
      </c>
      <c r="F10" s="53">
        <v>793879</v>
      </c>
      <c r="G10" s="51">
        <v>784587</v>
      </c>
      <c r="H10" s="54">
        <v>113545</v>
      </c>
      <c r="I10" s="55">
        <v>797998</v>
      </c>
      <c r="J10" s="51">
        <v>788653</v>
      </c>
      <c r="K10" s="56">
        <v>114155</v>
      </c>
      <c r="L10" s="55">
        <v>802140</v>
      </c>
      <c r="M10" s="51">
        <v>792743</v>
      </c>
      <c r="N10" s="56">
        <v>114768</v>
      </c>
      <c r="O10" s="55">
        <v>806307</v>
      </c>
      <c r="P10" s="51">
        <v>796857</v>
      </c>
      <c r="Q10" s="56">
        <v>115385</v>
      </c>
      <c r="R10" s="55">
        <v>810496</v>
      </c>
      <c r="S10" s="51">
        <v>800993</v>
      </c>
      <c r="T10" s="56">
        <v>116006</v>
      </c>
      <c r="U10" s="55">
        <v>814710</v>
      </c>
      <c r="V10" s="51">
        <v>805153</v>
      </c>
      <c r="W10" s="56">
        <v>116630</v>
      </c>
      <c r="X10" s="55">
        <v>818948</v>
      </c>
      <c r="Y10" s="51">
        <v>809337</v>
      </c>
      <c r="Z10" s="56">
        <v>117259</v>
      </c>
      <c r="AA10" s="55">
        <v>823209</v>
      </c>
      <c r="AB10" s="51">
        <v>813545</v>
      </c>
      <c r="AC10" s="56">
        <v>117891</v>
      </c>
      <c r="AD10" s="55">
        <v>827496</v>
      </c>
      <c r="AE10" s="51">
        <v>817777</v>
      </c>
      <c r="AF10" s="56">
        <v>118527</v>
      </c>
      <c r="AG10" s="57"/>
      <c r="AH10" s="58"/>
      <c r="AI10" s="58"/>
    </row>
    <row r="11" spans="1:35" x14ac:dyDescent="0.3">
      <c r="A11" s="42">
        <v>7</v>
      </c>
      <c r="B11" s="60" t="s">
        <v>9</v>
      </c>
      <c r="C11" s="50">
        <v>797558</v>
      </c>
      <c r="D11" s="51">
        <v>785030</v>
      </c>
      <c r="E11" s="56">
        <v>135857</v>
      </c>
      <c r="F11" s="53">
        <v>800428</v>
      </c>
      <c r="G11" s="51">
        <v>787835</v>
      </c>
      <c r="H11" s="54">
        <v>136446</v>
      </c>
      <c r="I11" s="55">
        <v>803318</v>
      </c>
      <c r="J11" s="51">
        <v>790659</v>
      </c>
      <c r="K11" s="56">
        <v>137039</v>
      </c>
      <c r="L11" s="55">
        <v>806227</v>
      </c>
      <c r="M11" s="51">
        <v>793502</v>
      </c>
      <c r="N11" s="56">
        <v>137636</v>
      </c>
      <c r="O11" s="55">
        <v>809155</v>
      </c>
      <c r="P11" s="51">
        <v>796364</v>
      </c>
      <c r="Q11" s="56">
        <v>138238</v>
      </c>
      <c r="R11" s="55">
        <v>812103</v>
      </c>
      <c r="S11" s="51">
        <v>799245</v>
      </c>
      <c r="T11" s="56">
        <v>138845</v>
      </c>
      <c r="U11" s="55">
        <v>815071</v>
      </c>
      <c r="V11" s="51">
        <v>802145</v>
      </c>
      <c r="W11" s="56">
        <v>139456</v>
      </c>
      <c r="X11" s="55">
        <v>818059</v>
      </c>
      <c r="Y11" s="51">
        <v>805064</v>
      </c>
      <c r="Z11" s="56">
        <v>140072</v>
      </c>
      <c r="AA11" s="55">
        <v>821067</v>
      </c>
      <c r="AB11" s="51">
        <v>808003</v>
      </c>
      <c r="AC11" s="56">
        <v>140693</v>
      </c>
      <c r="AD11" s="55">
        <v>824095</v>
      </c>
      <c r="AE11" s="51">
        <v>810962</v>
      </c>
      <c r="AF11" s="56">
        <v>141319</v>
      </c>
      <c r="AG11" s="57"/>
      <c r="AH11" s="58"/>
      <c r="AI11" s="58"/>
    </row>
    <row r="12" spans="1:35" s="101" customFormat="1" x14ac:dyDescent="0.3">
      <c r="A12" s="101">
        <v>8</v>
      </c>
      <c r="B12" s="102" t="s">
        <v>10</v>
      </c>
      <c r="C12" s="103">
        <f>'LCEC System Total'!C12*(1.169)</f>
        <v>942113.46600000001</v>
      </c>
      <c r="D12" s="104">
        <f>'LCEC System Total'!D12*(1.169)</f>
        <v>929015.99</v>
      </c>
      <c r="E12" s="105">
        <f>'LCEC System Total'!E12*(1.169)</f>
        <v>143297.18900000001</v>
      </c>
      <c r="F12" s="106">
        <f>'LCEC System Total'!F12*(1.169)</f>
        <v>945557.34000000008</v>
      </c>
      <c r="G12" s="104">
        <f>'LCEC System Total'!G12*(1.169)</f>
        <v>932378.03399999999</v>
      </c>
      <c r="H12" s="107">
        <f>'LCEC System Total'!H12*(1.169)</f>
        <v>143996.25100000002</v>
      </c>
      <c r="I12" s="108">
        <f>'LCEC System Total'!I12*(1.169)</f>
        <v>949024.59400000004</v>
      </c>
      <c r="J12" s="104">
        <f>'LCEC System Total'!J12*(1.169)</f>
        <v>935762.28899999999</v>
      </c>
      <c r="K12" s="105">
        <f>'LCEC System Total'!K12*(1.169)</f>
        <v>144699.989</v>
      </c>
      <c r="L12" s="108">
        <f>'LCEC System Total'!L12*(1.169)</f>
        <v>952514.05900000001</v>
      </c>
      <c r="M12" s="104">
        <f>'LCEC System Total'!M12*(1.169)</f>
        <v>939169.924</v>
      </c>
      <c r="N12" s="105">
        <f>'LCEC System Total'!N12*(1.169)</f>
        <v>145410.74100000001</v>
      </c>
      <c r="O12" s="108">
        <f>'LCEC System Total'!O12*(1.169)</f>
        <v>956028.07299999997</v>
      </c>
      <c r="P12" s="104">
        <f>'LCEC System Total'!P12*(1.169)</f>
        <v>942599.77</v>
      </c>
      <c r="Q12" s="105">
        <f>'LCEC System Total'!Q12*(1.169)</f>
        <v>146126.16899999999</v>
      </c>
      <c r="R12" s="108">
        <f>'LCEC System Total'!R12*(1.169)</f>
        <v>959566.63600000006</v>
      </c>
      <c r="S12" s="104">
        <f>'LCEC System Total'!S12*(1.169)</f>
        <v>946052.99600000004</v>
      </c>
      <c r="T12" s="105">
        <f>'LCEC System Total'!T12*(1.169)</f>
        <v>146847.44200000001</v>
      </c>
      <c r="U12" s="108">
        <f>'LCEC System Total'!U12*(1.169)</f>
        <v>963128.57900000003</v>
      </c>
      <c r="V12" s="104">
        <f>'LCEC System Total'!V12*(1.169)</f>
        <v>949529.60200000007</v>
      </c>
      <c r="W12" s="105">
        <f>'LCEC System Total'!W12*(1.169)</f>
        <v>147575.72899999999</v>
      </c>
      <c r="X12" s="108">
        <f>'LCEC System Total'!X12*(1.169)</f>
        <v>966713.902</v>
      </c>
      <c r="Y12" s="104">
        <f>'LCEC System Total'!Y12*(1.169)</f>
        <v>953029.58799999999</v>
      </c>
      <c r="Z12" s="105">
        <f>'LCEC System Total'!Z12*(1.169)</f>
        <v>148309.861</v>
      </c>
      <c r="AA12" s="108">
        <f>'LCEC System Total'!AA12*(1.169)</f>
        <v>970324.94300000009</v>
      </c>
      <c r="AB12" s="104">
        <f>'LCEC System Total'!AB12*(1.169)</f>
        <v>956552.95400000003</v>
      </c>
      <c r="AC12" s="105">
        <f>'LCEC System Total'!AC12*(1.169)</f>
        <v>149048.66899999999</v>
      </c>
      <c r="AD12" s="108">
        <f>'LCEC System Total'!AD12*(1.169)</f>
        <v>973959.36400000006</v>
      </c>
      <c r="AE12" s="104">
        <f>'LCEC System Total'!AE12*(1.169)</f>
        <v>960100.86900000006</v>
      </c>
      <c r="AF12" s="105">
        <f>'LCEC System Total'!AF12*(1.169)</f>
        <v>149794.49100000001</v>
      </c>
      <c r="AG12" s="109"/>
      <c r="AH12" s="110"/>
      <c r="AI12" s="110"/>
    </row>
    <row r="13" spans="1:35" x14ac:dyDescent="0.3">
      <c r="A13" s="42">
        <v>9</v>
      </c>
      <c r="B13" s="60" t="s">
        <v>11</v>
      </c>
      <c r="C13" s="50">
        <v>769505</v>
      </c>
      <c r="D13" s="51">
        <v>757699</v>
      </c>
      <c r="E13" s="56">
        <v>126102</v>
      </c>
      <c r="F13" s="53">
        <v>773919</v>
      </c>
      <c r="G13" s="51">
        <v>762032</v>
      </c>
      <c r="H13" s="54">
        <v>126888</v>
      </c>
      <c r="I13" s="55">
        <v>778362</v>
      </c>
      <c r="J13" s="51">
        <v>766394</v>
      </c>
      <c r="K13" s="56">
        <v>127680</v>
      </c>
      <c r="L13" s="55">
        <v>782836</v>
      </c>
      <c r="M13" s="51">
        <v>770786</v>
      </c>
      <c r="N13" s="56">
        <v>128477</v>
      </c>
      <c r="O13" s="55">
        <v>787340</v>
      </c>
      <c r="P13" s="51">
        <v>775207</v>
      </c>
      <c r="Q13" s="56">
        <v>129281</v>
      </c>
      <c r="R13" s="55">
        <v>791875</v>
      </c>
      <c r="S13" s="51">
        <v>779658</v>
      </c>
      <c r="T13" s="56">
        <v>130091</v>
      </c>
      <c r="U13" s="55">
        <v>796440</v>
      </c>
      <c r="V13" s="51">
        <v>784140</v>
      </c>
      <c r="W13" s="56">
        <v>130908</v>
      </c>
      <c r="X13" s="55">
        <v>801037</v>
      </c>
      <c r="Y13" s="51">
        <v>788652</v>
      </c>
      <c r="Z13" s="56">
        <v>131730</v>
      </c>
      <c r="AA13" s="55">
        <v>805665</v>
      </c>
      <c r="AB13" s="51">
        <v>793195</v>
      </c>
      <c r="AC13" s="56">
        <v>132559</v>
      </c>
      <c r="AD13" s="55">
        <v>810325</v>
      </c>
      <c r="AE13" s="51">
        <v>797768</v>
      </c>
      <c r="AF13" s="56">
        <v>133394</v>
      </c>
      <c r="AG13" s="57"/>
      <c r="AH13" s="58"/>
      <c r="AI13" s="58"/>
    </row>
    <row r="14" spans="1:35" x14ac:dyDescent="0.3">
      <c r="A14" s="42">
        <v>10</v>
      </c>
      <c r="B14" s="60" t="s">
        <v>12</v>
      </c>
      <c r="C14" s="50">
        <v>724156</v>
      </c>
      <c r="D14" s="51">
        <v>716287</v>
      </c>
      <c r="E14" s="56">
        <v>95293</v>
      </c>
      <c r="F14" s="53">
        <v>726786</v>
      </c>
      <c r="G14" s="51">
        <v>718867</v>
      </c>
      <c r="H14" s="54">
        <v>95768</v>
      </c>
      <c r="I14" s="55">
        <v>729434</v>
      </c>
      <c r="J14" s="51">
        <v>721464</v>
      </c>
      <c r="K14" s="56">
        <v>96247</v>
      </c>
      <c r="L14" s="55">
        <v>732100</v>
      </c>
      <c r="M14" s="51">
        <v>724078</v>
      </c>
      <c r="N14" s="56">
        <v>96731</v>
      </c>
      <c r="O14" s="55">
        <v>734784</v>
      </c>
      <c r="P14" s="51">
        <v>726710</v>
      </c>
      <c r="Q14" s="56">
        <v>97218</v>
      </c>
      <c r="R14" s="55">
        <v>737486</v>
      </c>
      <c r="S14" s="51">
        <v>729360</v>
      </c>
      <c r="T14" s="56">
        <v>97709</v>
      </c>
      <c r="U14" s="55">
        <v>740206</v>
      </c>
      <c r="V14" s="51">
        <v>732027</v>
      </c>
      <c r="W14" s="56">
        <v>98205</v>
      </c>
      <c r="X14" s="55">
        <v>742945</v>
      </c>
      <c r="Y14" s="51">
        <v>734712</v>
      </c>
      <c r="Z14" s="56">
        <v>98704</v>
      </c>
      <c r="AA14" s="55">
        <v>745702</v>
      </c>
      <c r="AB14" s="51">
        <v>737416</v>
      </c>
      <c r="AC14" s="56">
        <v>99208</v>
      </c>
      <c r="AD14" s="55">
        <v>748479</v>
      </c>
      <c r="AE14" s="51">
        <v>740138</v>
      </c>
      <c r="AF14" s="56">
        <v>99716</v>
      </c>
      <c r="AG14" s="57"/>
      <c r="AH14" s="58"/>
      <c r="AI14" s="58"/>
    </row>
    <row r="15" spans="1:35" x14ac:dyDescent="0.3">
      <c r="A15" s="42">
        <v>11</v>
      </c>
      <c r="B15" s="59" t="s">
        <v>13</v>
      </c>
      <c r="C15" s="50">
        <v>597539</v>
      </c>
      <c r="D15" s="51">
        <v>588612</v>
      </c>
      <c r="E15" s="56">
        <v>97301</v>
      </c>
      <c r="F15" s="53">
        <v>598885</v>
      </c>
      <c r="G15" s="51">
        <v>589927</v>
      </c>
      <c r="H15" s="54">
        <v>97580</v>
      </c>
      <c r="I15" s="55">
        <v>600237</v>
      </c>
      <c r="J15" s="51">
        <v>591246</v>
      </c>
      <c r="K15" s="56">
        <v>97861</v>
      </c>
      <c r="L15" s="55">
        <v>601593</v>
      </c>
      <c r="M15" s="51">
        <v>592571</v>
      </c>
      <c r="N15" s="56">
        <v>98142</v>
      </c>
      <c r="O15" s="55">
        <v>602954</v>
      </c>
      <c r="P15" s="51">
        <v>593900</v>
      </c>
      <c r="Q15" s="56">
        <v>98425</v>
      </c>
      <c r="R15" s="55">
        <v>604321</v>
      </c>
      <c r="S15" s="51">
        <v>595235</v>
      </c>
      <c r="T15" s="56">
        <v>98709</v>
      </c>
      <c r="U15" s="55">
        <v>605693</v>
      </c>
      <c r="V15" s="51">
        <v>596575</v>
      </c>
      <c r="W15" s="56">
        <v>98995</v>
      </c>
      <c r="X15" s="55">
        <v>607070</v>
      </c>
      <c r="Y15" s="51">
        <v>597919</v>
      </c>
      <c r="Z15" s="56">
        <v>99281</v>
      </c>
      <c r="AA15" s="55">
        <v>608452</v>
      </c>
      <c r="AB15" s="51">
        <v>599269</v>
      </c>
      <c r="AC15" s="56">
        <v>99569</v>
      </c>
      <c r="AD15" s="55">
        <v>609840</v>
      </c>
      <c r="AE15" s="51">
        <v>600624</v>
      </c>
      <c r="AF15" s="56">
        <v>99858</v>
      </c>
      <c r="AG15" s="57"/>
      <c r="AH15" s="58"/>
      <c r="AI15" s="58"/>
    </row>
    <row r="16" spans="1:35" ht="16.2" thickBot="1" x14ac:dyDescent="0.35">
      <c r="A16" s="42">
        <v>12</v>
      </c>
      <c r="B16" s="44" t="s">
        <v>14</v>
      </c>
      <c r="C16" s="50">
        <v>571282</v>
      </c>
      <c r="D16" s="51">
        <v>566185</v>
      </c>
      <c r="E16" s="56">
        <v>63893</v>
      </c>
      <c r="F16" s="53">
        <v>572878</v>
      </c>
      <c r="G16" s="51">
        <v>567752</v>
      </c>
      <c r="H16" s="54">
        <v>64178</v>
      </c>
      <c r="I16" s="55">
        <v>574483</v>
      </c>
      <c r="J16" s="51">
        <v>569327</v>
      </c>
      <c r="K16" s="56">
        <v>64466</v>
      </c>
      <c r="L16" s="55">
        <v>576097</v>
      </c>
      <c r="M16" s="51">
        <v>570911</v>
      </c>
      <c r="N16" s="56">
        <v>64755</v>
      </c>
      <c r="O16" s="55">
        <v>577719</v>
      </c>
      <c r="P16" s="51">
        <v>572503</v>
      </c>
      <c r="Q16" s="56">
        <v>65046</v>
      </c>
      <c r="R16" s="55">
        <v>579350</v>
      </c>
      <c r="S16" s="51">
        <v>574104</v>
      </c>
      <c r="T16" s="56">
        <v>65339</v>
      </c>
      <c r="U16" s="55">
        <v>580990</v>
      </c>
      <c r="V16" s="51">
        <v>575714</v>
      </c>
      <c r="W16" s="56">
        <v>65633</v>
      </c>
      <c r="X16" s="55">
        <v>582639</v>
      </c>
      <c r="Y16" s="51">
        <v>577332</v>
      </c>
      <c r="Z16" s="56">
        <v>65930</v>
      </c>
      <c r="AA16" s="55">
        <v>584297</v>
      </c>
      <c r="AB16" s="51">
        <v>578960</v>
      </c>
      <c r="AC16" s="56">
        <v>66228</v>
      </c>
      <c r="AD16" s="55">
        <v>585965</v>
      </c>
      <c r="AE16" s="51">
        <v>580596</v>
      </c>
      <c r="AF16" s="56">
        <v>66529</v>
      </c>
      <c r="AG16" s="57"/>
      <c r="AH16" s="58"/>
      <c r="AI16" s="58"/>
    </row>
    <row r="17" spans="1:35" x14ac:dyDescent="0.3">
      <c r="B17" s="4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35" x14ac:dyDescent="0.3">
      <c r="B18" s="48"/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35" ht="21.6" thickBot="1" x14ac:dyDescent="0.45">
      <c r="B19" s="118" t="s">
        <v>15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35" ht="18" x14ac:dyDescent="0.35">
      <c r="B20" s="43" t="s">
        <v>1</v>
      </c>
      <c r="C20" s="61">
        <v>2017</v>
      </c>
      <c r="D20" s="61">
        <v>2018</v>
      </c>
      <c r="E20" s="61">
        <v>2019</v>
      </c>
      <c r="F20" s="61">
        <v>2020</v>
      </c>
      <c r="G20" s="61">
        <v>2021</v>
      </c>
      <c r="H20" s="61">
        <v>2022</v>
      </c>
      <c r="I20" s="61">
        <v>2023</v>
      </c>
      <c r="J20" s="61">
        <v>2024</v>
      </c>
      <c r="K20" s="61">
        <v>2025</v>
      </c>
      <c r="L20" s="61">
        <v>2026</v>
      </c>
      <c r="M20" s="90"/>
      <c r="N20" s="42" t="s">
        <v>39</v>
      </c>
      <c r="O20" s="42" t="s">
        <v>40</v>
      </c>
    </row>
    <row r="21" spans="1:35" ht="16.2" thickBot="1" x14ac:dyDescent="0.35">
      <c r="B21" s="48"/>
      <c r="C21" s="62" t="s">
        <v>16</v>
      </c>
      <c r="D21" s="63" t="s">
        <v>16</v>
      </c>
      <c r="E21" s="63" t="s">
        <v>16</v>
      </c>
      <c r="F21" s="63" t="s">
        <v>16</v>
      </c>
      <c r="G21" s="63" t="s">
        <v>16</v>
      </c>
      <c r="H21" s="63" t="s">
        <v>16</v>
      </c>
      <c r="I21" s="63" t="s">
        <v>16</v>
      </c>
      <c r="J21" s="63" t="s">
        <v>16</v>
      </c>
      <c r="K21" s="63" t="s">
        <v>16</v>
      </c>
      <c r="L21" s="63" t="s">
        <v>16</v>
      </c>
      <c r="N21" s="94" t="s">
        <v>35</v>
      </c>
      <c r="O21" s="94" t="s">
        <v>35</v>
      </c>
    </row>
    <row r="22" spans="1:35" ht="16.2" thickBot="1" x14ac:dyDescent="0.35">
      <c r="A22" s="42">
        <v>1</v>
      </c>
      <c r="B22" s="64" t="s">
        <v>3</v>
      </c>
      <c r="C22" s="65">
        <v>302530500</v>
      </c>
      <c r="D22" s="65">
        <v>307068459</v>
      </c>
      <c r="E22" s="65">
        <v>311674485</v>
      </c>
      <c r="F22" s="65">
        <v>316349603</v>
      </c>
      <c r="G22" s="65">
        <v>321094846</v>
      </c>
      <c r="H22" s="65">
        <v>325911269</v>
      </c>
      <c r="I22" s="65">
        <v>330799938</v>
      </c>
      <c r="J22" s="65">
        <v>335761938</v>
      </c>
      <c r="K22" s="65">
        <v>340798367</v>
      </c>
      <c r="L22" s="66">
        <v>345910343</v>
      </c>
      <c r="N22" s="95">
        <f>(L22/C22)^(1/9)-1</f>
        <v>1.5000000668037305E-2</v>
      </c>
      <c r="O22" s="95">
        <f>(AE5/D5)^(1/9)-1</f>
        <v>1.0000731850066114E-3</v>
      </c>
    </row>
    <row r="23" spans="1:35" ht="16.2" thickBot="1" x14ac:dyDescent="0.35">
      <c r="A23" s="42">
        <v>2</v>
      </c>
      <c r="B23" s="67" t="s">
        <v>4</v>
      </c>
      <c r="C23" s="65">
        <v>282089232</v>
      </c>
      <c r="D23" s="65">
        <v>286320571</v>
      </c>
      <c r="E23" s="65">
        <v>290615379</v>
      </c>
      <c r="F23" s="65">
        <v>294974610</v>
      </c>
      <c r="G23" s="65">
        <v>299399229</v>
      </c>
      <c r="H23" s="65">
        <v>303890217</v>
      </c>
      <c r="I23" s="65">
        <v>308448571</v>
      </c>
      <c r="J23" s="65">
        <v>313075299</v>
      </c>
      <c r="K23" s="65">
        <v>317771429</v>
      </c>
      <c r="L23" s="66">
        <v>322538000</v>
      </c>
      <c r="N23" s="95">
        <f t="shared" ref="N23:N34" si="0">(L23/C23)^(1/9)-1</f>
        <v>1.4999999987601376E-2</v>
      </c>
      <c r="O23" s="95">
        <f t="shared" ref="O23:O33" si="1">(AE6/D6)^(1/9)-1</f>
        <v>1.2003126796860109E-3</v>
      </c>
    </row>
    <row r="24" spans="1:35" ht="16.2" thickBot="1" x14ac:dyDescent="0.35">
      <c r="A24" s="42">
        <v>3</v>
      </c>
      <c r="B24" s="67" t="s">
        <v>5</v>
      </c>
      <c r="C24" s="65">
        <v>314080287</v>
      </c>
      <c r="D24" s="65">
        <v>318791492</v>
      </c>
      <c r="E24" s="65">
        <v>323573364</v>
      </c>
      <c r="F24" s="65">
        <v>328426964</v>
      </c>
      <c r="G24" s="65">
        <v>333353368</v>
      </c>
      <c r="H24" s="65">
        <v>338353669</v>
      </c>
      <c r="I24" s="65">
        <v>343428975</v>
      </c>
      <c r="J24" s="65">
        <v>348580409</v>
      </c>
      <c r="K24" s="65">
        <v>353809116</v>
      </c>
      <c r="L24" s="66">
        <v>359116251</v>
      </c>
      <c r="N24" s="95">
        <f t="shared" si="0"/>
        <v>1.499999980380351E-2</v>
      </c>
      <c r="O24" s="95">
        <f t="shared" si="1"/>
        <v>9.9989522018351096E-4</v>
      </c>
    </row>
    <row r="25" spans="1:35" ht="16.2" thickBot="1" x14ac:dyDescent="0.35">
      <c r="A25" s="42">
        <v>4</v>
      </c>
      <c r="B25" s="67" t="s">
        <v>6</v>
      </c>
      <c r="C25" s="65">
        <v>317580860</v>
      </c>
      <c r="D25" s="65">
        <v>322344573</v>
      </c>
      <c r="E25" s="65">
        <v>327179741</v>
      </c>
      <c r="F25" s="65">
        <v>332087438</v>
      </c>
      <c r="G25" s="65">
        <v>337068748</v>
      </c>
      <c r="H25" s="65">
        <v>342124781</v>
      </c>
      <c r="I25" s="65">
        <v>347256652</v>
      </c>
      <c r="J25" s="65">
        <v>352465502</v>
      </c>
      <c r="K25" s="65">
        <v>357752484</v>
      </c>
      <c r="L25" s="66">
        <v>363118772</v>
      </c>
      <c r="N25" s="95">
        <f t="shared" si="0"/>
        <v>1.500000009283875E-2</v>
      </c>
      <c r="O25" s="95">
        <f t="shared" si="1"/>
        <v>9.4403520867267776E-3</v>
      </c>
    </row>
    <row r="26" spans="1:35" ht="16.2" thickBot="1" x14ac:dyDescent="0.35">
      <c r="A26" s="42">
        <v>5</v>
      </c>
      <c r="B26" s="67" t="s">
        <v>7</v>
      </c>
      <c r="C26" s="65">
        <v>364602982</v>
      </c>
      <c r="D26" s="65">
        <v>370072025</v>
      </c>
      <c r="E26" s="65">
        <v>375623107</v>
      </c>
      <c r="F26" s="65">
        <v>381257453</v>
      </c>
      <c r="G26" s="65">
        <v>386976315</v>
      </c>
      <c r="H26" s="65">
        <v>392780959</v>
      </c>
      <c r="I26" s="65">
        <v>398672673</v>
      </c>
      <c r="J26" s="65">
        <v>404652764</v>
      </c>
      <c r="K26" s="65">
        <v>410722555</v>
      </c>
      <c r="L26" s="66">
        <v>416883393</v>
      </c>
      <c r="N26" s="95">
        <f t="shared" si="0"/>
        <v>1.4999999562385069E-2</v>
      </c>
      <c r="O26" s="95">
        <f t="shared" si="1"/>
        <v>5.2121803427416236E-3</v>
      </c>
    </row>
    <row r="27" spans="1:35" ht="16.2" thickBot="1" x14ac:dyDescent="0.35">
      <c r="A27" s="42">
        <v>6</v>
      </c>
      <c r="B27" s="67" t="s">
        <v>8</v>
      </c>
      <c r="C27" s="65">
        <v>387513754</v>
      </c>
      <c r="D27" s="65">
        <v>393326460</v>
      </c>
      <c r="E27" s="65">
        <v>399226357</v>
      </c>
      <c r="F27" s="65">
        <v>405214753</v>
      </c>
      <c r="G27" s="65">
        <v>411292973</v>
      </c>
      <c r="H27" s="65">
        <v>417462369</v>
      </c>
      <c r="I27" s="65">
        <v>423724305</v>
      </c>
      <c r="J27" s="65">
        <v>430080168</v>
      </c>
      <c r="K27" s="65">
        <v>436531370</v>
      </c>
      <c r="L27" s="66">
        <v>443079342</v>
      </c>
      <c r="N27" s="95">
        <f t="shared" si="0"/>
        <v>1.500000008883462E-2</v>
      </c>
      <c r="O27" s="95">
        <f t="shared" si="1"/>
        <v>5.1911891017020206E-3</v>
      </c>
    </row>
    <row r="28" spans="1:35" ht="16.2" thickBot="1" x14ac:dyDescent="0.35">
      <c r="A28" s="42">
        <v>7</v>
      </c>
      <c r="B28" s="67" t="s">
        <v>9</v>
      </c>
      <c r="C28" s="65">
        <v>387301189</v>
      </c>
      <c r="D28" s="65">
        <v>393110707</v>
      </c>
      <c r="E28" s="65">
        <v>399007368</v>
      </c>
      <c r="F28" s="65">
        <v>404992478</v>
      </c>
      <c r="G28" s="65">
        <v>411067365</v>
      </c>
      <c r="H28" s="65">
        <v>417233376</v>
      </c>
      <c r="I28" s="65">
        <v>423491877</v>
      </c>
      <c r="J28" s="65">
        <v>429844255</v>
      </c>
      <c r="K28" s="65">
        <v>436291918</v>
      </c>
      <c r="L28" s="66">
        <v>442836297</v>
      </c>
      <c r="N28" s="95">
        <f t="shared" si="0"/>
        <v>1.5000000009965708E-2</v>
      </c>
      <c r="O28" s="95">
        <f t="shared" si="1"/>
        <v>3.6175569178813483E-3</v>
      </c>
    </row>
    <row r="29" spans="1:35" ht="16.2" thickBot="1" x14ac:dyDescent="0.35">
      <c r="A29" s="42">
        <v>8</v>
      </c>
      <c r="B29" s="67" t="s">
        <v>10</v>
      </c>
      <c r="C29" s="65">
        <v>394956382</v>
      </c>
      <c r="D29" s="65">
        <v>400880729</v>
      </c>
      <c r="E29" s="65">
        <v>406893939</v>
      </c>
      <c r="F29" s="65">
        <v>412997349</v>
      </c>
      <c r="G29" s="65">
        <v>419192309</v>
      </c>
      <c r="H29" s="65">
        <v>425480194</v>
      </c>
      <c r="I29" s="65">
        <v>431862397</v>
      </c>
      <c r="J29" s="65">
        <v>438340332</v>
      </c>
      <c r="K29" s="65">
        <v>444915438</v>
      </c>
      <c r="L29" s="66">
        <v>451589169</v>
      </c>
      <c r="N29" s="95">
        <f t="shared" si="0"/>
        <v>1.5000000275513958E-2</v>
      </c>
      <c r="O29" s="95">
        <f t="shared" si="1"/>
        <v>3.6636280829396295E-3</v>
      </c>
    </row>
    <row r="30" spans="1:35" ht="16.2" thickBot="1" x14ac:dyDescent="0.35">
      <c r="A30" s="42">
        <v>9</v>
      </c>
      <c r="B30" s="67" t="s">
        <v>11</v>
      </c>
      <c r="C30" s="65">
        <v>382004623</v>
      </c>
      <c r="D30" s="65">
        <v>387734693</v>
      </c>
      <c r="E30" s="65">
        <v>393550713</v>
      </c>
      <c r="F30" s="65">
        <v>399453973</v>
      </c>
      <c r="G30" s="65">
        <v>405445783</v>
      </c>
      <c r="H30" s="65">
        <v>411527470</v>
      </c>
      <c r="I30" s="65">
        <v>417700381</v>
      </c>
      <c r="J30" s="65">
        <v>423965888</v>
      </c>
      <c r="K30" s="65">
        <v>430325376</v>
      </c>
      <c r="L30" s="66">
        <v>436780257</v>
      </c>
      <c r="N30" s="95">
        <f t="shared" si="0"/>
        <v>1.5000000131049518E-2</v>
      </c>
      <c r="O30" s="95">
        <f t="shared" si="1"/>
        <v>5.7421588214692232E-3</v>
      </c>
    </row>
    <row r="31" spans="1:35" ht="16.2" thickBot="1" x14ac:dyDescent="0.35">
      <c r="A31" s="42">
        <v>10</v>
      </c>
      <c r="B31" s="67" t="s">
        <v>12</v>
      </c>
      <c r="C31" s="65">
        <v>350644554</v>
      </c>
      <c r="D31" s="65">
        <v>355904222</v>
      </c>
      <c r="E31" s="65">
        <v>361242786</v>
      </c>
      <c r="F31" s="65">
        <v>366661428</v>
      </c>
      <c r="G31" s="65">
        <v>372161349</v>
      </c>
      <c r="H31" s="65">
        <v>377743769</v>
      </c>
      <c r="I31" s="65">
        <v>383409925</v>
      </c>
      <c r="J31" s="65">
        <v>389161075</v>
      </c>
      <c r="K31" s="65">
        <v>394998490</v>
      </c>
      <c r="L31" s="66">
        <v>400923468</v>
      </c>
      <c r="N31" s="95">
        <f t="shared" si="0"/>
        <v>1.5000000008387415E-2</v>
      </c>
      <c r="O31" s="95">
        <f t="shared" si="1"/>
        <v>3.6461567448753396E-3</v>
      </c>
    </row>
    <row r="32" spans="1:35" ht="16.2" thickBot="1" x14ac:dyDescent="0.35">
      <c r="A32" s="42">
        <v>11</v>
      </c>
      <c r="B32" s="67" t="s">
        <v>13</v>
      </c>
      <c r="C32" s="65">
        <v>297349864</v>
      </c>
      <c r="D32" s="65">
        <v>301810112</v>
      </c>
      <c r="E32" s="65">
        <v>306337263</v>
      </c>
      <c r="F32" s="65">
        <v>310932322</v>
      </c>
      <c r="G32" s="65">
        <v>315596307</v>
      </c>
      <c r="H32" s="65">
        <v>320330251</v>
      </c>
      <c r="I32" s="65">
        <v>325135206</v>
      </c>
      <c r="J32" s="65">
        <v>330012233</v>
      </c>
      <c r="K32" s="65">
        <v>334962418</v>
      </c>
      <c r="L32" s="66">
        <v>339986854</v>
      </c>
      <c r="N32" s="95">
        <f t="shared" si="0"/>
        <v>1.5000000105338751E-2</v>
      </c>
      <c r="O32" s="95">
        <f t="shared" si="1"/>
        <v>2.2471757720678998E-3</v>
      </c>
    </row>
    <row r="33" spans="1:22" ht="16.2" thickBot="1" x14ac:dyDescent="0.35">
      <c r="A33" s="42">
        <v>12</v>
      </c>
      <c r="B33" s="46" t="s">
        <v>14</v>
      </c>
      <c r="C33" s="92">
        <v>280289462</v>
      </c>
      <c r="D33" s="92">
        <v>284493804</v>
      </c>
      <c r="E33" s="92">
        <v>288761211</v>
      </c>
      <c r="F33" s="92">
        <v>293092629</v>
      </c>
      <c r="G33" s="92">
        <v>297489018</v>
      </c>
      <c r="H33" s="92">
        <v>301951354</v>
      </c>
      <c r="I33" s="92">
        <v>306480625</v>
      </c>
      <c r="J33" s="92">
        <v>311077833</v>
      </c>
      <c r="K33" s="92">
        <v>315744001</v>
      </c>
      <c r="L33" s="91">
        <v>320480161</v>
      </c>
      <c r="N33" s="95">
        <f t="shared" si="0"/>
        <v>1.4999999979081524E-2</v>
      </c>
      <c r="O33" s="95">
        <f t="shared" si="1"/>
        <v>2.7966012383042749E-3</v>
      </c>
    </row>
    <row r="34" spans="1:22" x14ac:dyDescent="0.3">
      <c r="B34" s="48" t="s">
        <v>23</v>
      </c>
      <c r="C34" s="58">
        <f>SUM(C22:C33)</f>
        <v>4060943689</v>
      </c>
      <c r="D34" s="58">
        <f t="shared" ref="D34:L34" si="2">SUM(D22:D33)</f>
        <v>4121857847</v>
      </c>
      <c r="E34" s="58">
        <f t="shared" si="2"/>
        <v>4183685713</v>
      </c>
      <c r="F34" s="58">
        <f t="shared" si="2"/>
        <v>4246441000</v>
      </c>
      <c r="G34" s="58">
        <f t="shared" si="2"/>
        <v>4310137610</v>
      </c>
      <c r="H34" s="58">
        <f t="shared" si="2"/>
        <v>4374789678</v>
      </c>
      <c r="I34" s="58">
        <f t="shared" si="2"/>
        <v>4440411525</v>
      </c>
      <c r="J34" s="58">
        <f t="shared" si="2"/>
        <v>4507017696</v>
      </c>
      <c r="K34" s="58">
        <f t="shared" si="2"/>
        <v>4574622962</v>
      </c>
      <c r="L34" s="58">
        <f t="shared" si="2"/>
        <v>4643242307</v>
      </c>
      <c r="N34" s="95">
        <f t="shared" si="0"/>
        <v>1.500000005724611E-2</v>
      </c>
    </row>
    <row r="35" spans="1:22" x14ac:dyDescent="0.3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22" ht="21.6" thickBot="1" x14ac:dyDescent="0.45">
      <c r="B36" s="114" t="s">
        <v>17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  <row r="37" spans="1:22" s="70" customFormat="1" ht="18.600000000000001" thickBot="1" x14ac:dyDescent="0.4">
      <c r="B37" s="43" t="s">
        <v>1</v>
      </c>
      <c r="C37" s="115">
        <v>2017</v>
      </c>
      <c r="D37" s="117"/>
      <c r="E37" s="115">
        <v>2018</v>
      </c>
      <c r="F37" s="117"/>
      <c r="G37" s="115">
        <v>2019</v>
      </c>
      <c r="H37" s="117"/>
      <c r="I37" s="115">
        <v>2020</v>
      </c>
      <c r="J37" s="116"/>
      <c r="K37" s="115">
        <v>2021</v>
      </c>
      <c r="L37" s="116"/>
    </row>
    <row r="38" spans="1:22" ht="27.6" thickBot="1" x14ac:dyDescent="0.35">
      <c r="B38" s="48"/>
      <c r="C38" s="71" t="s">
        <v>18</v>
      </c>
      <c r="D38" s="72" t="s">
        <v>19</v>
      </c>
      <c r="E38" s="73" t="s">
        <v>18</v>
      </c>
      <c r="F38" s="72" t="s">
        <v>19</v>
      </c>
      <c r="G38" s="71" t="s">
        <v>18</v>
      </c>
      <c r="H38" s="72" t="s">
        <v>19</v>
      </c>
      <c r="I38" s="73" t="s">
        <v>18</v>
      </c>
      <c r="J38" s="72" t="s">
        <v>19</v>
      </c>
      <c r="K38" s="71" t="s">
        <v>18</v>
      </c>
      <c r="L38" s="72" t="s">
        <v>19</v>
      </c>
    </row>
    <row r="39" spans="1:22" ht="16.2" thickBot="1" x14ac:dyDescent="0.35">
      <c r="B39" s="74" t="s">
        <v>20</v>
      </c>
      <c r="C39" s="75">
        <v>10234</v>
      </c>
      <c r="D39" s="76">
        <v>6537</v>
      </c>
      <c r="E39" s="77">
        <v>9797</v>
      </c>
      <c r="F39" s="76">
        <v>6238</v>
      </c>
      <c r="G39" s="75">
        <v>9378</v>
      </c>
      <c r="H39" s="76">
        <v>5953</v>
      </c>
      <c r="I39" s="77">
        <v>8977</v>
      </c>
      <c r="J39" s="76">
        <v>5681</v>
      </c>
      <c r="K39" s="75">
        <v>8594</v>
      </c>
      <c r="L39" s="76">
        <v>5422</v>
      </c>
    </row>
    <row r="40" spans="1:22" ht="16.2" thickBot="1" x14ac:dyDescent="0.35">
      <c r="B40" s="78" t="s">
        <v>21</v>
      </c>
      <c r="C40" s="68">
        <v>495</v>
      </c>
      <c r="D40" s="79">
        <v>600</v>
      </c>
      <c r="E40" s="24">
        <v>495</v>
      </c>
      <c r="F40" s="79">
        <v>600</v>
      </c>
      <c r="G40" s="68">
        <v>495</v>
      </c>
      <c r="H40" s="79">
        <v>600</v>
      </c>
      <c r="I40" s="24">
        <v>495</v>
      </c>
      <c r="J40" s="79">
        <v>600</v>
      </c>
      <c r="K40" s="68">
        <v>495</v>
      </c>
      <c r="L40" s="79">
        <v>600</v>
      </c>
    </row>
    <row r="41" spans="1:22" ht="16.2" thickBot="1" x14ac:dyDescent="0.35">
      <c r="B41" s="80" t="s">
        <v>22</v>
      </c>
      <c r="C41" s="81">
        <v>15021</v>
      </c>
      <c r="D41" s="82">
        <v>15055</v>
      </c>
      <c r="E41" s="26">
        <v>15021</v>
      </c>
      <c r="F41" s="82">
        <v>15055</v>
      </c>
      <c r="G41" s="81">
        <v>15021</v>
      </c>
      <c r="H41" s="82">
        <v>15055</v>
      </c>
      <c r="I41" s="81">
        <v>15021</v>
      </c>
      <c r="J41" s="82">
        <v>15055</v>
      </c>
      <c r="K41" s="81">
        <v>15021</v>
      </c>
      <c r="L41" s="82">
        <v>15055</v>
      </c>
    </row>
    <row r="42" spans="1:22" ht="16.2" thickBot="1" x14ac:dyDescent="0.35">
      <c r="B42" s="83" t="s">
        <v>23</v>
      </c>
      <c r="C42" s="65">
        <v>25750</v>
      </c>
      <c r="D42" s="84">
        <v>22191</v>
      </c>
      <c r="E42" s="28">
        <v>25313</v>
      </c>
      <c r="F42" s="84">
        <v>21892</v>
      </c>
      <c r="G42" s="65">
        <v>24894</v>
      </c>
      <c r="H42" s="84">
        <v>21607</v>
      </c>
      <c r="I42" s="28">
        <v>24494</v>
      </c>
      <c r="J42" s="84">
        <v>21336</v>
      </c>
      <c r="K42" s="65">
        <v>24110</v>
      </c>
      <c r="L42" s="84">
        <v>21076</v>
      </c>
    </row>
    <row r="43" spans="1:22" ht="16.2" thickBot="1" x14ac:dyDescent="0.35">
      <c r="B43" s="85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</row>
    <row r="44" spans="1:22" ht="18.600000000000001" thickBot="1" x14ac:dyDescent="0.4">
      <c r="B44" s="43" t="s">
        <v>1</v>
      </c>
      <c r="C44" s="115">
        <v>2022</v>
      </c>
      <c r="D44" s="117"/>
      <c r="E44" s="115">
        <v>2023</v>
      </c>
      <c r="F44" s="117"/>
      <c r="G44" s="115">
        <v>2024</v>
      </c>
      <c r="H44" s="116"/>
      <c r="I44" s="115">
        <v>2025</v>
      </c>
      <c r="J44" s="116"/>
      <c r="K44" s="115">
        <v>2026</v>
      </c>
      <c r="L44" s="116"/>
      <c r="M44" s="58"/>
      <c r="N44" s="58"/>
      <c r="O44" s="58"/>
      <c r="P44" s="58"/>
      <c r="Q44" s="58"/>
      <c r="R44" s="58"/>
      <c r="S44" s="58"/>
      <c r="T44" s="58"/>
      <c r="U44" s="58"/>
      <c r="V44" s="58"/>
    </row>
    <row r="45" spans="1:22" ht="27.6" thickBot="1" x14ac:dyDescent="0.35">
      <c r="B45" s="85"/>
      <c r="C45" s="71" t="s">
        <v>18</v>
      </c>
      <c r="D45" s="72" t="s">
        <v>19</v>
      </c>
      <c r="E45" s="73" t="s">
        <v>18</v>
      </c>
      <c r="F45" s="72" t="s">
        <v>19</v>
      </c>
      <c r="G45" s="71" t="s">
        <v>18</v>
      </c>
      <c r="H45" s="72" t="s">
        <v>19</v>
      </c>
      <c r="I45" s="73" t="s">
        <v>18</v>
      </c>
      <c r="J45" s="72" t="s">
        <v>19</v>
      </c>
      <c r="K45" s="71" t="s">
        <v>18</v>
      </c>
      <c r="L45" s="72" t="s">
        <v>19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</row>
    <row r="46" spans="1:22" ht="16.2" thickBot="1" x14ac:dyDescent="0.35">
      <c r="B46" s="74" t="s">
        <v>20</v>
      </c>
      <c r="C46" s="75">
        <v>8227</v>
      </c>
      <c r="D46" s="76">
        <v>5174</v>
      </c>
      <c r="E46" s="77">
        <v>7875</v>
      </c>
      <c r="F46" s="76">
        <v>4938</v>
      </c>
      <c r="G46" s="75">
        <v>7539</v>
      </c>
      <c r="H46" s="76">
        <v>4712</v>
      </c>
      <c r="I46" s="77">
        <v>7216</v>
      </c>
      <c r="J46" s="76">
        <v>4497</v>
      </c>
      <c r="K46" s="75">
        <v>6908</v>
      </c>
      <c r="L46" s="76">
        <v>4291</v>
      </c>
      <c r="M46" s="58"/>
      <c r="N46" s="58"/>
      <c r="O46" s="58"/>
      <c r="P46" s="58"/>
      <c r="Q46" s="58"/>
      <c r="R46" s="58"/>
      <c r="S46" s="58"/>
      <c r="T46" s="58"/>
      <c r="U46" s="58"/>
      <c r="V46" s="58"/>
    </row>
    <row r="47" spans="1:22" ht="16.2" thickBot="1" x14ac:dyDescent="0.35">
      <c r="B47" s="78" t="s">
        <v>21</v>
      </c>
      <c r="C47" s="68">
        <v>495</v>
      </c>
      <c r="D47" s="79">
        <v>600</v>
      </c>
      <c r="E47" s="68">
        <v>495</v>
      </c>
      <c r="F47" s="79">
        <v>600</v>
      </c>
      <c r="G47" s="68">
        <v>495</v>
      </c>
      <c r="H47" s="79">
        <v>600</v>
      </c>
      <c r="I47" s="68">
        <v>495</v>
      </c>
      <c r="J47" s="79">
        <v>600</v>
      </c>
      <c r="K47" s="68">
        <v>495</v>
      </c>
      <c r="L47" s="79">
        <v>600</v>
      </c>
      <c r="M47" s="58"/>
      <c r="N47" s="58"/>
      <c r="O47" s="58"/>
      <c r="P47" s="58"/>
      <c r="Q47" s="58"/>
      <c r="R47" s="58"/>
      <c r="S47" s="58"/>
      <c r="T47" s="58"/>
      <c r="U47" s="58"/>
      <c r="V47" s="58"/>
    </row>
    <row r="48" spans="1:22" ht="16.2" thickBot="1" x14ac:dyDescent="0.35">
      <c r="B48" s="80" t="s">
        <v>22</v>
      </c>
      <c r="C48" s="81">
        <v>15021</v>
      </c>
      <c r="D48" s="82">
        <v>15055</v>
      </c>
      <c r="E48" s="81">
        <v>15021</v>
      </c>
      <c r="F48" s="82">
        <v>15055</v>
      </c>
      <c r="G48" s="81">
        <v>15021</v>
      </c>
      <c r="H48" s="82">
        <v>15055</v>
      </c>
      <c r="I48" s="81">
        <v>15021</v>
      </c>
      <c r="J48" s="82">
        <v>15055</v>
      </c>
      <c r="K48" s="81">
        <v>15021</v>
      </c>
      <c r="L48" s="82">
        <v>15055</v>
      </c>
      <c r="M48" s="58"/>
      <c r="N48" s="58"/>
      <c r="O48" s="58"/>
      <c r="P48" s="58"/>
      <c r="Q48" s="58"/>
      <c r="R48" s="58"/>
      <c r="S48" s="58"/>
      <c r="T48" s="58"/>
      <c r="U48" s="58"/>
      <c r="V48" s="58"/>
    </row>
    <row r="49" spans="2:22" ht="16.2" thickBot="1" x14ac:dyDescent="0.35">
      <c r="B49" s="83" t="s">
        <v>23</v>
      </c>
      <c r="C49" s="65">
        <v>23743</v>
      </c>
      <c r="D49" s="84">
        <v>20828</v>
      </c>
      <c r="E49" s="28">
        <v>23391</v>
      </c>
      <c r="F49" s="84">
        <v>20592</v>
      </c>
      <c r="G49" s="65">
        <v>23055</v>
      </c>
      <c r="H49" s="84">
        <v>20366</v>
      </c>
      <c r="I49" s="28">
        <v>22733</v>
      </c>
      <c r="J49" s="84">
        <v>20151</v>
      </c>
      <c r="K49" s="65">
        <v>22424</v>
      </c>
      <c r="L49" s="84">
        <v>19946</v>
      </c>
      <c r="M49" s="58"/>
      <c r="N49" s="58"/>
      <c r="O49" s="58"/>
      <c r="P49" s="58"/>
      <c r="Q49" s="58"/>
      <c r="R49" s="58"/>
      <c r="S49" s="58"/>
      <c r="T49" s="58"/>
      <c r="U49" s="58"/>
      <c r="V49" s="58"/>
    </row>
    <row r="50" spans="2:22" x14ac:dyDescent="0.3">
      <c r="B50" s="86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2:22" x14ac:dyDescent="0.3">
      <c r="B51" s="86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2:22" x14ac:dyDescent="0.3">
      <c r="B52" s="86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2:22" x14ac:dyDescent="0.3">
      <c r="B53" s="86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2:22" x14ac:dyDescent="0.3">
      <c r="B54" s="86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2:22" x14ac:dyDescent="0.3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22" x14ac:dyDescent="0.3">
      <c r="B56" s="86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2:22" x14ac:dyDescent="0.3">
      <c r="B57" s="86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2:22" x14ac:dyDescent="0.3">
      <c r="B58" s="88"/>
      <c r="C58" s="89"/>
      <c r="D58" s="87"/>
      <c r="E58" s="87"/>
      <c r="F58" s="87"/>
      <c r="G58" s="87"/>
      <c r="H58" s="87"/>
      <c r="I58" s="87"/>
      <c r="J58" s="87"/>
      <c r="K58" s="87"/>
      <c r="L58" s="87"/>
    </row>
    <row r="59" spans="2:22" x14ac:dyDescent="0.3">
      <c r="B59" s="86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2:22" x14ac:dyDescent="0.3">
      <c r="B60" s="86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2:22" x14ac:dyDescent="0.3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2:22" x14ac:dyDescent="0.3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2:22" x14ac:dyDescent="0.3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2:22" x14ac:dyDescent="0.3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2:12" x14ac:dyDescent="0.3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2:12" x14ac:dyDescent="0.3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</sheetData>
  <sheetProtection selectLockedCells="1"/>
  <mergeCells count="14">
    <mergeCell ref="C44:D44"/>
    <mergeCell ref="E44:F44"/>
    <mergeCell ref="G44:H44"/>
    <mergeCell ref="I44:J44"/>
    <mergeCell ref="K44:L44"/>
    <mergeCell ref="B2:L2"/>
    <mergeCell ref="AG3:AI3"/>
    <mergeCell ref="B19:L19"/>
    <mergeCell ref="B36:L36"/>
    <mergeCell ref="C37:D37"/>
    <mergeCell ref="E37:F37"/>
    <mergeCell ref="G37:H37"/>
    <mergeCell ref="I37:J37"/>
    <mergeCell ref="K37:L37"/>
  </mergeCells>
  <pageMargins left="0.75" right="0.75" top="0.75" bottom="0.25" header="0.25" footer="0.75"/>
  <pageSetup orientation="landscape" r:id="rId1"/>
  <headerFooter alignWithMargins="0">
    <oddHeader>&amp;C&amp;"Garamond,Bold"&amp;18LCEC LOAD FORECAST 2009 - 2018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21"/>
  <sheetViews>
    <sheetView workbookViewId="0">
      <selection activeCell="B28" sqref="B28"/>
    </sheetView>
  </sheetViews>
  <sheetFormatPr defaultColWidth="9" defaultRowHeight="15.6" x14ac:dyDescent="0.3"/>
  <cols>
    <col min="1" max="2" width="9" style="41"/>
    <col min="3" max="3" width="14.77734375" style="41" bestFit="1" customWidth="1"/>
    <col min="4" max="4" width="11.109375" style="41" bestFit="1" customWidth="1"/>
    <col min="5" max="16384" width="9" style="41"/>
  </cols>
  <sheetData>
    <row r="1" spans="1:5" ht="46.8" x14ac:dyDescent="0.3">
      <c r="A1" s="100" t="s">
        <v>36</v>
      </c>
      <c r="B1" s="100" t="s">
        <v>37</v>
      </c>
      <c r="C1" s="123" t="s">
        <v>47</v>
      </c>
      <c r="D1" s="100" t="s">
        <v>38</v>
      </c>
    </row>
    <row r="2" spans="1:5" x14ac:dyDescent="0.3">
      <c r="A2" s="41">
        <v>2017</v>
      </c>
      <c r="B2" s="42">
        <v>1</v>
      </c>
      <c r="C2" s="97">
        <f t="array" ref="C2">INDEX('LCEC System Total'!$C$22:$L$33,LCEC_Aug!B2,MATCH(LCEC_Aug!A2,'LCEC System Total'!$C$20:$L$20))/1000</f>
        <v>302530.5</v>
      </c>
      <c r="D2" s="97">
        <f t="array" ref="D2">INDEX('LCEC System Total_Aug'!$C$5:$AF$16,LCEC_Aug!B2,MATCH(LCEC_Aug!A2,'LCEC System Total_Aug'!$C$3:$AF$3,0))/1000</f>
        <v>733.67100000000005</v>
      </c>
    </row>
    <row r="3" spans="1:5" x14ac:dyDescent="0.3">
      <c r="A3" s="41">
        <v>2017</v>
      </c>
      <c r="B3" s="42">
        <v>2</v>
      </c>
      <c r="C3" s="97">
        <f t="array" ref="C3">INDEX('LCEC System Total'!$C$22:$L$33,LCEC_Aug!B3,MATCH(LCEC_Aug!A3,'LCEC System Total'!$C$20:$L$20))/1000</f>
        <v>282089.23200000002</v>
      </c>
      <c r="D3" s="97">
        <f t="array" ref="D3">INDEX('LCEC System Total_Aug'!$C$5:$AF$16,LCEC_Aug!B3,MATCH(LCEC_Aug!A3,'LCEC System Total_Aug'!$C$3:$AF$3,0))/1000</f>
        <v>689.55499999999995</v>
      </c>
    </row>
    <row r="4" spans="1:5" x14ac:dyDescent="0.3">
      <c r="A4" s="41">
        <v>2017</v>
      </c>
      <c r="B4" s="42">
        <v>3</v>
      </c>
      <c r="C4" s="97">
        <f t="array" ref="C4">INDEX('LCEC System Total'!$C$22:$L$33,LCEC_Aug!B4,MATCH(LCEC_Aug!A4,'LCEC System Total'!$C$20:$L$20))/1000</f>
        <v>314080.28700000001</v>
      </c>
      <c r="D4" s="97">
        <f t="array" ref="D4">INDEX('LCEC System Total_Aug'!$C$5:$AF$16,LCEC_Aug!B4,MATCH(LCEC_Aug!A4,'LCEC System Total_Aug'!$C$3:$AF$3,0))/1000</f>
        <v>610.72699999999998</v>
      </c>
    </row>
    <row r="5" spans="1:5" x14ac:dyDescent="0.3">
      <c r="A5" s="41">
        <v>2017</v>
      </c>
      <c r="B5" s="42">
        <v>4</v>
      </c>
      <c r="C5" s="97">
        <f t="array" ref="C5">INDEX('LCEC System Total'!$C$22:$L$33,LCEC_Aug!B5,MATCH(LCEC_Aug!A5,'LCEC System Total'!$C$20:$L$20))/1000</f>
        <v>317580.86</v>
      </c>
      <c r="D5" s="97">
        <f t="array" ref="D5">INDEX('LCEC System Total_Aug'!$C$5:$AF$16,LCEC_Aug!B5,MATCH(LCEC_Aug!A5,'LCEC System Total_Aug'!$C$3:$AF$3,0))/1000</f>
        <v>645.28499999999997</v>
      </c>
    </row>
    <row r="6" spans="1:5" x14ac:dyDescent="0.3">
      <c r="A6" s="41">
        <v>2017</v>
      </c>
      <c r="B6" s="42">
        <v>5</v>
      </c>
      <c r="C6" s="97">
        <f t="array" ref="C6">INDEX('LCEC System Total'!$C$22:$L$33,LCEC_Aug!B6,MATCH(LCEC_Aug!A6,'LCEC System Total'!$C$20:$L$20))/1000</f>
        <v>364602.98200000002</v>
      </c>
      <c r="D6" s="97">
        <f t="array" ref="D6">INDEX('LCEC System Total_Aug'!$C$5:$AF$16,LCEC_Aug!B6,MATCH(LCEC_Aug!A6,'LCEC System Total_Aug'!$C$3:$AF$3,0))/1000</f>
        <v>739.48400000000004</v>
      </c>
    </row>
    <row r="7" spans="1:5" x14ac:dyDescent="0.3">
      <c r="A7" s="41">
        <v>2017</v>
      </c>
      <c r="B7" s="42">
        <v>6</v>
      </c>
      <c r="C7" s="97">
        <f t="array" ref="C7">INDEX('LCEC System Total'!$C$22:$L$33,LCEC_Aug!B7,MATCH(LCEC_Aug!A7,'LCEC System Total'!$C$20:$L$20))/1000</f>
        <v>387513.75400000002</v>
      </c>
      <c r="D7" s="97">
        <f t="array" ref="D7">INDEX('LCEC System Total_Aug'!$C$5:$AF$16,LCEC_Aug!B7,MATCH(LCEC_Aug!A7,'LCEC System Total_Aug'!$C$3:$AF$3,0))/1000</f>
        <v>780.54300000000001</v>
      </c>
    </row>
    <row r="8" spans="1:5" x14ac:dyDescent="0.3">
      <c r="A8" s="41">
        <v>2017</v>
      </c>
      <c r="B8" s="42">
        <v>7</v>
      </c>
      <c r="C8" s="97">
        <f t="array" ref="C8">INDEX('LCEC System Total'!$C$22:$L$33,LCEC_Aug!B8,MATCH(LCEC_Aug!A8,'LCEC System Total'!$C$20:$L$20))/1000</f>
        <v>387301.18900000001</v>
      </c>
      <c r="D8" s="97">
        <f t="array" ref="D8">INDEX('LCEC System Total_Aug'!$C$5:$AF$16,LCEC_Aug!B8,MATCH(LCEC_Aug!A8,'LCEC System Total_Aug'!$C$3:$AF$3,0))/1000</f>
        <v>785.03</v>
      </c>
    </row>
    <row r="9" spans="1:5" x14ac:dyDescent="0.3">
      <c r="A9" s="41">
        <v>2017</v>
      </c>
      <c r="B9" s="42">
        <v>8</v>
      </c>
      <c r="C9" s="97">
        <f t="array" ref="C9">INDEX('LCEC System Total'!$C$22:$L$33,LCEC_Aug!B9,MATCH(LCEC_Aug!A9,'LCEC System Total'!$C$20:$L$20))/1000</f>
        <v>394956.38199999998</v>
      </c>
      <c r="D9" s="97">
        <f t="array" ref="D9">INDEX('LCEC System Total_Aug'!$C$5:$AF$16,LCEC_Aug!B9,MATCH(LCEC_Aug!A9,'LCEC System Total_Aug'!$C$3:$AF$3,0))/1000</f>
        <v>929.01598999999999</v>
      </c>
      <c r="E9" s="111"/>
    </row>
    <row r="10" spans="1:5" x14ac:dyDescent="0.3">
      <c r="A10" s="41">
        <v>2017</v>
      </c>
      <c r="B10" s="42">
        <v>9</v>
      </c>
      <c r="C10" s="97">
        <f t="array" ref="C10">INDEX('LCEC System Total'!$C$22:$L$33,LCEC_Aug!B10,MATCH(LCEC_Aug!A10,'LCEC System Total'!$C$20:$L$20))/1000</f>
        <v>382004.62300000002</v>
      </c>
      <c r="D10" s="97">
        <f t="array" ref="D10">INDEX('LCEC System Total_Aug'!$C$5:$AF$16,LCEC_Aug!B10,MATCH(LCEC_Aug!A10,'LCEC System Total_Aug'!$C$3:$AF$3,0))/1000</f>
        <v>757.69899999999996</v>
      </c>
    </row>
    <row r="11" spans="1:5" x14ac:dyDescent="0.3">
      <c r="A11" s="41">
        <v>2017</v>
      </c>
      <c r="B11" s="42">
        <v>10</v>
      </c>
      <c r="C11" s="97">
        <f t="array" ref="C11">INDEX('LCEC System Total'!$C$22:$L$33,LCEC_Aug!B11,MATCH(LCEC_Aug!A11,'LCEC System Total'!$C$20:$L$20))/1000</f>
        <v>350644.554</v>
      </c>
      <c r="D11" s="97">
        <f t="array" ref="D11">INDEX('LCEC System Total_Aug'!$C$5:$AF$16,LCEC_Aug!B11,MATCH(LCEC_Aug!A11,'LCEC System Total_Aug'!$C$3:$AF$3,0))/1000</f>
        <v>716.28700000000003</v>
      </c>
    </row>
    <row r="12" spans="1:5" x14ac:dyDescent="0.3">
      <c r="A12" s="41">
        <v>2017</v>
      </c>
      <c r="B12" s="42">
        <v>11</v>
      </c>
      <c r="C12" s="97">
        <f t="array" ref="C12">INDEX('LCEC System Total'!$C$22:$L$33,LCEC_Aug!B12,MATCH(LCEC_Aug!A12,'LCEC System Total'!$C$20:$L$20))/1000</f>
        <v>297349.864</v>
      </c>
      <c r="D12" s="97">
        <f t="array" ref="D12">INDEX('LCEC System Total_Aug'!$C$5:$AF$16,LCEC_Aug!B12,MATCH(LCEC_Aug!A12,'LCEC System Total_Aug'!$C$3:$AF$3,0))/1000</f>
        <v>588.61199999999997</v>
      </c>
    </row>
    <row r="13" spans="1:5" x14ac:dyDescent="0.3">
      <c r="A13" s="41">
        <v>2017</v>
      </c>
      <c r="B13" s="42">
        <v>12</v>
      </c>
      <c r="C13" s="97">
        <f t="array" ref="C13">INDEX('LCEC System Total'!$C$22:$L$33,LCEC_Aug!B13,MATCH(LCEC_Aug!A13,'LCEC System Total'!$C$20:$L$20))/1000</f>
        <v>280289.462</v>
      </c>
      <c r="D13" s="97">
        <f t="array" ref="D13">INDEX('LCEC System Total_Aug'!$C$5:$AF$16,LCEC_Aug!B13,MATCH(LCEC_Aug!A13,'LCEC System Total_Aug'!$C$3:$AF$3,0))/1000</f>
        <v>566.18499999999995</v>
      </c>
    </row>
    <row r="14" spans="1:5" x14ac:dyDescent="0.3">
      <c r="A14" s="41">
        <f>A2+1</f>
        <v>2018</v>
      </c>
      <c r="B14" s="42">
        <v>1</v>
      </c>
      <c r="C14" s="97">
        <f t="array" ref="C14">INDEX('LCEC System Total'!$C$22:$L$33,LCEC_Aug!B14,MATCH(LCEC_Aug!A14,'LCEC System Total'!$C$20:$L$20))/1000</f>
        <v>307068.45899999997</v>
      </c>
      <c r="D14" s="97">
        <f t="array" ref="D14">INDEX('LCEC System Total_Aug'!$C$5:$AF$16,LCEC_Aug!B14,MATCH(LCEC_Aug!A14,'LCEC System Total_Aug'!$C$3:$AF$3,0))/1000</f>
        <v>734.40499999999997</v>
      </c>
    </row>
    <row r="15" spans="1:5" x14ac:dyDescent="0.3">
      <c r="A15" s="41">
        <f t="shared" ref="A15:A25" si="0">A3+1</f>
        <v>2018</v>
      </c>
      <c r="B15" s="42">
        <v>2</v>
      </c>
      <c r="C15" s="97">
        <f t="array" ref="C15">INDEX('LCEC System Total'!$C$22:$L$33,LCEC_Aug!B15,MATCH(LCEC_Aug!A15,'LCEC System Total'!$C$20:$L$20))/1000</f>
        <v>286320.571</v>
      </c>
      <c r="D15" s="97">
        <f t="array" ref="D15">INDEX('LCEC System Total_Aug'!$C$5:$AF$16,LCEC_Aug!B15,MATCH(LCEC_Aug!A15,'LCEC System Total_Aug'!$C$3:$AF$3,0))/1000</f>
        <v>690.38199999999995</v>
      </c>
    </row>
    <row r="16" spans="1:5" x14ac:dyDescent="0.3">
      <c r="A16" s="41">
        <f t="shared" si="0"/>
        <v>2018</v>
      </c>
      <c r="B16" s="42">
        <v>3</v>
      </c>
      <c r="C16" s="97">
        <f t="array" ref="C16">INDEX('LCEC System Total'!$C$22:$L$33,LCEC_Aug!B16,MATCH(LCEC_Aug!A16,'LCEC System Total'!$C$20:$L$20))/1000</f>
        <v>318791.49200000003</v>
      </c>
      <c r="D16" s="97">
        <f t="array" ref="D16">INDEX('LCEC System Total_Aug'!$C$5:$AF$16,LCEC_Aug!B16,MATCH(LCEC_Aug!A16,'LCEC System Total_Aug'!$C$3:$AF$3,0))/1000</f>
        <v>611.33699999999999</v>
      </c>
    </row>
    <row r="17" spans="1:4" x14ac:dyDescent="0.3">
      <c r="A17" s="41">
        <f t="shared" si="0"/>
        <v>2018</v>
      </c>
      <c r="B17" s="42">
        <v>4</v>
      </c>
      <c r="C17" s="97">
        <f t="array" ref="C17">INDEX('LCEC System Total'!$C$22:$L$33,LCEC_Aug!B17,MATCH(LCEC_Aug!A17,'LCEC System Total'!$C$20:$L$20))/1000</f>
        <v>322344.57299999997</v>
      </c>
      <c r="D17" s="97">
        <f t="array" ref="D17">INDEX('LCEC System Total_Aug'!$C$5:$AF$16,LCEC_Aug!B17,MATCH(LCEC_Aug!A17,'LCEC System Total_Aug'!$C$3:$AF$3,0))/1000</f>
        <v>651.35199999999998</v>
      </c>
    </row>
    <row r="18" spans="1:4" x14ac:dyDescent="0.3">
      <c r="A18" s="41">
        <f t="shared" si="0"/>
        <v>2018</v>
      </c>
      <c r="B18" s="42">
        <v>5</v>
      </c>
      <c r="C18" s="97">
        <f t="array" ref="C18">INDEX('LCEC System Total'!$C$22:$L$33,LCEC_Aug!B18,MATCH(LCEC_Aug!A18,'LCEC System Total'!$C$20:$L$20))/1000</f>
        <v>370072.02500000002</v>
      </c>
      <c r="D18" s="97">
        <f t="array" ref="D18">INDEX('LCEC System Total_Aug'!$C$5:$AF$16,LCEC_Aug!B18,MATCH(LCEC_Aug!A18,'LCEC System Total_Aug'!$C$3:$AF$3,0))/1000</f>
        <v>743.33100000000002</v>
      </c>
    </row>
    <row r="19" spans="1:4" x14ac:dyDescent="0.3">
      <c r="A19" s="41">
        <f t="shared" si="0"/>
        <v>2018</v>
      </c>
      <c r="B19" s="42">
        <v>6</v>
      </c>
      <c r="C19" s="97">
        <f t="array" ref="C19">INDEX('LCEC System Total'!$C$22:$L$33,LCEC_Aug!B19,MATCH(LCEC_Aug!A19,'LCEC System Total'!$C$20:$L$20))/1000</f>
        <v>393326.46</v>
      </c>
      <c r="D19" s="97">
        <f t="array" ref="D19">INDEX('LCEC System Total_Aug'!$C$5:$AF$16,LCEC_Aug!B19,MATCH(LCEC_Aug!A19,'LCEC System Total_Aug'!$C$3:$AF$3,0))/1000</f>
        <v>784.58699999999999</v>
      </c>
    </row>
    <row r="20" spans="1:4" x14ac:dyDescent="0.3">
      <c r="A20" s="41">
        <f t="shared" si="0"/>
        <v>2018</v>
      </c>
      <c r="B20" s="42">
        <v>7</v>
      </c>
      <c r="C20" s="97">
        <f t="array" ref="C20">INDEX('LCEC System Total'!$C$22:$L$33,LCEC_Aug!B20,MATCH(LCEC_Aug!A20,'LCEC System Total'!$C$20:$L$20))/1000</f>
        <v>393110.70699999999</v>
      </c>
      <c r="D20" s="97">
        <f t="array" ref="D20">INDEX('LCEC System Total_Aug'!$C$5:$AF$16,LCEC_Aug!B20,MATCH(LCEC_Aug!A20,'LCEC System Total_Aug'!$C$3:$AF$3,0))/1000</f>
        <v>787.83500000000004</v>
      </c>
    </row>
    <row r="21" spans="1:4" x14ac:dyDescent="0.3">
      <c r="A21" s="41">
        <f t="shared" si="0"/>
        <v>2018</v>
      </c>
      <c r="B21" s="42">
        <v>8</v>
      </c>
      <c r="C21" s="97">
        <f t="array" ref="C21">INDEX('LCEC System Total'!$C$22:$L$33,LCEC_Aug!B21,MATCH(LCEC_Aug!A21,'LCEC System Total'!$C$20:$L$20))/1000</f>
        <v>400880.72899999999</v>
      </c>
      <c r="D21" s="97">
        <f t="array" ref="D21">INDEX('LCEC System Total_Aug'!$C$5:$AF$16,LCEC_Aug!B21,MATCH(LCEC_Aug!A21,'LCEC System Total_Aug'!$C$3:$AF$3,0))/1000</f>
        <v>932.37803399999996</v>
      </c>
    </row>
    <row r="22" spans="1:4" x14ac:dyDescent="0.3">
      <c r="A22" s="41">
        <f t="shared" si="0"/>
        <v>2018</v>
      </c>
      <c r="B22" s="42">
        <v>9</v>
      </c>
      <c r="C22" s="97">
        <f t="array" ref="C22">INDEX('LCEC System Total'!$C$22:$L$33,LCEC_Aug!B22,MATCH(LCEC_Aug!A22,'LCEC System Total'!$C$20:$L$20))/1000</f>
        <v>387734.69300000003</v>
      </c>
      <c r="D22" s="97">
        <f t="array" ref="D22">INDEX('LCEC System Total_Aug'!$C$5:$AF$16,LCEC_Aug!B22,MATCH(LCEC_Aug!A22,'LCEC System Total_Aug'!$C$3:$AF$3,0))/1000</f>
        <v>762.03200000000004</v>
      </c>
    </row>
    <row r="23" spans="1:4" x14ac:dyDescent="0.3">
      <c r="A23" s="41">
        <f t="shared" si="0"/>
        <v>2018</v>
      </c>
      <c r="B23" s="42">
        <v>10</v>
      </c>
      <c r="C23" s="97">
        <f t="array" ref="C23">INDEX('LCEC System Total'!$C$22:$L$33,LCEC_Aug!B23,MATCH(LCEC_Aug!A23,'LCEC System Total'!$C$20:$L$20))/1000</f>
        <v>355904.22200000001</v>
      </c>
      <c r="D23" s="97">
        <f t="array" ref="D23">INDEX('LCEC System Total_Aug'!$C$5:$AF$16,LCEC_Aug!B23,MATCH(LCEC_Aug!A23,'LCEC System Total_Aug'!$C$3:$AF$3,0))/1000</f>
        <v>718.86699999999996</v>
      </c>
    </row>
    <row r="24" spans="1:4" x14ac:dyDescent="0.3">
      <c r="A24" s="41">
        <f t="shared" si="0"/>
        <v>2018</v>
      </c>
      <c r="B24" s="42">
        <v>11</v>
      </c>
      <c r="C24" s="97">
        <f t="array" ref="C24">INDEX('LCEC System Total'!$C$22:$L$33,LCEC_Aug!B24,MATCH(LCEC_Aug!A24,'LCEC System Total'!$C$20:$L$20))/1000</f>
        <v>301810.11200000002</v>
      </c>
      <c r="D24" s="97">
        <f t="array" ref="D24">INDEX('LCEC System Total_Aug'!$C$5:$AF$16,LCEC_Aug!B24,MATCH(LCEC_Aug!A24,'LCEC System Total_Aug'!$C$3:$AF$3,0))/1000</f>
        <v>589.92700000000002</v>
      </c>
    </row>
    <row r="25" spans="1:4" x14ac:dyDescent="0.3">
      <c r="A25" s="41">
        <f t="shared" si="0"/>
        <v>2018</v>
      </c>
      <c r="B25" s="42">
        <v>12</v>
      </c>
      <c r="C25" s="97">
        <f t="array" ref="C25">INDEX('LCEC System Total'!$C$22:$L$33,LCEC_Aug!B25,MATCH(LCEC_Aug!A25,'LCEC System Total'!$C$20:$L$20))/1000</f>
        <v>284493.804</v>
      </c>
      <c r="D25" s="97">
        <f t="array" ref="D25">INDEX('LCEC System Total_Aug'!$C$5:$AF$16,LCEC_Aug!B25,MATCH(LCEC_Aug!A25,'LCEC System Total_Aug'!$C$3:$AF$3,0))/1000</f>
        <v>567.75199999999995</v>
      </c>
    </row>
    <row r="26" spans="1:4" x14ac:dyDescent="0.3">
      <c r="A26" s="41">
        <f>A14+1</f>
        <v>2019</v>
      </c>
      <c r="B26" s="42">
        <v>1</v>
      </c>
      <c r="C26" s="97">
        <f t="array" ref="C26">INDEX('LCEC System Total'!$C$22:$L$33,LCEC_Aug!B26,MATCH(LCEC_Aug!A26,'LCEC System Total'!$C$20:$L$20))/1000</f>
        <v>311674.48499999999</v>
      </c>
      <c r="D26" s="97">
        <f t="array" ref="D26">INDEX('LCEC System Total_Aug'!$C$5:$AF$16,LCEC_Aug!B26,MATCH(LCEC_Aug!A26,'LCEC System Total_Aug'!$C$3:$AF$3,0))/1000</f>
        <v>735.13900000000001</v>
      </c>
    </row>
    <row r="27" spans="1:4" x14ac:dyDescent="0.3">
      <c r="A27" s="41">
        <f t="shared" ref="A27:A37" si="1">A15+1</f>
        <v>2019</v>
      </c>
      <c r="B27" s="42">
        <v>2</v>
      </c>
      <c r="C27" s="97">
        <f t="array" ref="C27">INDEX('LCEC System Total'!$C$22:$L$33,LCEC_Aug!B27,MATCH(LCEC_Aug!A27,'LCEC System Total'!$C$20:$L$20))/1000</f>
        <v>290615.37900000002</v>
      </c>
      <c r="D27" s="97">
        <f t="array" ref="D27">INDEX('LCEC System Total_Aug'!$C$5:$AF$16,LCEC_Aug!B27,MATCH(LCEC_Aug!A27,'LCEC System Total_Aug'!$C$3:$AF$3,0))/1000</f>
        <v>691.21</v>
      </c>
    </row>
    <row r="28" spans="1:4" x14ac:dyDescent="0.3">
      <c r="A28" s="41">
        <f t="shared" si="1"/>
        <v>2019</v>
      </c>
      <c r="B28" s="42">
        <v>3</v>
      </c>
      <c r="C28" s="97">
        <f t="array" ref="C28">INDEX('LCEC System Total'!$C$22:$L$33,LCEC_Aug!B28,MATCH(LCEC_Aug!A28,'LCEC System Total'!$C$20:$L$20))/1000</f>
        <v>323573.364</v>
      </c>
      <c r="D28" s="97">
        <f t="array" ref="D28">INDEX('LCEC System Total_Aug'!$C$5:$AF$16,LCEC_Aug!B28,MATCH(LCEC_Aug!A28,'LCEC System Total_Aug'!$C$3:$AF$3,0))/1000</f>
        <v>611.94899999999996</v>
      </c>
    </row>
    <row r="29" spans="1:4" x14ac:dyDescent="0.3">
      <c r="A29" s="41">
        <f t="shared" si="1"/>
        <v>2019</v>
      </c>
      <c r="B29" s="42">
        <v>4</v>
      </c>
      <c r="C29" s="97">
        <f t="array" ref="C29">INDEX('LCEC System Total'!$C$22:$L$33,LCEC_Aug!B29,MATCH(LCEC_Aug!A29,'LCEC System Total'!$C$20:$L$20))/1000</f>
        <v>327179.74099999998</v>
      </c>
      <c r="D29" s="97">
        <f t="array" ref="D29">INDEX('LCEC System Total_Aug'!$C$5:$AF$16,LCEC_Aug!B29,MATCH(LCEC_Aug!A29,'LCEC System Total_Aug'!$C$3:$AF$3,0))/1000</f>
        <v>657.48299999999995</v>
      </c>
    </row>
    <row r="30" spans="1:4" x14ac:dyDescent="0.3">
      <c r="A30" s="41">
        <f t="shared" si="1"/>
        <v>2019</v>
      </c>
      <c r="B30" s="42">
        <v>5</v>
      </c>
      <c r="C30" s="97">
        <f t="array" ref="C30">INDEX('LCEC System Total'!$C$22:$L$33,LCEC_Aug!B30,MATCH(LCEC_Aug!A30,'LCEC System Total'!$C$20:$L$20))/1000</f>
        <v>375623.10700000002</v>
      </c>
      <c r="D30" s="97">
        <f t="array" ref="D30">INDEX('LCEC System Total_Aug'!$C$5:$AF$16,LCEC_Aug!B30,MATCH(LCEC_Aug!A30,'LCEC System Total_Aug'!$C$3:$AF$3,0))/1000</f>
        <v>747.19899999999996</v>
      </c>
    </row>
    <row r="31" spans="1:4" x14ac:dyDescent="0.3">
      <c r="A31" s="41">
        <f t="shared" si="1"/>
        <v>2019</v>
      </c>
      <c r="B31" s="42">
        <v>6</v>
      </c>
      <c r="C31" s="97">
        <f t="array" ref="C31">INDEX('LCEC System Total'!$C$22:$L$33,LCEC_Aug!B31,MATCH(LCEC_Aug!A31,'LCEC System Total'!$C$20:$L$20))/1000</f>
        <v>399226.35700000002</v>
      </c>
      <c r="D31" s="97">
        <f t="array" ref="D31">INDEX('LCEC System Total_Aug'!$C$5:$AF$16,LCEC_Aug!B31,MATCH(LCEC_Aug!A31,'LCEC System Total_Aug'!$C$3:$AF$3,0))/1000</f>
        <v>788.65300000000002</v>
      </c>
    </row>
    <row r="32" spans="1:4" x14ac:dyDescent="0.3">
      <c r="A32" s="41">
        <f t="shared" si="1"/>
        <v>2019</v>
      </c>
      <c r="B32" s="42">
        <v>7</v>
      </c>
      <c r="C32" s="97">
        <f t="array" ref="C32">INDEX('LCEC System Total'!$C$22:$L$33,LCEC_Aug!B32,MATCH(LCEC_Aug!A32,'LCEC System Total'!$C$20:$L$20))/1000</f>
        <v>399007.36800000002</v>
      </c>
      <c r="D32" s="97">
        <f t="array" ref="D32">INDEX('LCEC System Total_Aug'!$C$5:$AF$16,LCEC_Aug!B32,MATCH(LCEC_Aug!A32,'LCEC System Total_Aug'!$C$3:$AF$3,0))/1000</f>
        <v>790.65899999999999</v>
      </c>
    </row>
    <row r="33" spans="1:4" x14ac:dyDescent="0.3">
      <c r="A33" s="41">
        <f t="shared" si="1"/>
        <v>2019</v>
      </c>
      <c r="B33" s="42">
        <v>8</v>
      </c>
      <c r="C33" s="97">
        <f t="array" ref="C33">INDEX('LCEC System Total'!$C$22:$L$33,LCEC_Aug!B33,MATCH(LCEC_Aug!A33,'LCEC System Total'!$C$20:$L$20))/1000</f>
        <v>406893.93900000001</v>
      </c>
      <c r="D33" s="97">
        <f t="array" ref="D33">INDEX('LCEC System Total_Aug'!$C$5:$AF$16,LCEC_Aug!B33,MATCH(LCEC_Aug!A33,'LCEC System Total_Aug'!$C$3:$AF$3,0))/1000</f>
        <v>935.76228900000001</v>
      </c>
    </row>
    <row r="34" spans="1:4" x14ac:dyDescent="0.3">
      <c r="A34" s="41">
        <f t="shared" si="1"/>
        <v>2019</v>
      </c>
      <c r="B34" s="42">
        <v>9</v>
      </c>
      <c r="C34" s="97">
        <f t="array" ref="C34">INDEX('LCEC System Total'!$C$22:$L$33,LCEC_Aug!B34,MATCH(LCEC_Aug!A34,'LCEC System Total'!$C$20:$L$20))/1000</f>
        <v>393550.71299999999</v>
      </c>
      <c r="D34" s="97">
        <f t="array" ref="D34">INDEX('LCEC System Total_Aug'!$C$5:$AF$16,LCEC_Aug!B34,MATCH(LCEC_Aug!A34,'LCEC System Total_Aug'!$C$3:$AF$3,0))/1000</f>
        <v>766.39400000000001</v>
      </c>
    </row>
    <row r="35" spans="1:4" x14ac:dyDescent="0.3">
      <c r="A35" s="41">
        <f t="shared" si="1"/>
        <v>2019</v>
      </c>
      <c r="B35" s="42">
        <v>10</v>
      </c>
      <c r="C35" s="97">
        <f t="array" ref="C35">INDEX('LCEC System Total'!$C$22:$L$33,LCEC_Aug!B35,MATCH(LCEC_Aug!A35,'LCEC System Total'!$C$20:$L$20))/1000</f>
        <v>361242.78600000002</v>
      </c>
      <c r="D35" s="97">
        <f t="array" ref="D35">INDEX('LCEC System Total_Aug'!$C$5:$AF$16,LCEC_Aug!B35,MATCH(LCEC_Aug!A35,'LCEC System Total_Aug'!$C$3:$AF$3,0))/1000</f>
        <v>721.46400000000006</v>
      </c>
    </row>
    <row r="36" spans="1:4" x14ac:dyDescent="0.3">
      <c r="A36" s="41">
        <f t="shared" si="1"/>
        <v>2019</v>
      </c>
      <c r="B36" s="42">
        <v>11</v>
      </c>
      <c r="C36" s="97">
        <f t="array" ref="C36">INDEX('LCEC System Total'!$C$22:$L$33,LCEC_Aug!B36,MATCH(LCEC_Aug!A36,'LCEC System Total'!$C$20:$L$20))/1000</f>
        <v>306337.26299999998</v>
      </c>
      <c r="D36" s="97">
        <f t="array" ref="D36">INDEX('LCEC System Total_Aug'!$C$5:$AF$16,LCEC_Aug!B36,MATCH(LCEC_Aug!A36,'LCEC System Total_Aug'!$C$3:$AF$3,0))/1000</f>
        <v>591.24599999999998</v>
      </c>
    </row>
    <row r="37" spans="1:4" x14ac:dyDescent="0.3">
      <c r="A37" s="41">
        <f t="shared" si="1"/>
        <v>2019</v>
      </c>
      <c r="B37" s="42">
        <v>12</v>
      </c>
      <c r="C37" s="97">
        <f t="array" ref="C37">INDEX('LCEC System Total'!$C$22:$L$33,LCEC_Aug!B37,MATCH(LCEC_Aug!A37,'LCEC System Total'!$C$20:$L$20))/1000</f>
        <v>288761.21100000001</v>
      </c>
      <c r="D37" s="97">
        <f t="array" ref="D37">INDEX('LCEC System Total_Aug'!$C$5:$AF$16,LCEC_Aug!B37,MATCH(LCEC_Aug!A37,'LCEC System Total_Aug'!$C$3:$AF$3,0))/1000</f>
        <v>569.327</v>
      </c>
    </row>
    <row r="38" spans="1:4" x14ac:dyDescent="0.3">
      <c r="A38" s="41">
        <f>A26+1</f>
        <v>2020</v>
      </c>
      <c r="B38" s="42">
        <v>1</v>
      </c>
      <c r="C38" s="97">
        <f t="array" ref="C38">INDEX('LCEC System Total'!$C$22:$L$33,LCEC_Aug!B38,MATCH(LCEC_Aug!A38,'LCEC System Total'!$C$20:$L$20))/1000</f>
        <v>316349.603</v>
      </c>
      <c r="D38" s="97">
        <f t="array" ref="D38">INDEX('LCEC System Total_Aug'!$C$5:$AF$16,LCEC_Aug!B38,MATCH(LCEC_Aug!A38,'LCEC System Total_Aug'!$C$3:$AF$3,0))/1000</f>
        <v>735.875</v>
      </c>
    </row>
    <row r="39" spans="1:4" x14ac:dyDescent="0.3">
      <c r="A39" s="41">
        <f t="shared" ref="A39:A49" si="2">A27+1</f>
        <v>2020</v>
      </c>
      <c r="B39" s="42">
        <v>2</v>
      </c>
      <c r="C39" s="97">
        <f t="array" ref="C39">INDEX('LCEC System Total'!$C$22:$L$33,LCEC_Aug!B39,MATCH(LCEC_Aug!A39,'LCEC System Total'!$C$20:$L$20))/1000</f>
        <v>294974.61</v>
      </c>
      <c r="D39" s="97">
        <f t="array" ref="D39">INDEX('LCEC System Total_Aug'!$C$5:$AF$16,LCEC_Aug!B39,MATCH(LCEC_Aug!A39,'LCEC System Total_Aug'!$C$3:$AF$3,0))/1000</f>
        <v>692.03899999999999</v>
      </c>
    </row>
    <row r="40" spans="1:4" x14ac:dyDescent="0.3">
      <c r="A40" s="41">
        <f t="shared" si="2"/>
        <v>2020</v>
      </c>
      <c r="B40" s="42">
        <v>3</v>
      </c>
      <c r="C40" s="97">
        <f t="array" ref="C40">INDEX('LCEC System Total'!$C$22:$L$33,LCEC_Aug!B40,MATCH(LCEC_Aug!A40,'LCEC System Total'!$C$20:$L$20))/1000</f>
        <v>328426.96399999998</v>
      </c>
      <c r="D40" s="97">
        <f t="array" ref="D40">INDEX('LCEC System Total_Aug'!$C$5:$AF$16,LCEC_Aug!B40,MATCH(LCEC_Aug!A40,'LCEC System Total_Aug'!$C$3:$AF$3,0))/1000</f>
        <v>612.56100000000004</v>
      </c>
    </row>
    <row r="41" spans="1:4" x14ac:dyDescent="0.3">
      <c r="A41" s="41">
        <f t="shared" si="2"/>
        <v>2020</v>
      </c>
      <c r="B41" s="42">
        <v>4</v>
      </c>
      <c r="C41" s="97">
        <f t="array" ref="C41">INDEX('LCEC System Total'!$C$22:$L$33,LCEC_Aug!B41,MATCH(LCEC_Aug!A41,'LCEC System Total'!$C$20:$L$20))/1000</f>
        <v>332087.43800000002</v>
      </c>
      <c r="D41" s="97">
        <f t="array" ref="D41">INDEX('LCEC System Total_Aug'!$C$5:$AF$16,LCEC_Aug!B41,MATCH(LCEC_Aug!A41,'LCEC System Total_Aug'!$C$3:$AF$3,0))/1000</f>
        <v>663.67700000000002</v>
      </c>
    </row>
    <row r="42" spans="1:4" x14ac:dyDescent="0.3">
      <c r="A42" s="41">
        <f t="shared" si="2"/>
        <v>2020</v>
      </c>
      <c r="B42" s="42">
        <v>5</v>
      </c>
      <c r="C42" s="97">
        <f t="array" ref="C42">INDEX('LCEC System Total'!$C$22:$L$33,LCEC_Aug!B42,MATCH(LCEC_Aug!A42,'LCEC System Total'!$C$20:$L$20))/1000</f>
        <v>381257.45299999998</v>
      </c>
      <c r="D42" s="97">
        <f t="array" ref="D42">INDEX('LCEC System Total_Aug'!$C$5:$AF$16,LCEC_Aug!B42,MATCH(LCEC_Aug!A42,'LCEC System Total_Aug'!$C$3:$AF$3,0))/1000</f>
        <v>751.09</v>
      </c>
    </row>
    <row r="43" spans="1:4" x14ac:dyDescent="0.3">
      <c r="A43" s="41">
        <f t="shared" si="2"/>
        <v>2020</v>
      </c>
      <c r="B43" s="42">
        <v>6</v>
      </c>
      <c r="C43" s="97">
        <f t="array" ref="C43">INDEX('LCEC System Total'!$C$22:$L$33,LCEC_Aug!B43,MATCH(LCEC_Aug!A43,'LCEC System Total'!$C$20:$L$20))/1000</f>
        <v>405214.75300000003</v>
      </c>
      <c r="D43" s="97">
        <f t="array" ref="D43">INDEX('LCEC System Total_Aug'!$C$5:$AF$16,LCEC_Aug!B43,MATCH(LCEC_Aug!A43,'LCEC System Total_Aug'!$C$3:$AF$3,0))/1000</f>
        <v>792.74300000000005</v>
      </c>
    </row>
    <row r="44" spans="1:4" x14ac:dyDescent="0.3">
      <c r="A44" s="41">
        <f t="shared" si="2"/>
        <v>2020</v>
      </c>
      <c r="B44" s="42">
        <v>7</v>
      </c>
      <c r="C44" s="97">
        <f t="array" ref="C44">INDEX('LCEC System Total'!$C$22:$L$33,LCEC_Aug!B44,MATCH(LCEC_Aug!A44,'LCEC System Total'!$C$20:$L$20))/1000</f>
        <v>404992.478</v>
      </c>
      <c r="D44" s="97">
        <f t="array" ref="D44">INDEX('LCEC System Total_Aug'!$C$5:$AF$16,LCEC_Aug!B44,MATCH(LCEC_Aug!A44,'LCEC System Total_Aug'!$C$3:$AF$3,0))/1000</f>
        <v>793.50199999999995</v>
      </c>
    </row>
    <row r="45" spans="1:4" x14ac:dyDescent="0.3">
      <c r="A45" s="41">
        <f t="shared" si="2"/>
        <v>2020</v>
      </c>
      <c r="B45" s="42">
        <v>8</v>
      </c>
      <c r="C45" s="97">
        <f t="array" ref="C45">INDEX('LCEC System Total'!$C$22:$L$33,LCEC_Aug!B45,MATCH(LCEC_Aug!A45,'LCEC System Total'!$C$20:$L$20))/1000</f>
        <v>412997.34899999999</v>
      </c>
      <c r="D45" s="97">
        <f t="array" ref="D45">INDEX('LCEC System Total_Aug'!$C$5:$AF$16,LCEC_Aug!B45,MATCH(LCEC_Aug!A45,'LCEC System Total_Aug'!$C$3:$AF$3,0))/1000</f>
        <v>939.16992400000004</v>
      </c>
    </row>
    <row r="46" spans="1:4" x14ac:dyDescent="0.3">
      <c r="A46" s="41">
        <f t="shared" si="2"/>
        <v>2020</v>
      </c>
      <c r="B46" s="42">
        <v>9</v>
      </c>
      <c r="C46" s="97">
        <f t="array" ref="C46">INDEX('LCEC System Total'!$C$22:$L$33,LCEC_Aug!B46,MATCH(LCEC_Aug!A46,'LCEC System Total'!$C$20:$L$20))/1000</f>
        <v>399453.973</v>
      </c>
      <c r="D46" s="97">
        <f t="array" ref="D46">INDEX('LCEC System Total_Aug'!$C$5:$AF$16,LCEC_Aug!B46,MATCH(LCEC_Aug!A46,'LCEC System Total_Aug'!$C$3:$AF$3,0))/1000</f>
        <v>770.78599999999994</v>
      </c>
    </row>
    <row r="47" spans="1:4" x14ac:dyDescent="0.3">
      <c r="A47" s="41">
        <f t="shared" si="2"/>
        <v>2020</v>
      </c>
      <c r="B47" s="42">
        <v>10</v>
      </c>
      <c r="C47" s="97">
        <f t="array" ref="C47">INDEX('LCEC System Total'!$C$22:$L$33,LCEC_Aug!B47,MATCH(LCEC_Aug!A47,'LCEC System Total'!$C$20:$L$20))/1000</f>
        <v>366661.42800000001</v>
      </c>
      <c r="D47" s="97">
        <f t="array" ref="D47">INDEX('LCEC System Total_Aug'!$C$5:$AF$16,LCEC_Aug!B47,MATCH(LCEC_Aug!A47,'LCEC System Total_Aug'!$C$3:$AF$3,0))/1000</f>
        <v>724.07799999999997</v>
      </c>
    </row>
    <row r="48" spans="1:4" x14ac:dyDescent="0.3">
      <c r="A48" s="41">
        <f t="shared" si="2"/>
        <v>2020</v>
      </c>
      <c r="B48" s="42">
        <v>11</v>
      </c>
      <c r="C48" s="97">
        <f t="array" ref="C48">INDEX('LCEC System Total'!$C$22:$L$33,LCEC_Aug!B48,MATCH(LCEC_Aug!A48,'LCEC System Total'!$C$20:$L$20))/1000</f>
        <v>310932.32199999999</v>
      </c>
      <c r="D48" s="97">
        <f t="array" ref="D48">INDEX('LCEC System Total_Aug'!$C$5:$AF$16,LCEC_Aug!B48,MATCH(LCEC_Aug!A48,'LCEC System Total_Aug'!$C$3:$AF$3,0))/1000</f>
        <v>592.57100000000003</v>
      </c>
    </row>
    <row r="49" spans="1:4" x14ac:dyDescent="0.3">
      <c r="A49" s="41">
        <f t="shared" si="2"/>
        <v>2020</v>
      </c>
      <c r="B49" s="42">
        <v>12</v>
      </c>
      <c r="C49" s="97">
        <f t="array" ref="C49">INDEX('LCEC System Total'!$C$22:$L$33,LCEC_Aug!B49,MATCH(LCEC_Aug!A49,'LCEC System Total'!$C$20:$L$20))/1000</f>
        <v>293092.62900000002</v>
      </c>
      <c r="D49" s="97">
        <f t="array" ref="D49">INDEX('LCEC System Total_Aug'!$C$5:$AF$16,LCEC_Aug!B49,MATCH(LCEC_Aug!A49,'LCEC System Total_Aug'!$C$3:$AF$3,0))/1000</f>
        <v>570.91099999999994</v>
      </c>
    </row>
    <row r="50" spans="1:4" x14ac:dyDescent="0.3">
      <c r="A50" s="41">
        <f>A38+1</f>
        <v>2021</v>
      </c>
      <c r="B50" s="42">
        <v>1</v>
      </c>
      <c r="C50" s="97">
        <f t="array" ref="C50">INDEX('LCEC System Total'!$C$22:$L$33,LCEC_Aug!B50,MATCH(LCEC_Aug!A50,'LCEC System Total'!$C$20:$L$20))/1000</f>
        <v>321094.84600000002</v>
      </c>
      <c r="D50" s="97">
        <f t="array" ref="D50">INDEX('LCEC System Total_Aug'!$C$5:$AF$16,LCEC_Aug!B50,MATCH(LCEC_Aug!A50,'LCEC System Total_Aug'!$C$3:$AF$3,0))/1000</f>
        <v>736.61</v>
      </c>
    </row>
    <row r="51" spans="1:4" x14ac:dyDescent="0.3">
      <c r="A51" s="41">
        <f t="shared" ref="A51:A61" si="3">A39+1</f>
        <v>2021</v>
      </c>
      <c r="B51" s="42">
        <v>2</v>
      </c>
      <c r="C51" s="97">
        <f t="array" ref="C51">INDEX('LCEC System Total'!$C$22:$L$33,LCEC_Aug!B51,MATCH(LCEC_Aug!A51,'LCEC System Total'!$C$20:$L$20))/1000</f>
        <v>299399.22899999999</v>
      </c>
      <c r="D51" s="97">
        <f t="array" ref="D51">INDEX('LCEC System Total_Aug'!$C$5:$AF$16,LCEC_Aug!B51,MATCH(LCEC_Aug!A51,'LCEC System Total_Aug'!$C$3:$AF$3,0))/1000</f>
        <v>692.86900000000003</v>
      </c>
    </row>
    <row r="52" spans="1:4" x14ac:dyDescent="0.3">
      <c r="A52" s="41">
        <f t="shared" si="3"/>
        <v>2021</v>
      </c>
      <c r="B52" s="42">
        <v>3</v>
      </c>
      <c r="C52" s="97">
        <f t="array" ref="C52">INDEX('LCEC System Total'!$C$22:$L$33,LCEC_Aug!B52,MATCH(LCEC_Aug!A52,'LCEC System Total'!$C$20:$L$20))/1000</f>
        <v>333353.36800000002</v>
      </c>
      <c r="D52" s="97">
        <f t="array" ref="D52">INDEX('LCEC System Total_Aug'!$C$5:$AF$16,LCEC_Aug!B52,MATCH(LCEC_Aug!A52,'LCEC System Total_Aug'!$C$3:$AF$3,0))/1000</f>
        <v>613.173</v>
      </c>
    </row>
    <row r="53" spans="1:4" x14ac:dyDescent="0.3">
      <c r="A53" s="41">
        <f t="shared" si="3"/>
        <v>2021</v>
      </c>
      <c r="B53" s="42">
        <v>4</v>
      </c>
      <c r="C53" s="97">
        <f t="array" ref="C53">INDEX('LCEC System Total'!$C$22:$L$33,LCEC_Aug!B53,MATCH(LCEC_Aug!A53,'LCEC System Total'!$C$20:$L$20))/1000</f>
        <v>337068.74800000002</v>
      </c>
      <c r="D53" s="97">
        <f t="array" ref="D53">INDEX('LCEC System Total_Aug'!$C$5:$AF$16,LCEC_Aug!B53,MATCH(LCEC_Aug!A53,'LCEC System Total_Aug'!$C$3:$AF$3,0))/1000</f>
        <v>669.93600000000004</v>
      </c>
    </row>
    <row r="54" spans="1:4" x14ac:dyDescent="0.3">
      <c r="A54" s="41">
        <f t="shared" si="3"/>
        <v>2021</v>
      </c>
      <c r="B54" s="42">
        <v>5</v>
      </c>
      <c r="C54" s="97">
        <f t="array" ref="C54">INDEX('LCEC System Total'!$C$22:$L$33,LCEC_Aug!B54,MATCH(LCEC_Aug!A54,'LCEC System Total'!$C$20:$L$20))/1000</f>
        <v>386976.315</v>
      </c>
      <c r="D54" s="97">
        <f t="array" ref="D54">INDEX('LCEC System Total_Aug'!$C$5:$AF$16,LCEC_Aug!B54,MATCH(LCEC_Aug!A54,'LCEC System Total_Aug'!$C$3:$AF$3,0))/1000</f>
        <v>755.00300000000004</v>
      </c>
    </row>
    <row r="55" spans="1:4" x14ac:dyDescent="0.3">
      <c r="A55" s="41">
        <f t="shared" si="3"/>
        <v>2021</v>
      </c>
      <c r="B55" s="42">
        <v>6</v>
      </c>
      <c r="C55" s="97">
        <f t="array" ref="C55">INDEX('LCEC System Total'!$C$22:$L$33,LCEC_Aug!B55,MATCH(LCEC_Aug!A55,'LCEC System Total'!$C$20:$L$20))/1000</f>
        <v>411292.973</v>
      </c>
      <c r="D55" s="97">
        <f t="array" ref="D55">INDEX('LCEC System Total_Aug'!$C$5:$AF$16,LCEC_Aug!B55,MATCH(LCEC_Aug!A55,'LCEC System Total_Aug'!$C$3:$AF$3,0))/1000</f>
        <v>796.85699999999997</v>
      </c>
    </row>
    <row r="56" spans="1:4" x14ac:dyDescent="0.3">
      <c r="A56" s="41">
        <f t="shared" si="3"/>
        <v>2021</v>
      </c>
      <c r="B56" s="42">
        <v>7</v>
      </c>
      <c r="C56" s="97">
        <f t="array" ref="C56">INDEX('LCEC System Total'!$C$22:$L$33,LCEC_Aug!B56,MATCH(LCEC_Aug!A56,'LCEC System Total'!$C$20:$L$20))/1000</f>
        <v>411067.36499999999</v>
      </c>
      <c r="D56" s="97">
        <f t="array" ref="D56">INDEX('LCEC System Total_Aug'!$C$5:$AF$16,LCEC_Aug!B56,MATCH(LCEC_Aug!A56,'LCEC System Total_Aug'!$C$3:$AF$3,0))/1000</f>
        <v>796.36400000000003</v>
      </c>
    </row>
    <row r="57" spans="1:4" x14ac:dyDescent="0.3">
      <c r="A57" s="41">
        <f t="shared" si="3"/>
        <v>2021</v>
      </c>
      <c r="B57" s="42">
        <v>8</v>
      </c>
      <c r="C57" s="97">
        <f t="array" ref="C57">INDEX('LCEC System Total'!$C$22:$L$33,LCEC_Aug!B57,MATCH(LCEC_Aug!A57,'LCEC System Total'!$C$20:$L$20))/1000</f>
        <v>419192.30900000001</v>
      </c>
      <c r="D57" s="97">
        <f t="array" ref="D57">INDEX('LCEC System Total_Aug'!$C$5:$AF$16,LCEC_Aug!B57,MATCH(LCEC_Aug!A57,'LCEC System Total_Aug'!$C$3:$AF$3,0))/1000</f>
        <v>942.59977000000003</v>
      </c>
    </row>
    <row r="58" spans="1:4" x14ac:dyDescent="0.3">
      <c r="A58" s="41">
        <f t="shared" si="3"/>
        <v>2021</v>
      </c>
      <c r="B58" s="42">
        <v>9</v>
      </c>
      <c r="C58" s="97">
        <f t="array" ref="C58">INDEX('LCEC System Total'!$C$22:$L$33,LCEC_Aug!B58,MATCH(LCEC_Aug!A58,'LCEC System Total'!$C$20:$L$20))/1000</f>
        <v>405445.783</v>
      </c>
      <c r="D58" s="97">
        <f t="array" ref="D58">INDEX('LCEC System Total_Aug'!$C$5:$AF$16,LCEC_Aug!B58,MATCH(LCEC_Aug!A58,'LCEC System Total_Aug'!$C$3:$AF$3,0))/1000</f>
        <v>775.20699999999999</v>
      </c>
    </row>
    <row r="59" spans="1:4" x14ac:dyDescent="0.3">
      <c r="A59" s="41">
        <f t="shared" si="3"/>
        <v>2021</v>
      </c>
      <c r="B59" s="42">
        <v>10</v>
      </c>
      <c r="C59" s="97">
        <f t="array" ref="C59">INDEX('LCEC System Total'!$C$22:$L$33,LCEC_Aug!B59,MATCH(LCEC_Aug!A59,'LCEC System Total'!$C$20:$L$20))/1000</f>
        <v>372161.34899999999</v>
      </c>
      <c r="D59" s="97">
        <f t="array" ref="D59">INDEX('LCEC System Total_Aug'!$C$5:$AF$16,LCEC_Aug!B59,MATCH(LCEC_Aug!A59,'LCEC System Total_Aug'!$C$3:$AF$3,0))/1000</f>
        <v>726.71</v>
      </c>
    </row>
    <row r="60" spans="1:4" x14ac:dyDescent="0.3">
      <c r="A60" s="41">
        <f t="shared" si="3"/>
        <v>2021</v>
      </c>
      <c r="B60" s="42">
        <v>11</v>
      </c>
      <c r="C60" s="97">
        <f t="array" ref="C60">INDEX('LCEC System Total'!$C$22:$L$33,LCEC_Aug!B60,MATCH(LCEC_Aug!A60,'LCEC System Total'!$C$20:$L$20))/1000</f>
        <v>315596.30699999997</v>
      </c>
      <c r="D60" s="97">
        <f t="array" ref="D60">INDEX('LCEC System Total_Aug'!$C$5:$AF$16,LCEC_Aug!B60,MATCH(LCEC_Aug!A60,'LCEC System Total_Aug'!$C$3:$AF$3,0))/1000</f>
        <v>593.9</v>
      </c>
    </row>
    <row r="61" spans="1:4" x14ac:dyDescent="0.3">
      <c r="A61" s="41">
        <f t="shared" si="3"/>
        <v>2021</v>
      </c>
      <c r="B61" s="42">
        <v>12</v>
      </c>
      <c r="C61" s="97">
        <f t="array" ref="C61">INDEX('LCEC System Total'!$C$22:$L$33,LCEC_Aug!B61,MATCH(LCEC_Aug!A61,'LCEC System Total'!$C$20:$L$20))/1000</f>
        <v>297489.01799999998</v>
      </c>
      <c r="D61" s="97">
        <f t="array" ref="D61">INDEX('LCEC System Total_Aug'!$C$5:$AF$16,LCEC_Aug!B61,MATCH(LCEC_Aug!A61,'LCEC System Total_Aug'!$C$3:$AF$3,0))/1000</f>
        <v>572.50300000000004</v>
      </c>
    </row>
    <row r="62" spans="1:4" x14ac:dyDescent="0.3">
      <c r="A62" s="41">
        <f>A50+1</f>
        <v>2022</v>
      </c>
      <c r="B62" s="42">
        <v>1</v>
      </c>
      <c r="C62" s="97">
        <f t="array" ref="C62">INDEX('LCEC System Total'!$C$22:$L$33,LCEC_Aug!B62,MATCH(LCEC_Aug!A62,'LCEC System Total'!$C$20:$L$20))/1000</f>
        <v>325911.26899999997</v>
      </c>
      <c r="D62" s="97">
        <f t="array" ref="D62">INDEX('LCEC System Total_Aug'!$C$5:$AF$16,LCEC_Aug!B62,MATCH(LCEC_Aug!A62,'LCEC System Total_Aug'!$C$3:$AF$3,0))/1000</f>
        <v>737.34699999999998</v>
      </c>
    </row>
    <row r="63" spans="1:4" x14ac:dyDescent="0.3">
      <c r="A63" s="41">
        <f t="shared" ref="A63:A73" si="4">A51+1</f>
        <v>2022</v>
      </c>
      <c r="B63" s="42">
        <v>2</v>
      </c>
      <c r="C63" s="97">
        <f t="array" ref="C63">INDEX('LCEC System Total'!$C$22:$L$33,LCEC_Aug!B63,MATCH(LCEC_Aug!A63,'LCEC System Total'!$C$20:$L$20))/1000</f>
        <v>303890.217</v>
      </c>
      <c r="D63" s="97">
        <f t="array" ref="D63">INDEX('LCEC System Total_Aug'!$C$5:$AF$16,LCEC_Aug!B63,MATCH(LCEC_Aug!A63,'LCEC System Total_Aug'!$C$3:$AF$3,0))/1000</f>
        <v>693.70100000000002</v>
      </c>
    </row>
    <row r="64" spans="1:4" x14ac:dyDescent="0.3">
      <c r="A64" s="41">
        <f t="shared" si="4"/>
        <v>2022</v>
      </c>
      <c r="B64" s="42">
        <v>3</v>
      </c>
      <c r="C64" s="97">
        <f t="array" ref="C64">INDEX('LCEC System Total'!$C$22:$L$33,LCEC_Aug!B64,MATCH(LCEC_Aug!A64,'LCEC System Total'!$C$20:$L$20))/1000</f>
        <v>338353.66899999999</v>
      </c>
      <c r="D64" s="97">
        <f t="array" ref="D64">INDEX('LCEC System Total_Aug'!$C$5:$AF$16,LCEC_Aug!B64,MATCH(LCEC_Aug!A64,'LCEC System Total_Aug'!$C$3:$AF$3,0))/1000</f>
        <v>613.78599999999994</v>
      </c>
    </row>
    <row r="65" spans="1:4" x14ac:dyDescent="0.3">
      <c r="A65" s="41">
        <f t="shared" si="4"/>
        <v>2022</v>
      </c>
      <c r="B65" s="42">
        <v>4</v>
      </c>
      <c r="C65" s="97">
        <f t="array" ref="C65">INDEX('LCEC System Total'!$C$22:$L$33,LCEC_Aug!B65,MATCH(LCEC_Aug!A65,'LCEC System Total'!$C$20:$L$20))/1000</f>
        <v>342124.78100000002</v>
      </c>
      <c r="D65" s="97">
        <f t="array" ref="D65">INDEX('LCEC System Total_Aug'!$C$5:$AF$16,LCEC_Aug!B65,MATCH(LCEC_Aug!A65,'LCEC System Total_Aug'!$C$3:$AF$3,0))/1000</f>
        <v>676.26</v>
      </c>
    </row>
    <row r="66" spans="1:4" x14ac:dyDescent="0.3">
      <c r="A66" s="41">
        <f t="shared" si="4"/>
        <v>2022</v>
      </c>
      <c r="B66" s="42">
        <v>5</v>
      </c>
      <c r="C66" s="97">
        <f t="array" ref="C66">INDEX('LCEC System Total'!$C$22:$L$33,LCEC_Aug!B66,MATCH(LCEC_Aug!A66,'LCEC System Total'!$C$20:$L$20))/1000</f>
        <v>392780.95899999997</v>
      </c>
      <c r="D66" s="97">
        <f t="array" ref="D66">INDEX('LCEC System Total_Aug'!$C$5:$AF$16,LCEC_Aug!B66,MATCH(LCEC_Aug!A66,'LCEC System Total_Aug'!$C$3:$AF$3,0))/1000</f>
        <v>758.93799999999999</v>
      </c>
    </row>
    <row r="67" spans="1:4" x14ac:dyDescent="0.3">
      <c r="A67" s="41">
        <f t="shared" si="4"/>
        <v>2022</v>
      </c>
      <c r="B67" s="42">
        <v>6</v>
      </c>
      <c r="C67" s="97">
        <f t="array" ref="C67">INDEX('LCEC System Total'!$C$22:$L$33,LCEC_Aug!B67,MATCH(LCEC_Aug!A67,'LCEC System Total'!$C$20:$L$20))/1000</f>
        <v>417462.36900000001</v>
      </c>
      <c r="D67" s="97">
        <f t="array" ref="D67">INDEX('LCEC System Total_Aug'!$C$5:$AF$16,LCEC_Aug!B67,MATCH(LCEC_Aug!A67,'LCEC System Total_Aug'!$C$3:$AF$3,0))/1000</f>
        <v>800.99300000000005</v>
      </c>
    </row>
    <row r="68" spans="1:4" x14ac:dyDescent="0.3">
      <c r="A68" s="41">
        <f t="shared" si="4"/>
        <v>2022</v>
      </c>
      <c r="B68" s="42">
        <v>7</v>
      </c>
      <c r="C68" s="97">
        <f t="array" ref="C68">INDEX('LCEC System Total'!$C$22:$L$33,LCEC_Aug!B68,MATCH(LCEC_Aug!A68,'LCEC System Total'!$C$20:$L$20))/1000</f>
        <v>417233.37599999999</v>
      </c>
      <c r="D68" s="97">
        <f t="array" ref="D68">INDEX('LCEC System Total_Aug'!$C$5:$AF$16,LCEC_Aug!B68,MATCH(LCEC_Aug!A68,'LCEC System Total_Aug'!$C$3:$AF$3,0))/1000</f>
        <v>799.245</v>
      </c>
    </row>
    <row r="69" spans="1:4" x14ac:dyDescent="0.3">
      <c r="A69" s="41">
        <f t="shared" si="4"/>
        <v>2022</v>
      </c>
      <c r="B69" s="42">
        <v>8</v>
      </c>
      <c r="C69" s="97">
        <f t="array" ref="C69">INDEX('LCEC System Total'!$C$22:$L$33,LCEC_Aug!B69,MATCH(LCEC_Aug!A69,'LCEC System Total'!$C$20:$L$20))/1000</f>
        <v>425480.19400000002</v>
      </c>
      <c r="D69" s="97">
        <f t="array" ref="D69">INDEX('LCEC System Total_Aug'!$C$5:$AF$16,LCEC_Aug!B69,MATCH(LCEC_Aug!A69,'LCEC System Total_Aug'!$C$3:$AF$3,0))/1000</f>
        <v>946.05299600000001</v>
      </c>
    </row>
    <row r="70" spans="1:4" x14ac:dyDescent="0.3">
      <c r="A70" s="41">
        <f t="shared" si="4"/>
        <v>2022</v>
      </c>
      <c r="B70" s="42">
        <v>9</v>
      </c>
      <c r="C70" s="97">
        <f t="array" ref="C70">INDEX('LCEC System Total'!$C$22:$L$33,LCEC_Aug!B70,MATCH(LCEC_Aug!A70,'LCEC System Total'!$C$20:$L$20))/1000</f>
        <v>411527.47</v>
      </c>
      <c r="D70" s="97">
        <f t="array" ref="D70">INDEX('LCEC System Total_Aug'!$C$5:$AF$16,LCEC_Aug!B70,MATCH(LCEC_Aug!A70,'LCEC System Total_Aug'!$C$3:$AF$3,0))/1000</f>
        <v>779.65800000000002</v>
      </c>
    </row>
    <row r="71" spans="1:4" x14ac:dyDescent="0.3">
      <c r="A71" s="41">
        <f t="shared" si="4"/>
        <v>2022</v>
      </c>
      <c r="B71" s="42">
        <v>10</v>
      </c>
      <c r="C71" s="97">
        <f t="array" ref="C71">INDEX('LCEC System Total'!$C$22:$L$33,LCEC_Aug!B71,MATCH(LCEC_Aug!A71,'LCEC System Total'!$C$20:$L$20))/1000</f>
        <v>377743.76899999997</v>
      </c>
      <c r="D71" s="97">
        <f t="array" ref="D71">INDEX('LCEC System Total_Aug'!$C$5:$AF$16,LCEC_Aug!B71,MATCH(LCEC_Aug!A71,'LCEC System Total_Aug'!$C$3:$AF$3,0))/1000</f>
        <v>729.36</v>
      </c>
    </row>
    <row r="72" spans="1:4" x14ac:dyDescent="0.3">
      <c r="A72" s="41">
        <f t="shared" si="4"/>
        <v>2022</v>
      </c>
      <c r="B72" s="42">
        <v>11</v>
      </c>
      <c r="C72" s="97">
        <f t="array" ref="C72">INDEX('LCEC System Total'!$C$22:$L$33,LCEC_Aug!B72,MATCH(LCEC_Aug!A72,'LCEC System Total'!$C$20:$L$20))/1000</f>
        <v>320330.25099999999</v>
      </c>
      <c r="D72" s="97">
        <f t="array" ref="D72">INDEX('LCEC System Total_Aug'!$C$5:$AF$16,LCEC_Aug!B72,MATCH(LCEC_Aug!A72,'LCEC System Total_Aug'!$C$3:$AF$3,0))/1000</f>
        <v>595.23500000000001</v>
      </c>
    </row>
    <row r="73" spans="1:4" x14ac:dyDescent="0.3">
      <c r="A73" s="41">
        <f t="shared" si="4"/>
        <v>2022</v>
      </c>
      <c r="B73" s="42">
        <v>12</v>
      </c>
      <c r="C73" s="97">
        <f t="array" ref="C73">INDEX('LCEC System Total'!$C$22:$L$33,LCEC_Aug!B73,MATCH(LCEC_Aug!A73,'LCEC System Total'!$C$20:$L$20))/1000</f>
        <v>301951.35399999999</v>
      </c>
      <c r="D73" s="97">
        <f t="array" ref="D73">INDEX('LCEC System Total_Aug'!$C$5:$AF$16,LCEC_Aug!B73,MATCH(LCEC_Aug!A73,'LCEC System Total_Aug'!$C$3:$AF$3,0))/1000</f>
        <v>574.10400000000004</v>
      </c>
    </row>
    <row r="74" spans="1:4" x14ac:dyDescent="0.3">
      <c r="A74" s="41">
        <f>A62+1</f>
        <v>2023</v>
      </c>
      <c r="B74" s="42">
        <v>1</v>
      </c>
      <c r="C74" s="97">
        <f t="array" ref="C74">INDEX('LCEC System Total'!$C$22:$L$33,LCEC_Aug!B74,MATCH(LCEC_Aug!A74,'LCEC System Total'!$C$20:$L$20))/1000</f>
        <v>330799.93800000002</v>
      </c>
      <c r="D74" s="97">
        <f t="array" ref="D74">INDEX('LCEC System Total_Aug'!$C$5:$AF$16,LCEC_Aug!B74,MATCH(LCEC_Aug!A74,'LCEC System Total_Aug'!$C$3:$AF$3,0))/1000</f>
        <v>738.08399999999995</v>
      </c>
    </row>
    <row r="75" spans="1:4" x14ac:dyDescent="0.3">
      <c r="A75" s="41">
        <f t="shared" ref="A75:A85" si="5">A63+1</f>
        <v>2023</v>
      </c>
      <c r="B75" s="42">
        <v>2</v>
      </c>
      <c r="C75" s="97">
        <f t="array" ref="C75">INDEX('LCEC System Total'!$C$22:$L$33,LCEC_Aug!B75,MATCH(LCEC_Aug!A75,'LCEC System Total'!$C$20:$L$20))/1000</f>
        <v>308448.571</v>
      </c>
      <c r="D75" s="97">
        <f t="array" ref="D75">INDEX('LCEC System Total_Aug'!$C$5:$AF$16,LCEC_Aug!B75,MATCH(LCEC_Aug!A75,'LCEC System Total_Aug'!$C$3:$AF$3,0))/1000</f>
        <v>694.53399999999999</v>
      </c>
    </row>
    <row r="76" spans="1:4" x14ac:dyDescent="0.3">
      <c r="A76" s="41">
        <f t="shared" si="5"/>
        <v>2023</v>
      </c>
      <c r="B76" s="42">
        <v>3</v>
      </c>
      <c r="C76" s="97">
        <f t="array" ref="C76">INDEX('LCEC System Total'!$C$22:$L$33,LCEC_Aug!B76,MATCH(LCEC_Aug!A76,'LCEC System Total'!$C$20:$L$20))/1000</f>
        <v>343428.97499999998</v>
      </c>
      <c r="D76" s="97">
        <f t="array" ref="D76">INDEX('LCEC System Total_Aug'!$C$5:$AF$16,LCEC_Aug!B76,MATCH(LCEC_Aug!A76,'LCEC System Total_Aug'!$C$3:$AF$3,0))/1000</f>
        <v>614.4</v>
      </c>
    </row>
    <row r="77" spans="1:4" x14ac:dyDescent="0.3">
      <c r="A77" s="41">
        <f t="shared" si="5"/>
        <v>2023</v>
      </c>
      <c r="B77" s="42">
        <v>4</v>
      </c>
      <c r="C77" s="97">
        <f t="array" ref="C77">INDEX('LCEC System Total'!$C$22:$L$33,LCEC_Aug!B77,MATCH(LCEC_Aug!A77,'LCEC System Total'!$C$20:$L$20))/1000</f>
        <v>347256.652</v>
      </c>
      <c r="D77" s="97">
        <f t="array" ref="D77">INDEX('LCEC System Total_Aug'!$C$5:$AF$16,LCEC_Aug!B77,MATCH(LCEC_Aug!A77,'LCEC System Total_Aug'!$C$3:$AF$3,0))/1000</f>
        <v>682.65099999999995</v>
      </c>
    </row>
    <row r="78" spans="1:4" x14ac:dyDescent="0.3">
      <c r="A78" s="41">
        <f t="shared" si="5"/>
        <v>2023</v>
      </c>
      <c r="B78" s="42">
        <v>5</v>
      </c>
      <c r="C78" s="97">
        <f t="array" ref="C78">INDEX('LCEC System Total'!$C$22:$L$33,LCEC_Aug!B78,MATCH(LCEC_Aug!A78,'LCEC System Total'!$C$20:$L$20))/1000</f>
        <v>398672.67300000001</v>
      </c>
      <c r="D78" s="97">
        <f t="array" ref="D78">INDEX('LCEC System Total_Aug'!$C$5:$AF$16,LCEC_Aug!B78,MATCH(LCEC_Aug!A78,'LCEC System Total_Aug'!$C$3:$AF$3,0))/1000</f>
        <v>762.89599999999996</v>
      </c>
    </row>
    <row r="79" spans="1:4" x14ac:dyDescent="0.3">
      <c r="A79" s="41">
        <f t="shared" si="5"/>
        <v>2023</v>
      </c>
      <c r="B79" s="42">
        <v>6</v>
      </c>
      <c r="C79" s="97">
        <f t="array" ref="C79">INDEX('LCEC System Total'!$C$22:$L$33,LCEC_Aug!B79,MATCH(LCEC_Aug!A79,'LCEC System Total'!$C$20:$L$20))/1000</f>
        <v>423724.30499999999</v>
      </c>
      <c r="D79" s="97">
        <f t="array" ref="D79">INDEX('LCEC System Total_Aug'!$C$5:$AF$16,LCEC_Aug!B79,MATCH(LCEC_Aug!A79,'LCEC System Total_Aug'!$C$3:$AF$3,0))/1000</f>
        <v>805.15300000000002</v>
      </c>
    </row>
    <row r="80" spans="1:4" x14ac:dyDescent="0.3">
      <c r="A80" s="41">
        <f t="shared" si="5"/>
        <v>2023</v>
      </c>
      <c r="B80" s="42">
        <v>7</v>
      </c>
      <c r="C80" s="97">
        <f t="array" ref="C80">INDEX('LCEC System Total'!$C$22:$L$33,LCEC_Aug!B80,MATCH(LCEC_Aug!A80,'LCEC System Total'!$C$20:$L$20))/1000</f>
        <v>423491.87699999998</v>
      </c>
      <c r="D80" s="97">
        <f t="array" ref="D80">INDEX('LCEC System Total_Aug'!$C$5:$AF$16,LCEC_Aug!B80,MATCH(LCEC_Aug!A80,'LCEC System Total_Aug'!$C$3:$AF$3,0))/1000</f>
        <v>802.14499999999998</v>
      </c>
    </row>
    <row r="81" spans="1:4" x14ac:dyDescent="0.3">
      <c r="A81" s="41">
        <f t="shared" si="5"/>
        <v>2023</v>
      </c>
      <c r="B81" s="42">
        <v>8</v>
      </c>
      <c r="C81" s="97">
        <f t="array" ref="C81">INDEX('LCEC System Total'!$C$22:$L$33,LCEC_Aug!B81,MATCH(LCEC_Aug!A81,'LCEC System Total'!$C$20:$L$20))/1000</f>
        <v>431862.397</v>
      </c>
      <c r="D81" s="97">
        <f t="array" ref="D81">INDEX('LCEC System Total_Aug'!$C$5:$AF$16,LCEC_Aug!B81,MATCH(LCEC_Aug!A81,'LCEC System Total_Aug'!$C$3:$AF$3,0))/1000</f>
        <v>949.52960200000007</v>
      </c>
    </row>
    <row r="82" spans="1:4" x14ac:dyDescent="0.3">
      <c r="A82" s="41">
        <f t="shared" si="5"/>
        <v>2023</v>
      </c>
      <c r="B82" s="42">
        <v>9</v>
      </c>
      <c r="C82" s="97">
        <f t="array" ref="C82">INDEX('LCEC System Total'!$C$22:$L$33,LCEC_Aug!B82,MATCH(LCEC_Aug!A82,'LCEC System Total'!$C$20:$L$20))/1000</f>
        <v>417700.38099999999</v>
      </c>
      <c r="D82" s="97">
        <f t="array" ref="D82">INDEX('LCEC System Total_Aug'!$C$5:$AF$16,LCEC_Aug!B82,MATCH(LCEC_Aug!A82,'LCEC System Total_Aug'!$C$3:$AF$3,0))/1000</f>
        <v>784.14</v>
      </c>
    </row>
    <row r="83" spans="1:4" x14ac:dyDescent="0.3">
      <c r="A83" s="41">
        <f t="shared" si="5"/>
        <v>2023</v>
      </c>
      <c r="B83" s="42">
        <v>10</v>
      </c>
      <c r="C83" s="97">
        <f t="array" ref="C83">INDEX('LCEC System Total'!$C$22:$L$33,LCEC_Aug!B83,MATCH(LCEC_Aug!A83,'LCEC System Total'!$C$20:$L$20))/1000</f>
        <v>383409.92499999999</v>
      </c>
      <c r="D83" s="97">
        <f t="array" ref="D83">INDEX('LCEC System Total_Aug'!$C$5:$AF$16,LCEC_Aug!B83,MATCH(LCEC_Aug!A83,'LCEC System Total_Aug'!$C$3:$AF$3,0))/1000</f>
        <v>732.02700000000004</v>
      </c>
    </row>
    <row r="84" spans="1:4" x14ac:dyDescent="0.3">
      <c r="A84" s="41">
        <f t="shared" si="5"/>
        <v>2023</v>
      </c>
      <c r="B84" s="42">
        <v>11</v>
      </c>
      <c r="C84" s="97">
        <f t="array" ref="C84">INDEX('LCEC System Total'!$C$22:$L$33,LCEC_Aug!B84,MATCH(LCEC_Aug!A84,'LCEC System Total'!$C$20:$L$20))/1000</f>
        <v>325135.20600000001</v>
      </c>
      <c r="D84" s="97">
        <f t="array" ref="D84">INDEX('LCEC System Total_Aug'!$C$5:$AF$16,LCEC_Aug!B84,MATCH(LCEC_Aug!A84,'LCEC System Total_Aug'!$C$3:$AF$3,0))/1000</f>
        <v>596.57500000000005</v>
      </c>
    </row>
    <row r="85" spans="1:4" x14ac:dyDescent="0.3">
      <c r="A85" s="41">
        <f t="shared" si="5"/>
        <v>2023</v>
      </c>
      <c r="B85" s="42">
        <v>12</v>
      </c>
      <c r="C85" s="97">
        <f t="array" ref="C85">INDEX('LCEC System Total'!$C$22:$L$33,LCEC_Aug!B85,MATCH(LCEC_Aug!A85,'LCEC System Total'!$C$20:$L$20))/1000</f>
        <v>306480.625</v>
      </c>
      <c r="D85" s="97">
        <f t="array" ref="D85">INDEX('LCEC System Total_Aug'!$C$5:$AF$16,LCEC_Aug!B85,MATCH(LCEC_Aug!A85,'LCEC System Total_Aug'!$C$3:$AF$3,0))/1000</f>
        <v>575.71400000000006</v>
      </c>
    </row>
    <row r="86" spans="1:4" x14ac:dyDescent="0.3">
      <c r="A86" s="41">
        <f>A74+1</f>
        <v>2024</v>
      </c>
      <c r="B86" s="42">
        <v>1</v>
      </c>
      <c r="C86" s="97">
        <f t="array" ref="C86">INDEX('LCEC System Total'!$C$22:$L$33,LCEC_Aug!B86,MATCH(LCEC_Aug!A86,'LCEC System Total'!$C$20:$L$20))/1000</f>
        <v>335761.93800000002</v>
      </c>
      <c r="D86" s="97">
        <f t="array" ref="D86">INDEX('LCEC System Total_Aug'!$C$5:$AF$16,LCEC_Aug!B86,MATCH(LCEC_Aug!A86,'LCEC System Total_Aug'!$C$3:$AF$3,0))/1000</f>
        <v>738.822</v>
      </c>
    </row>
    <row r="87" spans="1:4" x14ac:dyDescent="0.3">
      <c r="A87" s="41">
        <f t="shared" ref="A87:A97" si="6">A75+1</f>
        <v>2024</v>
      </c>
      <c r="B87" s="42">
        <v>2</v>
      </c>
      <c r="C87" s="97">
        <f t="array" ref="C87">INDEX('LCEC System Total'!$C$22:$L$33,LCEC_Aug!B87,MATCH(LCEC_Aug!A87,'LCEC System Total'!$C$20:$L$20))/1000</f>
        <v>313075.299</v>
      </c>
      <c r="D87" s="97">
        <f t="array" ref="D87">INDEX('LCEC System Total_Aug'!$C$5:$AF$16,LCEC_Aug!B87,MATCH(LCEC_Aug!A87,'LCEC System Total_Aug'!$C$3:$AF$3,0))/1000</f>
        <v>695.36800000000005</v>
      </c>
    </row>
    <row r="88" spans="1:4" x14ac:dyDescent="0.3">
      <c r="A88" s="41">
        <f t="shared" si="6"/>
        <v>2024</v>
      </c>
      <c r="B88" s="42">
        <v>3</v>
      </c>
      <c r="C88" s="97">
        <f t="array" ref="C88">INDEX('LCEC System Total'!$C$22:$L$33,LCEC_Aug!B88,MATCH(LCEC_Aug!A88,'LCEC System Total'!$C$20:$L$20))/1000</f>
        <v>348580.40899999999</v>
      </c>
      <c r="D88" s="97">
        <f t="array" ref="D88">INDEX('LCEC System Total_Aug'!$C$5:$AF$16,LCEC_Aug!B88,MATCH(LCEC_Aug!A88,'LCEC System Total_Aug'!$C$3:$AF$3,0))/1000</f>
        <v>615.01400000000001</v>
      </c>
    </row>
    <row r="89" spans="1:4" x14ac:dyDescent="0.3">
      <c r="A89" s="41">
        <f t="shared" si="6"/>
        <v>2024</v>
      </c>
      <c r="B89" s="42">
        <v>4</v>
      </c>
      <c r="C89" s="97">
        <f t="array" ref="C89">INDEX('LCEC System Total'!$C$22:$L$33,LCEC_Aug!B89,MATCH(LCEC_Aug!A89,'LCEC System Total'!$C$20:$L$20))/1000</f>
        <v>352465.50199999998</v>
      </c>
      <c r="D89" s="97">
        <f t="array" ref="D89">INDEX('LCEC System Total_Aug'!$C$5:$AF$16,LCEC_Aug!B89,MATCH(LCEC_Aug!A89,'LCEC System Total_Aug'!$C$3:$AF$3,0))/1000</f>
        <v>689.10799999999995</v>
      </c>
    </row>
    <row r="90" spans="1:4" x14ac:dyDescent="0.3">
      <c r="A90" s="41">
        <f t="shared" si="6"/>
        <v>2024</v>
      </c>
      <c r="B90" s="42">
        <v>5</v>
      </c>
      <c r="C90" s="97">
        <f t="array" ref="C90">INDEX('LCEC System Total'!$C$22:$L$33,LCEC_Aug!B90,MATCH(LCEC_Aug!A90,'LCEC System Total'!$C$20:$L$20))/1000</f>
        <v>404652.76400000002</v>
      </c>
      <c r="D90" s="97">
        <f t="array" ref="D90">INDEX('LCEC System Total_Aug'!$C$5:$AF$16,LCEC_Aug!B90,MATCH(LCEC_Aug!A90,'LCEC System Total_Aug'!$C$3:$AF$3,0))/1000</f>
        <v>766.87599999999998</v>
      </c>
    </row>
    <row r="91" spans="1:4" x14ac:dyDescent="0.3">
      <c r="A91" s="41">
        <f t="shared" si="6"/>
        <v>2024</v>
      </c>
      <c r="B91" s="42">
        <v>6</v>
      </c>
      <c r="C91" s="97">
        <f t="array" ref="C91">INDEX('LCEC System Total'!$C$22:$L$33,LCEC_Aug!B91,MATCH(LCEC_Aug!A91,'LCEC System Total'!$C$20:$L$20))/1000</f>
        <v>430080.16800000001</v>
      </c>
      <c r="D91" s="97">
        <f t="array" ref="D91">INDEX('LCEC System Total_Aug'!$C$5:$AF$16,LCEC_Aug!B91,MATCH(LCEC_Aug!A91,'LCEC System Total_Aug'!$C$3:$AF$3,0))/1000</f>
        <v>809.33699999999999</v>
      </c>
    </row>
    <row r="92" spans="1:4" x14ac:dyDescent="0.3">
      <c r="A92" s="41">
        <f t="shared" si="6"/>
        <v>2024</v>
      </c>
      <c r="B92" s="42">
        <v>7</v>
      </c>
      <c r="C92" s="97">
        <f t="array" ref="C92">INDEX('LCEC System Total'!$C$22:$L$33,LCEC_Aug!B92,MATCH(LCEC_Aug!A92,'LCEC System Total'!$C$20:$L$20))/1000</f>
        <v>429844.255</v>
      </c>
      <c r="D92" s="97">
        <f t="array" ref="D92">INDEX('LCEC System Total_Aug'!$C$5:$AF$16,LCEC_Aug!B92,MATCH(LCEC_Aug!A92,'LCEC System Total_Aug'!$C$3:$AF$3,0))/1000</f>
        <v>805.06399999999996</v>
      </c>
    </row>
    <row r="93" spans="1:4" x14ac:dyDescent="0.3">
      <c r="A93" s="41">
        <f t="shared" si="6"/>
        <v>2024</v>
      </c>
      <c r="B93" s="42">
        <v>8</v>
      </c>
      <c r="C93" s="97">
        <f t="array" ref="C93">INDEX('LCEC System Total'!$C$22:$L$33,LCEC_Aug!B93,MATCH(LCEC_Aug!A93,'LCEC System Total'!$C$20:$L$20))/1000</f>
        <v>438340.33199999999</v>
      </c>
      <c r="D93" s="97">
        <f t="array" ref="D93">INDEX('LCEC System Total_Aug'!$C$5:$AF$16,LCEC_Aug!B93,MATCH(LCEC_Aug!A93,'LCEC System Total_Aug'!$C$3:$AF$3,0))/1000</f>
        <v>953.02958799999999</v>
      </c>
    </row>
    <row r="94" spans="1:4" x14ac:dyDescent="0.3">
      <c r="A94" s="41">
        <f t="shared" si="6"/>
        <v>2024</v>
      </c>
      <c r="B94" s="42">
        <v>9</v>
      </c>
      <c r="C94" s="97">
        <f t="array" ref="C94">INDEX('LCEC System Total'!$C$22:$L$33,LCEC_Aug!B94,MATCH(LCEC_Aug!A94,'LCEC System Total'!$C$20:$L$20))/1000</f>
        <v>423965.88799999998</v>
      </c>
      <c r="D94" s="97">
        <f t="array" ref="D94">INDEX('LCEC System Total_Aug'!$C$5:$AF$16,LCEC_Aug!B94,MATCH(LCEC_Aug!A94,'LCEC System Total_Aug'!$C$3:$AF$3,0))/1000</f>
        <v>788.65200000000004</v>
      </c>
    </row>
    <row r="95" spans="1:4" x14ac:dyDescent="0.3">
      <c r="A95" s="41">
        <f t="shared" si="6"/>
        <v>2024</v>
      </c>
      <c r="B95" s="42">
        <v>10</v>
      </c>
      <c r="C95" s="97">
        <f t="array" ref="C95">INDEX('LCEC System Total'!$C$22:$L$33,LCEC_Aug!B95,MATCH(LCEC_Aug!A95,'LCEC System Total'!$C$20:$L$20))/1000</f>
        <v>389161.07500000001</v>
      </c>
      <c r="D95" s="97">
        <f t="array" ref="D95">INDEX('LCEC System Total_Aug'!$C$5:$AF$16,LCEC_Aug!B95,MATCH(LCEC_Aug!A95,'LCEC System Total_Aug'!$C$3:$AF$3,0))/1000</f>
        <v>734.71199999999999</v>
      </c>
    </row>
    <row r="96" spans="1:4" x14ac:dyDescent="0.3">
      <c r="A96" s="41">
        <f t="shared" si="6"/>
        <v>2024</v>
      </c>
      <c r="B96" s="42">
        <v>11</v>
      </c>
      <c r="C96" s="97">
        <f t="array" ref="C96">INDEX('LCEC System Total'!$C$22:$L$33,LCEC_Aug!B96,MATCH(LCEC_Aug!A96,'LCEC System Total'!$C$20:$L$20))/1000</f>
        <v>330012.23300000001</v>
      </c>
      <c r="D96" s="97">
        <f t="array" ref="D96">INDEX('LCEC System Total_Aug'!$C$5:$AF$16,LCEC_Aug!B96,MATCH(LCEC_Aug!A96,'LCEC System Total_Aug'!$C$3:$AF$3,0))/1000</f>
        <v>597.91899999999998</v>
      </c>
    </row>
    <row r="97" spans="1:4" x14ac:dyDescent="0.3">
      <c r="A97" s="41">
        <f t="shared" si="6"/>
        <v>2024</v>
      </c>
      <c r="B97" s="42">
        <v>12</v>
      </c>
      <c r="C97" s="97">
        <f t="array" ref="C97">INDEX('LCEC System Total'!$C$22:$L$33,LCEC_Aug!B97,MATCH(LCEC_Aug!A97,'LCEC System Total'!$C$20:$L$20))/1000</f>
        <v>311077.83299999998</v>
      </c>
      <c r="D97" s="97">
        <f t="array" ref="D97">INDEX('LCEC System Total_Aug'!$C$5:$AF$16,LCEC_Aug!B97,MATCH(LCEC_Aug!A97,'LCEC System Total_Aug'!$C$3:$AF$3,0))/1000</f>
        <v>577.33199999999999</v>
      </c>
    </row>
    <row r="98" spans="1:4" x14ac:dyDescent="0.3">
      <c r="A98" s="41">
        <f>A86+1</f>
        <v>2025</v>
      </c>
      <c r="B98" s="42">
        <v>1</v>
      </c>
      <c r="C98" s="97">
        <f t="array" ref="C98">INDEX('LCEC System Total'!$C$22:$L$33,LCEC_Aug!B98,MATCH(LCEC_Aug!A98,'LCEC System Total'!$C$20:$L$20))/1000</f>
        <v>340798.36700000003</v>
      </c>
      <c r="D98" s="97">
        <f t="array" ref="D98">INDEX('LCEC System Total_Aug'!$C$5:$AF$16,LCEC_Aug!B98,MATCH(LCEC_Aug!A98,'LCEC System Total_Aug'!$C$3:$AF$3,0))/1000</f>
        <v>739.56100000000004</v>
      </c>
    </row>
    <row r="99" spans="1:4" x14ac:dyDescent="0.3">
      <c r="A99" s="41">
        <f t="shared" ref="A99:A109" si="7">A87+1</f>
        <v>2025</v>
      </c>
      <c r="B99" s="42">
        <v>2</v>
      </c>
      <c r="C99" s="97">
        <f t="array" ref="C99">INDEX('LCEC System Total'!$C$22:$L$33,LCEC_Aug!B99,MATCH(LCEC_Aug!A99,'LCEC System Total'!$C$20:$L$20))/1000</f>
        <v>317771.429</v>
      </c>
      <c r="D99" s="97">
        <f t="array" ref="D99">INDEX('LCEC System Total_Aug'!$C$5:$AF$16,LCEC_Aug!B99,MATCH(LCEC_Aug!A99,'LCEC System Total_Aug'!$C$3:$AF$3,0))/1000</f>
        <v>696.20299999999997</v>
      </c>
    </row>
    <row r="100" spans="1:4" x14ac:dyDescent="0.3">
      <c r="A100" s="41">
        <f t="shared" si="7"/>
        <v>2025</v>
      </c>
      <c r="B100" s="42">
        <v>3</v>
      </c>
      <c r="C100" s="97">
        <f t="array" ref="C100">INDEX('LCEC System Total'!$C$22:$L$33,LCEC_Aug!B100,MATCH(LCEC_Aug!A100,'LCEC System Total'!$C$20:$L$20))/1000</f>
        <v>353809.11599999998</v>
      </c>
      <c r="D100" s="97">
        <f t="array" ref="D100">INDEX('LCEC System Total_Aug'!$C$5:$AF$16,LCEC_Aug!B100,MATCH(LCEC_Aug!A100,'LCEC System Total_Aug'!$C$3:$AF$3,0))/1000</f>
        <v>615.62900000000002</v>
      </c>
    </row>
    <row r="101" spans="1:4" x14ac:dyDescent="0.3">
      <c r="A101" s="41">
        <f t="shared" si="7"/>
        <v>2025</v>
      </c>
      <c r="B101" s="42">
        <v>4</v>
      </c>
      <c r="C101" s="97">
        <f t="array" ref="C101">INDEX('LCEC System Total'!$C$22:$L$33,LCEC_Aug!B101,MATCH(LCEC_Aug!A101,'LCEC System Total'!$C$20:$L$20))/1000</f>
        <v>357752.484</v>
      </c>
      <c r="D101" s="97">
        <f t="array" ref="D101">INDEX('LCEC System Total_Aug'!$C$5:$AF$16,LCEC_Aug!B101,MATCH(LCEC_Aug!A101,'LCEC System Total_Aug'!$C$3:$AF$3,0))/1000</f>
        <v>695.63300000000004</v>
      </c>
    </row>
    <row r="102" spans="1:4" x14ac:dyDescent="0.3">
      <c r="A102" s="41">
        <f t="shared" si="7"/>
        <v>2025</v>
      </c>
      <c r="B102" s="42">
        <v>5</v>
      </c>
      <c r="C102" s="97">
        <f t="array" ref="C102">INDEX('LCEC System Total'!$C$22:$L$33,LCEC_Aug!B102,MATCH(LCEC_Aug!A102,'LCEC System Total'!$C$20:$L$20))/1000</f>
        <v>410722.55499999999</v>
      </c>
      <c r="D102" s="97">
        <f t="array" ref="D102">INDEX('LCEC System Total_Aug'!$C$5:$AF$16,LCEC_Aug!B102,MATCH(LCEC_Aug!A102,'LCEC System Total_Aug'!$C$3:$AF$3,0))/1000</f>
        <v>770.87900000000002</v>
      </c>
    </row>
    <row r="103" spans="1:4" x14ac:dyDescent="0.3">
      <c r="A103" s="41">
        <f t="shared" si="7"/>
        <v>2025</v>
      </c>
      <c r="B103" s="42">
        <v>6</v>
      </c>
      <c r="C103" s="97">
        <f t="array" ref="C103">INDEX('LCEC System Total'!$C$22:$L$33,LCEC_Aug!B103,MATCH(LCEC_Aug!A103,'LCEC System Total'!$C$20:$L$20))/1000</f>
        <v>436531.37</v>
      </c>
      <c r="D103" s="97">
        <f t="array" ref="D103">INDEX('LCEC System Total_Aug'!$C$5:$AF$16,LCEC_Aug!B103,MATCH(LCEC_Aug!A103,'LCEC System Total_Aug'!$C$3:$AF$3,0))/1000</f>
        <v>813.54499999999996</v>
      </c>
    </row>
    <row r="104" spans="1:4" x14ac:dyDescent="0.3">
      <c r="A104" s="41">
        <f t="shared" si="7"/>
        <v>2025</v>
      </c>
      <c r="B104" s="42">
        <v>7</v>
      </c>
      <c r="C104" s="97">
        <f t="array" ref="C104">INDEX('LCEC System Total'!$C$22:$L$33,LCEC_Aug!B104,MATCH(LCEC_Aug!A104,'LCEC System Total'!$C$20:$L$20))/1000</f>
        <v>436291.91800000001</v>
      </c>
      <c r="D104" s="97">
        <f t="array" ref="D104">INDEX('LCEC System Total_Aug'!$C$5:$AF$16,LCEC_Aug!B104,MATCH(LCEC_Aug!A104,'LCEC System Total_Aug'!$C$3:$AF$3,0))/1000</f>
        <v>808.00300000000004</v>
      </c>
    </row>
    <row r="105" spans="1:4" x14ac:dyDescent="0.3">
      <c r="A105" s="41">
        <f t="shared" si="7"/>
        <v>2025</v>
      </c>
      <c r="B105" s="42">
        <v>8</v>
      </c>
      <c r="C105" s="97">
        <f t="array" ref="C105">INDEX('LCEC System Total'!$C$22:$L$33,LCEC_Aug!B105,MATCH(LCEC_Aug!A105,'LCEC System Total'!$C$20:$L$20))/1000</f>
        <v>444915.43800000002</v>
      </c>
      <c r="D105" s="97">
        <f t="array" ref="D105">INDEX('LCEC System Total_Aug'!$C$5:$AF$16,LCEC_Aug!B105,MATCH(LCEC_Aug!A105,'LCEC System Total_Aug'!$C$3:$AF$3,0))/1000</f>
        <v>956.552954</v>
      </c>
    </row>
    <row r="106" spans="1:4" x14ac:dyDescent="0.3">
      <c r="A106" s="41">
        <f t="shared" si="7"/>
        <v>2025</v>
      </c>
      <c r="B106" s="42">
        <v>9</v>
      </c>
      <c r="C106" s="97">
        <f t="array" ref="C106">INDEX('LCEC System Total'!$C$22:$L$33,LCEC_Aug!B106,MATCH(LCEC_Aug!A106,'LCEC System Total'!$C$20:$L$20))/1000</f>
        <v>430325.37599999999</v>
      </c>
      <c r="D106" s="97">
        <f t="array" ref="D106">INDEX('LCEC System Total_Aug'!$C$5:$AF$16,LCEC_Aug!B106,MATCH(LCEC_Aug!A106,'LCEC System Total_Aug'!$C$3:$AF$3,0))/1000</f>
        <v>793.19500000000005</v>
      </c>
    </row>
    <row r="107" spans="1:4" x14ac:dyDescent="0.3">
      <c r="A107" s="41">
        <f t="shared" si="7"/>
        <v>2025</v>
      </c>
      <c r="B107" s="42">
        <v>10</v>
      </c>
      <c r="C107" s="97">
        <f t="array" ref="C107">INDEX('LCEC System Total'!$C$22:$L$33,LCEC_Aug!B107,MATCH(LCEC_Aug!A107,'LCEC System Total'!$C$20:$L$20))/1000</f>
        <v>394998.49</v>
      </c>
      <c r="D107" s="97">
        <f t="array" ref="D107">INDEX('LCEC System Total_Aug'!$C$5:$AF$16,LCEC_Aug!B107,MATCH(LCEC_Aug!A107,'LCEC System Total_Aug'!$C$3:$AF$3,0))/1000</f>
        <v>737.41600000000005</v>
      </c>
    </row>
    <row r="108" spans="1:4" x14ac:dyDescent="0.3">
      <c r="A108" s="41">
        <f t="shared" si="7"/>
        <v>2025</v>
      </c>
      <c r="B108" s="42">
        <v>11</v>
      </c>
      <c r="C108" s="97">
        <f t="array" ref="C108">INDEX('LCEC System Total'!$C$22:$L$33,LCEC_Aug!B108,MATCH(LCEC_Aug!A108,'LCEC System Total'!$C$20:$L$20))/1000</f>
        <v>334962.41800000001</v>
      </c>
      <c r="D108" s="97">
        <f t="array" ref="D108">INDEX('LCEC System Total_Aug'!$C$5:$AF$16,LCEC_Aug!B108,MATCH(LCEC_Aug!A108,'LCEC System Total_Aug'!$C$3:$AF$3,0))/1000</f>
        <v>599.26900000000001</v>
      </c>
    </row>
    <row r="109" spans="1:4" x14ac:dyDescent="0.3">
      <c r="A109" s="41">
        <f t="shared" si="7"/>
        <v>2025</v>
      </c>
      <c r="B109" s="42">
        <v>12</v>
      </c>
      <c r="C109" s="97">
        <f t="array" ref="C109">INDEX('LCEC System Total'!$C$22:$L$33,LCEC_Aug!B109,MATCH(LCEC_Aug!A109,'LCEC System Total'!$C$20:$L$20))/1000</f>
        <v>315744.00099999999</v>
      </c>
      <c r="D109" s="97">
        <f t="array" ref="D109">INDEX('LCEC System Total_Aug'!$C$5:$AF$16,LCEC_Aug!B109,MATCH(LCEC_Aug!A109,'LCEC System Total_Aug'!$C$3:$AF$3,0))/1000</f>
        <v>578.96</v>
      </c>
    </row>
    <row r="110" spans="1:4" x14ac:dyDescent="0.3">
      <c r="A110" s="41">
        <f>A98+1</f>
        <v>2026</v>
      </c>
      <c r="B110" s="42">
        <v>1</v>
      </c>
      <c r="C110" s="97">
        <f t="array" ref="C110">INDEX('LCEC System Total'!$C$22:$L$33,LCEC_Aug!B110,MATCH(LCEC_Aug!A110,'LCEC System Total'!$C$20:$L$20))/1000</f>
        <v>345910.34299999999</v>
      </c>
      <c r="D110" s="97">
        <f t="array" ref="D110">INDEX('LCEC System Total_Aug'!$C$5:$AF$16,LCEC_Aug!B110,MATCH(LCEC_Aug!A110,'LCEC System Total_Aug'!$C$3:$AF$3,0))/1000</f>
        <v>740.30100000000004</v>
      </c>
    </row>
    <row r="111" spans="1:4" x14ac:dyDescent="0.3">
      <c r="A111" s="41">
        <f t="shared" ref="A111:A121" si="8">A99+1</f>
        <v>2026</v>
      </c>
      <c r="B111" s="42">
        <v>2</v>
      </c>
      <c r="C111" s="97">
        <f t="array" ref="C111">INDEX('LCEC System Total'!$C$22:$L$33,LCEC_Aug!B111,MATCH(LCEC_Aug!A111,'LCEC System Total'!$C$20:$L$20))/1000</f>
        <v>322538</v>
      </c>
      <c r="D111" s="97">
        <f t="array" ref="D111">INDEX('LCEC System Total_Aug'!$C$5:$AF$16,LCEC_Aug!B111,MATCH(LCEC_Aug!A111,'LCEC System Total_Aug'!$C$3:$AF$3,0))/1000</f>
        <v>697.04</v>
      </c>
    </row>
    <row r="112" spans="1:4" x14ac:dyDescent="0.3">
      <c r="A112" s="41">
        <f t="shared" si="8"/>
        <v>2026</v>
      </c>
      <c r="B112" s="42">
        <v>3</v>
      </c>
      <c r="C112" s="97">
        <f t="array" ref="C112">INDEX('LCEC System Total'!$C$22:$L$33,LCEC_Aug!B112,MATCH(LCEC_Aug!A112,'LCEC System Total'!$C$20:$L$20))/1000</f>
        <v>359116.25099999999</v>
      </c>
      <c r="D112" s="97">
        <f t="array" ref="D112">INDEX('LCEC System Total_Aug'!$C$5:$AF$16,LCEC_Aug!B112,MATCH(LCEC_Aug!A112,'LCEC System Total_Aug'!$C$3:$AF$3,0))/1000</f>
        <v>616.245</v>
      </c>
    </row>
    <row r="113" spans="1:4" x14ac:dyDescent="0.3">
      <c r="A113" s="41">
        <f t="shared" si="8"/>
        <v>2026</v>
      </c>
      <c r="B113" s="42">
        <v>4</v>
      </c>
      <c r="C113" s="97">
        <f t="array" ref="C113">INDEX('LCEC System Total'!$C$22:$L$33,LCEC_Aug!B113,MATCH(LCEC_Aug!A113,'LCEC System Total'!$C$20:$L$20))/1000</f>
        <v>363118.772</v>
      </c>
      <c r="D113" s="97">
        <f t="array" ref="D113">INDEX('LCEC System Total_Aug'!$C$5:$AF$16,LCEC_Aug!B113,MATCH(LCEC_Aug!A113,'LCEC System Total_Aug'!$C$3:$AF$3,0))/1000</f>
        <v>702.22699999999998</v>
      </c>
    </row>
    <row r="114" spans="1:4" x14ac:dyDescent="0.3">
      <c r="A114" s="41">
        <f t="shared" si="8"/>
        <v>2026</v>
      </c>
      <c r="B114" s="42">
        <v>5</v>
      </c>
      <c r="C114" s="97">
        <f t="array" ref="C114">INDEX('LCEC System Total'!$C$22:$L$33,LCEC_Aug!B114,MATCH(LCEC_Aug!A114,'LCEC System Total'!$C$20:$L$20))/1000</f>
        <v>416883.39299999998</v>
      </c>
      <c r="D114" s="97">
        <f t="array" ref="D114">INDEX('LCEC System Total_Aug'!$C$5:$AF$16,LCEC_Aug!B114,MATCH(LCEC_Aug!A114,'LCEC System Total_Aug'!$C$3:$AF$3,0))/1000</f>
        <v>774.90499999999997</v>
      </c>
    </row>
    <row r="115" spans="1:4" x14ac:dyDescent="0.3">
      <c r="A115" s="41">
        <f t="shared" si="8"/>
        <v>2026</v>
      </c>
      <c r="B115" s="42">
        <v>6</v>
      </c>
      <c r="C115" s="97">
        <f t="array" ref="C115">INDEX('LCEC System Total'!$C$22:$L$33,LCEC_Aug!B115,MATCH(LCEC_Aug!A115,'LCEC System Total'!$C$20:$L$20))/1000</f>
        <v>443079.342</v>
      </c>
      <c r="D115" s="97">
        <f t="array" ref="D115">INDEX('LCEC System Total_Aug'!$C$5:$AF$16,LCEC_Aug!B115,MATCH(LCEC_Aug!A115,'LCEC System Total_Aug'!$C$3:$AF$3,0))/1000</f>
        <v>817.77700000000004</v>
      </c>
    </row>
    <row r="116" spans="1:4" x14ac:dyDescent="0.3">
      <c r="A116" s="41">
        <f t="shared" si="8"/>
        <v>2026</v>
      </c>
      <c r="B116" s="42">
        <v>7</v>
      </c>
      <c r="C116" s="97">
        <f t="array" ref="C116">INDEX('LCEC System Total'!$C$22:$L$33,LCEC_Aug!B116,MATCH(LCEC_Aug!A116,'LCEC System Total'!$C$20:$L$20))/1000</f>
        <v>442836.29700000002</v>
      </c>
      <c r="D116" s="97">
        <f t="array" ref="D116">INDEX('LCEC System Total_Aug'!$C$5:$AF$16,LCEC_Aug!B116,MATCH(LCEC_Aug!A116,'LCEC System Total_Aug'!$C$3:$AF$3,0))/1000</f>
        <v>810.96199999999999</v>
      </c>
    </row>
    <row r="117" spans="1:4" x14ac:dyDescent="0.3">
      <c r="A117" s="41">
        <f t="shared" si="8"/>
        <v>2026</v>
      </c>
      <c r="B117" s="42">
        <v>8</v>
      </c>
      <c r="C117" s="97">
        <f t="array" ref="C117">INDEX('LCEC System Total'!$C$22:$L$33,LCEC_Aug!B117,MATCH(LCEC_Aug!A117,'LCEC System Total'!$C$20:$L$20))/1000</f>
        <v>451589.16899999999</v>
      </c>
      <c r="D117" s="97">
        <f t="array" ref="D117">INDEX('LCEC System Total_Aug'!$C$5:$AF$16,LCEC_Aug!B117,MATCH(LCEC_Aug!A117,'LCEC System Total_Aug'!$C$3:$AF$3,0))/1000</f>
        <v>960.1008690000001</v>
      </c>
    </row>
    <row r="118" spans="1:4" x14ac:dyDescent="0.3">
      <c r="A118" s="41">
        <f t="shared" si="8"/>
        <v>2026</v>
      </c>
      <c r="B118" s="42">
        <v>9</v>
      </c>
      <c r="C118" s="97">
        <f t="array" ref="C118">INDEX('LCEC System Total'!$C$22:$L$33,LCEC_Aug!B118,MATCH(LCEC_Aug!A118,'LCEC System Total'!$C$20:$L$20))/1000</f>
        <v>436780.25699999998</v>
      </c>
      <c r="D118" s="97">
        <f t="array" ref="D118">INDEX('LCEC System Total_Aug'!$C$5:$AF$16,LCEC_Aug!B118,MATCH(LCEC_Aug!A118,'LCEC System Total_Aug'!$C$3:$AF$3,0))/1000</f>
        <v>797.76800000000003</v>
      </c>
    </row>
    <row r="119" spans="1:4" x14ac:dyDescent="0.3">
      <c r="A119" s="41">
        <f t="shared" si="8"/>
        <v>2026</v>
      </c>
      <c r="B119" s="42">
        <v>10</v>
      </c>
      <c r="C119" s="97">
        <f t="array" ref="C119">INDEX('LCEC System Total'!$C$22:$L$33,LCEC_Aug!B119,MATCH(LCEC_Aug!A119,'LCEC System Total'!$C$20:$L$20))/1000</f>
        <v>400923.46799999999</v>
      </c>
      <c r="D119" s="97">
        <f t="array" ref="D119">INDEX('LCEC System Total_Aug'!$C$5:$AF$16,LCEC_Aug!B119,MATCH(LCEC_Aug!A119,'LCEC System Total_Aug'!$C$3:$AF$3,0))/1000</f>
        <v>740.13800000000003</v>
      </c>
    </row>
    <row r="120" spans="1:4" x14ac:dyDescent="0.3">
      <c r="A120" s="41">
        <f t="shared" si="8"/>
        <v>2026</v>
      </c>
      <c r="B120" s="42">
        <v>11</v>
      </c>
      <c r="C120" s="97">
        <f t="array" ref="C120">INDEX('LCEC System Total'!$C$22:$L$33,LCEC_Aug!B120,MATCH(LCEC_Aug!A120,'LCEC System Total'!$C$20:$L$20))/1000</f>
        <v>339986.85399999999</v>
      </c>
      <c r="D120" s="97">
        <f t="array" ref="D120">INDEX('LCEC System Total_Aug'!$C$5:$AF$16,LCEC_Aug!B120,MATCH(LCEC_Aug!A120,'LCEC System Total_Aug'!$C$3:$AF$3,0))/1000</f>
        <v>600.62400000000002</v>
      </c>
    </row>
    <row r="121" spans="1:4" x14ac:dyDescent="0.3">
      <c r="A121" s="41">
        <f t="shared" si="8"/>
        <v>2026</v>
      </c>
      <c r="B121" s="42">
        <v>12</v>
      </c>
      <c r="C121" s="97">
        <f t="array" ref="C121">INDEX('LCEC System Total'!$C$22:$L$33,LCEC_Aug!B121,MATCH(LCEC_Aug!A121,'LCEC System Total'!$C$20:$L$20))/1000</f>
        <v>320480.16100000002</v>
      </c>
      <c r="D121" s="97">
        <f t="array" ref="D121">INDEX('LCEC System Total_Aug'!$C$5:$AF$16,LCEC_Aug!B121,MATCH(LCEC_Aug!A121,'LCEC System Total_Aug'!$C$3:$AF$3,0))/1000</f>
        <v>580.596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LCEC</vt:lpstr>
      <vt:lpstr>LCEC System Total</vt:lpstr>
      <vt:lpstr>Calusa-Charlotte </vt:lpstr>
      <vt:lpstr>Buckingham</vt:lpstr>
      <vt:lpstr>Belle Meade</vt:lpstr>
      <vt:lpstr>LCEC System Total_Aug</vt:lpstr>
      <vt:lpstr>LCEC_Aug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2017-07-10T16:47:42Z</dcterms:created>
  <dcterms:modified xsi:type="dcterms:W3CDTF">2017-07-10T16:47:52Z</dcterms:modified>
</cp:coreProperties>
</file>