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SPA Projects\610025 - FEECA Potential Study\Regulatory (Post-Filing)\measure workbooks\"/>
    </mc:Choice>
  </mc:AlternateContent>
  <bookViews>
    <workbookView xWindow="0" yWindow="0" windowWidth="23040" windowHeight="9120"/>
  </bookViews>
  <sheets>
    <sheet name="Com Load Shapes" sheetId="1" r:id="rId1"/>
    <sheet name="Nexant_Measure_Pairing" sheetId="2" r:id="rId2"/>
    <sheet name="FPL Adjustment" sheetId="3" r:id="rId3"/>
  </sheets>
  <externalReferences>
    <externalReference r:id="rId4"/>
  </externalReferences>
  <definedNames>
    <definedName name="_xlnm._FilterDatabase" localSheetId="0" hidden="1">'Com Load Shapes'!$A$1:$Q$389</definedName>
    <definedName name="_xlnm._FilterDatabase" localSheetId="2" hidden="1">'FPL Adjustment'!$A$1:$G$157</definedName>
    <definedName name="_xlnm._FilterDatabase" localSheetId="1" hidden="1">Nexant_Measure_Pairing!$A$1:$F$1860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4" i="3" l="1"/>
  <c r="F274" i="3"/>
  <c r="G273" i="3"/>
  <c r="F273" i="3"/>
  <c r="G272" i="3"/>
  <c r="F272" i="3"/>
  <c r="G271" i="3"/>
  <c r="F271" i="3"/>
  <c r="G270" i="3"/>
  <c r="F270" i="3"/>
  <c r="G269" i="3"/>
  <c r="F269" i="3"/>
  <c r="G268" i="3"/>
  <c r="F268" i="3"/>
  <c r="G267" i="3"/>
  <c r="F267" i="3"/>
  <c r="G266" i="3"/>
  <c r="F266" i="3"/>
  <c r="G265" i="3"/>
  <c r="F265" i="3"/>
  <c r="G264" i="3"/>
  <c r="F264" i="3"/>
  <c r="G263" i="3"/>
  <c r="F263" i="3"/>
  <c r="G262" i="3"/>
  <c r="F262" i="3"/>
  <c r="G261" i="3"/>
  <c r="F261" i="3"/>
  <c r="G260" i="3"/>
  <c r="F260" i="3"/>
  <c r="G259" i="3"/>
  <c r="F259" i="3"/>
  <c r="G258" i="3"/>
  <c r="F258" i="3"/>
  <c r="G257" i="3"/>
  <c r="F257" i="3"/>
  <c r="G256" i="3"/>
  <c r="F256" i="3"/>
  <c r="G255" i="3"/>
  <c r="F255" i="3"/>
  <c r="G254" i="3"/>
  <c r="F254" i="3"/>
  <c r="G253" i="3"/>
  <c r="F253" i="3"/>
  <c r="G252" i="3"/>
  <c r="F252" i="3"/>
  <c r="G251" i="3"/>
  <c r="F251" i="3"/>
  <c r="G250" i="3"/>
  <c r="F250" i="3"/>
  <c r="G249" i="3"/>
  <c r="F249" i="3"/>
  <c r="G248" i="3"/>
  <c r="F248" i="3"/>
  <c r="G247" i="3"/>
  <c r="F247" i="3"/>
  <c r="G246" i="3"/>
  <c r="F246" i="3"/>
  <c r="G245" i="3"/>
  <c r="F245" i="3"/>
  <c r="G244" i="3"/>
  <c r="F244" i="3"/>
  <c r="G243" i="3"/>
  <c r="F243" i="3"/>
  <c r="G242" i="3"/>
  <c r="F242" i="3"/>
  <c r="G241" i="3"/>
  <c r="F241" i="3"/>
  <c r="G240" i="3"/>
  <c r="F240" i="3"/>
  <c r="G239" i="3"/>
  <c r="F239" i="3"/>
  <c r="G238" i="3"/>
  <c r="F238" i="3"/>
  <c r="G237" i="3"/>
  <c r="F237" i="3"/>
  <c r="G236" i="3"/>
  <c r="F236" i="3"/>
  <c r="G235" i="3"/>
  <c r="F235" i="3"/>
  <c r="G234" i="3"/>
  <c r="F234" i="3"/>
  <c r="G233" i="3"/>
  <c r="F233" i="3"/>
  <c r="G232" i="3"/>
  <c r="F232" i="3"/>
  <c r="G231" i="3"/>
  <c r="F231" i="3"/>
  <c r="G230" i="3"/>
  <c r="F230" i="3"/>
  <c r="G229" i="3"/>
  <c r="F229" i="3"/>
  <c r="G228" i="3"/>
  <c r="F228" i="3"/>
  <c r="G227" i="3"/>
  <c r="F227" i="3"/>
  <c r="G226" i="3"/>
  <c r="F226" i="3"/>
  <c r="G225" i="3"/>
  <c r="F225" i="3"/>
  <c r="G224" i="3"/>
  <c r="F224" i="3"/>
  <c r="G223" i="3"/>
  <c r="F223" i="3"/>
  <c r="G222" i="3"/>
  <c r="F222" i="3"/>
  <c r="G221" i="3"/>
  <c r="F221" i="3"/>
  <c r="G220" i="3"/>
  <c r="F220" i="3"/>
  <c r="G219" i="3"/>
  <c r="F219" i="3"/>
  <c r="G218" i="3"/>
  <c r="F218" i="3"/>
  <c r="G217" i="3"/>
  <c r="F217" i="3"/>
  <c r="G216" i="3"/>
  <c r="F216" i="3"/>
  <c r="G215" i="3"/>
  <c r="F215" i="3"/>
  <c r="G214" i="3"/>
  <c r="F214" i="3"/>
  <c r="G213" i="3"/>
  <c r="F213" i="3"/>
  <c r="G212" i="3"/>
  <c r="F212" i="3"/>
  <c r="G211" i="3"/>
  <c r="F211" i="3"/>
  <c r="G210" i="3"/>
  <c r="F210" i="3"/>
  <c r="G209" i="3"/>
  <c r="F209" i="3"/>
  <c r="G208" i="3"/>
  <c r="F208" i="3"/>
  <c r="G207" i="3"/>
  <c r="F207" i="3"/>
  <c r="G206" i="3"/>
  <c r="F206" i="3"/>
  <c r="G205" i="3"/>
  <c r="F205" i="3"/>
  <c r="G204" i="3"/>
  <c r="F204" i="3"/>
  <c r="G203" i="3"/>
  <c r="F203" i="3"/>
  <c r="G202" i="3"/>
  <c r="F202" i="3"/>
  <c r="G201" i="3"/>
  <c r="F201" i="3"/>
  <c r="G200" i="3"/>
  <c r="F200" i="3"/>
  <c r="G199" i="3"/>
  <c r="F199" i="3"/>
  <c r="G198" i="3"/>
  <c r="F198" i="3"/>
  <c r="G197" i="3"/>
  <c r="F197" i="3"/>
  <c r="G196" i="3"/>
  <c r="F196" i="3"/>
  <c r="G195" i="3"/>
  <c r="F195" i="3"/>
  <c r="G194" i="3"/>
  <c r="F194" i="3"/>
  <c r="G193" i="3"/>
  <c r="F193" i="3"/>
  <c r="G192" i="3"/>
  <c r="F192" i="3"/>
  <c r="G191" i="3"/>
  <c r="F191" i="3"/>
  <c r="G190" i="3"/>
  <c r="F190" i="3"/>
  <c r="G189" i="3"/>
  <c r="F189" i="3"/>
  <c r="G188" i="3"/>
  <c r="F188" i="3"/>
  <c r="G187" i="3"/>
  <c r="F187" i="3"/>
  <c r="G186" i="3"/>
  <c r="F186" i="3"/>
  <c r="G185" i="3"/>
  <c r="F185" i="3"/>
  <c r="G184" i="3"/>
  <c r="F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18" i="3"/>
  <c r="F118" i="3"/>
  <c r="G117" i="3"/>
  <c r="F117" i="3"/>
  <c r="G116" i="3"/>
  <c r="F116" i="3"/>
  <c r="G115" i="3"/>
  <c r="F115" i="3"/>
  <c r="G114" i="3"/>
  <c r="F114" i="3"/>
  <c r="G113" i="3"/>
  <c r="F113" i="3"/>
  <c r="G112" i="3"/>
  <c r="F112" i="3"/>
  <c r="G111" i="3"/>
  <c r="F111" i="3"/>
  <c r="G110" i="3"/>
  <c r="F110" i="3"/>
  <c r="G109" i="3"/>
  <c r="F109" i="3"/>
  <c r="G108" i="3"/>
  <c r="F108" i="3"/>
  <c r="G107" i="3"/>
  <c r="F107" i="3"/>
  <c r="G106" i="3"/>
  <c r="F106" i="3"/>
  <c r="D79" i="3"/>
  <c r="C79" i="3"/>
  <c r="G79" i="3" s="1"/>
  <c r="D78" i="3"/>
  <c r="C78" i="3"/>
  <c r="G78" i="3" s="1"/>
  <c r="D77" i="3"/>
  <c r="C77" i="3"/>
  <c r="G77" i="3" s="1"/>
  <c r="D76" i="3"/>
  <c r="C76" i="3"/>
  <c r="G76" i="3" s="1"/>
  <c r="D75" i="3"/>
  <c r="C75" i="3"/>
  <c r="G75" i="3" s="1"/>
  <c r="D74" i="3"/>
  <c r="C74" i="3"/>
  <c r="G74" i="3" s="1"/>
  <c r="D73" i="3"/>
  <c r="C73" i="3"/>
  <c r="G73" i="3" s="1"/>
  <c r="D72" i="3"/>
  <c r="C72" i="3"/>
  <c r="G72" i="3" s="1"/>
  <c r="D71" i="3"/>
  <c r="C71" i="3"/>
  <c r="G71" i="3" s="1"/>
  <c r="D70" i="3"/>
  <c r="C70" i="3"/>
  <c r="G70" i="3" s="1"/>
  <c r="D69" i="3"/>
  <c r="C69" i="3"/>
  <c r="G69" i="3" s="1"/>
  <c r="D68" i="3"/>
  <c r="C68" i="3"/>
  <c r="G68" i="3" s="1"/>
  <c r="D67" i="3"/>
  <c r="C67" i="3"/>
  <c r="G67" i="3" s="1"/>
  <c r="D66" i="3"/>
  <c r="F66" i="3" s="1"/>
  <c r="C66" i="3"/>
  <c r="F65" i="3"/>
  <c r="E65" i="3"/>
  <c r="G65" i="3" s="1"/>
  <c r="D65" i="3"/>
  <c r="C65" i="3"/>
  <c r="G64" i="3"/>
  <c r="D64" i="3"/>
  <c r="E64" i="3" s="1"/>
  <c r="C64" i="3"/>
  <c r="F64" i="3" s="1"/>
  <c r="D63" i="3"/>
  <c r="C63" i="3"/>
  <c r="D62" i="3"/>
  <c r="F62" i="3" s="1"/>
  <c r="C62" i="3"/>
  <c r="F61" i="3"/>
  <c r="E61" i="3"/>
  <c r="G61" i="3" s="1"/>
  <c r="D61" i="3"/>
  <c r="C61" i="3"/>
  <c r="F60" i="3"/>
  <c r="D60" i="3"/>
  <c r="E60" i="3" s="1"/>
  <c r="G60" i="3" s="1"/>
  <c r="C60" i="3"/>
  <c r="D59" i="3"/>
  <c r="C59" i="3"/>
  <c r="D58" i="3"/>
  <c r="F58" i="3" s="1"/>
  <c r="C58" i="3"/>
  <c r="F57" i="3"/>
  <c r="E57" i="3"/>
  <c r="G57" i="3" s="1"/>
  <c r="D57" i="3"/>
  <c r="C57" i="3"/>
  <c r="G56" i="3"/>
  <c r="D56" i="3"/>
  <c r="E56" i="3" s="1"/>
  <c r="C56" i="3"/>
  <c r="F56" i="3" s="1"/>
  <c r="D55" i="3"/>
  <c r="C55" i="3"/>
  <c r="D54" i="3"/>
  <c r="F54" i="3" s="1"/>
  <c r="C54" i="3"/>
  <c r="F53" i="3"/>
  <c r="E53" i="3"/>
  <c r="G53" i="3" s="1"/>
  <c r="D53" i="3"/>
  <c r="C53" i="3"/>
  <c r="F52" i="3"/>
  <c r="D52" i="3"/>
  <c r="E52" i="3" s="1"/>
  <c r="G52" i="3" s="1"/>
  <c r="C52" i="3"/>
  <c r="D51" i="3"/>
  <c r="C51" i="3"/>
  <c r="D50" i="3"/>
  <c r="F50" i="3" s="1"/>
  <c r="C50" i="3"/>
  <c r="F49" i="3"/>
  <c r="E49" i="3"/>
  <c r="G49" i="3" s="1"/>
  <c r="D49" i="3"/>
  <c r="C49" i="3"/>
  <c r="G48" i="3"/>
  <c r="D48" i="3"/>
  <c r="E48" i="3" s="1"/>
  <c r="C48" i="3"/>
  <c r="F48" i="3" s="1"/>
  <c r="D47" i="3"/>
  <c r="C47" i="3"/>
  <c r="D46" i="3"/>
  <c r="F46" i="3" s="1"/>
  <c r="C46" i="3"/>
  <c r="F45" i="3"/>
  <c r="E45" i="3"/>
  <c r="G45" i="3" s="1"/>
  <c r="D45" i="3"/>
  <c r="C45" i="3"/>
  <c r="F44" i="3"/>
  <c r="D44" i="3"/>
  <c r="E44" i="3" s="1"/>
  <c r="G44" i="3" s="1"/>
  <c r="C44" i="3"/>
  <c r="D43" i="3"/>
  <c r="C43" i="3"/>
  <c r="D42" i="3"/>
  <c r="F42" i="3" s="1"/>
  <c r="C42" i="3"/>
  <c r="F41" i="3"/>
  <c r="E41" i="3"/>
  <c r="G41" i="3" s="1"/>
  <c r="D41" i="3"/>
  <c r="C41" i="3"/>
  <c r="G40" i="3"/>
  <c r="D40" i="3"/>
  <c r="E40" i="3" s="1"/>
  <c r="C40" i="3"/>
  <c r="F40" i="3" s="1"/>
  <c r="D39" i="3"/>
  <c r="C39" i="3"/>
  <c r="D38" i="3"/>
  <c r="F38" i="3" s="1"/>
  <c r="C38" i="3"/>
  <c r="F37" i="3"/>
  <c r="E37" i="3"/>
  <c r="G37" i="3" s="1"/>
  <c r="D37" i="3"/>
  <c r="C37" i="3"/>
  <c r="F36" i="3"/>
  <c r="D36" i="3"/>
  <c r="E36" i="3" s="1"/>
  <c r="G36" i="3" s="1"/>
  <c r="C36" i="3"/>
  <c r="D35" i="3"/>
  <c r="C35" i="3"/>
  <c r="D34" i="3"/>
  <c r="F34" i="3" s="1"/>
  <c r="C34" i="3"/>
  <c r="F33" i="3"/>
  <c r="E33" i="3"/>
  <c r="G33" i="3" s="1"/>
  <c r="D33" i="3"/>
  <c r="C33" i="3"/>
  <c r="G32" i="3"/>
  <c r="D32" i="3"/>
  <c r="E32" i="3" s="1"/>
  <c r="C32" i="3"/>
  <c r="F32" i="3" s="1"/>
  <c r="D31" i="3"/>
  <c r="C31" i="3"/>
  <c r="D30" i="3"/>
  <c r="F30" i="3" s="1"/>
  <c r="C30" i="3"/>
  <c r="F29" i="3"/>
  <c r="E29" i="3"/>
  <c r="G29" i="3" s="1"/>
  <c r="D29" i="3"/>
  <c r="C29" i="3"/>
  <c r="D28" i="3"/>
  <c r="E28" i="3" s="1"/>
  <c r="G28" i="3" s="1"/>
  <c r="C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F1860" i="2"/>
  <c r="E1860" i="2"/>
  <c r="F1859" i="2"/>
  <c r="E1859" i="2"/>
  <c r="F1858" i="2"/>
  <c r="E1858" i="2"/>
  <c r="F1857" i="2"/>
  <c r="E1857" i="2"/>
  <c r="F1856" i="2"/>
  <c r="E1856" i="2"/>
  <c r="F1855" i="2"/>
  <c r="E1855" i="2"/>
  <c r="F1854" i="2"/>
  <c r="E1854" i="2"/>
  <c r="F1853" i="2"/>
  <c r="E1853" i="2"/>
  <c r="F1852" i="2"/>
  <c r="E1852" i="2"/>
  <c r="F1851" i="2"/>
  <c r="E1851" i="2"/>
  <c r="F1850" i="2"/>
  <c r="E1850" i="2"/>
  <c r="F1849" i="2"/>
  <c r="E1849" i="2"/>
  <c r="F1848" i="2"/>
  <c r="E1848" i="2"/>
  <c r="F1847" i="2"/>
  <c r="E1847" i="2"/>
  <c r="F1846" i="2"/>
  <c r="E1846" i="2"/>
  <c r="F1845" i="2"/>
  <c r="E1845" i="2"/>
  <c r="F1844" i="2"/>
  <c r="E1844" i="2"/>
  <c r="F1843" i="2"/>
  <c r="E1843" i="2"/>
  <c r="F1842" i="2"/>
  <c r="E1842" i="2"/>
  <c r="F1841" i="2"/>
  <c r="E1841" i="2"/>
  <c r="F1840" i="2"/>
  <c r="E1840" i="2"/>
  <c r="F1839" i="2"/>
  <c r="E1839" i="2"/>
  <c r="F1838" i="2"/>
  <c r="E1838" i="2"/>
  <c r="F1837" i="2"/>
  <c r="E1837" i="2"/>
  <c r="F1836" i="2"/>
  <c r="E1836" i="2"/>
  <c r="F1835" i="2"/>
  <c r="E1835" i="2"/>
  <c r="F1834" i="2"/>
  <c r="E1834" i="2"/>
  <c r="F1833" i="2"/>
  <c r="E1833" i="2"/>
  <c r="F1832" i="2"/>
  <c r="E1832" i="2"/>
  <c r="F1831" i="2"/>
  <c r="E1831" i="2"/>
  <c r="F1830" i="2"/>
  <c r="E1830" i="2"/>
  <c r="F1829" i="2"/>
  <c r="E1829" i="2"/>
  <c r="F1828" i="2"/>
  <c r="E1828" i="2"/>
  <c r="F1827" i="2"/>
  <c r="E1827" i="2"/>
  <c r="F1826" i="2"/>
  <c r="E1826" i="2"/>
  <c r="F1825" i="2"/>
  <c r="E1825" i="2"/>
  <c r="F1824" i="2"/>
  <c r="E1824" i="2"/>
  <c r="F1823" i="2"/>
  <c r="E1823" i="2"/>
  <c r="F1822" i="2"/>
  <c r="E1822" i="2"/>
  <c r="F1821" i="2"/>
  <c r="E1821" i="2"/>
  <c r="F1820" i="2"/>
  <c r="E1820" i="2"/>
  <c r="F1819" i="2"/>
  <c r="E1819" i="2"/>
  <c r="F1818" i="2"/>
  <c r="E1818" i="2"/>
  <c r="F1817" i="2"/>
  <c r="E1817" i="2"/>
  <c r="F1816" i="2"/>
  <c r="E1816" i="2"/>
  <c r="F1815" i="2"/>
  <c r="E1815" i="2"/>
  <c r="F1814" i="2"/>
  <c r="E1814" i="2"/>
  <c r="F1813" i="2"/>
  <c r="E1813" i="2"/>
  <c r="F1812" i="2"/>
  <c r="E1812" i="2"/>
  <c r="F1811" i="2"/>
  <c r="E1811" i="2"/>
  <c r="F1810" i="2"/>
  <c r="E1810" i="2"/>
  <c r="F1809" i="2"/>
  <c r="E1809" i="2"/>
  <c r="F1808" i="2"/>
  <c r="E1808" i="2"/>
  <c r="F1807" i="2"/>
  <c r="E1807" i="2"/>
  <c r="F1806" i="2"/>
  <c r="E1806" i="2"/>
  <c r="F1805" i="2"/>
  <c r="E1805" i="2"/>
  <c r="F1804" i="2"/>
  <c r="E1804" i="2"/>
  <c r="F1803" i="2"/>
  <c r="E1803" i="2"/>
  <c r="F1802" i="2"/>
  <c r="E1802" i="2"/>
  <c r="F1801" i="2"/>
  <c r="E1801" i="2"/>
  <c r="F1800" i="2"/>
  <c r="E1800" i="2"/>
  <c r="F1799" i="2"/>
  <c r="E1799" i="2"/>
  <c r="F1798" i="2"/>
  <c r="E1798" i="2"/>
  <c r="F1797" i="2"/>
  <c r="E1797" i="2"/>
  <c r="F1796" i="2"/>
  <c r="E1796" i="2"/>
  <c r="F1795" i="2"/>
  <c r="E1795" i="2"/>
  <c r="F1794" i="2"/>
  <c r="E1794" i="2"/>
  <c r="F1793" i="2"/>
  <c r="E1793" i="2"/>
  <c r="F1792" i="2"/>
  <c r="E1792" i="2"/>
  <c r="F1791" i="2"/>
  <c r="E1791" i="2"/>
  <c r="F1790" i="2"/>
  <c r="E1790" i="2"/>
  <c r="F1789" i="2"/>
  <c r="E1789" i="2"/>
  <c r="F1788" i="2"/>
  <c r="E1788" i="2"/>
  <c r="F1787" i="2"/>
  <c r="E1787" i="2"/>
  <c r="F1786" i="2"/>
  <c r="E1786" i="2"/>
  <c r="F1785" i="2"/>
  <c r="E1785" i="2"/>
  <c r="F1784" i="2"/>
  <c r="E1784" i="2"/>
  <c r="F1783" i="2"/>
  <c r="E1783" i="2"/>
  <c r="F1782" i="2"/>
  <c r="E1782" i="2"/>
  <c r="F1781" i="2"/>
  <c r="E1781" i="2"/>
  <c r="F1780" i="2"/>
  <c r="E1780" i="2"/>
  <c r="F1779" i="2"/>
  <c r="E1779" i="2"/>
  <c r="F1778" i="2"/>
  <c r="E1778" i="2"/>
  <c r="F1777" i="2"/>
  <c r="E1777" i="2"/>
  <c r="F1776" i="2"/>
  <c r="E1776" i="2"/>
  <c r="F1775" i="2"/>
  <c r="E1775" i="2"/>
  <c r="F1774" i="2"/>
  <c r="E1774" i="2"/>
  <c r="F1773" i="2"/>
  <c r="E1773" i="2"/>
  <c r="F1772" i="2"/>
  <c r="E1772" i="2"/>
  <c r="F1771" i="2"/>
  <c r="E1771" i="2"/>
  <c r="F1770" i="2"/>
  <c r="E1770" i="2"/>
  <c r="F1769" i="2"/>
  <c r="E1769" i="2"/>
  <c r="F1768" i="2"/>
  <c r="E1768" i="2"/>
  <c r="F1767" i="2"/>
  <c r="E1767" i="2"/>
  <c r="F1766" i="2"/>
  <c r="E1766" i="2"/>
  <c r="F1765" i="2"/>
  <c r="E1765" i="2"/>
  <c r="F1764" i="2"/>
  <c r="E1764" i="2"/>
  <c r="F1763" i="2"/>
  <c r="E1763" i="2"/>
  <c r="F1762" i="2"/>
  <c r="E1762" i="2"/>
  <c r="F1761" i="2"/>
  <c r="E1761" i="2"/>
  <c r="F1760" i="2"/>
  <c r="E1760" i="2"/>
  <c r="F1759" i="2"/>
  <c r="E1759" i="2"/>
  <c r="F1758" i="2"/>
  <c r="E1758" i="2"/>
  <c r="F1757" i="2"/>
  <c r="E1757" i="2"/>
  <c r="F1756" i="2"/>
  <c r="E1756" i="2"/>
  <c r="F1755" i="2"/>
  <c r="E1755" i="2"/>
  <c r="F1754" i="2"/>
  <c r="E1754" i="2"/>
  <c r="F1753" i="2"/>
  <c r="E1753" i="2"/>
  <c r="F1752" i="2"/>
  <c r="E1752" i="2"/>
  <c r="F1751" i="2"/>
  <c r="E1751" i="2"/>
  <c r="F1750" i="2"/>
  <c r="E1750" i="2"/>
  <c r="F1749" i="2"/>
  <c r="E1749" i="2"/>
  <c r="F1748" i="2"/>
  <c r="E1748" i="2"/>
  <c r="F1747" i="2"/>
  <c r="E1747" i="2"/>
  <c r="F1746" i="2"/>
  <c r="E1746" i="2"/>
  <c r="F1745" i="2"/>
  <c r="E1745" i="2"/>
  <c r="F1744" i="2"/>
  <c r="E1744" i="2"/>
  <c r="F1743" i="2"/>
  <c r="E1743" i="2"/>
  <c r="F1742" i="2"/>
  <c r="E1742" i="2"/>
  <c r="F1741" i="2"/>
  <c r="E1741" i="2"/>
  <c r="F1740" i="2"/>
  <c r="E1740" i="2"/>
  <c r="F1739" i="2"/>
  <c r="E1739" i="2"/>
  <c r="F1738" i="2"/>
  <c r="E1738" i="2"/>
  <c r="F1737" i="2"/>
  <c r="E1737" i="2"/>
  <c r="F1736" i="2"/>
  <c r="E1736" i="2"/>
  <c r="F1735" i="2"/>
  <c r="E1735" i="2"/>
  <c r="F1734" i="2"/>
  <c r="E1734" i="2"/>
  <c r="F1733" i="2"/>
  <c r="E1733" i="2"/>
  <c r="F1732" i="2"/>
  <c r="E1732" i="2"/>
  <c r="F1731" i="2"/>
  <c r="E1731" i="2"/>
  <c r="F1730" i="2"/>
  <c r="E1730" i="2"/>
  <c r="F1729" i="2"/>
  <c r="E1729" i="2"/>
  <c r="F1728" i="2"/>
  <c r="E1728" i="2"/>
  <c r="F1727" i="2"/>
  <c r="E1727" i="2"/>
  <c r="F1726" i="2"/>
  <c r="E1726" i="2"/>
  <c r="F1725" i="2"/>
  <c r="E1725" i="2"/>
  <c r="F1724" i="2"/>
  <c r="E1724" i="2"/>
  <c r="F1723" i="2"/>
  <c r="E1723" i="2"/>
  <c r="F1722" i="2"/>
  <c r="E1722" i="2"/>
  <c r="F1721" i="2"/>
  <c r="E1721" i="2"/>
  <c r="F1720" i="2"/>
  <c r="E1720" i="2"/>
  <c r="F1719" i="2"/>
  <c r="E1719" i="2"/>
  <c r="F1718" i="2"/>
  <c r="E1718" i="2"/>
  <c r="F1717" i="2"/>
  <c r="E1717" i="2"/>
  <c r="F1716" i="2"/>
  <c r="E1716" i="2"/>
  <c r="F1715" i="2"/>
  <c r="E1715" i="2"/>
  <c r="F1714" i="2"/>
  <c r="E1714" i="2"/>
  <c r="F1713" i="2"/>
  <c r="E1713" i="2"/>
  <c r="F1712" i="2"/>
  <c r="E1712" i="2"/>
  <c r="F1711" i="2"/>
  <c r="E1711" i="2"/>
  <c r="F1710" i="2"/>
  <c r="E1710" i="2"/>
  <c r="F1709" i="2"/>
  <c r="E1709" i="2"/>
  <c r="F1708" i="2"/>
  <c r="E1708" i="2"/>
  <c r="F1707" i="2"/>
  <c r="E1707" i="2"/>
  <c r="F1706" i="2"/>
  <c r="E1706" i="2"/>
  <c r="F1705" i="2"/>
  <c r="E1705" i="2"/>
  <c r="F1704" i="2"/>
  <c r="E1704" i="2"/>
  <c r="F1703" i="2"/>
  <c r="E1703" i="2"/>
  <c r="F1702" i="2"/>
  <c r="E1702" i="2"/>
  <c r="F1701" i="2"/>
  <c r="E1701" i="2"/>
  <c r="F1700" i="2"/>
  <c r="E1700" i="2"/>
  <c r="F1699" i="2"/>
  <c r="E1699" i="2"/>
  <c r="F1698" i="2"/>
  <c r="E1698" i="2"/>
  <c r="F1697" i="2"/>
  <c r="E1697" i="2"/>
  <c r="F1696" i="2"/>
  <c r="E1696" i="2"/>
  <c r="F1695" i="2"/>
  <c r="E1695" i="2"/>
  <c r="F1694" i="2"/>
  <c r="E1694" i="2"/>
  <c r="F1693" i="2"/>
  <c r="E1693" i="2"/>
  <c r="F1692" i="2"/>
  <c r="E1692" i="2"/>
  <c r="F1691" i="2"/>
  <c r="E1691" i="2"/>
  <c r="F1690" i="2"/>
  <c r="E1690" i="2"/>
  <c r="F1689" i="2"/>
  <c r="E1689" i="2"/>
  <c r="F1688" i="2"/>
  <c r="E1688" i="2"/>
  <c r="F1687" i="2"/>
  <c r="E1687" i="2"/>
  <c r="F1686" i="2"/>
  <c r="E1686" i="2"/>
  <c r="F1685" i="2"/>
  <c r="E1685" i="2"/>
  <c r="F1684" i="2"/>
  <c r="E1684" i="2"/>
  <c r="F1683" i="2"/>
  <c r="E1683" i="2"/>
  <c r="F1682" i="2"/>
  <c r="E1682" i="2"/>
  <c r="F1681" i="2"/>
  <c r="E1681" i="2"/>
  <c r="F1680" i="2"/>
  <c r="E1680" i="2"/>
  <c r="F1679" i="2"/>
  <c r="E1679" i="2"/>
  <c r="F1678" i="2"/>
  <c r="E1678" i="2"/>
  <c r="F1677" i="2"/>
  <c r="E1677" i="2"/>
  <c r="F1676" i="2"/>
  <c r="E1676" i="2"/>
  <c r="F1675" i="2"/>
  <c r="E1675" i="2"/>
  <c r="F1674" i="2"/>
  <c r="E1674" i="2"/>
  <c r="F1673" i="2"/>
  <c r="E1673" i="2"/>
  <c r="F1672" i="2"/>
  <c r="E1672" i="2"/>
  <c r="F1671" i="2"/>
  <c r="E1671" i="2"/>
  <c r="F1670" i="2"/>
  <c r="E1670" i="2"/>
  <c r="F1669" i="2"/>
  <c r="E1669" i="2"/>
  <c r="F1668" i="2"/>
  <c r="E1668" i="2"/>
  <c r="F1667" i="2"/>
  <c r="E1667" i="2"/>
  <c r="F1666" i="2"/>
  <c r="E1666" i="2"/>
  <c r="F1665" i="2"/>
  <c r="E1665" i="2"/>
  <c r="F1664" i="2"/>
  <c r="E1664" i="2"/>
  <c r="F1663" i="2"/>
  <c r="E1663" i="2"/>
  <c r="F1662" i="2"/>
  <c r="E1662" i="2"/>
  <c r="F1661" i="2"/>
  <c r="E1661" i="2"/>
  <c r="F1660" i="2"/>
  <c r="E1660" i="2"/>
  <c r="F1659" i="2"/>
  <c r="E1659" i="2"/>
  <c r="F1658" i="2"/>
  <c r="E1658" i="2"/>
  <c r="F1657" i="2"/>
  <c r="E1657" i="2"/>
  <c r="F1656" i="2"/>
  <c r="E1656" i="2"/>
  <c r="F1655" i="2"/>
  <c r="E1655" i="2"/>
  <c r="F1654" i="2"/>
  <c r="E1654" i="2"/>
  <c r="F1653" i="2"/>
  <c r="E1653" i="2"/>
  <c r="F1652" i="2"/>
  <c r="E1652" i="2"/>
  <c r="F1651" i="2"/>
  <c r="E1651" i="2"/>
  <c r="F1650" i="2"/>
  <c r="E1650" i="2"/>
  <c r="F1649" i="2"/>
  <c r="E1649" i="2"/>
  <c r="F1648" i="2"/>
  <c r="E1648" i="2"/>
  <c r="F1647" i="2"/>
  <c r="E1647" i="2"/>
  <c r="F1646" i="2"/>
  <c r="E1646" i="2"/>
  <c r="F1645" i="2"/>
  <c r="E1645" i="2"/>
  <c r="F1644" i="2"/>
  <c r="E1644" i="2"/>
  <c r="F1643" i="2"/>
  <c r="E1643" i="2"/>
  <c r="F1642" i="2"/>
  <c r="E1642" i="2"/>
  <c r="F1641" i="2"/>
  <c r="E1641" i="2"/>
  <c r="F1640" i="2"/>
  <c r="E1640" i="2"/>
  <c r="F1639" i="2"/>
  <c r="E1639" i="2"/>
  <c r="F1638" i="2"/>
  <c r="E1638" i="2"/>
  <c r="F1637" i="2"/>
  <c r="E1637" i="2"/>
  <c r="F1636" i="2"/>
  <c r="E1636" i="2"/>
  <c r="F1635" i="2"/>
  <c r="E1635" i="2"/>
  <c r="F1634" i="2"/>
  <c r="E1634" i="2"/>
  <c r="F1633" i="2"/>
  <c r="E1633" i="2"/>
  <c r="F1632" i="2"/>
  <c r="E1632" i="2"/>
  <c r="F1631" i="2"/>
  <c r="E1631" i="2"/>
  <c r="F1630" i="2"/>
  <c r="E1630" i="2"/>
  <c r="F1629" i="2"/>
  <c r="E1629" i="2"/>
  <c r="F1628" i="2"/>
  <c r="E1628" i="2"/>
  <c r="F1627" i="2"/>
  <c r="E1627" i="2"/>
  <c r="F1626" i="2"/>
  <c r="E1626" i="2"/>
  <c r="F1625" i="2"/>
  <c r="E1625" i="2"/>
  <c r="F1624" i="2"/>
  <c r="E1624" i="2"/>
  <c r="F1623" i="2"/>
  <c r="E1623" i="2"/>
  <c r="F1622" i="2"/>
  <c r="E1622" i="2"/>
  <c r="F1621" i="2"/>
  <c r="E1621" i="2"/>
  <c r="F1620" i="2"/>
  <c r="E1620" i="2"/>
  <c r="F1619" i="2"/>
  <c r="E1619" i="2"/>
  <c r="F1618" i="2"/>
  <c r="E1618" i="2"/>
  <c r="F1617" i="2"/>
  <c r="E1617" i="2"/>
  <c r="F1616" i="2"/>
  <c r="E1616" i="2"/>
  <c r="F1615" i="2"/>
  <c r="E1615" i="2"/>
  <c r="F1614" i="2"/>
  <c r="E1614" i="2"/>
  <c r="F1613" i="2"/>
  <c r="E1613" i="2"/>
  <c r="F1612" i="2"/>
  <c r="E1612" i="2"/>
  <c r="F1611" i="2"/>
  <c r="E1611" i="2"/>
  <c r="F1610" i="2"/>
  <c r="E1610" i="2"/>
  <c r="F1609" i="2"/>
  <c r="E1609" i="2"/>
  <c r="F1608" i="2"/>
  <c r="E1608" i="2"/>
  <c r="F1607" i="2"/>
  <c r="E1607" i="2"/>
  <c r="F1606" i="2"/>
  <c r="E1606" i="2"/>
  <c r="F1605" i="2"/>
  <c r="E1605" i="2"/>
  <c r="F1604" i="2"/>
  <c r="E1604" i="2"/>
  <c r="F1603" i="2"/>
  <c r="E1603" i="2"/>
  <c r="F1602" i="2"/>
  <c r="E1602" i="2"/>
  <c r="F1601" i="2"/>
  <c r="E1601" i="2"/>
  <c r="F1600" i="2"/>
  <c r="E1600" i="2"/>
  <c r="F1599" i="2"/>
  <c r="E1599" i="2"/>
  <c r="F1598" i="2"/>
  <c r="E1598" i="2"/>
  <c r="F1597" i="2"/>
  <c r="E1597" i="2"/>
  <c r="F1596" i="2"/>
  <c r="E1596" i="2"/>
  <c r="F1595" i="2"/>
  <c r="E1595" i="2"/>
  <c r="F1594" i="2"/>
  <c r="E1594" i="2"/>
  <c r="F1593" i="2"/>
  <c r="E1593" i="2"/>
  <c r="F1592" i="2"/>
  <c r="E1592" i="2"/>
  <c r="F1591" i="2"/>
  <c r="E1591" i="2"/>
  <c r="F1590" i="2"/>
  <c r="E1590" i="2"/>
  <c r="F1589" i="2"/>
  <c r="E1589" i="2"/>
  <c r="F1588" i="2"/>
  <c r="E1588" i="2"/>
  <c r="F1587" i="2"/>
  <c r="E1587" i="2"/>
  <c r="F1586" i="2"/>
  <c r="E1586" i="2"/>
  <c r="F1585" i="2"/>
  <c r="E1585" i="2"/>
  <c r="F1584" i="2"/>
  <c r="E1584" i="2"/>
  <c r="F1583" i="2"/>
  <c r="E1583" i="2"/>
  <c r="F1582" i="2"/>
  <c r="E1582" i="2"/>
  <c r="F1581" i="2"/>
  <c r="E1581" i="2"/>
  <c r="F1580" i="2"/>
  <c r="E1580" i="2"/>
  <c r="F1579" i="2"/>
  <c r="E1579" i="2"/>
  <c r="F1578" i="2"/>
  <c r="E1578" i="2"/>
  <c r="F1577" i="2"/>
  <c r="E1577" i="2"/>
  <c r="F1576" i="2"/>
  <c r="E1576" i="2"/>
  <c r="F1575" i="2"/>
  <c r="E1575" i="2"/>
  <c r="F1574" i="2"/>
  <c r="E1574" i="2"/>
  <c r="F1573" i="2"/>
  <c r="E1573" i="2"/>
  <c r="F1572" i="2"/>
  <c r="E1572" i="2"/>
  <c r="F1571" i="2"/>
  <c r="E1571" i="2"/>
  <c r="F1570" i="2"/>
  <c r="E1570" i="2"/>
  <c r="F1569" i="2"/>
  <c r="E1569" i="2"/>
  <c r="F1568" i="2"/>
  <c r="E1568" i="2"/>
  <c r="F1567" i="2"/>
  <c r="E1567" i="2"/>
  <c r="F1566" i="2"/>
  <c r="E1566" i="2"/>
  <c r="F1565" i="2"/>
  <c r="E1565" i="2"/>
  <c r="F1564" i="2"/>
  <c r="E1564" i="2"/>
  <c r="F1563" i="2"/>
  <c r="E1563" i="2"/>
  <c r="F1562" i="2"/>
  <c r="E1562" i="2"/>
  <c r="F1561" i="2"/>
  <c r="E1561" i="2"/>
  <c r="F1560" i="2"/>
  <c r="E1560" i="2"/>
  <c r="F1559" i="2"/>
  <c r="E1559" i="2"/>
  <c r="F1558" i="2"/>
  <c r="E1558" i="2"/>
  <c r="F1557" i="2"/>
  <c r="E1557" i="2"/>
  <c r="F1556" i="2"/>
  <c r="E1556" i="2"/>
  <c r="F1555" i="2"/>
  <c r="E1555" i="2"/>
  <c r="F1554" i="2"/>
  <c r="E1554" i="2"/>
  <c r="F1553" i="2"/>
  <c r="E1553" i="2"/>
  <c r="F1552" i="2"/>
  <c r="E1552" i="2"/>
  <c r="F1551" i="2"/>
  <c r="E1551" i="2"/>
  <c r="F1550" i="2"/>
  <c r="E1550" i="2"/>
  <c r="F1549" i="2"/>
  <c r="E1549" i="2"/>
  <c r="F1548" i="2"/>
  <c r="E1548" i="2"/>
  <c r="F1547" i="2"/>
  <c r="E1547" i="2"/>
  <c r="F1546" i="2"/>
  <c r="E1546" i="2"/>
  <c r="F1545" i="2"/>
  <c r="E1545" i="2"/>
  <c r="F1544" i="2"/>
  <c r="E1544" i="2"/>
  <c r="F1543" i="2"/>
  <c r="E1543" i="2"/>
  <c r="F1542" i="2"/>
  <c r="E1542" i="2"/>
  <c r="F1541" i="2"/>
  <c r="E1541" i="2"/>
  <c r="F1540" i="2"/>
  <c r="E1540" i="2"/>
  <c r="F1539" i="2"/>
  <c r="E1539" i="2"/>
  <c r="F1538" i="2"/>
  <c r="E1538" i="2"/>
  <c r="F1537" i="2"/>
  <c r="E1537" i="2"/>
  <c r="F1536" i="2"/>
  <c r="E1536" i="2"/>
  <c r="F1535" i="2"/>
  <c r="E1535" i="2"/>
  <c r="F1534" i="2"/>
  <c r="E1534" i="2"/>
  <c r="F1533" i="2"/>
  <c r="E1533" i="2"/>
  <c r="F1532" i="2"/>
  <c r="E1532" i="2"/>
  <c r="F1531" i="2"/>
  <c r="E1531" i="2"/>
  <c r="F1530" i="2"/>
  <c r="E1530" i="2"/>
  <c r="F1529" i="2"/>
  <c r="E1529" i="2"/>
  <c r="F1528" i="2"/>
  <c r="E1528" i="2"/>
  <c r="F1527" i="2"/>
  <c r="E1527" i="2"/>
  <c r="F1526" i="2"/>
  <c r="E1526" i="2"/>
  <c r="F1525" i="2"/>
  <c r="E1525" i="2"/>
  <c r="F1524" i="2"/>
  <c r="E1524" i="2"/>
  <c r="F1523" i="2"/>
  <c r="E1523" i="2"/>
  <c r="F1522" i="2"/>
  <c r="E1522" i="2"/>
  <c r="F1521" i="2"/>
  <c r="E1521" i="2"/>
  <c r="F1520" i="2"/>
  <c r="E1520" i="2"/>
  <c r="F1519" i="2"/>
  <c r="E1519" i="2"/>
  <c r="F1518" i="2"/>
  <c r="E1518" i="2"/>
  <c r="F1517" i="2"/>
  <c r="E1517" i="2"/>
  <c r="F1516" i="2"/>
  <c r="E1516" i="2"/>
  <c r="F1515" i="2"/>
  <c r="E1515" i="2"/>
  <c r="F1514" i="2"/>
  <c r="E1514" i="2"/>
  <c r="F1513" i="2"/>
  <c r="E1513" i="2"/>
  <c r="F1512" i="2"/>
  <c r="E1512" i="2"/>
  <c r="F1511" i="2"/>
  <c r="E1511" i="2"/>
  <c r="F1510" i="2"/>
  <c r="E1510" i="2"/>
  <c r="F1509" i="2"/>
  <c r="E1509" i="2"/>
  <c r="F1508" i="2"/>
  <c r="E1508" i="2"/>
  <c r="F1507" i="2"/>
  <c r="E1507" i="2"/>
  <c r="F1506" i="2"/>
  <c r="E1506" i="2"/>
  <c r="F1505" i="2"/>
  <c r="E1505" i="2"/>
  <c r="F1504" i="2"/>
  <c r="E1504" i="2"/>
  <c r="F1503" i="2"/>
  <c r="E1503" i="2"/>
  <c r="F1502" i="2"/>
  <c r="E1502" i="2"/>
  <c r="F1501" i="2"/>
  <c r="E1501" i="2"/>
  <c r="F1500" i="2"/>
  <c r="E1500" i="2"/>
  <c r="F1499" i="2"/>
  <c r="E1499" i="2"/>
  <c r="F1498" i="2"/>
  <c r="E1498" i="2"/>
  <c r="F1497" i="2"/>
  <c r="E1497" i="2"/>
  <c r="F1496" i="2"/>
  <c r="E1496" i="2"/>
  <c r="F1495" i="2"/>
  <c r="E1495" i="2"/>
  <c r="F1494" i="2"/>
  <c r="E1494" i="2"/>
  <c r="F1493" i="2"/>
  <c r="E1493" i="2"/>
  <c r="F1492" i="2"/>
  <c r="E1492" i="2"/>
  <c r="F1491" i="2"/>
  <c r="E1491" i="2"/>
  <c r="F1490" i="2"/>
  <c r="E1490" i="2"/>
  <c r="F1489" i="2"/>
  <c r="E1489" i="2"/>
  <c r="F1488" i="2"/>
  <c r="E1488" i="2"/>
  <c r="F1487" i="2"/>
  <c r="E1487" i="2"/>
  <c r="F1486" i="2"/>
  <c r="E1486" i="2"/>
  <c r="F1485" i="2"/>
  <c r="E1485" i="2"/>
  <c r="F1484" i="2"/>
  <c r="E1484" i="2"/>
  <c r="F1483" i="2"/>
  <c r="E1483" i="2"/>
  <c r="F1482" i="2"/>
  <c r="E1482" i="2"/>
  <c r="F1481" i="2"/>
  <c r="E1481" i="2"/>
  <c r="F1480" i="2"/>
  <c r="E1480" i="2"/>
  <c r="F1479" i="2"/>
  <c r="E1479" i="2"/>
  <c r="F1478" i="2"/>
  <c r="E1478" i="2"/>
  <c r="F1477" i="2"/>
  <c r="E1477" i="2"/>
  <c r="F1476" i="2"/>
  <c r="E1476" i="2"/>
  <c r="F1475" i="2"/>
  <c r="E1475" i="2"/>
  <c r="F1474" i="2"/>
  <c r="E1474" i="2"/>
  <c r="F1473" i="2"/>
  <c r="E1473" i="2"/>
  <c r="F1472" i="2"/>
  <c r="E1472" i="2"/>
  <c r="F1471" i="2"/>
  <c r="E1471" i="2"/>
  <c r="F1470" i="2"/>
  <c r="E1470" i="2"/>
  <c r="F1469" i="2"/>
  <c r="E1469" i="2"/>
  <c r="F1468" i="2"/>
  <c r="E1468" i="2"/>
  <c r="F1467" i="2"/>
  <c r="E1467" i="2"/>
  <c r="F1466" i="2"/>
  <c r="E1466" i="2"/>
  <c r="F1465" i="2"/>
  <c r="E1465" i="2"/>
  <c r="F1464" i="2"/>
  <c r="E1464" i="2"/>
  <c r="F1463" i="2"/>
  <c r="E1463" i="2"/>
  <c r="F1462" i="2"/>
  <c r="E1462" i="2"/>
  <c r="F1461" i="2"/>
  <c r="E1461" i="2"/>
  <c r="F1460" i="2"/>
  <c r="E1460" i="2"/>
  <c r="F1459" i="2"/>
  <c r="E1459" i="2"/>
  <c r="F1458" i="2"/>
  <c r="E1458" i="2"/>
  <c r="F1457" i="2"/>
  <c r="E1457" i="2"/>
  <c r="F1456" i="2"/>
  <c r="E1456" i="2"/>
  <c r="F1455" i="2"/>
  <c r="E1455" i="2"/>
  <c r="F1454" i="2"/>
  <c r="E1454" i="2"/>
  <c r="F1453" i="2"/>
  <c r="E1453" i="2"/>
  <c r="F1452" i="2"/>
  <c r="E1452" i="2"/>
  <c r="F1451" i="2"/>
  <c r="E1451" i="2"/>
  <c r="F1450" i="2"/>
  <c r="E1450" i="2"/>
  <c r="F1449" i="2"/>
  <c r="E1449" i="2"/>
  <c r="F1448" i="2"/>
  <c r="E1448" i="2"/>
  <c r="F1447" i="2"/>
  <c r="E1447" i="2"/>
  <c r="F1446" i="2"/>
  <c r="E1446" i="2"/>
  <c r="F1445" i="2"/>
  <c r="E1445" i="2"/>
  <c r="F1444" i="2"/>
  <c r="E1444" i="2"/>
  <c r="F1443" i="2"/>
  <c r="E1443" i="2"/>
  <c r="F1442" i="2"/>
  <c r="E1442" i="2"/>
  <c r="F1441" i="2"/>
  <c r="E1441" i="2"/>
  <c r="F1440" i="2"/>
  <c r="E1440" i="2"/>
  <c r="F1439" i="2"/>
  <c r="E1439" i="2"/>
  <c r="F1438" i="2"/>
  <c r="E1438" i="2"/>
  <c r="F1437" i="2"/>
  <c r="E1437" i="2"/>
  <c r="F1436" i="2"/>
  <c r="E1436" i="2"/>
  <c r="F1435" i="2"/>
  <c r="E1435" i="2"/>
  <c r="F1434" i="2"/>
  <c r="E1434" i="2"/>
  <c r="F1433" i="2"/>
  <c r="E1433" i="2"/>
  <c r="F1432" i="2"/>
  <c r="E1432" i="2"/>
  <c r="F1431" i="2"/>
  <c r="E1431" i="2"/>
  <c r="F1430" i="2"/>
  <c r="E1430" i="2"/>
  <c r="F1429" i="2"/>
  <c r="E1429" i="2"/>
  <c r="F1428" i="2"/>
  <c r="E1428" i="2"/>
  <c r="F1427" i="2"/>
  <c r="E1427" i="2"/>
  <c r="F1426" i="2"/>
  <c r="E1426" i="2"/>
  <c r="F1425" i="2"/>
  <c r="E1425" i="2"/>
  <c r="F1424" i="2"/>
  <c r="E1424" i="2"/>
  <c r="F1423" i="2"/>
  <c r="E1423" i="2"/>
  <c r="F1422" i="2"/>
  <c r="E1422" i="2"/>
  <c r="F1421" i="2"/>
  <c r="E1421" i="2"/>
  <c r="F1420" i="2"/>
  <c r="E1420" i="2"/>
  <c r="F1419" i="2"/>
  <c r="E1419" i="2"/>
  <c r="F1418" i="2"/>
  <c r="E1418" i="2"/>
  <c r="F1417" i="2"/>
  <c r="E1417" i="2"/>
  <c r="F1416" i="2"/>
  <c r="E1416" i="2"/>
  <c r="F1415" i="2"/>
  <c r="E1415" i="2"/>
  <c r="F1414" i="2"/>
  <c r="E1414" i="2"/>
  <c r="F1413" i="2"/>
  <c r="E1413" i="2"/>
  <c r="F1412" i="2"/>
  <c r="E1412" i="2"/>
  <c r="F1411" i="2"/>
  <c r="E1411" i="2"/>
  <c r="F1410" i="2"/>
  <c r="E1410" i="2"/>
  <c r="F1409" i="2"/>
  <c r="E1409" i="2"/>
  <c r="F1408" i="2"/>
  <c r="E1408" i="2"/>
  <c r="F1407" i="2"/>
  <c r="E1407" i="2"/>
  <c r="F1406" i="2"/>
  <c r="E1406" i="2"/>
  <c r="F1405" i="2"/>
  <c r="E1405" i="2"/>
  <c r="F1404" i="2"/>
  <c r="E1404" i="2"/>
  <c r="F1403" i="2"/>
  <c r="E1403" i="2"/>
  <c r="F1402" i="2"/>
  <c r="E1402" i="2"/>
  <c r="F1401" i="2"/>
  <c r="E1401" i="2"/>
  <c r="F1400" i="2"/>
  <c r="E1400" i="2"/>
  <c r="F1399" i="2"/>
  <c r="E1399" i="2"/>
  <c r="F1398" i="2"/>
  <c r="E1398" i="2"/>
  <c r="F1397" i="2"/>
  <c r="E1397" i="2"/>
  <c r="F1396" i="2"/>
  <c r="E1396" i="2"/>
  <c r="F1395" i="2"/>
  <c r="E1395" i="2"/>
  <c r="F1394" i="2"/>
  <c r="E1394" i="2"/>
  <c r="F1393" i="2"/>
  <c r="E1393" i="2"/>
  <c r="F1392" i="2"/>
  <c r="E1392" i="2"/>
  <c r="F1391" i="2"/>
  <c r="E1391" i="2"/>
  <c r="F1390" i="2"/>
  <c r="E1390" i="2"/>
  <c r="F1389" i="2"/>
  <c r="E1389" i="2"/>
  <c r="F1388" i="2"/>
  <c r="E1388" i="2"/>
  <c r="F1387" i="2"/>
  <c r="E1387" i="2"/>
  <c r="F1386" i="2"/>
  <c r="E1386" i="2"/>
  <c r="F1385" i="2"/>
  <c r="E1385" i="2"/>
  <c r="F1384" i="2"/>
  <c r="E1384" i="2"/>
  <c r="F1383" i="2"/>
  <c r="E1383" i="2"/>
  <c r="F1382" i="2"/>
  <c r="E1382" i="2"/>
  <c r="F1381" i="2"/>
  <c r="E1381" i="2"/>
  <c r="F1380" i="2"/>
  <c r="E1380" i="2"/>
  <c r="F1379" i="2"/>
  <c r="E1379" i="2"/>
  <c r="F1378" i="2"/>
  <c r="E1378" i="2"/>
  <c r="F1377" i="2"/>
  <c r="E1377" i="2"/>
  <c r="F1376" i="2"/>
  <c r="E1376" i="2"/>
  <c r="F1375" i="2"/>
  <c r="E1375" i="2"/>
  <c r="F1374" i="2"/>
  <c r="E1374" i="2"/>
  <c r="F1373" i="2"/>
  <c r="E1373" i="2"/>
  <c r="F1372" i="2"/>
  <c r="E1372" i="2"/>
  <c r="F1371" i="2"/>
  <c r="E1371" i="2"/>
  <c r="F1370" i="2"/>
  <c r="E1370" i="2"/>
  <c r="F1369" i="2"/>
  <c r="E1369" i="2"/>
  <c r="F1368" i="2"/>
  <c r="E1368" i="2"/>
  <c r="F1367" i="2"/>
  <c r="E1367" i="2"/>
  <c r="F1366" i="2"/>
  <c r="E1366" i="2"/>
  <c r="F1365" i="2"/>
  <c r="E1365" i="2"/>
  <c r="F1364" i="2"/>
  <c r="E1364" i="2"/>
  <c r="F1363" i="2"/>
  <c r="E1363" i="2"/>
  <c r="F1362" i="2"/>
  <c r="E1362" i="2"/>
  <c r="F1361" i="2"/>
  <c r="E1361" i="2"/>
  <c r="F1360" i="2"/>
  <c r="E1360" i="2"/>
  <c r="F1359" i="2"/>
  <c r="E1359" i="2"/>
  <c r="F1358" i="2"/>
  <c r="E1358" i="2"/>
  <c r="F1357" i="2"/>
  <c r="E1357" i="2"/>
  <c r="F1356" i="2"/>
  <c r="E1356" i="2"/>
  <c r="F1355" i="2"/>
  <c r="E1355" i="2"/>
  <c r="F1354" i="2"/>
  <c r="E1354" i="2"/>
  <c r="F1353" i="2"/>
  <c r="E1353" i="2"/>
  <c r="F1352" i="2"/>
  <c r="E1352" i="2"/>
  <c r="F1351" i="2"/>
  <c r="E1351" i="2"/>
  <c r="F1350" i="2"/>
  <c r="E1350" i="2"/>
  <c r="F1349" i="2"/>
  <c r="E1349" i="2"/>
  <c r="F1348" i="2"/>
  <c r="E1348" i="2"/>
  <c r="F1347" i="2"/>
  <c r="E1347" i="2"/>
  <c r="F1346" i="2"/>
  <c r="E1346" i="2"/>
  <c r="F1345" i="2"/>
  <c r="E1345" i="2"/>
  <c r="F1344" i="2"/>
  <c r="E1344" i="2"/>
  <c r="F1343" i="2"/>
  <c r="E1343" i="2"/>
  <c r="F1342" i="2"/>
  <c r="E1342" i="2"/>
  <c r="F1341" i="2"/>
  <c r="E1341" i="2"/>
  <c r="F1340" i="2"/>
  <c r="E1340" i="2"/>
  <c r="F1339" i="2"/>
  <c r="E1339" i="2"/>
  <c r="F1338" i="2"/>
  <c r="E1338" i="2"/>
  <c r="F1337" i="2"/>
  <c r="E1337" i="2"/>
  <c r="F1336" i="2"/>
  <c r="E1336" i="2"/>
  <c r="F1335" i="2"/>
  <c r="E1335" i="2"/>
  <c r="F1334" i="2"/>
  <c r="E1334" i="2"/>
  <c r="F1333" i="2"/>
  <c r="E1333" i="2"/>
  <c r="F1332" i="2"/>
  <c r="E1332" i="2"/>
  <c r="F1331" i="2"/>
  <c r="E1331" i="2"/>
  <c r="F1330" i="2"/>
  <c r="E1330" i="2"/>
  <c r="F1329" i="2"/>
  <c r="E1329" i="2"/>
  <c r="F1328" i="2"/>
  <c r="E1328" i="2"/>
  <c r="F1327" i="2"/>
  <c r="E1327" i="2"/>
  <c r="F1326" i="2"/>
  <c r="E1326" i="2"/>
  <c r="F1325" i="2"/>
  <c r="E1325" i="2"/>
  <c r="F1324" i="2"/>
  <c r="E1324" i="2"/>
  <c r="F1323" i="2"/>
  <c r="E1323" i="2"/>
  <c r="F1322" i="2"/>
  <c r="E1322" i="2"/>
  <c r="F1321" i="2"/>
  <c r="E1321" i="2"/>
  <c r="F1320" i="2"/>
  <c r="E1320" i="2"/>
  <c r="F1319" i="2"/>
  <c r="E1319" i="2"/>
  <c r="F1318" i="2"/>
  <c r="E1318" i="2"/>
  <c r="F1317" i="2"/>
  <c r="E1317" i="2"/>
  <c r="F1316" i="2"/>
  <c r="E1316" i="2"/>
  <c r="F1315" i="2"/>
  <c r="E1315" i="2"/>
  <c r="F1314" i="2"/>
  <c r="E1314" i="2"/>
  <c r="F1313" i="2"/>
  <c r="E1313" i="2"/>
  <c r="F1312" i="2"/>
  <c r="E1312" i="2"/>
  <c r="F1311" i="2"/>
  <c r="E1311" i="2"/>
  <c r="F1310" i="2"/>
  <c r="E1310" i="2"/>
  <c r="F1309" i="2"/>
  <c r="E1309" i="2"/>
  <c r="F1308" i="2"/>
  <c r="E1308" i="2"/>
  <c r="F1307" i="2"/>
  <c r="E1307" i="2"/>
  <c r="F1306" i="2"/>
  <c r="E1306" i="2"/>
  <c r="F1305" i="2"/>
  <c r="E1305" i="2"/>
  <c r="F1304" i="2"/>
  <c r="E1304" i="2"/>
  <c r="F1303" i="2"/>
  <c r="E1303" i="2"/>
  <c r="F1302" i="2"/>
  <c r="E1302" i="2"/>
  <c r="F1301" i="2"/>
  <c r="E1301" i="2"/>
  <c r="F1300" i="2"/>
  <c r="E1300" i="2"/>
  <c r="F1299" i="2"/>
  <c r="E1299" i="2"/>
  <c r="F1298" i="2"/>
  <c r="E1298" i="2"/>
  <c r="F1297" i="2"/>
  <c r="E1297" i="2"/>
  <c r="F1296" i="2"/>
  <c r="E1296" i="2"/>
  <c r="F1295" i="2"/>
  <c r="E1295" i="2"/>
  <c r="F1294" i="2"/>
  <c r="E1294" i="2"/>
  <c r="F1293" i="2"/>
  <c r="E1293" i="2"/>
  <c r="F1292" i="2"/>
  <c r="E1292" i="2"/>
  <c r="F1291" i="2"/>
  <c r="E1291" i="2"/>
  <c r="F1290" i="2"/>
  <c r="E1290" i="2"/>
  <c r="F1289" i="2"/>
  <c r="E1289" i="2"/>
  <c r="F1288" i="2"/>
  <c r="E1288" i="2"/>
  <c r="F1287" i="2"/>
  <c r="E1287" i="2"/>
  <c r="F1286" i="2"/>
  <c r="E1286" i="2"/>
  <c r="F1285" i="2"/>
  <c r="E1285" i="2"/>
  <c r="F1284" i="2"/>
  <c r="E1284" i="2"/>
  <c r="F1283" i="2"/>
  <c r="E1283" i="2"/>
  <c r="F1282" i="2"/>
  <c r="E1282" i="2"/>
  <c r="F1281" i="2"/>
  <c r="E1281" i="2"/>
  <c r="F1280" i="2"/>
  <c r="E1280" i="2"/>
  <c r="F1279" i="2"/>
  <c r="E1279" i="2"/>
  <c r="F1278" i="2"/>
  <c r="E1278" i="2"/>
  <c r="F1277" i="2"/>
  <c r="E1277" i="2"/>
  <c r="F1276" i="2"/>
  <c r="E1276" i="2"/>
  <c r="F1275" i="2"/>
  <c r="E1275" i="2"/>
  <c r="F1274" i="2"/>
  <c r="E1274" i="2"/>
  <c r="F1273" i="2"/>
  <c r="E1273" i="2"/>
  <c r="F1272" i="2"/>
  <c r="E1272" i="2"/>
  <c r="F1271" i="2"/>
  <c r="E1271" i="2"/>
  <c r="F1270" i="2"/>
  <c r="E1270" i="2"/>
  <c r="F1269" i="2"/>
  <c r="E1269" i="2"/>
  <c r="F1268" i="2"/>
  <c r="E1268" i="2"/>
  <c r="F1267" i="2"/>
  <c r="E1267" i="2"/>
  <c r="F1266" i="2"/>
  <c r="E1266" i="2"/>
  <c r="F1265" i="2"/>
  <c r="E1265" i="2"/>
  <c r="F1264" i="2"/>
  <c r="E1264" i="2"/>
  <c r="F1263" i="2"/>
  <c r="E1263" i="2"/>
  <c r="F1262" i="2"/>
  <c r="E1262" i="2"/>
  <c r="F1261" i="2"/>
  <c r="E1261" i="2"/>
  <c r="F1260" i="2"/>
  <c r="E1260" i="2"/>
  <c r="F1259" i="2"/>
  <c r="E1259" i="2"/>
  <c r="F1258" i="2"/>
  <c r="E1258" i="2"/>
  <c r="F1257" i="2"/>
  <c r="E1257" i="2"/>
  <c r="F1256" i="2"/>
  <c r="E1256" i="2"/>
  <c r="F1255" i="2"/>
  <c r="E1255" i="2"/>
  <c r="F1254" i="2"/>
  <c r="E1254" i="2"/>
  <c r="F1253" i="2"/>
  <c r="E1253" i="2"/>
  <c r="F1252" i="2"/>
  <c r="E1252" i="2"/>
  <c r="F1251" i="2"/>
  <c r="E1251" i="2"/>
  <c r="F1250" i="2"/>
  <c r="E1250" i="2"/>
  <c r="F1249" i="2"/>
  <c r="E1249" i="2"/>
  <c r="F1248" i="2"/>
  <c r="E1248" i="2"/>
  <c r="F1247" i="2"/>
  <c r="E1247" i="2"/>
  <c r="F1246" i="2"/>
  <c r="E1246" i="2"/>
  <c r="F1245" i="2"/>
  <c r="E1245" i="2"/>
  <c r="F1244" i="2"/>
  <c r="E1244" i="2"/>
  <c r="F1243" i="2"/>
  <c r="E1243" i="2"/>
  <c r="F1242" i="2"/>
  <c r="E1242" i="2"/>
  <c r="F1241" i="2"/>
  <c r="E1241" i="2"/>
  <c r="F1240" i="2"/>
  <c r="E1240" i="2"/>
  <c r="F1239" i="2"/>
  <c r="E1239" i="2"/>
  <c r="F1238" i="2"/>
  <c r="E1238" i="2"/>
  <c r="F1237" i="2"/>
  <c r="E1237" i="2"/>
  <c r="F1236" i="2"/>
  <c r="E1236" i="2"/>
  <c r="F1235" i="2"/>
  <c r="E1235" i="2"/>
  <c r="F1234" i="2"/>
  <c r="E1234" i="2"/>
  <c r="F1233" i="2"/>
  <c r="E1233" i="2"/>
  <c r="F1232" i="2"/>
  <c r="E1232" i="2"/>
  <c r="F1231" i="2"/>
  <c r="E1231" i="2"/>
  <c r="F1230" i="2"/>
  <c r="E1230" i="2"/>
  <c r="F1229" i="2"/>
  <c r="E1229" i="2"/>
  <c r="F1228" i="2"/>
  <c r="E1228" i="2"/>
  <c r="F1227" i="2"/>
  <c r="E1227" i="2"/>
  <c r="F1226" i="2"/>
  <c r="E1226" i="2"/>
  <c r="F1225" i="2"/>
  <c r="E1225" i="2"/>
  <c r="F1224" i="2"/>
  <c r="E1224" i="2"/>
  <c r="F1223" i="2"/>
  <c r="E1223" i="2"/>
  <c r="F1222" i="2"/>
  <c r="E1222" i="2"/>
  <c r="F1221" i="2"/>
  <c r="E1221" i="2"/>
  <c r="F1220" i="2"/>
  <c r="E1220" i="2"/>
  <c r="F1219" i="2"/>
  <c r="E1219" i="2"/>
  <c r="F1218" i="2"/>
  <c r="E1218" i="2"/>
  <c r="F1217" i="2"/>
  <c r="E1217" i="2"/>
  <c r="F1216" i="2"/>
  <c r="E1216" i="2"/>
  <c r="F1215" i="2"/>
  <c r="E1215" i="2"/>
  <c r="F1214" i="2"/>
  <c r="E1214" i="2"/>
  <c r="F1213" i="2"/>
  <c r="E1213" i="2"/>
  <c r="F1212" i="2"/>
  <c r="E1212" i="2"/>
  <c r="F1211" i="2"/>
  <c r="E1211" i="2"/>
  <c r="F1210" i="2"/>
  <c r="E1210" i="2"/>
  <c r="F1209" i="2"/>
  <c r="E1209" i="2"/>
  <c r="F1208" i="2"/>
  <c r="E1208" i="2"/>
  <c r="F1207" i="2"/>
  <c r="E1207" i="2"/>
  <c r="F1206" i="2"/>
  <c r="E1206" i="2"/>
  <c r="F1205" i="2"/>
  <c r="E1205" i="2"/>
  <c r="F1204" i="2"/>
  <c r="E1204" i="2"/>
  <c r="F1203" i="2"/>
  <c r="E1203" i="2"/>
  <c r="F1202" i="2"/>
  <c r="E1202" i="2"/>
  <c r="F1201" i="2"/>
  <c r="E1201" i="2"/>
  <c r="F1200" i="2"/>
  <c r="E1200" i="2"/>
  <c r="F1199" i="2"/>
  <c r="E1199" i="2"/>
  <c r="F1198" i="2"/>
  <c r="E1198" i="2"/>
  <c r="F1197" i="2"/>
  <c r="E1197" i="2"/>
  <c r="F1196" i="2"/>
  <c r="E1196" i="2"/>
  <c r="F1195" i="2"/>
  <c r="E1195" i="2"/>
  <c r="F1194" i="2"/>
  <c r="E1194" i="2"/>
  <c r="F1193" i="2"/>
  <c r="E1193" i="2"/>
  <c r="F1192" i="2"/>
  <c r="E1192" i="2"/>
  <c r="F1191" i="2"/>
  <c r="E1191" i="2"/>
  <c r="F1190" i="2"/>
  <c r="E1190" i="2"/>
  <c r="F1189" i="2"/>
  <c r="E1189" i="2"/>
  <c r="F1188" i="2"/>
  <c r="E1188" i="2"/>
  <c r="F1187" i="2"/>
  <c r="E1187" i="2"/>
  <c r="F1186" i="2"/>
  <c r="E1186" i="2"/>
  <c r="F1185" i="2"/>
  <c r="E1185" i="2"/>
  <c r="F1184" i="2"/>
  <c r="E1184" i="2"/>
  <c r="F1183" i="2"/>
  <c r="E1183" i="2"/>
  <c r="F1182" i="2"/>
  <c r="E1182" i="2"/>
  <c r="F1181" i="2"/>
  <c r="E1181" i="2"/>
  <c r="F1180" i="2"/>
  <c r="E1180" i="2"/>
  <c r="F1179" i="2"/>
  <c r="E1179" i="2"/>
  <c r="F1178" i="2"/>
  <c r="E1178" i="2"/>
  <c r="F1177" i="2"/>
  <c r="E1177" i="2"/>
  <c r="F1176" i="2"/>
  <c r="E1176" i="2"/>
  <c r="F1175" i="2"/>
  <c r="E1175" i="2"/>
  <c r="F1174" i="2"/>
  <c r="E1174" i="2"/>
  <c r="F1173" i="2"/>
  <c r="E1173" i="2"/>
  <c r="F1172" i="2"/>
  <c r="E1172" i="2"/>
  <c r="F1171" i="2"/>
  <c r="E1171" i="2"/>
  <c r="F1170" i="2"/>
  <c r="E1170" i="2"/>
  <c r="F1169" i="2"/>
  <c r="E1169" i="2"/>
  <c r="F1168" i="2"/>
  <c r="E1168" i="2"/>
  <c r="F1167" i="2"/>
  <c r="E1167" i="2"/>
  <c r="F1166" i="2"/>
  <c r="E1166" i="2"/>
  <c r="F1165" i="2"/>
  <c r="E1165" i="2"/>
  <c r="F1164" i="2"/>
  <c r="E1164" i="2"/>
  <c r="F1163" i="2"/>
  <c r="E1163" i="2"/>
  <c r="F1162" i="2"/>
  <c r="E1162" i="2"/>
  <c r="F1161" i="2"/>
  <c r="E1161" i="2"/>
  <c r="F1160" i="2"/>
  <c r="E1160" i="2"/>
  <c r="F1159" i="2"/>
  <c r="E1159" i="2"/>
  <c r="F1158" i="2"/>
  <c r="E1158" i="2"/>
  <c r="F1157" i="2"/>
  <c r="E1157" i="2"/>
  <c r="F1156" i="2"/>
  <c r="E1156" i="2"/>
  <c r="F1155" i="2"/>
  <c r="E1155" i="2"/>
  <c r="F1154" i="2"/>
  <c r="E1154" i="2"/>
  <c r="F1153" i="2"/>
  <c r="E1153" i="2"/>
  <c r="F1152" i="2"/>
  <c r="E1152" i="2"/>
  <c r="F1151" i="2"/>
  <c r="E1151" i="2"/>
  <c r="F1150" i="2"/>
  <c r="E1150" i="2"/>
  <c r="F1149" i="2"/>
  <c r="E1149" i="2"/>
  <c r="F1148" i="2"/>
  <c r="E1148" i="2"/>
  <c r="F1147" i="2"/>
  <c r="E1147" i="2"/>
  <c r="F1146" i="2"/>
  <c r="E1146" i="2"/>
  <c r="F1145" i="2"/>
  <c r="E1145" i="2"/>
  <c r="F1144" i="2"/>
  <c r="E1144" i="2"/>
  <c r="F1143" i="2"/>
  <c r="E1143" i="2"/>
  <c r="F1142" i="2"/>
  <c r="E1142" i="2"/>
  <c r="F1141" i="2"/>
  <c r="E1141" i="2"/>
  <c r="F1140" i="2"/>
  <c r="E1140" i="2"/>
  <c r="F1139" i="2"/>
  <c r="E1139" i="2"/>
  <c r="F1138" i="2"/>
  <c r="E1138" i="2"/>
  <c r="F1137" i="2"/>
  <c r="E1137" i="2"/>
  <c r="F1136" i="2"/>
  <c r="E1136" i="2"/>
  <c r="F1135" i="2"/>
  <c r="E1135" i="2"/>
  <c r="F1134" i="2"/>
  <c r="E1134" i="2"/>
  <c r="F1133" i="2"/>
  <c r="E1133" i="2"/>
  <c r="F1132" i="2"/>
  <c r="E1132" i="2"/>
  <c r="F1131" i="2"/>
  <c r="E1131" i="2"/>
  <c r="F1130" i="2"/>
  <c r="E1130" i="2"/>
  <c r="F1129" i="2"/>
  <c r="E1129" i="2"/>
  <c r="F1128" i="2"/>
  <c r="E1128" i="2"/>
  <c r="F1127" i="2"/>
  <c r="E1127" i="2"/>
  <c r="F1126" i="2"/>
  <c r="E1126" i="2"/>
  <c r="F1125" i="2"/>
  <c r="E1125" i="2"/>
  <c r="F1124" i="2"/>
  <c r="E1124" i="2"/>
  <c r="F1123" i="2"/>
  <c r="E1123" i="2"/>
  <c r="F1122" i="2"/>
  <c r="E1122" i="2"/>
  <c r="F1121" i="2"/>
  <c r="E1121" i="2"/>
  <c r="F1120" i="2"/>
  <c r="E1120" i="2"/>
  <c r="F1119" i="2"/>
  <c r="E1119" i="2"/>
  <c r="F1118" i="2"/>
  <c r="E1118" i="2"/>
  <c r="F1117" i="2"/>
  <c r="E1117" i="2"/>
  <c r="F1116" i="2"/>
  <c r="E1116" i="2"/>
  <c r="F1115" i="2"/>
  <c r="E1115" i="2"/>
  <c r="F1114" i="2"/>
  <c r="E1114" i="2"/>
  <c r="F1113" i="2"/>
  <c r="E1113" i="2"/>
  <c r="F1112" i="2"/>
  <c r="E1112" i="2"/>
  <c r="F1111" i="2"/>
  <c r="E1111" i="2"/>
  <c r="F1110" i="2"/>
  <c r="E1110" i="2"/>
  <c r="F1109" i="2"/>
  <c r="E1109" i="2"/>
  <c r="F1108" i="2"/>
  <c r="E1108" i="2"/>
  <c r="F1107" i="2"/>
  <c r="E1107" i="2"/>
  <c r="F1106" i="2"/>
  <c r="E1106" i="2"/>
  <c r="F1105" i="2"/>
  <c r="E1105" i="2"/>
  <c r="F1104" i="2"/>
  <c r="E1104" i="2"/>
  <c r="F1103" i="2"/>
  <c r="E1103" i="2"/>
  <c r="F1102" i="2"/>
  <c r="E1102" i="2"/>
  <c r="F1101" i="2"/>
  <c r="E1101" i="2"/>
  <c r="F1100" i="2"/>
  <c r="E1100" i="2"/>
  <c r="F1099" i="2"/>
  <c r="E1099" i="2"/>
  <c r="F1098" i="2"/>
  <c r="E1098" i="2"/>
  <c r="F1097" i="2"/>
  <c r="E1097" i="2"/>
  <c r="F1096" i="2"/>
  <c r="E1096" i="2"/>
  <c r="F1095" i="2"/>
  <c r="E1095" i="2"/>
  <c r="F1094" i="2"/>
  <c r="E1094" i="2"/>
  <c r="F1093" i="2"/>
  <c r="E1093" i="2"/>
  <c r="F1092" i="2"/>
  <c r="E1092" i="2"/>
  <c r="F1091" i="2"/>
  <c r="E1091" i="2"/>
  <c r="F1090" i="2"/>
  <c r="E1090" i="2"/>
  <c r="F1089" i="2"/>
  <c r="E1089" i="2"/>
  <c r="F1088" i="2"/>
  <c r="E1088" i="2"/>
  <c r="F1087" i="2"/>
  <c r="E1087" i="2"/>
  <c r="F1086" i="2"/>
  <c r="E1086" i="2"/>
  <c r="F1085" i="2"/>
  <c r="E1085" i="2"/>
  <c r="F1084" i="2"/>
  <c r="E1084" i="2"/>
  <c r="F1083" i="2"/>
  <c r="E1083" i="2"/>
  <c r="F1082" i="2"/>
  <c r="E1082" i="2"/>
  <c r="F1081" i="2"/>
  <c r="E1081" i="2"/>
  <c r="F1080" i="2"/>
  <c r="E1080" i="2"/>
  <c r="F1079" i="2"/>
  <c r="E1079" i="2"/>
  <c r="F1078" i="2"/>
  <c r="E1078" i="2"/>
  <c r="F1077" i="2"/>
  <c r="E1077" i="2"/>
  <c r="F1076" i="2"/>
  <c r="E1076" i="2"/>
  <c r="F1075" i="2"/>
  <c r="E1075" i="2"/>
  <c r="F1074" i="2"/>
  <c r="E1074" i="2"/>
  <c r="F1073" i="2"/>
  <c r="E1073" i="2"/>
  <c r="F1072" i="2"/>
  <c r="E1072" i="2"/>
  <c r="F1071" i="2"/>
  <c r="E1071" i="2"/>
  <c r="F1070" i="2"/>
  <c r="E1070" i="2"/>
  <c r="F1069" i="2"/>
  <c r="E1069" i="2"/>
  <c r="F1068" i="2"/>
  <c r="E1068" i="2"/>
  <c r="F1067" i="2"/>
  <c r="E1067" i="2"/>
  <c r="F1066" i="2"/>
  <c r="E1066" i="2"/>
  <c r="F1065" i="2"/>
  <c r="E1065" i="2"/>
  <c r="F1064" i="2"/>
  <c r="E1064" i="2"/>
  <c r="F1063" i="2"/>
  <c r="E1063" i="2"/>
  <c r="F1062" i="2"/>
  <c r="E1062" i="2"/>
  <c r="F1061" i="2"/>
  <c r="E1061" i="2"/>
  <c r="F1060" i="2"/>
  <c r="E1060" i="2"/>
  <c r="F1059" i="2"/>
  <c r="E1059" i="2"/>
  <c r="F1058" i="2"/>
  <c r="E1058" i="2"/>
  <c r="F1057" i="2"/>
  <c r="E1057" i="2"/>
  <c r="F1056" i="2"/>
  <c r="E1056" i="2"/>
  <c r="F1055" i="2"/>
  <c r="E1055" i="2"/>
  <c r="F1054" i="2"/>
  <c r="E1054" i="2"/>
  <c r="F1053" i="2"/>
  <c r="E1053" i="2"/>
  <c r="F1052" i="2"/>
  <c r="E1052" i="2"/>
  <c r="F1051" i="2"/>
  <c r="E1051" i="2"/>
  <c r="F1050" i="2"/>
  <c r="E1050" i="2"/>
  <c r="F1049" i="2"/>
  <c r="E1049" i="2"/>
  <c r="F1048" i="2"/>
  <c r="E1048" i="2"/>
  <c r="F1047" i="2"/>
  <c r="E1047" i="2"/>
  <c r="F1046" i="2"/>
  <c r="E1046" i="2"/>
  <c r="F1045" i="2"/>
  <c r="E1045" i="2"/>
  <c r="F1044" i="2"/>
  <c r="E1044" i="2"/>
  <c r="F1043" i="2"/>
  <c r="E1043" i="2"/>
  <c r="F1042" i="2"/>
  <c r="E1042" i="2"/>
  <c r="F1041" i="2"/>
  <c r="E1041" i="2"/>
  <c r="F1040" i="2"/>
  <c r="E1040" i="2"/>
  <c r="F1039" i="2"/>
  <c r="E1039" i="2"/>
  <c r="F1038" i="2"/>
  <c r="E1038" i="2"/>
  <c r="F1037" i="2"/>
  <c r="E1037" i="2"/>
  <c r="F1036" i="2"/>
  <c r="E1036" i="2"/>
  <c r="F1035" i="2"/>
  <c r="E1035" i="2"/>
  <c r="F1034" i="2"/>
  <c r="E1034" i="2"/>
  <c r="F1033" i="2"/>
  <c r="E1033" i="2"/>
  <c r="F1032" i="2"/>
  <c r="E1032" i="2"/>
  <c r="F1031" i="2"/>
  <c r="E1031" i="2"/>
  <c r="F1030" i="2"/>
  <c r="E1030" i="2"/>
  <c r="F1029" i="2"/>
  <c r="E1029" i="2"/>
  <c r="F1028" i="2"/>
  <c r="E1028" i="2"/>
  <c r="F1027" i="2"/>
  <c r="E1027" i="2"/>
  <c r="F1026" i="2"/>
  <c r="E1026" i="2"/>
  <c r="F1025" i="2"/>
  <c r="E1025" i="2"/>
  <c r="F1024" i="2"/>
  <c r="E1024" i="2"/>
  <c r="F1023" i="2"/>
  <c r="E1023" i="2"/>
  <c r="F1022" i="2"/>
  <c r="E1022" i="2"/>
  <c r="F1021" i="2"/>
  <c r="E1021" i="2"/>
  <c r="F1020" i="2"/>
  <c r="E1020" i="2"/>
  <c r="F1019" i="2"/>
  <c r="E1019" i="2"/>
  <c r="F1018" i="2"/>
  <c r="E1018" i="2"/>
  <c r="F1017" i="2"/>
  <c r="E1017" i="2"/>
  <c r="F1016" i="2"/>
  <c r="E1016" i="2"/>
  <c r="F1015" i="2"/>
  <c r="E1015" i="2"/>
  <c r="F1014" i="2"/>
  <c r="E1014" i="2"/>
  <c r="F1013" i="2"/>
  <c r="E1013" i="2"/>
  <c r="F1012" i="2"/>
  <c r="E1012" i="2"/>
  <c r="F1011" i="2"/>
  <c r="E1011" i="2"/>
  <c r="F1010" i="2"/>
  <c r="E1010" i="2"/>
  <c r="F1009" i="2"/>
  <c r="E1009" i="2"/>
  <c r="F1008" i="2"/>
  <c r="E1008" i="2"/>
  <c r="F1007" i="2"/>
  <c r="E1007" i="2"/>
  <c r="F1006" i="2"/>
  <c r="E1006" i="2"/>
  <c r="F1005" i="2"/>
  <c r="E1005" i="2"/>
  <c r="F1004" i="2"/>
  <c r="E1004" i="2"/>
  <c r="F1003" i="2"/>
  <c r="E1003" i="2"/>
  <c r="F1002" i="2"/>
  <c r="E1002" i="2"/>
  <c r="F1001" i="2"/>
  <c r="E1001" i="2"/>
  <c r="F1000" i="2"/>
  <c r="E1000" i="2"/>
  <c r="F999" i="2"/>
  <c r="E999" i="2"/>
  <c r="F998" i="2"/>
  <c r="E998" i="2"/>
  <c r="F997" i="2"/>
  <c r="E997" i="2"/>
  <c r="F996" i="2"/>
  <c r="E996" i="2"/>
  <c r="F995" i="2"/>
  <c r="E995" i="2"/>
  <c r="F994" i="2"/>
  <c r="E994" i="2"/>
  <c r="F993" i="2"/>
  <c r="E993" i="2"/>
  <c r="F992" i="2"/>
  <c r="E992" i="2"/>
  <c r="F991" i="2"/>
  <c r="E991" i="2"/>
  <c r="F990" i="2"/>
  <c r="E990" i="2"/>
  <c r="F989" i="2"/>
  <c r="E989" i="2"/>
  <c r="F988" i="2"/>
  <c r="E988" i="2"/>
  <c r="F987" i="2"/>
  <c r="E987" i="2"/>
  <c r="F986" i="2"/>
  <c r="E986" i="2"/>
  <c r="F985" i="2"/>
  <c r="E985" i="2"/>
  <c r="F984" i="2"/>
  <c r="E984" i="2"/>
  <c r="F983" i="2"/>
  <c r="E983" i="2"/>
  <c r="F982" i="2"/>
  <c r="E982" i="2"/>
  <c r="F981" i="2"/>
  <c r="E981" i="2"/>
  <c r="F980" i="2"/>
  <c r="E980" i="2"/>
  <c r="F979" i="2"/>
  <c r="E979" i="2"/>
  <c r="F978" i="2"/>
  <c r="E978" i="2"/>
  <c r="F977" i="2"/>
  <c r="E977" i="2"/>
  <c r="F976" i="2"/>
  <c r="E976" i="2"/>
  <c r="F975" i="2"/>
  <c r="E975" i="2"/>
  <c r="F974" i="2"/>
  <c r="E974" i="2"/>
  <c r="F973" i="2"/>
  <c r="E973" i="2"/>
  <c r="F972" i="2"/>
  <c r="E972" i="2"/>
  <c r="F971" i="2"/>
  <c r="E971" i="2"/>
  <c r="F970" i="2"/>
  <c r="E970" i="2"/>
  <c r="F969" i="2"/>
  <c r="E969" i="2"/>
  <c r="F968" i="2"/>
  <c r="E968" i="2"/>
  <c r="F967" i="2"/>
  <c r="E967" i="2"/>
  <c r="F966" i="2"/>
  <c r="E966" i="2"/>
  <c r="F965" i="2"/>
  <c r="E965" i="2"/>
  <c r="F964" i="2"/>
  <c r="E964" i="2"/>
  <c r="F963" i="2"/>
  <c r="E963" i="2"/>
  <c r="F962" i="2"/>
  <c r="E962" i="2"/>
  <c r="F961" i="2"/>
  <c r="E961" i="2"/>
  <c r="F960" i="2"/>
  <c r="E960" i="2"/>
  <c r="F959" i="2"/>
  <c r="E959" i="2"/>
  <c r="F958" i="2"/>
  <c r="E958" i="2"/>
  <c r="F957" i="2"/>
  <c r="E957" i="2"/>
  <c r="F956" i="2"/>
  <c r="E956" i="2"/>
  <c r="F955" i="2"/>
  <c r="E955" i="2"/>
  <c r="F954" i="2"/>
  <c r="E954" i="2"/>
  <c r="F953" i="2"/>
  <c r="E953" i="2"/>
  <c r="F952" i="2"/>
  <c r="E952" i="2"/>
  <c r="F951" i="2"/>
  <c r="E951" i="2"/>
  <c r="F950" i="2"/>
  <c r="E950" i="2"/>
  <c r="F949" i="2"/>
  <c r="E949" i="2"/>
  <c r="F948" i="2"/>
  <c r="E948" i="2"/>
  <c r="F947" i="2"/>
  <c r="E947" i="2"/>
  <c r="F946" i="2"/>
  <c r="E946" i="2"/>
  <c r="F945" i="2"/>
  <c r="E945" i="2"/>
  <c r="F944" i="2"/>
  <c r="E944" i="2"/>
  <c r="F943" i="2"/>
  <c r="E943" i="2"/>
  <c r="F942" i="2"/>
  <c r="E942" i="2"/>
  <c r="F941" i="2"/>
  <c r="E941" i="2"/>
  <c r="F940" i="2"/>
  <c r="E940" i="2"/>
  <c r="F939" i="2"/>
  <c r="E939" i="2"/>
  <c r="F938" i="2"/>
  <c r="E938" i="2"/>
  <c r="F937" i="2"/>
  <c r="E937" i="2"/>
  <c r="F936" i="2"/>
  <c r="E936" i="2"/>
  <c r="F935" i="2"/>
  <c r="E935" i="2"/>
  <c r="F934" i="2"/>
  <c r="E934" i="2"/>
  <c r="F933" i="2"/>
  <c r="E933" i="2"/>
  <c r="F932" i="2"/>
  <c r="E932" i="2"/>
  <c r="F931" i="2"/>
  <c r="E931" i="2"/>
  <c r="F930" i="2"/>
  <c r="E930" i="2"/>
  <c r="F929" i="2"/>
  <c r="E929" i="2"/>
  <c r="F928" i="2"/>
  <c r="E928" i="2"/>
  <c r="F927" i="2"/>
  <c r="E927" i="2"/>
  <c r="F926" i="2"/>
  <c r="E926" i="2"/>
  <c r="F925" i="2"/>
  <c r="E925" i="2"/>
  <c r="F924" i="2"/>
  <c r="E924" i="2"/>
  <c r="F923" i="2"/>
  <c r="E923" i="2"/>
  <c r="F922" i="2"/>
  <c r="E922" i="2"/>
  <c r="F921" i="2"/>
  <c r="E921" i="2"/>
  <c r="F920" i="2"/>
  <c r="E920" i="2"/>
  <c r="F919" i="2"/>
  <c r="E919" i="2"/>
  <c r="F918" i="2"/>
  <c r="E918" i="2"/>
  <c r="F917" i="2"/>
  <c r="E917" i="2"/>
  <c r="F916" i="2"/>
  <c r="E916" i="2"/>
  <c r="F915" i="2"/>
  <c r="E915" i="2"/>
  <c r="F914" i="2"/>
  <c r="E914" i="2"/>
  <c r="F913" i="2"/>
  <c r="E913" i="2"/>
  <c r="F912" i="2"/>
  <c r="E912" i="2"/>
  <c r="F911" i="2"/>
  <c r="E911" i="2"/>
  <c r="F910" i="2"/>
  <c r="E910" i="2"/>
  <c r="F909" i="2"/>
  <c r="E909" i="2"/>
  <c r="F908" i="2"/>
  <c r="E908" i="2"/>
  <c r="F907" i="2"/>
  <c r="E907" i="2"/>
  <c r="F906" i="2"/>
  <c r="E906" i="2"/>
  <c r="F905" i="2"/>
  <c r="E905" i="2"/>
  <c r="F904" i="2"/>
  <c r="E904" i="2"/>
  <c r="F903" i="2"/>
  <c r="E903" i="2"/>
  <c r="F902" i="2"/>
  <c r="E902" i="2"/>
  <c r="F901" i="2"/>
  <c r="E901" i="2"/>
  <c r="F900" i="2"/>
  <c r="E900" i="2"/>
  <c r="F899" i="2"/>
  <c r="E899" i="2"/>
  <c r="F898" i="2"/>
  <c r="E898" i="2"/>
  <c r="F897" i="2"/>
  <c r="E897" i="2"/>
  <c r="F896" i="2"/>
  <c r="E896" i="2"/>
  <c r="F895" i="2"/>
  <c r="E895" i="2"/>
  <c r="F894" i="2"/>
  <c r="E894" i="2"/>
  <c r="F893" i="2"/>
  <c r="E893" i="2"/>
  <c r="F892" i="2"/>
  <c r="E892" i="2"/>
  <c r="F891" i="2"/>
  <c r="E891" i="2"/>
  <c r="F890" i="2"/>
  <c r="E890" i="2"/>
  <c r="F889" i="2"/>
  <c r="E889" i="2"/>
  <c r="F888" i="2"/>
  <c r="E888" i="2"/>
  <c r="F887" i="2"/>
  <c r="E887" i="2"/>
  <c r="F886" i="2"/>
  <c r="E886" i="2"/>
  <c r="F885" i="2"/>
  <c r="E885" i="2"/>
  <c r="F884" i="2"/>
  <c r="E884" i="2"/>
  <c r="F883" i="2"/>
  <c r="E883" i="2"/>
  <c r="F882" i="2"/>
  <c r="E882" i="2"/>
  <c r="F881" i="2"/>
  <c r="E881" i="2"/>
  <c r="F880" i="2"/>
  <c r="E880" i="2"/>
  <c r="F879" i="2"/>
  <c r="E879" i="2"/>
  <c r="F878" i="2"/>
  <c r="E878" i="2"/>
  <c r="F877" i="2"/>
  <c r="E877" i="2"/>
  <c r="F876" i="2"/>
  <c r="E876" i="2"/>
  <c r="F875" i="2"/>
  <c r="E875" i="2"/>
  <c r="F874" i="2"/>
  <c r="E874" i="2"/>
  <c r="F873" i="2"/>
  <c r="E873" i="2"/>
  <c r="F872" i="2"/>
  <c r="E872" i="2"/>
  <c r="F871" i="2"/>
  <c r="E871" i="2"/>
  <c r="F870" i="2"/>
  <c r="E870" i="2"/>
  <c r="F869" i="2"/>
  <c r="E869" i="2"/>
  <c r="F868" i="2"/>
  <c r="E868" i="2"/>
  <c r="F867" i="2"/>
  <c r="E867" i="2"/>
  <c r="F866" i="2"/>
  <c r="E866" i="2"/>
  <c r="F865" i="2"/>
  <c r="E865" i="2"/>
  <c r="F864" i="2"/>
  <c r="E864" i="2"/>
  <c r="F863" i="2"/>
  <c r="E863" i="2"/>
  <c r="F862" i="2"/>
  <c r="E862" i="2"/>
  <c r="F861" i="2"/>
  <c r="E861" i="2"/>
  <c r="F860" i="2"/>
  <c r="E860" i="2"/>
  <c r="F859" i="2"/>
  <c r="E859" i="2"/>
  <c r="F858" i="2"/>
  <c r="E858" i="2"/>
  <c r="F857" i="2"/>
  <c r="E857" i="2"/>
  <c r="F856" i="2"/>
  <c r="E856" i="2"/>
  <c r="F855" i="2"/>
  <c r="E855" i="2"/>
  <c r="F854" i="2"/>
  <c r="E854" i="2"/>
  <c r="F853" i="2"/>
  <c r="E853" i="2"/>
  <c r="F852" i="2"/>
  <c r="E852" i="2"/>
  <c r="F851" i="2"/>
  <c r="E851" i="2"/>
  <c r="F850" i="2"/>
  <c r="E850" i="2"/>
  <c r="F849" i="2"/>
  <c r="E849" i="2"/>
  <c r="F848" i="2"/>
  <c r="E848" i="2"/>
  <c r="F847" i="2"/>
  <c r="E847" i="2"/>
  <c r="F846" i="2"/>
  <c r="E846" i="2"/>
  <c r="F845" i="2"/>
  <c r="E845" i="2"/>
  <c r="F844" i="2"/>
  <c r="E844" i="2"/>
  <c r="F843" i="2"/>
  <c r="E843" i="2"/>
  <c r="F842" i="2"/>
  <c r="E842" i="2"/>
  <c r="F841" i="2"/>
  <c r="E841" i="2"/>
  <c r="F840" i="2"/>
  <c r="E840" i="2"/>
  <c r="F839" i="2"/>
  <c r="E839" i="2"/>
  <c r="F838" i="2"/>
  <c r="E838" i="2"/>
  <c r="F837" i="2"/>
  <c r="E837" i="2"/>
  <c r="F836" i="2"/>
  <c r="E836" i="2"/>
  <c r="F835" i="2"/>
  <c r="E835" i="2"/>
  <c r="F834" i="2"/>
  <c r="E834" i="2"/>
  <c r="F833" i="2"/>
  <c r="E833" i="2"/>
  <c r="F832" i="2"/>
  <c r="E832" i="2"/>
  <c r="F831" i="2"/>
  <c r="E831" i="2"/>
  <c r="F830" i="2"/>
  <c r="E830" i="2"/>
  <c r="F829" i="2"/>
  <c r="E829" i="2"/>
  <c r="F828" i="2"/>
  <c r="E828" i="2"/>
  <c r="F827" i="2"/>
  <c r="E827" i="2"/>
  <c r="F826" i="2"/>
  <c r="E826" i="2"/>
  <c r="F825" i="2"/>
  <c r="E825" i="2"/>
  <c r="F824" i="2"/>
  <c r="E824" i="2"/>
  <c r="F823" i="2"/>
  <c r="E823" i="2"/>
  <c r="F822" i="2"/>
  <c r="E822" i="2"/>
  <c r="F821" i="2"/>
  <c r="E821" i="2"/>
  <c r="F820" i="2"/>
  <c r="E820" i="2"/>
  <c r="F819" i="2"/>
  <c r="E819" i="2"/>
  <c r="F818" i="2"/>
  <c r="E818" i="2"/>
  <c r="F817" i="2"/>
  <c r="E817" i="2"/>
  <c r="F816" i="2"/>
  <c r="E816" i="2"/>
  <c r="F815" i="2"/>
  <c r="E815" i="2"/>
  <c r="F814" i="2"/>
  <c r="E814" i="2"/>
  <c r="F813" i="2"/>
  <c r="E813" i="2"/>
  <c r="F812" i="2"/>
  <c r="E812" i="2"/>
  <c r="F811" i="2"/>
  <c r="E811" i="2"/>
  <c r="F810" i="2"/>
  <c r="E810" i="2"/>
  <c r="F809" i="2"/>
  <c r="E809" i="2"/>
  <c r="F808" i="2"/>
  <c r="E808" i="2"/>
  <c r="F807" i="2"/>
  <c r="E807" i="2"/>
  <c r="F806" i="2"/>
  <c r="E806" i="2"/>
  <c r="F805" i="2"/>
  <c r="E805" i="2"/>
  <c r="F804" i="2"/>
  <c r="E804" i="2"/>
  <c r="F803" i="2"/>
  <c r="E803" i="2"/>
  <c r="F802" i="2"/>
  <c r="E802" i="2"/>
  <c r="F801" i="2"/>
  <c r="E801" i="2"/>
  <c r="F800" i="2"/>
  <c r="E800" i="2"/>
  <c r="F799" i="2"/>
  <c r="E799" i="2"/>
  <c r="F798" i="2"/>
  <c r="E798" i="2"/>
  <c r="F797" i="2"/>
  <c r="E797" i="2"/>
  <c r="F796" i="2"/>
  <c r="E796" i="2"/>
  <c r="F795" i="2"/>
  <c r="E795" i="2"/>
  <c r="F794" i="2"/>
  <c r="E794" i="2"/>
  <c r="F793" i="2"/>
  <c r="E793" i="2"/>
  <c r="F792" i="2"/>
  <c r="E792" i="2"/>
  <c r="F791" i="2"/>
  <c r="E791" i="2"/>
  <c r="F790" i="2"/>
  <c r="E790" i="2"/>
  <c r="F789" i="2"/>
  <c r="E789" i="2"/>
  <c r="F788" i="2"/>
  <c r="E788" i="2"/>
  <c r="F787" i="2"/>
  <c r="E787" i="2"/>
  <c r="F786" i="2"/>
  <c r="E786" i="2"/>
  <c r="F785" i="2"/>
  <c r="E785" i="2"/>
  <c r="F784" i="2"/>
  <c r="E784" i="2"/>
  <c r="F783" i="2"/>
  <c r="E783" i="2"/>
  <c r="F782" i="2"/>
  <c r="E782" i="2"/>
  <c r="F781" i="2"/>
  <c r="E781" i="2"/>
  <c r="F780" i="2"/>
  <c r="E780" i="2"/>
  <c r="F779" i="2"/>
  <c r="E779" i="2"/>
  <c r="F778" i="2"/>
  <c r="E778" i="2"/>
  <c r="F777" i="2"/>
  <c r="E777" i="2"/>
  <c r="F776" i="2"/>
  <c r="E776" i="2"/>
  <c r="F775" i="2"/>
  <c r="E775" i="2"/>
  <c r="F774" i="2"/>
  <c r="E774" i="2"/>
  <c r="F773" i="2"/>
  <c r="E773" i="2"/>
  <c r="F772" i="2"/>
  <c r="E772" i="2"/>
  <c r="F771" i="2"/>
  <c r="E771" i="2"/>
  <c r="F770" i="2"/>
  <c r="E770" i="2"/>
  <c r="F769" i="2"/>
  <c r="E769" i="2"/>
  <c r="F768" i="2"/>
  <c r="E768" i="2"/>
  <c r="F767" i="2"/>
  <c r="E767" i="2"/>
  <c r="F766" i="2"/>
  <c r="E766" i="2"/>
  <c r="F765" i="2"/>
  <c r="E765" i="2"/>
  <c r="F764" i="2"/>
  <c r="E764" i="2"/>
  <c r="F763" i="2"/>
  <c r="E763" i="2"/>
  <c r="F762" i="2"/>
  <c r="E762" i="2"/>
  <c r="F761" i="2"/>
  <c r="E761" i="2"/>
  <c r="F760" i="2"/>
  <c r="E760" i="2"/>
  <c r="F759" i="2"/>
  <c r="E759" i="2"/>
  <c r="F758" i="2"/>
  <c r="E758" i="2"/>
  <c r="F757" i="2"/>
  <c r="E757" i="2"/>
  <c r="F756" i="2"/>
  <c r="E756" i="2"/>
  <c r="F755" i="2"/>
  <c r="E755" i="2"/>
  <c r="F754" i="2"/>
  <c r="E754" i="2"/>
  <c r="F753" i="2"/>
  <c r="E753" i="2"/>
  <c r="F752" i="2"/>
  <c r="E752" i="2"/>
  <c r="F751" i="2"/>
  <c r="E751" i="2"/>
  <c r="F750" i="2"/>
  <c r="E750" i="2"/>
  <c r="F749" i="2"/>
  <c r="E749" i="2"/>
  <c r="F748" i="2"/>
  <c r="E748" i="2"/>
  <c r="F747" i="2"/>
  <c r="E747" i="2"/>
  <c r="F746" i="2"/>
  <c r="E746" i="2"/>
  <c r="F745" i="2"/>
  <c r="E745" i="2"/>
  <c r="F744" i="2"/>
  <c r="E744" i="2"/>
  <c r="F743" i="2"/>
  <c r="E743" i="2"/>
  <c r="F742" i="2"/>
  <c r="E742" i="2"/>
  <c r="F741" i="2"/>
  <c r="E741" i="2"/>
  <c r="F740" i="2"/>
  <c r="E740" i="2"/>
  <c r="F739" i="2"/>
  <c r="E739" i="2"/>
  <c r="F738" i="2"/>
  <c r="E738" i="2"/>
  <c r="F737" i="2"/>
  <c r="E737" i="2"/>
  <c r="F736" i="2"/>
  <c r="E736" i="2"/>
  <c r="F735" i="2"/>
  <c r="E735" i="2"/>
  <c r="F734" i="2"/>
  <c r="E734" i="2"/>
  <c r="F733" i="2"/>
  <c r="E733" i="2"/>
  <c r="F732" i="2"/>
  <c r="E732" i="2"/>
  <c r="F731" i="2"/>
  <c r="E731" i="2"/>
  <c r="F730" i="2"/>
  <c r="E730" i="2"/>
  <c r="F729" i="2"/>
  <c r="E729" i="2"/>
  <c r="F728" i="2"/>
  <c r="E728" i="2"/>
  <c r="F727" i="2"/>
  <c r="E727" i="2"/>
  <c r="F726" i="2"/>
  <c r="E726" i="2"/>
  <c r="F725" i="2"/>
  <c r="E725" i="2"/>
  <c r="F724" i="2"/>
  <c r="E724" i="2"/>
  <c r="F723" i="2"/>
  <c r="E723" i="2"/>
  <c r="F722" i="2"/>
  <c r="E722" i="2"/>
  <c r="F721" i="2"/>
  <c r="E721" i="2"/>
  <c r="F720" i="2"/>
  <c r="E720" i="2"/>
  <c r="F719" i="2"/>
  <c r="E719" i="2"/>
  <c r="F718" i="2"/>
  <c r="E718" i="2"/>
  <c r="F717" i="2"/>
  <c r="E717" i="2"/>
  <c r="F716" i="2"/>
  <c r="E716" i="2"/>
  <c r="F715" i="2"/>
  <c r="E715" i="2"/>
  <c r="F714" i="2"/>
  <c r="E714" i="2"/>
  <c r="F713" i="2"/>
  <c r="E713" i="2"/>
  <c r="F712" i="2"/>
  <c r="E712" i="2"/>
  <c r="F711" i="2"/>
  <c r="E711" i="2"/>
  <c r="F710" i="2"/>
  <c r="E710" i="2"/>
  <c r="F709" i="2"/>
  <c r="E709" i="2"/>
  <c r="F708" i="2"/>
  <c r="E708" i="2"/>
  <c r="F707" i="2"/>
  <c r="E707" i="2"/>
  <c r="F706" i="2"/>
  <c r="E706" i="2"/>
  <c r="F705" i="2"/>
  <c r="E705" i="2"/>
  <c r="F704" i="2"/>
  <c r="E704" i="2"/>
  <c r="F703" i="2"/>
  <c r="E703" i="2"/>
  <c r="F702" i="2"/>
  <c r="E702" i="2"/>
  <c r="F701" i="2"/>
  <c r="E701" i="2"/>
  <c r="F700" i="2"/>
  <c r="E700" i="2"/>
  <c r="F699" i="2"/>
  <c r="E699" i="2"/>
  <c r="F698" i="2"/>
  <c r="E698" i="2"/>
  <c r="F697" i="2"/>
  <c r="E697" i="2"/>
  <c r="F696" i="2"/>
  <c r="E696" i="2"/>
  <c r="F695" i="2"/>
  <c r="E695" i="2"/>
  <c r="F694" i="2"/>
  <c r="E694" i="2"/>
  <c r="F693" i="2"/>
  <c r="E693" i="2"/>
  <c r="F692" i="2"/>
  <c r="E692" i="2"/>
  <c r="F691" i="2"/>
  <c r="E691" i="2"/>
  <c r="F690" i="2"/>
  <c r="E690" i="2"/>
  <c r="F689" i="2"/>
  <c r="E689" i="2"/>
  <c r="F688" i="2"/>
  <c r="E688" i="2"/>
  <c r="F687" i="2"/>
  <c r="E687" i="2"/>
  <c r="F686" i="2"/>
  <c r="E686" i="2"/>
  <c r="F685" i="2"/>
  <c r="E685" i="2"/>
  <c r="F684" i="2"/>
  <c r="E684" i="2"/>
  <c r="F683" i="2"/>
  <c r="E683" i="2"/>
  <c r="F682" i="2"/>
  <c r="E682" i="2"/>
  <c r="F681" i="2"/>
  <c r="E681" i="2"/>
  <c r="F680" i="2"/>
  <c r="E680" i="2"/>
  <c r="F679" i="2"/>
  <c r="E679" i="2"/>
  <c r="F678" i="2"/>
  <c r="E678" i="2"/>
  <c r="F677" i="2"/>
  <c r="E677" i="2"/>
  <c r="F676" i="2"/>
  <c r="E676" i="2"/>
  <c r="F675" i="2"/>
  <c r="E675" i="2"/>
  <c r="F674" i="2"/>
  <c r="E674" i="2"/>
  <c r="F673" i="2"/>
  <c r="E673" i="2"/>
  <c r="F672" i="2"/>
  <c r="E672" i="2"/>
  <c r="F671" i="2"/>
  <c r="E671" i="2"/>
  <c r="F670" i="2"/>
  <c r="E670" i="2"/>
  <c r="F669" i="2"/>
  <c r="E669" i="2"/>
  <c r="F668" i="2"/>
  <c r="E668" i="2"/>
  <c r="F667" i="2"/>
  <c r="E667" i="2"/>
  <c r="F666" i="2"/>
  <c r="E666" i="2"/>
  <c r="F665" i="2"/>
  <c r="E665" i="2"/>
  <c r="F664" i="2"/>
  <c r="E664" i="2"/>
  <c r="F663" i="2"/>
  <c r="E663" i="2"/>
  <c r="F662" i="2"/>
  <c r="E662" i="2"/>
  <c r="F661" i="2"/>
  <c r="E661" i="2"/>
  <c r="F660" i="2"/>
  <c r="E660" i="2"/>
  <c r="F659" i="2"/>
  <c r="E659" i="2"/>
  <c r="F658" i="2"/>
  <c r="E658" i="2"/>
  <c r="F657" i="2"/>
  <c r="E657" i="2"/>
  <c r="F656" i="2"/>
  <c r="E656" i="2"/>
  <c r="F655" i="2"/>
  <c r="E655" i="2"/>
  <c r="F654" i="2"/>
  <c r="E654" i="2"/>
  <c r="F653" i="2"/>
  <c r="E653" i="2"/>
  <c r="F652" i="2"/>
  <c r="E652" i="2"/>
  <c r="F651" i="2"/>
  <c r="E651" i="2"/>
  <c r="F650" i="2"/>
  <c r="E650" i="2"/>
  <c r="F649" i="2"/>
  <c r="E649" i="2"/>
  <c r="F648" i="2"/>
  <c r="E648" i="2"/>
  <c r="F647" i="2"/>
  <c r="E647" i="2"/>
  <c r="F646" i="2"/>
  <c r="E646" i="2"/>
  <c r="F645" i="2"/>
  <c r="E645" i="2"/>
  <c r="F644" i="2"/>
  <c r="E644" i="2"/>
  <c r="F643" i="2"/>
  <c r="E643" i="2"/>
  <c r="F642" i="2"/>
  <c r="E642" i="2"/>
  <c r="F641" i="2"/>
  <c r="E641" i="2"/>
  <c r="F640" i="2"/>
  <c r="E640" i="2"/>
  <c r="F639" i="2"/>
  <c r="E639" i="2"/>
  <c r="F638" i="2"/>
  <c r="E638" i="2"/>
  <c r="F637" i="2"/>
  <c r="E637" i="2"/>
  <c r="F636" i="2"/>
  <c r="E636" i="2"/>
  <c r="F635" i="2"/>
  <c r="E635" i="2"/>
  <c r="F634" i="2"/>
  <c r="E634" i="2"/>
  <c r="F633" i="2"/>
  <c r="E633" i="2"/>
  <c r="F632" i="2"/>
  <c r="E632" i="2"/>
  <c r="F631" i="2"/>
  <c r="E631" i="2"/>
  <c r="F630" i="2"/>
  <c r="E630" i="2"/>
  <c r="F629" i="2"/>
  <c r="E629" i="2"/>
  <c r="F628" i="2"/>
  <c r="E628" i="2"/>
  <c r="F627" i="2"/>
  <c r="E627" i="2"/>
  <c r="F626" i="2"/>
  <c r="E626" i="2"/>
  <c r="F625" i="2"/>
  <c r="E625" i="2"/>
  <c r="F624" i="2"/>
  <c r="E624" i="2"/>
  <c r="F623" i="2"/>
  <c r="E623" i="2"/>
  <c r="F622" i="2"/>
  <c r="E622" i="2"/>
  <c r="F621" i="2"/>
  <c r="E621" i="2"/>
  <c r="F620" i="2"/>
  <c r="E620" i="2"/>
  <c r="F619" i="2"/>
  <c r="E619" i="2"/>
  <c r="F618" i="2"/>
  <c r="E618" i="2"/>
  <c r="F617" i="2"/>
  <c r="E617" i="2"/>
  <c r="F616" i="2"/>
  <c r="E616" i="2"/>
  <c r="F615" i="2"/>
  <c r="E615" i="2"/>
  <c r="F614" i="2"/>
  <c r="E614" i="2"/>
  <c r="F613" i="2"/>
  <c r="E613" i="2"/>
  <c r="F612" i="2"/>
  <c r="E612" i="2"/>
  <c r="F611" i="2"/>
  <c r="E611" i="2"/>
  <c r="F610" i="2"/>
  <c r="E610" i="2"/>
  <c r="F609" i="2"/>
  <c r="E609" i="2"/>
  <c r="F608" i="2"/>
  <c r="E608" i="2"/>
  <c r="F607" i="2"/>
  <c r="E607" i="2"/>
  <c r="F606" i="2"/>
  <c r="E606" i="2"/>
  <c r="F605" i="2"/>
  <c r="E605" i="2"/>
  <c r="F604" i="2"/>
  <c r="E604" i="2"/>
  <c r="F603" i="2"/>
  <c r="E603" i="2"/>
  <c r="F602" i="2"/>
  <c r="E602" i="2"/>
  <c r="F601" i="2"/>
  <c r="E601" i="2"/>
  <c r="F600" i="2"/>
  <c r="E600" i="2"/>
  <c r="F599" i="2"/>
  <c r="E599" i="2"/>
  <c r="F598" i="2"/>
  <c r="E598" i="2"/>
  <c r="F597" i="2"/>
  <c r="E597" i="2"/>
  <c r="F596" i="2"/>
  <c r="E596" i="2"/>
  <c r="F595" i="2"/>
  <c r="E595" i="2"/>
  <c r="F594" i="2"/>
  <c r="E594" i="2"/>
  <c r="F593" i="2"/>
  <c r="E593" i="2"/>
  <c r="F592" i="2"/>
  <c r="E592" i="2"/>
  <c r="F591" i="2"/>
  <c r="E591" i="2"/>
  <c r="F590" i="2"/>
  <c r="E590" i="2"/>
  <c r="F589" i="2"/>
  <c r="E589" i="2"/>
  <c r="F588" i="2"/>
  <c r="E588" i="2"/>
  <c r="F587" i="2"/>
  <c r="E587" i="2"/>
  <c r="F586" i="2"/>
  <c r="E586" i="2"/>
  <c r="F585" i="2"/>
  <c r="E585" i="2"/>
  <c r="F584" i="2"/>
  <c r="E584" i="2"/>
  <c r="F583" i="2"/>
  <c r="E583" i="2"/>
  <c r="F582" i="2"/>
  <c r="E582" i="2"/>
  <c r="F581" i="2"/>
  <c r="E581" i="2"/>
  <c r="F580" i="2"/>
  <c r="E580" i="2"/>
  <c r="F579" i="2"/>
  <c r="E579" i="2"/>
  <c r="F578" i="2"/>
  <c r="E578" i="2"/>
  <c r="F577" i="2"/>
  <c r="E577" i="2"/>
  <c r="F576" i="2"/>
  <c r="E576" i="2"/>
  <c r="F575" i="2"/>
  <c r="E575" i="2"/>
  <c r="F574" i="2"/>
  <c r="E574" i="2"/>
  <c r="F573" i="2"/>
  <c r="E573" i="2"/>
  <c r="F572" i="2"/>
  <c r="E572" i="2"/>
  <c r="F571" i="2"/>
  <c r="E571" i="2"/>
  <c r="F570" i="2"/>
  <c r="E570" i="2"/>
  <c r="F569" i="2"/>
  <c r="E569" i="2"/>
  <c r="F568" i="2"/>
  <c r="E568" i="2"/>
  <c r="F567" i="2"/>
  <c r="E567" i="2"/>
  <c r="F566" i="2"/>
  <c r="E566" i="2"/>
  <c r="F565" i="2"/>
  <c r="E565" i="2"/>
  <c r="F564" i="2"/>
  <c r="E564" i="2"/>
  <c r="F563" i="2"/>
  <c r="E563" i="2"/>
  <c r="F562" i="2"/>
  <c r="E562" i="2"/>
  <c r="F561" i="2"/>
  <c r="E561" i="2"/>
  <c r="F560" i="2"/>
  <c r="E560" i="2"/>
  <c r="F559" i="2"/>
  <c r="E559" i="2"/>
  <c r="F558" i="2"/>
  <c r="E558" i="2"/>
  <c r="F557" i="2"/>
  <c r="E557" i="2"/>
  <c r="F556" i="2"/>
  <c r="E556" i="2"/>
  <c r="F555" i="2"/>
  <c r="E555" i="2"/>
  <c r="F554" i="2"/>
  <c r="E554" i="2"/>
  <c r="F553" i="2"/>
  <c r="E553" i="2"/>
  <c r="F552" i="2"/>
  <c r="E552" i="2"/>
  <c r="F551" i="2"/>
  <c r="E551" i="2"/>
  <c r="F550" i="2"/>
  <c r="E550" i="2"/>
  <c r="F549" i="2"/>
  <c r="E549" i="2"/>
  <c r="F548" i="2"/>
  <c r="E548" i="2"/>
  <c r="F547" i="2"/>
  <c r="E547" i="2"/>
  <c r="F546" i="2"/>
  <c r="E546" i="2"/>
  <c r="F545" i="2"/>
  <c r="E545" i="2"/>
  <c r="F544" i="2"/>
  <c r="E544" i="2"/>
  <c r="F543" i="2"/>
  <c r="E543" i="2"/>
  <c r="F542" i="2"/>
  <c r="E542" i="2"/>
  <c r="F541" i="2"/>
  <c r="E541" i="2"/>
  <c r="F540" i="2"/>
  <c r="E540" i="2"/>
  <c r="F539" i="2"/>
  <c r="E539" i="2"/>
  <c r="F538" i="2"/>
  <c r="E538" i="2"/>
  <c r="F537" i="2"/>
  <c r="E537" i="2"/>
  <c r="F536" i="2"/>
  <c r="E536" i="2"/>
  <c r="F535" i="2"/>
  <c r="E535" i="2"/>
  <c r="F534" i="2"/>
  <c r="E534" i="2"/>
  <c r="F533" i="2"/>
  <c r="E533" i="2"/>
  <c r="F532" i="2"/>
  <c r="E532" i="2"/>
  <c r="F531" i="2"/>
  <c r="E531" i="2"/>
  <c r="F530" i="2"/>
  <c r="E530" i="2"/>
  <c r="F529" i="2"/>
  <c r="E529" i="2"/>
  <c r="F528" i="2"/>
  <c r="E528" i="2"/>
  <c r="F527" i="2"/>
  <c r="E527" i="2"/>
  <c r="F526" i="2"/>
  <c r="E526" i="2"/>
  <c r="F525" i="2"/>
  <c r="E525" i="2"/>
  <c r="F524" i="2"/>
  <c r="E524" i="2"/>
  <c r="F523" i="2"/>
  <c r="E523" i="2"/>
  <c r="F522" i="2"/>
  <c r="E522" i="2"/>
  <c r="F521" i="2"/>
  <c r="E521" i="2"/>
  <c r="F520" i="2"/>
  <c r="E520" i="2"/>
  <c r="F519" i="2"/>
  <c r="E519" i="2"/>
  <c r="F518" i="2"/>
  <c r="E518" i="2"/>
  <c r="F517" i="2"/>
  <c r="E517" i="2"/>
  <c r="F516" i="2"/>
  <c r="E516" i="2"/>
  <c r="F515" i="2"/>
  <c r="E515" i="2"/>
  <c r="F514" i="2"/>
  <c r="E514" i="2"/>
  <c r="F513" i="2"/>
  <c r="E513" i="2"/>
  <c r="F512" i="2"/>
  <c r="E512" i="2"/>
  <c r="F511" i="2"/>
  <c r="E511" i="2"/>
  <c r="F510" i="2"/>
  <c r="E510" i="2"/>
  <c r="F509" i="2"/>
  <c r="E509" i="2"/>
  <c r="F508" i="2"/>
  <c r="E508" i="2"/>
  <c r="F507" i="2"/>
  <c r="E507" i="2"/>
  <c r="F506" i="2"/>
  <c r="E506" i="2"/>
  <c r="F505" i="2"/>
  <c r="E505" i="2"/>
  <c r="F504" i="2"/>
  <c r="E504" i="2"/>
  <c r="F503" i="2"/>
  <c r="E503" i="2"/>
  <c r="F502" i="2"/>
  <c r="E502" i="2"/>
  <c r="F501" i="2"/>
  <c r="E501" i="2"/>
  <c r="F500" i="2"/>
  <c r="E500" i="2"/>
  <c r="F499" i="2"/>
  <c r="E499" i="2"/>
  <c r="F498" i="2"/>
  <c r="E498" i="2"/>
  <c r="F497" i="2"/>
  <c r="E497" i="2"/>
  <c r="F496" i="2"/>
  <c r="E496" i="2"/>
  <c r="F495" i="2"/>
  <c r="E495" i="2"/>
  <c r="F494" i="2"/>
  <c r="E494" i="2"/>
  <c r="F493" i="2"/>
  <c r="E493" i="2"/>
  <c r="F492" i="2"/>
  <c r="E492" i="2"/>
  <c r="F491" i="2"/>
  <c r="E491" i="2"/>
  <c r="F490" i="2"/>
  <c r="E490" i="2"/>
  <c r="F489" i="2"/>
  <c r="E489" i="2"/>
  <c r="F488" i="2"/>
  <c r="E488" i="2"/>
  <c r="F487" i="2"/>
  <c r="E487" i="2"/>
  <c r="F486" i="2"/>
  <c r="E486" i="2"/>
  <c r="F485" i="2"/>
  <c r="E485" i="2"/>
  <c r="F484" i="2"/>
  <c r="E484" i="2"/>
  <c r="F483" i="2"/>
  <c r="E483" i="2"/>
  <c r="F482" i="2"/>
  <c r="E482" i="2"/>
  <c r="F481" i="2"/>
  <c r="E481" i="2"/>
  <c r="F480" i="2"/>
  <c r="E480" i="2"/>
  <c r="F479" i="2"/>
  <c r="E479" i="2"/>
  <c r="F478" i="2"/>
  <c r="E478" i="2"/>
  <c r="F477" i="2"/>
  <c r="E477" i="2"/>
  <c r="F476" i="2"/>
  <c r="E476" i="2"/>
  <c r="F475" i="2"/>
  <c r="E475" i="2"/>
  <c r="F474" i="2"/>
  <c r="E474" i="2"/>
  <c r="F473" i="2"/>
  <c r="E473" i="2"/>
  <c r="F472" i="2"/>
  <c r="E472" i="2"/>
  <c r="F471" i="2"/>
  <c r="E471" i="2"/>
  <c r="F470" i="2"/>
  <c r="E470" i="2"/>
  <c r="F469" i="2"/>
  <c r="E469" i="2"/>
  <c r="F468" i="2"/>
  <c r="E468" i="2"/>
  <c r="F467" i="2"/>
  <c r="E467" i="2"/>
  <c r="F466" i="2"/>
  <c r="E466" i="2"/>
  <c r="F465" i="2"/>
  <c r="E465" i="2"/>
  <c r="F464" i="2"/>
  <c r="E464" i="2"/>
  <c r="F463" i="2"/>
  <c r="E463" i="2"/>
  <c r="F462" i="2"/>
  <c r="E462" i="2"/>
  <c r="F461" i="2"/>
  <c r="E461" i="2"/>
  <c r="F460" i="2"/>
  <c r="E460" i="2"/>
  <c r="F459" i="2"/>
  <c r="E459" i="2"/>
  <c r="F458" i="2"/>
  <c r="E458" i="2"/>
  <c r="F457" i="2"/>
  <c r="E457" i="2"/>
  <c r="F456" i="2"/>
  <c r="E456" i="2"/>
  <c r="F455" i="2"/>
  <c r="E455" i="2"/>
  <c r="F454" i="2"/>
  <c r="E454" i="2"/>
  <c r="F453" i="2"/>
  <c r="E453" i="2"/>
  <c r="F452" i="2"/>
  <c r="E452" i="2"/>
  <c r="F451" i="2"/>
  <c r="E451" i="2"/>
  <c r="F450" i="2"/>
  <c r="E450" i="2"/>
  <c r="F449" i="2"/>
  <c r="E449" i="2"/>
  <c r="F448" i="2"/>
  <c r="E448" i="2"/>
  <c r="F447" i="2"/>
  <c r="E447" i="2"/>
  <c r="F446" i="2"/>
  <c r="E446" i="2"/>
  <c r="F445" i="2"/>
  <c r="E445" i="2"/>
  <c r="F444" i="2"/>
  <c r="E444" i="2"/>
  <c r="F443" i="2"/>
  <c r="E443" i="2"/>
  <c r="F442" i="2"/>
  <c r="E442" i="2"/>
  <c r="F441" i="2"/>
  <c r="E441" i="2"/>
  <c r="F440" i="2"/>
  <c r="E440" i="2"/>
  <c r="F439" i="2"/>
  <c r="E439" i="2"/>
  <c r="F438" i="2"/>
  <c r="E438" i="2"/>
  <c r="F437" i="2"/>
  <c r="E437" i="2"/>
  <c r="F436" i="2"/>
  <c r="E436" i="2"/>
  <c r="F435" i="2"/>
  <c r="E435" i="2"/>
  <c r="F434" i="2"/>
  <c r="E434" i="2"/>
  <c r="F433" i="2"/>
  <c r="E433" i="2"/>
  <c r="F432" i="2"/>
  <c r="E432" i="2"/>
  <c r="F431" i="2"/>
  <c r="E431" i="2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F423" i="2"/>
  <c r="E423" i="2"/>
  <c r="F422" i="2"/>
  <c r="E422" i="2"/>
  <c r="F421" i="2"/>
  <c r="E421" i="2"/>
  <c r="F420" i="2"/>
  <c r="E420" i="2"/>
  <c r="F419" i="2"/>
  <c r="E419" i="2"/>
  <c r="F418" i="2"/>
  <c r="E418" i="2"/>
  <c r="F417" i="2"/>
  <c r="E417" i="2"/>
  <c r="F416" i="2"/>
  <c r="E416" i="2"/>
  <c r="F415" i="2"/>
  <c r="E415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E408" i="2"/>
  <c r="F407" i="2"/>
  <c r="E407" i="2"/>
  <c r="F406" i="2"/>
  <c r="E406" i="2"/>
  <c r="F405" i="2"/>
  <c r="E405" i="2"/>
  <c r="F404" i="2"/>
  <c r="E404" i="2"/>
  <c r="F403" i="2"/>
  <c r="E403" i="2"/>
  <c r="F402" i="2"/>
  <c r="E402" i="2"/>
  <c r="F401" i="2"/>
  <c r="E401" i="2"/>
  <c r="F400" i="2"/>
  <c r="E400" i="2"/>
  <c r="F399" i="2"/>
  <c r="E399" i="2"/>
  <c r="F398" i="2"/>
  <c r="E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F391" i="2"/>
  <c r="E391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F383" i="2"/>
  <c r="E383" i="2"/>
  <c r="F382" i="2"/>
  <c r="E382" i="2"/>
  <c r="F381" i="2"/>
  <c r="E381" i="2"/>
  <c r="F380" i="2"/>
  <c r="E380" i="2"/>
  <c r="F379" i="2"/>
  <c r="E379" i="2"/>
  <c r="F378" i="2"/>
  <c r="E378" i="2"/>
  <c r="F377" i="2"/>
  <c r="E377" i="2"/>
  <c r="F376" i="2"/>
  <c r="E376" i="2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F367" i="2"/>
  <c r="E367" i="2"/>
  <c r="F366" i="2"/>
  <c r="E366" i="2"/>
  <c r="F365" i="2"/>
  <c r="E365" i="2"/>
  <c r="F364" i="2"/>
  <c r="E364" i="2"/>
  <c r="F363" i="2"/>
  <c r="E363" i="2"/>
  <c r="F362" i="2"/>
  <c r="E362" i="2"/>
  <c r="F361" i="2"/>
  <c r="E361" i="2"/>
  <c r="F360" i="2"/>
  <c r="E360" i="2"/>
  <c r="F359" i="2"/>
  <c r="E359" i="2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E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F338" i="2"/>
  <c r="E338" i="2"/>
  <c r="F337" i="2"/>
  <c r="E337" i="2"/>
  <c r="F336" i="2"/>
  <c r="E336" i="2"/>
  <c r="F335" i="2"/>
  <c r="E335" i="2"/>
  <c r="F334" i="2"/>
  <c r="E334" i="2"/>
  <c r="F333" i="2"/>
  <c r="E333" i="2"/>
  <c r="F332" i="2"/>
  <c r="E332" i="2"/>
  <c r="F331" i="2"/>
  <c r="E331" i="2"/>
  <c r="F330" i="2"/>
  <c r="E330" i="2"/>
  <c r="F329" i="2"/>
  <c r="E329" i="2"/>
  <c r="F328" i="2"/>
  <c r="E328" i="2"/>
  <c r="F327" i="2"/>
  <c r="E327" i="2"/>
  <c r="F326" i="2"/>
  <c r="E326" i="2"/>
  <c r="F325" i="2"/>
  <c r="E325" i="2"/>
  <c r="F324" i="2"/>
  <c r="E324" i="2"/>
  <c r="F323" i="2"/>
  <c r="E323" i="2"/>
  <c r="F322" i="2"/>
  <c r="E322" i="2"/>
  <c r="F321" i="2"/>
  <c r="E321" i="2"/>
  <c r="F320" i="2"/>
  <c r="E320" i="2"/>
  <c r="F319" i="2"/>
  <c r="E319" i="2"/>
  <c r="F318" i="2"/>
  <c r="E318" i="2"/>
  <c r="F317" i="2"/>
  <c r="E317" i="2"/>
  <c r="F316" i="2"/>
  <c r="E316" i="2"/>
  <c r="F315" i="2"/>
  <c r="E315" i="2"/>
  <c r="F314" i="2"/>
  <c r="E314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F298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F257" i="2"/>
  <c r="E257" i="2"/>
  <c r="F256" i="2"/>
  <c r="E256" i="2"/>
  <c r="F255" i="2"/>
  <c r="E255" i="2"/>
  <c r="F254" i="2"/>
  <c r="E254" i="2"/>
  <c r="F253" i="2"/>
  <c r="E253" i="2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F243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F228" i="2"/>
  <c r="E228" i="2"/>
  <c r="F227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F220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F213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F189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F168" i="2"/>
  <c r="E168" i="2"/>
  <c r="F167" i="2"/>
  <c r="E167" i="2"/>
  <c r="F166" i="2"/>
  <c r="E166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N116" i="1"/>
  <c r="Q116" i="1" s="1"/>
  <c r="M116" i="1"/>
  <c r="P116" i="1" s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Q32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Q18" i="1"/>
  <c r="A18" i="1"/>
  <c r="A17" i="1"/>
  <c r="A16" i="1"/>
  <c r="A15" i="1"/>
  <c r="A14" i="1"/>
  <c r="A13" i="1"/>
  <c r="A12" i="1"/>
  <c r="A11" i="1"/>
  <c r="A10" i="1"/>
  <c r="A9" i="1"/>
  <c r="Q8" i="1"/>
  <c r="A8" i="1"/>
  <c r="A7" i="1"/>
  <c r="A6" i="1"/>
  <c r="A5" i="1"/>
  <c r="A4" i="1"/>
  <c r="A3" i="1"/>
  <c r="A2" i="1"/>
  <c r="F28" i="3" l="1"/>
  <c r="E30" i="3"/>
  <c r="G30" i="3" s="1"/>
  <c r="F35" i="3"/>
  <c r="E35" i="3"/>
  <c r="G35" i="3" s="1"/>
  <c r="E38" i="3"/>
  <c r="G38" i="3" s="1"/>
  <c r="F43" i="3"/>
  <c r="E43" i="3"/>
  <c r="G43" i="3" s="1"/>
  <c r="E46" i="3"/>
  <c r="G46" i="3" s="1"/>
  <c r="F51" i="3"/>
  <c r="E51" i="3"/>
  <c r="G51" i="3" s="1"/>
  <c r="E54" i="3"/>
  <c r="G54" i="3" s="1"/>
  <c r="F59" i="3"/>
  <c r="E59" i="3"/>
  <c r="G59" i="3" s="1"/>
  <c r="E62" i="3"/>
  <c r="G62" i="3" s="1"/>
  <c r="F67" i="3"/>
  <c r="F69" i="3"/>
  <c r="F71" i="3"/>
  <c r="F73" i="3"/>
  <c r="F75" i="3"/>
  <c r="F77" i="3"/>
  <c r="F79" i="3"/>
  <c r="F31" i="3"/>
  <c r="E31" i="3"/>
  <c r="G31" i="3" s="1"/>
  <c r="E34" i="3"/>
  <c r="G34" i="3" s="1"/>
  <c r="F39" i="3"/>
  <c r="E39" i="3"/>
  <c r="G39" i="3" s="1"/>
  <c r="E42" i="3"/>
  <c r="G42" i="3" s="1"/>
  <c r="F47" i="3"/>
  <c r="E47" i="3"/>
  <c r="G47" i="3" s="1"/>
  <c r="E50" i="3"/>
  <c r="G50" i="3" s="1"/>
  <c r="F55" i="3"/>
  <c r="E55" i="3"/>
  <c r="G55" i="3" s="1"/>
  <c r="E58" i="3"/>
  <c r="G58" i="3" s="1"/>
  <c r="F63" i="3"/>
  <c r="E63" i="3"/>
  <c r="G63" i="3" s="1"/>
  <c r="E66" i="3"/>
  <c r="G66" i="3" s="1"/>
  <c r="F68" i="3"/>
  <c r="F70" i="3"/>
  <c r="F72" i="3"/>
  <c r="F74" i="3"/>
  <c r="F76" i="3"/>
  <c r="F78" i="3"/>
</calcChain>
</file>

<file path=xl/comments1.xml><?xml version="1.0" encoding="utf-8"?>
<comments xmlns="http://schemas.openxmlformats.org/spreadsheetml/2006/main">
  <authors>
    <author>Zhu, Wenjia</author>
  </authors>
  <commentList>
    <comment ref="Q32" authorId="0" shapeId="0">
      <text>
        <r>
          <rPr>
            <b/>
            <sz val="9"/>
            <color indexed="81"/>
            <rFont val="Tahoma"/>
            <family val="2"/>
          </rPr>
          <t>Zhu, Wenjia:</t>
        </r>
        <r>
          <rPr>
            <sz val="9"/>
            <color indexed="81"/>
            <rFont val="Tahoma"/>
            <family val="2"/>
          </rPr>
          <t xml:space="preserve">
was 0.00142896187026054, adjusted based on FPL's M&amp;V ratio</t>
        </r>
      </text>
    </comment>
  </commentList>
</comments>
</file>

<file path=xl/sharedStrings.xml><?xml version="1.0" encoding="utf-8"?>
<sst xmlns="http://schemas.openxmlformats.org/spreadsheetml/2006/main" count="9940" uniqueCount="400">
  <si>
    <t>PairText</t>
  </si>
  <si>
    <t>MeasureName</t>
  </si>
  <si>
    <t>Segment</t>
  </si>
  <si>
    <t>Subcategory</t>
  </si>
  <si>
    <t>EndUse</t>
  </si>
  <si>
    <t>EquipmentNonEquipment</t>
  </si>
  <si>
    <t>peakkW1_EMD</t>
  </si>
  <si>
    <t>peakkW8_EMD</t>
  </si>
  <si>
    <t>annualkW_EMD</t>
  </si>
  <si>
    <t>peakkW1_BASE</t>
  </si>
  <si>
    <t>peakkW8_BASE</t>
  </si>
  <si>
    <t>annualkW_BASE</t>
  </si>
  <si>
    <t>savekW_8</t>
  </si>
  <si>
    <t>savekW_1</t>
  </si>
  <si>
    <t>saveannualkW</t>
  </si>
  <si>
    <t>summer_ratio</t>
  </si>
  <si>
    <t>winter_ratio</t>
  </si>
  <si>
    <t>High Efficiency Chiller (water cooled)</t>
  </si>
  <si>
    <t>DATACENTER</t>
  </si>
  <si>
    <t>HVAC</t>
  </si>
  <si>
    <t>Cooling</t>
  </si>
  <si>
    <t>high-eff equip.</t>
  </si>
  <si>
    <t>Chiller Early Retirement</t>
  </si>
  <si>
    <t>non-equipment</t>
  </si>
  <si>
    <t>Adjustable Speed Drives (ASD)</t>
  </si>
  <si>
    <t>Partial Thermal Energy Storage</t>
  </si>
  <si>
    <t>Cooling Tower Optimization</t>
  </si>
  <si>
    <t>Cooling&amp;Heating</t>
  </si>
  <si>
    <t>Energy Management System</t>
  </si>
  <si>
    <t>Fan Motor - correct sizing</t>
  </si>
  <si>
    <t>Chiller Tune Up / Diagnostics</t>
  </si>
  <si>
    <t>Reduction/Optimization in Fan Flowrate</t>
  </si>
  <si>
    <t>Full Thermal Energy Storage</t>
  </si>
  <si>
    <t>Duct Testing &amp; Sealing</t>
  </si>
  <si>
    <t>Hydronic Economizer</t>
  </si>
  <si>
    <t>High Efficiency Chiller (air cooled)</t>
  </si>
  <si>
    <t>Chilled Water Reset, Optimizer System for Chiller(s)</t>
  </si>
  <si>
    <t>High Efficiency ASD Chiller</t>
  </si>
  <si>
    <t>Outside Air Economizer</t>
  </si>
  <si>
    <t>OFFICE</t>
  </si>
  <si>
    <t>Ceiling Insulation</t>
  </si>
  <si>
    <t>Light Colored Roofs and Walls/Cool Roofs</t>
  </si>
  <si>
    <t>Large Commercial Building Re-Commissioning</t>
  </si>
  <si>
    <t>Set-Back Programmable Thermostat</t>
  </si>
  <si>
    <t>Window Film</t>
  </si>
  <si>
    <t>Green roof - vegetated rooftop</t>
  </si>
  <si>
    <t>Bipolar Ionization</t>
  </si>
  <si>
    <t>demand controlled ventilation</t>
  </si>
  <si>
    <t>Tinted Glass</t>
  </si>
  <si>
    <t>Commercial Windows, 2012 IECC Standard, SHGC 0.25</t>
  </si>
  <si>
    <t>Reduction/Optimization of Outside Air Ventilation</t>
  </si>
  <si>
    <t>High Efficiency Packaged AC - Air Cooled 11.0 EER</t>
  </si>
  <si>
    <t>RETAIL</t>
  </si>
  <si>
    <t>High Efficiency Packaged AC - Air Cooled 11.5 EER</t>
  </si>
  <si>
    <t>High Efficiency Packaged AC - Air Cooled 14.0 SEER</t>
  </si>
  <si>
    <t>HVAC Diagnostic/Air Conditioner Tune Up</t>
  </si>
  <si>
    <t>LODGING</t>
  </si>
  <si>
    <t>SMALL OFFICE</t>
  </si>
  <si>
    <t>Data Center - Energy efficient design (even loading on servers, HVAC system)</t>
  </si>
  <si>
    <t>Data Center</t>
  </si>
  <si>
    <t>Office Equipment</t>
  </si>
  <si>
    <t>Network PC Power Management</t>
  </si>
  <si>
    <t>Data Center - Server/Storage virtualization</t>
  </si>
  <si>
    <t>Data Center - Energy efficient servers</t>
  </si>
  <si>
    <t>Data Center - Server/Storage consolidation</t>
  </si>
  <si>
    <t>HVAC Diagnostic/Heat Pump Tune Up</t>
  </si>
  <si>
    <t>Dehumidification system</t>
  </si>
  <si>
    <t>High Efficiency Heat Pump - Water Cooled 14 EER 4.6 COP</t>
  </si>
  <si>
    <t>Variable Refrigerant Flow Heat Pump</t>
  </si>
  <si>
    <t>Ground Source Heat Pump</t>
  </si>
  <si>
    <t>Facility Commissioning</t>
  </si>
  <si>
    <t>Insulation for bare suction lines</t>
  </si>
  <si>
    <t>GROCERY</t>
  </si>
  <si>
    <t>Large Storage</t>
  </si>
  <si>
    <t>Refrigeration</t>
  </si>
  <si>
    <t>Refrigerated Case Special Doors with low/no anti-sweat heat</t>
  </si>
  <si>
    <t>Display</t>
  </si>
  <si>
    <t>Auto-Closers for Cooler or Freezer Doors</t>
  </si>
  <si>
    <t>Retrofit open vertical refrigerated case with glass door</t>
  </si>
  <si>
    <t>Small Storage</t>
  </si>
  <si>
    <t>Air curtain technology</t>
  </si>
  <si>
    <t>Commercial Solid Door Refrigerator &amp; Freezer (Energy Star)</t>
  </si>
  <si>
    <t>High Efficiency Packaged Refrigeration Equip</t>
  </si>
  <si>
    <t>High Efficiency Glass Doors</t>
  </si>
  <si>
    <t>LED Refrigerated Case Door Lighting</t>
  </si>
  <si>
    <t>ECM Case Motors</t>
  </si>
  <si>
    <t>Fast Acting Door</t>
  </si>
  <si>
    <t>Night Covers for Display Cases</t>
  </si>
  <si>
    <t>Dock door seals</t>
  </si>
  <si>
    <t>Refrigerated Case Door Lighting - Electronic Ballasts</t>
  </si>
  <si>
    <t>Economizer for Walk-in Coolers</t>
  </si>
  <si>
    <t>Evaporator Fan ECMotor Controller on Walk-ins</t>
  </si>
  <si>
    <t>Glass or Acrylic Doors: low temperature case</t>
  </si>
  <si>
    <t>Strip Curtains</t>
  </si>
  <si>
    <t>Refrigerated Display Case Lighting Controls</t>
  </si>
  <si>
    <t>Anti-Sweat Heat Control-Humidistat</t>
  </si>
  <si>
    <t>High Efficiency Refrigeration Compressor</t>
  </si>
  <si>
    <t>Food Service Refrigeration: Cooler/Freezer Door Gaskets</t>
  </si>
  <si>
    <t>Vendor Miser</t>
  </si>
  <si>
    <t>Vending</t>
  </si>
  <si>
    <t>Refrigerated Beverage Vending Machine (Energy Star)</t>
  </si>
  <si>
    <t>ENERGY STAR Monitor</t>
  </si>
  <si>
    <t>HOSPITAL</t>
  </si>
  <si>
    <t>Plug Loads</t>
  </si>
  <si>
    <t>ENERGY STAR Personal Computer (desktop or laptop)</t>
  </si>
  <si>
    <t>LED Exit Sign, Replacing Incandescent</t>
  </si>
  <si>
    <t>Exit</t>
  </si>
  <si>
    <t>Interior Lighting</t>
  </si>
  <si>
    <t>cold cathode screw-in bulb</t>
  </si>
  <si>
    <t>Downlights &amp; Strips</t>
  </si>
  <si>
    <t>Indoor Daylight Sensors</t>
  </si>
  <si>
    <t>LED Task Lighting/Screw-in (replacing incandescent lights)</t>
  </si>
  <si>
    <t>T8 lamp (any length) electronic ballast</t>
  </si>
  <si>
    <t>Troffers</t>
  </si>
  <si>
    <t>T5 Lighting (base T-8)</t>
  </si>
  <si>
    <t>Reflectors/Delamping</t>
  </si>
  <si>
    <t>Various</t>
  </si>
  <si>
    <t>Light Pipes</t>
  </si>
  <si>
    <t>Halogen Lamp</t>
  </si>
  <si>
    <t>LED Replacement for Standard T8</t>
  </si>
  <si>
    <t>Exterior Bi-Level Lighting Control</t>
  </si>
  <si>
    <t>Exterior Lighting</t>
  </si>
  <si>
    <t>Bi-Level Lighting Control</t>
  </si>
  <si>
    <t>Compact Fluorescent Lamp/Screw-in</t>
  </si>
  <si>
    <t>Electrodeless Fluorescent</t>
  </si>
  <si>
    <t>Compact Fluorescent Lamp/Hardwire (Fixture)</t>
  </si>
  <si>
    <t>Insulation for Built-Up Roofing (BUR) system</t>
  </si>
  <si>
    <t>Exit Sign Retrofit: Compact Fluorescent, replacing incandescent</t>
  </si>
  <si>
    <t>T8 High Performance Fixture</t>
  </si>
  <si>
    <t>T8 Lamp High Performance</t>
  </si>
  <si>
    <t>LED or Equivalent Sign Lighting</t>
  </si>
  <si>
    <t>Mercury Vapor to HID (outdoor)</t>
  </si>
  <si>
    <t>HPS Lamps - Street</t>
  </si>
  <si>
    <t>Induction Lamps (baseline incandescent or mercury vapor)</t>
  </si>
  <si>
    <t>LED exterior lighting</t>
  </si>
  <si>
    <t>Incandescent to HID (outdoor)</t>
  </si>
  <si>
    <t>ENERGY STAR Uninterruptable Power Supply</t>
  </si>
  <si>
    <t>Faucet Aerator</t>
  </si>
  <si>
    <t>Water Heaters</t>
  </si>
  <si>
    <t>Water Heating</t>
  </si>
  <si>
    <t>High Efficiency small instantaneous water heaters (25% above the minimum)</t>
  </si>
  <si>
    <t>Pipe Insulation</t>
  </si>
  <si>
    <t>Low Flow Showerhead</t>
  </si>
  <si>
    <t>Low-Flow Pre-Rinse Spray Valves - 0.6 GPM (Code to high Efficiency)</t>
  </si>
  <si>
    <t>RESTAURANT</t>
  </si>
  <si>
    <t>Heat Trap</t>
  </si>
  <si>
    <t>Insulating Blanket (R=6.7)</t>
  </si>
  <si>
    <t>Heat Pump Water Heater</t>
  </si>
  <si>
    <t>Solar Water Heater</t>
  </si>
  <si>
    <t>Low-temperature dishwasher - Conveyer</t>
  </si>
  <si>
    <t>Low-Flow Pre-Rinse Spray Valves  - 1.6 GPM (Existing to Code)</t>
  </si>
  <si>
    <t>Insulating Blanket (R=11)</t>
  </si>
  <si>
    <t>Drain Heat Exchanger</t>
  </si>
  <si>
    <t>Storage Water Heater</t>
  </si>
  <si>
    <t>Hotels - lighting smart sensor</t>
  </si>
  <si>
    <t>Smart Plug Load Power Strips</t>
  </si>
  <si>
    <t>Energy Star External Power Adapter</t>
  </si>
  <si>
    <t>Energy Star Battery Charging System (for small cordless products)</t>
  </si>
  <si>
    <t>Energy Star Imaging Equipment</t>
  </si>
  <si>
    <t>Imaging Equipment</t>
  </si>
  <si>
    <t>Office Load Control (shed)</t>
  </si>
  <si>
    <t>PCs</t>
  </si>
  <si>
    <t>High Efficiency Water Heater - 50 gal. EF= .94 (base=.86)</t>
  </si>
  <si>
    <t>LED Overhead Lighting (replacing metal halide canopy lights)</t>
  </si>
  <si>
    <t>EnergySmart Schools</t>
  </si>
  <si>
    <t>Construction</t>
  </si>
  <si>
    <t>ASD HVAC Fan</t>
  </si>
  <si>
    <t>WAREHOUSE</t>
  </si>
  <si>
    <t>Interior High Bay Linear Fluorescent Fixture (T8 or T5 w/reflector)</t>
  </si>
  <si>
    <t>High Bay</t>
  </si>
  <si>
    <t>Interior Metal Halide Pulse Start Fixtures</t>
  </si>
  <si>
    <t>ceramic metal halide</t>
  </si>
  <si>
    <t>HID Lighting</t>
  </si>
  <si>
    <t>Interior High Bay LED Fixture</t>
  </si>
  <si>
    <t>High efficiency griddle</t>
  </si>
  <si>
    <t>Griddles</t>
  </si>
  <si>
    <t>Cooking</t>
  </si>
  <si>
    <t>Commercial Hot Food Holding Cabinets (Energy Star)</t>
  </si>
  <si>
    <t>Holding Cabinets</t>
  </si>
  <si>
    <t>Solid-state temperature controls</t>
  </si>
  <si>
    <t>Cookers</t>
  </si>
  <si>
    <t>High efficiency induction cooking</t>
  </si>
  <si>
    <t>Commercial Steam Cookers (Energy Star)</t>
  </si>
  <si>
    <t>Steamers</t>
  </si>
  <si>
    <t>High efficiency fryers (Energy Star)</t>
  </si>
  <si>
    <t>Fryers</t>
  </si>
  <si>
    <t>Connectionless (Boilerless) Steamers</t>
  </si>
  <si>
    <t>High Efficiency Combination Oven - Energy Star</t>
  </si>
  <si>
    <t>Ovens</t>
  </si>
  <si>
    <t>Energy Star commercial dishwasher</t>
  </si>
  <si>
    <t>Dishwasher</t>
  </si>
  <si>
    <t>Miscellaneous</t>
  </si>
  <si>
    <t>High Efficiency Ice Makers - Energy Star</t>
  </si>
  <si>
    <t>EDUCATION</t>
  </si>
  <si>
    <t>Commercial energy recovery ventilation systems</t>
  </si>
  <si>
    <t>High Efficiency Heat Pump - Air Cooled 14 SEER</t>
  </si>
  <si>
    <t>High Efficiency Heat Pump - Air Cooled 11.5 EER 3.2 COP</t>
  </si>
  <si>
    <t>Hotel Key Card Room Energy Control System</t>
  </si>
  <si>
    <t>Low-temperature dishwasher - Stationery</t>
  </si>
  <si>
    <t>Low-water Dishwasher (Energy Star)</t>
  </si>
  <si>
    <t>Hi Eff HVAC System Design</t>
  </si>
  <si>
    <t>Active chilled beam cooling</t>
  </si>
  <si>
    <t>High Efficiency CRAC Unit</t>
  </si>
  <si>
    <t>High Efficiency Ventilation System Design</t>
  </si>
  <si>
    <t>Ductless Mini-Split AC, 4 Ton, 16 SEER</t>
  </si>
  <si>
    <t>Outdoor Motion Sensor</t>
  </si>
  <si>
    <t>Business Energy Report</t>
  </si>
  <si>
    <t>Other</t>
  </si>
  <si>
    <t>Real-time Information Monitoring</t>
  </si>
  <si>
    <t>Ductless Mini-Split HP, 4 Ton, 16 SEER, 9 HSPF</t>
  </si>
  <si>
    <t>Occupancy Sensor (interior lighting)</t>
  </si>
  <si>
    <t>Photocell Controls (outdoor)</t>
  </si>
  <si>
    <t>Compressed Air System Improvements</t>
  </si>
  <si>
    <t>Ozone commercial laundry system</t>
  </si>
  <si>
    <t>Energy Star Clothes Washer</t>
  </si>
  <si>
    <t>Timer for recirculation pump</t>
  </si>
  <si>
    <t>Efficient Pool Pump</t>
  </si>
  <si>
    <t>Efficient Pool Pump (VSD for Pump)</t>
  </si>
  <si>
    <t>Energy Efficient Laboratory Fume Hood</t>
  </si>
  <si>
    <t>High efficiency ventilation hoods</t>
  </si>
  <si>
    <t>CO sensors for parking garage exhaust fans</t>
  </si>
  <si>
    <t>Elevators</t>
  </si>
  <si>
    <t>Elevator</t>
  </si>
  <si>
    <t>Energy Star Water Cooler</t>
  </si>
  <si>
    <t>Water Cooler</t>
  </si>
  <si>
    <t>Off Peak Battery Charging</t>
  </si>
  <si>
    <t>Low-Pressure Impact Sprinkler Nozzle: Permanent, Solid-Set</t>
  </si>
  <si>
    <t>Low-Pressure Impact Sprinkler Nozzle: Portable, Hand-Move</t>
  </si>
  <si>
    <t>Sprinkler Irrigation to Micro Irrigation System: No Well</t>
  </si>
  <si>
    <t>Tape drip irrigation</t>
  </si>
  <si>
    <t>Sprinkler Irrigation to Micro Irrigation System: Well</t>
  </si>
  <si>
    <t>Smart, Wifi-enabled Thermostat</t>
  </si>
  <si>
    <t>Infiltration reduction</t>
  </si>
  <si>
    <t>Heat Pump Clothes Dryer</t>
  </si>
  <si>
    <t>Energy Star Dryer</t>
  </si>
  <si>
    <t>Energy Star Refrigerator</t>
  </si>
  <si>
    <t>Greenhouse Heat Curtain</t>
  </si>
  <si>
    <t>OFFICE_no24/7</t>
  </si>
  <si>
    <t>SMALL OFFICE_no 24/7</t>
  </si>
  <si>
    <t>Interior Lighting Controls</t>
  </si>
  <si>
    <t>Pool Heater</t>
  </si>
  <si>
    <t>Duct insulation</t>
  </si>
  <si>
    <t>RESIDENTIAL</t>
  </si>
  <si>
    <t>Solar Water Heater_FL Study</t>
  </si>
  <si>
    <t>Analysis</t>
  </si>
  <si>
    <t>FEECA Measure</t>
  </si>
  <si>
    <t>FEECA Segment</t>
  </si>
  <si>
    <t>PairText_FEECA</t>
  </si>
  <si>
    <t>Efficient Exhaust Hood</t>
  </si>
  <si>
    <t>Assembly</t>
  </si>
  <si>
    <t>College and University</t>
  </si>
  <si>
    <t>Grocery</t>
  </si>
  <si>
    <t>Healthcare</t>
  </si>
  <si>
    <t>Hospitals</t>
  </si>
  <si>
    <t>Institutional</t>
  </si>
  <si>
    <t>Lodging/Hospitality</t>
  </si>
  <si>
    <t>Offices</t>
  </si>
  <si>
    <t>Restaurants</t>
  </si>
  <si>
    <t>Retail</t>
  </si>
  <si>
    <t>Schools K-12</t>
  </si>
  <si>
    <t>Warehouse</t>
  </si>
  <si>
    <t>Energy Star Commercial Oven</t>
  </si>
  <si>
    <t>Energy Star Fryer</t>
  </si>
  <si>
    <t>Energy Star Griddle</t>
  </si>
  <si>
    <t>Energy Star Hot Food Holding Cabinet</t>
  </si>
  <si>
    <t>Energy Star Steamer</t>
  </si>
  <si>
    <t>Induction Cooktops</t>
  </si>
  <si>
    <t>Energy Star Commercial Dishwasher</t>
  </si>
  <si>
    <t>Instantaneous Hot Water System</t>
  </si>
  <si>
    <t>CFL - 15W Flood</t>
  </si>
  <si>
    <t>High Efficiency HID Lighting</t>
  </si>
  <si>
    <t>LED - 9W Flood</t>
  </si>
  <si>
    <t>LED Display Lighting (Exterior)</t>
  </si>
  <si>
    <t>LED Exterior Lighting</t>
  </si>
  <si>
    <t>LED Parking Lighting</t>
  </si>
  <si>
    <t>LED Street Lights</t>
  </si>
  <si>
    <t>LED Traffic and Crosswalk Lighting</t>
  </si>
  <si>
    <t>Geothermal Heat Pump</t>
  </si>
  <si>
    <t>High Efficiency Chiller (Air Cooled, 150 tons)</t>
  </si>
  <si>
    <t>High Efficiency Chiller (Air Cooled, 50 tons)</t>
  </si>
  <si>
    <t>High Efficiency Chiller (Water cooled-centrifugal, 200 tons)</t>
  </si>
  <si>
    <t>High Efficiency Chiller (Water cooled-centrifugal, 500 tons)</t>
  </si>
  <si>
    <t>High Efficiency Chiller (Water cooled-positive displacement, 100 tons)</t>
  </si>
  <si>
    <t>High Efficiency Chiller (Water cooled-positive displacement, 300 tons)</t>
  </si>
  <si>
    <t>High Efficiency Data Center Cooling</t>
  </si>
  <si>
    <t>High Efficiency DX 135k- less than 240k BTU</t>
  </si>
  <si>
    <t>High Efficiency DX 135k- less than 240k BTU_h Other Heat</t>
  </si>
  <si>
    <t>High Efficiency DX 240k- less than 760k BTU_h Other Heat</t>
  </si>
  <si>
    <t>High Efficiency DX 65k- less than 135k BTU_h Elect Heat</t>
  </si>
  <si>
    <t>High Efficiency DX 65k- less than 135k BTU_h Other Heat</t>
  </si>
  <si>
    <t>High Efficiency DX less than 65k BTU_h Electric Heat</t>
  </si>
  <si>
    <t>High Efficiency DX less than 65k BTU_h Other Heat</t>
  </si>
  <si>
    <t>High Efficiency DX over 240k BTU_h Elect Heat</t>
  </si>
  <si>
    <t>High Efficiency DX over 760k BTU_h Other Heat</t>
  </si>
  <si>
    <t>High Efficiency PTAC</t>
  </si>
  <si>
    <t>High Efficiency PTHP</t>
  </si>
  <si>
    <t>Variable Refrigerant Flow (VRF) HVAC Systems</t>
  </si>
  <si>
    <t>CFL-23W</t>
  </si>
  <si>
    <t>High Bay Fluorescent (T5)</t>
  </si>
  <si>
    <t>High Bay LED</t>
  </si>
  <si>
    <t>LED - 14W</t>
  </si>
  <si>
    <t>LED Display Lighting (Interior)</t>
  </si>
  <si>
    <t>LED Exit Sign</t>
  </si>
  <si>
    <t>LED Linear - Fixture Replacement</t>
  </si>
  <si>
    <t>LED Linear - Lamp Replacement</t>
  </si>
  <si>
    <t>Premium T8 - Fixture Replacement</t>
  </si>
  <si>
    <t>Premium T8 - Lamp Replacement</t>
  </si>
  <si>
    <t>Efficient Battery Charger</t>
  </si>
  <si>
    <t>ENERGY STAR Commercial Clothes Washer</t>
  </si>
  <si>
    <t>ENERGY STAR Water Cooler</t>
  </si>
  <si>
    <t>Heat Pump Pool Heater</t>
  </si>
  <si>
    <t>Solar Pool Heater</t>
  </si>
  <si>
    <t>Solar Powered Pool Pump</t>
  </si>
  <si>
    <t>Two Speed Pool Pump</t>
  </si>
  <si>
    <t>Variable Speed Pool Pump</t>
  </si>
  <si>
    <t>ENERGY STAR Imaging Equipment</t>
  </si>
  <si>
    <t>Energy Star PCs</t>
  </si>
  <si>
    <t>Energy Star Servers</t>
  </si>
  <si>
    <t>Energy Star Uninterruptable Power Supply</t>
  </si>
  <si>
    <t>Server Virtualization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</si>
  <si>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</si>
  <si>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</si>
  <si>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</si>
  <si>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</si>
  <si>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Energy Star Ice Maker</t>
  </si>
  <si>
    <t>Energy Star Vending Machine</t>
  </si>
  <si>
    <t>Oversized Air Cooled Condenser_need algorithm</t>
  </si>
  <si>
    <t>Refrigerated Display Case LED Lighting</t>
  </si>
  <si>
    <t>10HP Open Drip-Proof(ODP) Motor</t>
  </si>
  <si>
    <t>High Speed Fans</t>
  </si>
  <si>
    <t>Drain Water Heat Recovery</t>
  </si>
  <si>
    <t>Hot Water Circulation Pump Control</t>
  </si>
  <si>
    <t>Hot Water Pipe Insulation</t>
  </si>
  <si>
    <t>Low Flow Shower Head</t>
  </si>
  <si>
    <t>Low-Flow Pre-Rinse Sprayers</t>
  </si>
  <si>
    <t>Tank Wrap on Water Heater</t>
  </si>
  <si>
    <t>Thermostatic Shower Restriction Valve</t>
  </si>
  <si>
    <t>Bi-Level Lighting Control (Exterior)</t>
  </si>
  <si>
    <t>Outdoor Lighting Controls</t>
  </si>
  <si>
    <t>Air Curtains</t>
  </si>
  <si>
    <t>Airside Economizer</t>
  </si>
  <si>
    <t>Ceiling Insulation(R12 to R38)</t>
  </si>
  <si>
    <t>Ceiling Insulation(R19 to R38)</t>
  </si>
  <si>
    <t>Ceiling Insulation(R2 to R38)</t>
  </si>
  <si>
    <t>Ceiling Insulation(R30 to R38)</t>
  </si>
  <si>
    <t>Chilled Hot Water Reset</t>
  </si>
  <si>
    <t>Chilled Water Controls Optimization</t>
  </si>
  <si>
    <t>Chilled Water System - Variable Speed Drives</t>
  </si>
  <si>
    <t>Cool Roof</t>
  </si>
  <si>
    <t>Dedicated Outdoor Air System on VRF unit</t>
  </si>
  <si>
    <t>Destratification Fans</t>
  </si>
  <si>
    <t>Duct Insulation</t>
  </si>
  <si>
    <t>Duct Sealing Repair</t>
  </si>
  <si>
    <t>ECM Motors on Furnaces</t>
  </si>
  <si>
    <t>Energy Recovery Ventilation System (ERV)</t>
  </si>
  <si>
    <t>Facility Energy Management System</t>
  </si>
  <si>
    <t>Floor Insulation</t>
  </si>
  <si>
    <t>Green Roof</t>
  </si>
  <si>
    <t>Hotel Card Energy Control Systems</t>
  </si>
  <si>
    <t>HVAC tune-up</t>
  </si>
  <si>
    <t>HVAC tune-up_RTU</t>
  </si>
  <si>
    <t>Infiltration Reduction - Air Sealing</t>
  </si>
  <si>
    <t>Low U-Value Windows</t>
  </si>
  <si>
    <t>Programmable Thermostat</t>
  </si>
  <si>
    <t>Roof Insulation</t>
  </si>
  <si>
    <t>Smart Thermostat</t>
  </si>
  <si>
    <t>Thermal Energy Storage</t>
  </si>
  <si>
    <t>Wall Insulation</t>
  </si>
  <si>
    <t>Warehouse Loading Dock Seals</t>
  </si>
  <si>
    <t>Water Cooled Refrigeration Heat Recovery</t>
  </si>
  <si>
    <t>Waterside Economizer</t>
  </si>
  <si>
    <t>Window Sun Protection</t>
  </si>
  <si>
    <t>Bi-Level Lighting Control (Interior)</t>
  </si>
  <si>
    <t>Efficient Motor Belts</t>
  </si>
  <si>
    <t>Engine Block Timer</t>
  </si>
  <si>
    <t>Regenerative Drive Elevator Motor</t>
  </si>
  <si>
    <t>VSD Controlled Compressor</t>
  </si>
  <si>
    <t>Smart Strip Plug Outlet</t>
  </si>
  <si>
    <t>Anti-Sweat Controls</t>
  </si>
  <si>
    <t>Automatic Door Closer for Walk-in Coolers and Freezers</t>
  </si>
  <si>
    <t>Demand Defrost</t>
  </si>
  <si>
    <t>Floating Head Pressure Controls</t>
  </si>
  <si>
    <t>Freezer-Cooler Replacement Gaskets</t>
  </si>
  <si>
    <t>High R-Value Glass Doors</t>
  </si>
  <si>
    <t>Outside Air Economizer for Coolers</t>
  </si>
  <si>
    <t>PSC to ECM Evaporator Fan Motor (Reach-In)</t>
  </si>
  <si>
    <t>PSC to ECM Evaporator Fan Motor (Walk-In, Refrigerator)</t>
  </si>
  <si>
    <t>Strip Curtains for Walk-ins</t>
  </si>
  <si>
    <t>CO Sensors for Parking Garage Exhaust</t>
  </si>
  <si>
    <t>Demand Controlled Ventilation</t>
  </si>
  <si>
    <t>VAV System</t>
  </si>
  <si>
    <t>ENERGY STAR certified buildings program</t>
  </si>
  <si>
    <t>Retro-Commissioning</t>
  </si>
  <si>
    <t>Annual kWh</t>
  </si>
  <si>
    <t>Summer Kw</t>
  </si>
  <si>
    <t>Winter Kw</t>
  </si>
  <si>
    <t>Summer kWh-Kw</t>
  </si>
  <si>
    <t>Winter kWh-Kw</t>
  </si>
  <si>
    <t>Nexant Measure</t>
  </si>
  <si>
    <t>Nexant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</si>
</sst>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/>
    <xf numFmtId="0" fontId="0" fillId="0" borderId="0" xfId="0" applyFill="1"/>
    <xf numFmtId="0" fontId="0" fillId="3" borderId="0" xfId="0" applyFill="1"/>
    <xf numFmtId="0" fontId="1" fillId="0" borderId="0" xfId="0" applyFont="1"/>
    <xf numFmtId="0" fontId="5" fillId="0" borderId="0" xfId="0" applyFont="1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PA%20Projects/610025%20-%20FEECA%20Potential%20Study/Model%20input%20and%20market%20research/Applicability%20factors/Com_Step%202_Add%20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 Load Shapes"/>
      <sheetName val="GPC_Measure_Pairing"/>
      <sheetName val="FPL Adjustment"/>
      <sheetName val="End Use"/>
      <sheetName val="FL Com Load Shapes"/>
      <sheetName val="FPL_Input"/>
      <sheetName val="FPL"/>
      <sheetName val="DEF_Input"/>
      <sheetName val="DEF"/>
      <sheetName val="Gulf_Input"/>
      <sheetName val="Gulf"/>
      <sheetName val="TECO_Input"/>
      <sheetName val="TECO"/>
      <sheetName val="JEA_Input"/>
      <sheetName val="JEA"/>
      <sheetName val="OUC_Input"/>
      <sheetName val="OUC"/>
      <sheetName val="FPU_Input"/>
      <sheetName val="FPU"/>
      <sheetName val="Notes"/>
    </sheetNames>
    <sheetDataSet>
      <sheetData sheetId="0"/>
      <sheetData sheetId="1"/>
      <sheetData sheetId="2"/>
      <sheetData sheetId="3" refreshError="1"/>
      <sheetData sheetId="4" refreshError="1"/>
      <sheetData sheetId="5">
        <row r="1">
          <cell r="B1" t="str">
            <v>Name</v>
          </cell>
          <cell r="F1" t="str">
            <v>Vintage</v>
          </cell>
          <cell r="G1" t="str">
            <v>Segment</v>
          </cell>
          <cell r="M1" t="str">
            <v>Savings EUI (kWh)</v>
          </cell>
        </row>
        <row r="2">
          <cell r="B2" t="str">
            <v>Efficient Exhaust Hood</v>
          </cell>
          <cell r="F2" t="str">
            <v>Turnover</v>
          </cell>
          <cell r="G2" t="str">
            <v>Assembly</v>
          </cell>
          <cell r="M2">
            <v>8066.5</v>
          </cell>
        </row>
        <row r="3">
          <cell r="B3" t="str">
            <v>Efficient Exhaust Hood</v>
          </cell>
          <cell r="F3" t="str">
            <v>Turnover</v>
          </cell>
          <cell r="G3" t="str">
            <v>College and University</v>
          </cell>
          <cell r="M3">
            <v>8066.5</v>
          </cell>
        </row>
        <row r="4">
          <cell r="B4" t="str">
            <v>Efficient Exhaust Hood</v>
          </cell>
          <cell r="F4" t="str">
            <v>Turnover</v>
          </cell>
          <cell r="G4" t="str">
            <v>Grocery</v>
          </cell>
          <cell r="M4">
            <v>8066.5</v>
          </cell>
        </row>
        <row r="5">
          <cell r="B5" t="str">
            <v>Efficient Exhaust Hood</v>
          </cell>
          <cell r="F5" t="str">
            <v>Turnover</v>
          </cell>
          <cell r="G5" t="str">
            <v>Healthcare</v>
          </cell>
          <cell r="M5">
            <v>8066.5</v>
          </cell>
        </row>
        <row r="6">
          <cell r="B6" t="str">
            <v>Efficient Exhaust Hood</v>
          </cell>
          <cell r="F6" t="str">
            <v>Turnover</v>
          </cell>
          <cell r="G6" t="str">
            <v>Hospitals</v>
          </cell>
          <cell r="M6">
            <v>8066.5</v>
          </cell>
        </row>
        <row r="7">
          <cell r="B7" t="str">
            <v>Efficient Exhaust Hood</v>
          </cell>
          <cell r="F7" t="str">
            <v>Turnover</v>
          </cell>
          <cell r="G7" t="str">
            <v>Institutional</v>
          </cell>
          <cell r="M7">
            <v>8066.5</v>
          </cell>
        </row>
        <row r="8">
          <cell r="B8" t="str">
            <v>Efficient Exhaust Hood</v>
          </cell>
          <cell r="F8" t="str">
            <v>Turnover</v>
          </cell>
          <cell r="G8" t="str">
            <v>Lodging/Hospitality</v>
          </cell>
          <cell r="M8">
            <v>8066.5</v>
          </cell>
        </row>
        <row r="9">
          <cell r="B9" t="str">
            <v>Efficient Exhaust Hood</v>
          </cell>
          <cell r="F9" t="str">
            <v>Turnover</v>
          </cell>
          <cell r="G9" t="str">
            <v>Miscellaneous</v>
          </cell>
          <cell r="M9">
            <v>8066.5</v>
          </cell>
        </row>
        <row r="10">
          <cell r="B10" t="str">
            <v>Efficient Exhaust Hood</v>
          </cell>
          <cell r="F10" t="str">
            <v>Turnover</v>
          </cell>
          <cell r="G10" t="str">
            <v>Offices</v>
          </cell>
          <cell r="M10">
            <v>8066.5</v>
          </cell>
        </row>
        <row r="11">
          <cell r="B11" t="str">
            <v>Efficient Exhaust Hood</v>
          </cell>
          <cell r="F11" t="str">
            <v>Turnover</v>
          </cell>
          <cell r="G11" t="str">
            <v>Restaurants</v>
          </cell>
          <cell r="M11">
            <v>8066.5</v>
          </cell>
        </row>
        <row r="12">
          <cell r="B12" t="str">
            <v>Efficient Exhaust Hood</v>
          </cell>
          <cell r="F12" t="str">
            <v>Turnover</v>
          </cell>
          <cell r="G12" t="str">
            <v>Retail</v>
          </cell>
          <cell r="M12">
            <v>8066.5</v>
          </cell>
        </row>
        <row r="13">
          <cell r="B13" t="str">
            <v>Efficient Exhaust Hood</v>
          </cell>
          <cell r="F13" t="str">
            <v>Turnover</v>
          </cell>
          <cell r="G13" t="str">
            <v>Schools K-12</v>
          </cell>
          <cell r="M13">
            <v>8066.5</v>
          </cell>
        </row>
        <row r="14">
          <cell r="B14" t="str">
            <v>Efficient Exhaust Hood</v>
          </cell>
          <cell r="F14" t="str">
            <v>Turnover</v>
          </cell>
          <cell r="G14" t="str">
            <v>Warehouse</v>
          </cell>
          <cell r="M14">
            <v>8066.5</v>
          </cell>
        </row>
        <row r="15">
          <cell r="B15" t="str">
            <v>Efficient Exhaust Hood</v>
          </cell>
          <cell r="F15" t="str">
            <v>New</v>
          </cell>
          <cell r="G15" t="str">
            <v>Assembly</v>
          </cell>
          <cell r="M15">
            <v>8066.5</v>
          </cell>
        </row>
        <row r="16">
          <cell r="B16" t="str">
            <v>Efficient Exhaust Hood</v>
          </cell>
          <cell r="F16" t="str">
            <v>New</v>
          </cell>
          <cell r="G16" t="str">
            <v>College and University</v>
          </cell>
          <cell r="M16">
            <v>8066.5</v>
          </cell>
        </row>
        <row r="17">
          <cell r="B17" t="str">
            <v>Efficient Exhaust Hood</v>
          </cell>
          <cell r="F17" t="str">
            <v>New</v>
          </cell>
          <cell r="G17" t="str">
            <v>Grocery</v>
          </cell>
          <cell r="M17">
            <v>8066.5</v>
          </cell>
        </row>
        <row r="18">
          <cell r="B18" t="str">
            <v>Efficient Exhaust Hood</v>
          </cell>
          <cell r="F18" t="str">
            <v>New</v>
          </cell>
          <cell r="G18" t="str">
            <v>Healthcare</v>
          </cell>
          <cell r="M18">
            <v>8066.5</v>
          </cell>
        </row>
        <row r="19">
          <cell r="B19" t="str">
            <v>Efficient Exhaust Hood</v>
          </cell>
          <cell r="F19" t="str">
            <v>New</v>
          </cell>
          <cell r="G19" t="str">
            <v>Hospitals</v>
          </cell>
          <cell r="M19">
            <v>8066.5</v>
          </cell>
        </row>
        <row r="20">
          <cell r="B20" t="str">
            <v>Efficient Exhaust Hood</v>
          </cell>
          <cell r="F20" t="str">
            <v>New</v>
          </cell>
          <cell r="G20" t="str">
            <v>Institutional</v>
          </cell>
          <cell r="M20">
            <v>8066.5</v>
          </cell>
        </row>
        <row r="21">
          <cell r="B21" t="str">
            <v>Efficient Exhaust Hood</v>
          </cell>
          <cell r="F21" t="str">
            <v>New</v>
          </cell>
          <cell r="G21" t="str">
            <v>Lodging/Hospitality</v>
          </cell>
          <cell r="M21">
            <v>8066.5</v>
          </cell>
        </row>
        <row r="22">
          <cell r="B22" t="str">
            <v>Efficient Exhaust Hood</v>
          </cell>
          <cell r="F22" t="str">
            <v>New</v>
          </cell>
          <cell r="G22" t="str">
            <v>Miscellaneous</v>
          </cell>
          <cell r="M22">
            <v>8066.5</v>
          </cell>
        </row>
        <row r="23">
          <cell r="B23" t="str">
            <v>Efficient Exhaust Hood</v>
          </cell>
          <cell r="F23" t="str">
            <v>New</v>
          </cell>
          <cell r="G23" t="str">
            <v>Offices</v>
          </cell>
          <cell r="M23">
            <v>8066.5</v>
          </cell>
        </row>
        <row r="24">
          <cell r="B24" t="str">
            <v>Efficient Exhaust Hood</v>
          </cell>
          <cell r="F24" t="str">
            <v>New</v>
          </cell>
          <cell r="G24" t="str">
            <v>Restaurants</v>
          </cell>
          <cell r="M24">
            <v>8066.5</v>
          </cell>
        </row>
        <row r="25">
          <cell r="B25" t="str">
            <v>Efficient Exhaust Hood</v>
          </cell>
          <cell r="F25" t="str">
            <v>New</v>
          </cell>
          <cell r="G25" t="str">
            <v>Retail</v>
          </cell>
          <cell r="M25">
            <v>8066.5</v>
          </cell>
        </row>
        <row r="26">
          <cell r="B26" t="str">
            <v>Efficient Exhaust Hood</v>
          </cell>
          <cell r="F26" t="str">
            <v>New</v>
          </cell>
          <cell r="G26" t="str">
            <v>Schools K-12</v>
          </cell>
          <cell r="M26">
            <v>8066.5</v>
          </cell>
        </row>
        <row r="27">
          <cell r="B27" t="str">
            <v>Efficient Exhaust Hood</v>
          </cell>
          <cell r="F27" t="str">
            <v>New</v>
          </cell>
          <cell r="G27" t="str">
            <v>Warehouse</v>
          </cell>
          <cell r="M27">
            <v>8066.5</v>
          </cell>
        </row>
        <row r="28">
          <cell r="B28" t="str">
            <v>Energy Star Commercial Oven</v>
          </cell>
          <cell r="F28" t="str">
            <v>Turnover</v>
          </cell>
          <cell r="G28" t="str">
            <v>Assembly</v>
          </cell>
          <cell r="M28">
            <v>6368</v>
          </cell>
        </row>
        <row r="29">
          <cell r="B29" t="str">
            <v>Energy Star Commercial Oven</v>
          </cell>
          <cell r="F29" t="str">
            <v>Turnover</v>
          </cell>
          <cell r="G29" t="str">
            <v>College and University</v>
          </cell>
          <cell r="M29">
            <v>6368</v>
          </cell>
        </row>
        <row r="30">
          <cell r="B30" t="str">
            <v>Energy Star Commercial Oven</v>
          </cell>
          <cell r="F30" t="str">
            <v>Turnover</v>
          </cell>
          <cell r="G30" t="str">
            <v>Grocery</v>
          </cell>
          <cell r="M30">
            <v>6368</v>
          </cell>
        </row>
        <row r="31">
          <cell r="B31" t="str">
            <v>Energy Star Commercial Oven</v>
          </cell>
          <cell r="F31" t="str">
            <v>Turnover</v>
          </cell>
          <cell r="G31" t="str">
            <v>Healthcare</v>
          </cell>
          <cell r="M31">
            <v>6368</v>
          </cell>
        </row>
        <row r="32">
          <cell r="B32" t="str">
            <v>Energy Star Commercial Oven</v>
          </cell>
          <cell r="F32" t="str">
            <v>Turnover</v>
          </cell>
          <cell r="G32" t="str">
            <v>Hospitals</v>
          </cell>
          <cell r="M32">
            <v>6368</v>
          </cell>
        </row>
        <row r="33">
          <cell r="B33" t="str">
            <v>Energy Star Commercial Oven</v>
          </cell>
          <cell r="F33" t="str">
            <v>Turnover</v>
          </cell>
          <cell r="G33" t="str">
            <v>Institutional</v>
          </cell>
          <cell r="M33">
            <v>6368</v>
          </cell>
        </row>
        <row r="34">
          <cell r="B34" t="str">
            <v>Energy Star Commercial Oven</v>
          </cell>
          <cell r="F34" t="str">
            <v>Turnover</v>
          </cell>
          <cell r="G34" t="str">
            <v>Lodging/Hospitality</v>
          </cell>
          <cell r="M34">
            <v>6368</v>
          </cell>
        </row>
        <row r="35">
          <cell r="B35" t="str">
            <v>Energy Star Commercial Oven</v>
          </cell>
          <cell r="F35" t="str">
            <v>Turnover</v>
          </cell>
          <cell r="G35" t="str">
            <v>Miscellaneous</v>
          </cell>
          <cell r="M35">
            <v>6368</v>
          </cell>
        </row>
        <row r="36">
          <cell r="B36" t="str">
            <v>Energy Star Commercial Oven</v>
          </cell>
          <cell r="F36" t="str">
            <v>Turnover</v>
          </cell>
          <cell r="G36" t="str">
            <v>Offices</v>
          </cell>
          <cell r="M36">
            <v>6368</v>
          </cell>
        </row>
        <row r="37">
          <cell r="B37" t="str">
            <v>Energy Star Commercial Oven</v>
          </cell>
          <cell r="F37" t="str">
            <v>Turnover</v>
          </cell>
          <cell r="G37" t="str">
            <v>Restaurants</v>
          </cell>
          <cell r="M37">
            <v>6368</v>
          </cell>
        </row>
        <row r="38">
          <cell r="B38" t="str">
            <v>Energy Star Commercial Oven</v>
          </cell>
          <cell r="F38" t="str">
            <v>Turnover</v>
          </cell>
          <cell r="G38" t="str">
            <v>Retail</v>
          </cell>
          <cell r="M38">
            <v>6368</v>
          </cell>
        </row>
        <row r="39">
          <cell r="B39" t="str">
            <v>Energy Star Commercial Oven</v>
          </cell>
          <cell r="F39" t="str">
            <v>Turnover</v>
          </cell>
          <cell r="G39" t="str">
            <v>Schools K-12</v>
          </cell>
          <cell r="M39">
            <v>6368</v>
          </cell>
        </row>
        <row r="40">
          <cell r="B40" t="str">
            <v>Energy Star Commercial Oven</v>
          </cell>
          <cell r="F40" t="str">
            <v>Turnover</v>
          </cell>
          <cell r="G40" t="str">
            <v>Warehouse</v>
          </cell>
          <cell r="M40">
            <v>6368</v>
          </cell>
        </row>
        <row r="41">
          <cell r="B41" t="str">
            <v>Energy Star Commercial Oven</v>
          </cell>
          <cell r="F41" t="str">
            <v>New</v>
          </cell>
          <cell r="G41" t="str">
            <v>Assembly</v>
          </cell>
          <cell r="M41">
            <v>6368</v>
          </cell>
        </row>
        <row r="42">
          <cell r="B42" t="str">
            <v>Energy Star Commercial Oven</v>
          </cell>
          <cell r="F42" t="str">
            <v>New</v>
          </cell>
          <cell r="G42" t="str">
            <v>College and University</v>
          </cell>
          <cell r="M42">
            <v>6368</v>
          </cell>
        </row>
        <row r="43">
          <cell r="B43" t="str">
            <v>Energy Star Commercial Oven</v>
          </cell>
          <cell r="F43" t="str">
            <v>New</v>
          </cell>
          <cell r="G43" t="str">
            <v>Grocery</v>
          </cell>
          <cell r="M43">
            <v>6368</v>
          </cell>
        </row>
        <row r="44">
          <cell r="B44" t="str">
            <v>Energy Star Commercial Oven</v>
          </cell>
          <cell r="F44" t="str">
            <v>New</v>
          </cell>
          <cell r="G44" t="str">
            <v>Healthcare</v>
          </cell>
          <cell r="M44">
            <v>6368</v>
          </cell>
        </row>
        <row r="45">
          <cell r="B45" t="str">
            <v>Energy Star Commercial Oven</v>
          </cell>
          <cell r="F45" t="str">
            <v>New</v>
          </cell>
          <cell r="G45" t="str">
            <v>Hospitals</v>
          </cell>
          <cell r="M45">
            <v>6368</v>
          </cell>
        </row>
        <row r="46">
          <cell r="B46" t="str">
            <v>Energy Star Commercial Oven</v>
          </cell>
          <cell r="F46" t="str">
            <v>New</v>
          </cell>
          <cell r="G46" t="str">
            <v>Institutional</v>
          </cell>
          <cell r="M46">
            <v>6368</v>
          </cell>
        </row>
        <row r="47">
          <cell r="B47" t="str">
            <v>Energy Star Commercial Oven</v>
          </cell>
          <cell r="F47" t="str">
            <v>New</v>
          </cell>
          <cell r="G47" t="str">
            <v>Lodging/Hospitality</v>
          </cell>
          <cell r="M47">
            <v>6368</v>
          </cell>
        </row>
        <row r="48">
          <cell r="B48" t="str">
            <v>Energy Star Commercial Oven</v>
          </cell>
          <cell r="F48" t="str">
            <v>New</v>
          </cell>
          <cell r="G48" t="str">
            <v>Miscellaneous</v>
          </cell>
          <cell r="M48">
            <v>6368</v>
          </cell>
        </row>
        <row r="49">
          <cell r="B49" t="str">
            <v>Energy Star Commercial Oven</v>
          </cell>
          <cell r="F49" t="str">
            <v>New</v>
          </cell>
          <cell r="G49" t="str">
            <v>Offices</v>
          </cell>
          <cell r="M49">
            <v>6368</v>
          </cell>
        </row>
        <row r="50">
          <cell r="B50" t="str">
            <v>Energy Star Commercial Oven</v>
          </cell>
          <cell r="F50" t="str">
            <v>New</v>
          </cell>
          <cell r="G50" t="str">
            <v>Restaurants</v>
          </cell>
          <cell r="M50">
            <v>6368</v>
          </cell>
        </row>
        <row r="51">
          <cell r="B51" t="str">
            <v>Energy Star Commercial Oven</v>
          </cell>
          <cell r="F51" t="str">
            <v>New</v>
          </cell>
          <cell r="G51" t="str">
            <v>Retail</v>
          </cell>
          <cell r="M51">
            <v>6368</v>
          </cell>
        </row>
        <row r="52">
          <cell r="B52" t="str">
            <v>Energy Star Commercial Oven</v>
          </cell>
          <cell r="F52" t="str">
            <v>New</v>
          </cell>
          <cell r="G52" t="str">
            <v>Schools K-12</v>
          </cell>
          <cell r="M52">
            <v>6368</v>
          </cell>
        </row>
        <row r="53">
          <cell r="B53" t="str">
            <v>Energy Star Commercial Oven</v>
          </cell>
          <cell r="F53" t="str">
            <v>New</v>
          </cell>
          <cell r="G53" t="str">
            <v>Warehouse</v>
          </cell>
          <cell r="M53">
            <v>6368</v>
          </cell>
        </row>
        <row r="54">
          <cell r="B54" t="str">
            <v>Energy Star Fryer</v>
          </cell>
          <cell r="F54" t="str">
            <v>Turnover</v>
          </cell>
          <cell r="G54" t="str">
            <v>Assembly</v>
          </cell>
          <cell r="M54">
            <v>903.82232142857083</v>
          </cell>
        </row>
        <row r="55">
          <cell r="B55" t="str">
            <v>Energy Star Fryer</v>
          </cell>
          <cell r="F55" t="str">
            <v>Turnover</v>
          </cell>
          <cell r="G55" t="str">
            <v>College and University</v>
          </cell>
          <cell r="M55">
            <v>903.82232142857083</v>
          </cell>
        </row>
        <row r="56">
          <cell r="B56" t="str">
            <v>Energy Star Fryer</v>
          </cell>
          <cell r="F56" t="str">
            <v>Turnover</v>
          </cell>
          <cell r="G56" t="str">
            <v>Grocery</v>
          </cell>
          <cell r="M56">
            <v>903.82232142857083</v>
          </cell>
        </row>
        <row r="57">
          <cell r="B57" t="str">
            <v>Energy Star Fryer</v>
          </cell>
          <cell r="F57" t="str">
            <v>Turnover</v>
          </cell>
          <cell r="G57" t="str">
            <v>Healthcare</v>
          </cell>
          <cell r="M57">
            <v>903.82232142857083</v>
          </cell>
        </row>
        <row r="58">
          <cell r="B58" t="str">
            <v>Energy Star Fryer</v>
          </cell>
          <cell r="F58" t="str">
            <v>Turnover</v>
          </cell>
          <cell r="G58" t="str">
            <v>Hospitals</v>
          </cell>
          <cell r="M58">
            <v>903.82232142857083</v>
          </cell>
        </row>
        <row r="59">
          <cell r="B59" t="str">
            <v>Energy Star Fryer</v>
          </cell>
          <cell r="F59" t="str">
            <v>Turnover</v>
          </cell>
          <cell r="G59" t="str">
            <v>Institutional</v>
          </cell>
          <cell r="M59">
            <v>903.82232142857083</v>
          </cell>
        </row>
        <row r="60">
          <cell r="B60" t="str">
            <v>Energy Star Fryer</v>
          </cell>
          <cell r="F60" t="str">
            <v>Turnover</v>
          </cell>
          <cell r="G60" t="str">
            <v>Lodging/Hospitality</v>
          </cell>
          <cell r="M60">
            <v>903.82232142857083</v>
          </cell>
        </row>
        <row r="61">
          <cell r="B61" t="str">
            <v>Energy Star Fryer</v>
          </cell>
          <cell r="F61" t="str">
            <v>Turnover</v>
          </cell>
          <cell r="G61" t="str">
            <v>Miscellaneous</v>
          </cell>
          <cell r="M61">
            <v>903.82232142857083</v>
          </cell>
        </row>
        <row r="62">
          <cell r="B62" t="str">
            <v>Energy Star Fryer</v>
          </cell>
          <cell r="F62" t="str">
            <v>Turnover</v>
          </cell>
          <cell r="G62" t="str">
            <v>Offices</v>
          </cell>
          <cell r="M62">
            <v>903.82232142857083</v>
          </cell>
        </row>
        <row r="63">
          <cell r="B63" t="str">
            <v>Energy Star Fryer</v>
          </cell>
          <cell r="F63" t="str">
            <v>Turnover</v>
          </cell>
          <cell r="G63" t="str">
            <v>Restaurants</v>
          </cell>
          <cell r="M63">
            <v>903.82232142857083</v>
          </cell>
        </row>
        <row r="64">
          <cell r="B64" t="str">
            <v>Energy Star Fryer</v>
          </cell>
          <cell r="F64" t="str">
            <v>Turnover</v>
          </cell>
          <cell r="G64" t="str">
            <v>Retail</v>
          </cell>
          <cell r="M64">
            <v>903.82232142857083</v>
          </cell>
        </row>
        <row r="65">
          <cell r="B65" t="str">
            <v>Energy Star Fryer</v>
          </cell>
          <cell r="F65" t="str">
            <v>Turnover</v>
          </cell>
          <cell r="G65" t="str">
            <v>Schools K-12</v>
          </cell>
          <cell r="M65">
            <v>903.82232142857083</v>
          </cell>
        </row>
        <row r="66">
          <cell r="B66" t="str">
            <v>Energy Star Fryer</v>
          </cell>
          <cell r="F66" t="str">
            <v>Turnover</v>
          </cell>
          <cell r="G66" t="str">
            <v>Warehouse</v>
          </cell>
          <cell r="M66">
            <v>903.82232142857083</v>
          </cell>
        </row>
        <row r="67">
          <cell r="B67" t="str">
            <v>Energy Star Fryer</v>
          </cell>
          <cell r="F67" t="str">
            <v>New</v>
          </cell>
          <cell r="G67" t="str">
            <v>Assembly</v>
          </cell>
          <cell r="M67">
            <v>903.82232142857083</v>
          </cell>
        </row>
        <row r="68">
          <cell r="B68" t="str">
            <v>Energy Star Fryer</v>
          </cell>
          <cell r="F68" t="str">
            <v>New</v>
          </cell>
          <cell r="G68" t="str">
            <v>College and University</v>
          </cell>
          <cell r="M68">
            <v>903.82232142857083</v>
          </cell>
        </row>
        <row r="69">
          <cell r="B69" t="str">
            <v>Energy Star Fryer</v>
          </cell>
          <cell r="F69" t="str">
            <v>New</v>
          </cell>
          <cell r="G69" t="str">
            <v>Grocery</v>
          </cell>
          <cell r="M69">
            <v>903.82232142857083</v>
          </cell>
        </row>
        <row r="70">
          <cell r="B70" t="str">
            <v>Energy Star Fryer</v>
          </cell>
          <cell r="F70" t="str">
            <v>New</v>
          </cell>
          <cell r="G70" t="str">
            <v>Healthcare</v>
          </cell>
          <cell r="M70">
            <v>903.82232142857083</v>
          </cell>
        </row>
        <row r="71">
          <cell r="B71" t="str">
            <v>Energy Star Fryer</v>
          </cell>
          <cell r="F71" t="str">
            <v>New</v>
          </cell>
          <cell r="G71" t="str">
            <v>Hospitals</v>
          </cell>
          <cell r="M71">
            <v>903.82232142857083</v>
          </cell>
        </row>
        <row r="72">
          <cell r="B72" t="str">
            <v>Energy Star Fryer</v>
          </cell>
          <cell r="F72" t="str">
            <v>New</v>
          </cell>
          <cell r="G72" t="str">
            <v>Institutional</v>
          </cell>
          <cell r="M72">
            <v>903.82232142857083</v>
          </cell>
        </row>
        <row r="73">
          <cell r="B73" t="str">
            <v>Energy Star Fryer</v>
          </cell>
          <cell r="F73" t="str">
            <v>New</v>
          </cell>
          <cell r="G73" t="str">
            <v>Lodging/Hospitality</v>
          </cell>
          <cell r="M73">
            <v>903.82232142857083</v>
          </cell>
        </row>
        <row r="74">
          <cell r="B74" t="str">
            <v>Energy Star Fryer</v>
          </cell>
          <cell r="F74" t="str">
            <v>New</v>
          </cell>
          <cell r="G74" t="str">
            <v>Miscellaneous</v>
          </cell>
          <cell r="M74">
            <v>903.82232142857083</v>
          </cell>
        </row>
        <row r="75">
          <cell r="B75" t="str">
            <v>Energy Star Fryer</v>
          </cell>
          <cell r="F75" t="str">
            <v>New</v>
          </cell>
          <cell r="G75" t="str">
            <v>Offices</v>
          </cell>
          <cell r="M75">
            <v>903.82232142857083</v>
          </cell>
        </row>
        <row r="76">
          <cell r="B76" t="str">
            <v>Energy Star Fryer</v>
          </cell>
          <cell r="F76" t="str">
            <v>New</v>
          </cell>
          <cell r="G76" t="str">
            <v>Restaurants</v>
          </cell>
          <cell r="M76">
            <v>903.82232142857083</v>
          </cell>
        </row>
        <row r="77">
          <cell r="B77" t="str">
            <v>Energy Star Fryer</v>
          </cell>
          <cell r="F77" t="str">
            <v>New</v>
          </cell>
          <cell r="G77" t="str">
            <v>Retail</v>
          </cell>
          <cell r="M77">
            <v>903.82232142857083</v>
          </cell>
        </row>
        <row r="78">
          <cell r="B78" t="str">
            <v>Energy Star Fryer</v>
          </cell>
          <cell r="F78" t="str">
            <v>New</v>
          </cell>
          <cell r="G78" t="str">
            <v>Schools K-12</v>
          </cell>
          <cell r="M78">
            <v>903.82232142857083</v>
          </cell>
        </row>
        <row r="79">
          <cell r="B79" t="str">
            <v>Energy Star Fryer</v>
          </cell>
          <cell r="F79" t="str">
            <v>New</v>
          </cell>
          <cell r="G79" t="str">
            <v>Warehouse</v>
          </cell>
          <cell r="M79">
            <v>903.82232142857083</v>
          </cell>
        </row>
        <row r="80">
          <cell r="B80" t="str">
            <v>Energy Star Griddle</v>
          </cell>
          <cell r="F80" t="str">
            <v>Turnover</v>
          </cell>
          <cell r="G80" t="str">
            <v>Assembly</v>
          </cell>
          <cell r="M80">
            <v>1910.0000000000018</v>
          </cell>
        </row>
        <row r="81">
          <cell r="B81" t="str">
            <v>Energy Star Griddle</v>
          </cell>
          <cell r="F81" t="str">
            <v>Turnover</v>
          </cell>
          <cell r="G81" t="str">
            <v>College and University</v>
          </cell>
          <cell r="M81">
            <v>1910.0000000000018</v>
          </cell>
        </row>
        <row r="82">
          <cell r="B82" t="str">
            <v>Energy Star Griddle</v>
          </cell>
          <cell r="F82" t="str">
            <v>Turnover</v>
          </cell>
          <cell r="G82" t="str">
            <v>Grocery</v>
          </cell>
          <cell r="M82">
            <v>1910.0000000000018</v>
          </cell>
        </row>
        <row r="83">
          <cell r="B83" t="str">
            <v>Energy Star Griddle</v>
          </cell>
          <cell r="F83" t="str">
            <v>Turnover</v>
          </cell>
          <cell r="G83" t="str">
            <v>Healthcare</v>
          </cell>
          <cell r="M83">
            <v>1910.0000000000018</v>
          </cell>
        </row>
        <row r="84">
          <cell r="B84" t="str">
            <v>Energy Star Griddle</v>
          </cell>
          <cell r="F84" t="str">
            <v>Turnover</v>
          </cell>
          <cell r="G84" t="str">
            <v>Hospitals</v>
          </cell>
          <cell r="M84">
            <v>1910.0000000000018</v>
          </cell>
        </row>
        <row r="85">
          <cell r="B85" t="str">
            <v>Energy Star Griddle</v>
          </cell>
          <cell r="F85" t="str">
            <v>Turnover</v>
          </cell>
          <cell r="G85" t="str">
            <v>Institutional</v>
          </cell>
          <cell r="M85">
            <v>1910.0000000000018</v>
          </cell>
        </row>
        <row r="86">
          <cell r="B86" t="str">
            <v>Energy Star Griddle</v>
          </cell>
          <cell r="F86" t="str">
            <v>Turnover</v>
          </cell>
          <cell r="G86" t="str">
            <v>Lodging/Hospitality</v>
          </cell>
          <cell r="M86">
            <v>1910.0000000000018</v>
          </cell>
        </row>
        <row r="87">
          <cell r="B87" t="str">
            <v>Energy Star Griddle</v>
          </cell>
          <cell r="F87" t="str">
            <v>Turnover</v>
          </cell>
          <cell r="G87" t="str">
            <v>Miscellaneous</v>
          </cell>
          <cell r="M87">
            <v>1910.0000000000018</v>
          </cell>
        </row>
        <row r="88">
          <cell r="B88" t="str">
            <v>Energy Star Griddle</v>
          </cell>
          <cell r="F88" t="str">
            <v>Turnover</v>
          </cell>
          <cell r="G88" t="str">
            <v>Offices</v>
          </cell>
          <cell r="M88">
            <v>1910.0000000000018</v>
          </cell>
        </row>
        <row r="89">
          <cell r="B89" t="str">
            <v>Energy Star Griddle</v>
          </cell>
          <cell r="F89" t="str">
            <v>Turnover</v>
          </cell>
          <cell r="G89" t="str">
            <v>Restaurants</v>
          </cell>
          <cell r="M89">
            <v>1910.0000000000018</v>
          </cell>
        </row>
        <row r="90">
          <cell r="B90" t="str">
            <v>Energy Star Griddle</v>
          </cell>
          <cell r="F90" t="str">
            <v>Turnover</v>
          </cell>
          <cell r="G90" t="str">
            <v>Retail</v>
          </cell>
          <cell r="M90">
            <v>1910.0000000000018</v>
          </cell>
        </row>
        <row r="91">
          <cell r="B91" t="str">
            <v>Energy Star Griddle</v>
          </cell>
          <cell r="F91" t="str">
            <v>Turnover</v>
          </cell>
          <cell r="G91" t="str">
            <v>Schools K-12</v>
          </cell>
          <cell r="M91">
            <v>1910.0000000000018</v>
          </cell>
        </row>
        <row r="92">
          <cell r="B92" t="str">
            <v>Energy Star Griddle</v>
          </cell>
          <cell r="F92" t="str">
            <v>Turnover</v>
          </cell>
          <cell r="G92" t="str">
            <v>Warehouse</v>
          </cell>
          <cell r="M92">
            <v>1910.0000000000018</v>
          </cell>
        </row>
        <row r="93">
          <cell r="B93" t="str">
            <v>Energy Star Griddle</v>
          </cell>
          <cell r="F93" t="str">
            <v>New</v>
          </cell>
          <cell r="G93" t="str">
            <v>Assembly</v>
          </cell>
          <cell r="M93">
            <v>1910.0000000000018</v>
          </cell>
        </row>
        <row r="94">
          <cell r="B94" t="str">
            <v>Energy Star Griddle</v>
          </cell>
          <cell r="F94" t="str">
            <v>New</v>
          </cell>
          <cell r="G94" t="str">
            <v>College and University</v>
          </cell>
          <cell r="M94">
            <v>1910.0000000000018</v>
          </cell>
        </row>
        <row r="95">
          <cell r="B95" t="str">
            <v>Energy Star Griddle</v>
          </cell>
          <cell r="F95" t="str">
            <v>New</v>
          </cell>
          <cell r="G95" t="str">
            <v>Grocery</v>
          </cell>
          <cell r="M95">
            <v>1910.0000000000018</v>
          </cell>
        </row>
        <row r="96">
          <cell r="B96" t="str">
            <v>Energy Star Griddle</v>
          </cell>
          <cell r="F96" t="str">
            <v>New</v>
          </cell>
          <cell r="G96" t="str">
            <v>Healthcare</v>
          </cell>
          <cell r="M96">
            <v>1910.0000000000018</v>
          </cell>
        </row>
        <row r="97">
          <cell r="B97" t="str">
            <v>Energy Star Griddle</v>
          </cell>
          <cell r="F97" t="str">
            <v>New</v>
          </cell>
          <cell r="G97" t="str">
            <v>Hospitals</v>
          </cell>
          <cell r="M97">
            <v>1910.0000000000018</v>
          </cell>
        </row>
        <row r="98">
          <cell r="B98" t="str">
            <v>Energy Star Griddle</v>
          </cell>
          <cell r="F98" t="str">
            <v>New</v>
          </cell>
          <cell r="G98" t="str">
            <v>Institutional</v>
          </cell>
          <cell r="M98">
            <v>1910.0000000000018</v>
          </cell>
        </row>
        <row r="99">
          <cell r="B99" t="str">
            <v>Energy Star Griddle</v>
          </cell>
          <cell r="F99" t="str">
            <v>New</v>
          </cell>
          <cell r="G99" t="str">
            <v>Lodging/Hospitality</v>
          </cell>
          <cell r="M99">
            <v>1910.0000000000018</v>
          </cell>
        </row>
        <row r="100">
          <cell r="B100" t="str">
            <v>Energy Star Griddle</v>
          </cell>
          <cell r="F100" t="str">
            <v>New</v>
          </cell>
          <cell r="G100" t="str">
            <v>Miscellaneous</v>
          </cell>
          <cell r="M100">
            <v>1910.0000000000018</v>
          </cell>
        </row>
        <row r="101">
          <cell r="B101" t="str">
            <v>Energy Star Griddle</v>
          </cell>
          <cell r="F101" t="str">
            <v>New</v>
          </cell>
          <cell r="G101" t="str">
            <v>Offices</v>
          </cell>
          <cell r="M101">
            <v>1910.0000000000018</v>
          </cell>
        </row>
        <row r="102">
          <cell r="B102" t="str">
            <v>Energy Star Griddle</v>
          </cell>
          <cell r="F102" t="str">
            <v>New</v>
          </cell>
          <cell r="G102" t="str">
            <v>Restaurants</v>
          </cell>
          <cell r="M102">
            <v>1910.0000000000018</v>
          </cell>
        </row>
        <row r="103">
          <cell r="B103" t="str">
            <v>Energy Star Griddle</v>
          </cell>
          <cell r="F103" t="str">
            <v>New</v>
          </cell>
          <cell r="G103" t="str">
            <v>Retail</v>
          </cell>
          <cell r="M103">
            <v>1910.0000000000018</v>
          </cell>
        </row>
        <row r="104">
          <cell r="B104" t="str">
            <v>Energy Star Griddle</v>
          </cell>
          <cell r="F104" t="str">
            <v>New</v>
          </cell>
          <cell r="G104" t="str">
            <v>Schools K-12</v>
          </cell>
          <cell r="M104">
            <v>1910.0000000000018</v>
          </cell>
        </row>
        <row r="105">
          <cell r="B105" t="str">
            <v>Energy Star Griddle</v>
          </cell>
          <cell r="F105" t="str">
            <v>New</v>
          </cell>
          <cell r="G105" t="str">
            <v>Warehouse</v>
          </cell>
          <cell r="M105">
            <v>1910.0000000000018</v>
          </cell>
        </row>
        <row r="106">
          <cell r="B106" t="str">
            <v>Energy Star Hot Food Holding Cabinet</v>
          </cell>
          <cell r="F106" t="str">
            <v>Turnover</v>
          </cell>
          <cell r="G106" t="str">
            <v>Assembly</v>
          </cell>
          <cell r="M106">
            <v>1730.1000000000001</v>
          </cell>
        </row>
        <row r="107">
          <cell r="B107" t="str">
            <v>Energy Star Hot Food Holding Cabinet</v>
          </cell>
          <cell r="F107" t="str">
            <v>Turnover</v>
          </cell>
          <cell r="G107" t="str">
            <v>College and University</v>
          </cell>
          <cell r="M107">
            <v>1730.1000000000001</v>
          </cell>
        </row>
        <row r="108">
          <cell r="B108" t="str">
            <v>Energy Star Hot Food Holding Cabinet</v>
          </cell>
          <cell r="F108" t="str">
            <v>Turnover</v>
          </cell>
          <cell r="G108" t="str">
            <v>Grocery</v>
          </cell>
          <cell r="M108">
            <v>1730.1000000000001</v>
          </cell>
        </row>
        <row r="109">
          <cell r="B109" t="str">
            <v>Energy Star Hot Food Holding Cabinet</v>
          </cell>
          <cell r="F109" t="str">
            <v>Turnover</v>
          </cell>
          <cell r="G109" t="str">
            <v>Healthcare</v>
          </cell>
          <cell r="M109">
            <v>1730.1000000000001</v>
          </cell>
        </row>
        <row r="110">
          <cell r="B110" t="str">
            <v>Energy Star Hot Food Holding Cabinet</v>
          </cell>
          <cell r="F110" t="str">
            <v>Turnover</v>
          </cell>
          <cell r="G110" t="str">
            <v>Hospitals</v>
          </cell>
          <cell r="M110">
            <v>1730.1000000000001</v>
          </cell>
        </row>
        <row r="111">
          <cell r="B111" t="str">
            <v>Energy Star Hot Food Holding Cabinet</v>
          </cell>
          <cell r="F111" t="str">
            <v>Turnover</v>
          </cell>
          <cell r="G111" t="str">
            <v>Institutional</v>
          </cell>
          <cell r="M111">
            <v>1730.1000000000001</v>
          </cell>
        </row>
        <row r="112">
          <cell r="B112" t="str">
            <v>Energy Star Hot Food Holding Cabinet</v>
          </cell>
          <cell r="F112" t="str">
            <v>Turnover</v>
          </cell>
          <cell r="G112" t="str">
            <v>Lodging/Hospitality</v>
          </cell>
          <cell r="M112">
            <v>1730.1000000000001</v>
          </cell>
        </row>
        <row r="113">
          <cell r="B113" t="str">
            <v>Energy Star Hot Food Holding Cabinet</v>
          </cell>
          <cell r="F113" t="str">
            <v>Turnover</v>
          </cell>
          <cell r="G113" t="str">
            <v>Miscellaneous</v>
          </cell>
          <cell r="M113">
            <v>1730.1000000000001</v>
          </cell>
        </row>
        <row r="114">
          <cell r="B114" t="str">
            <v>Energy Star Hot Food Holding Cabinet</v>
          </cell>
          <cell r="F114" t="str">
            <v>Turnover</v>
          </cell>
          <cell r="G114" t="str">
            <v>Offices</v>
          </cell>
          <cell r="M114">
            <v>1730.1000000000001</v>
          </cell>
        </row>
        <row r="115">
          <cell r="B115" t="str">
            <v>Energy Star Hot Food Holding Cabinet</v>
          </cell>
          <cell r="F115" t="str">
            <v>Turnover</v>
          </cell>
          <cell r="G115" t="str">
            <v>Restaurants</v>
          </cell>
          <cell r="M115">
            <v>1730.1000000000001</v>
          </cell>
        </row>
        <row r="116">
          <cell r="B116" t="str">
            <v>Energy Star Hot Food Holding Cabinet</v>
          </cell>
          <cell r="F116" t="str">
            <v>Turnover</v>
          </cell>
          <cell r="G116" t="str">
            <v>Retail</v>
          </cell>
          <cell r="M116">
            <v>1730.1000000000001</v>
          </cell>
        </row>
        <row r="117">
          <cell r="B117" t="str">
            <v>Energy Star Hot Food Holding Cabinet</v>
          </cell>
          <cell r="F117" t="str">
            <v>Turnover</v>
          </cell>
          <cell r="G117" t="str">
            <v>Schools K-12</v>
          </cell>
          <cell r="M117">
            <v>1730.1000000000001</v>
          </cell>
        </row>
        <row r="118">
          <cell r="B118" t="str">
            <v>Energy Star Hot Food Holding Cabinet</v>
          </cell>
          <cell r="F118" t="str">
            <v>Turnover</v>
          </cell>
          <cell r="G118" t="str">
            <v>Warehouse</v>
          </cell>
          <cell r="M118">
            <v>1730.1000000000001</v>
          </cell>
        </row>
        <row r="119">
          <cell r="B119" t="str">
            <v>Energy Star Hot Food Holding Cabinet</v>
          </cell>
          <cell r="F119" t="str">
            <v>New</v>
          </cell>
          <cell r="G119" t="str">
            <v>Assembly</v>
          </cell>
          <cell r="M119">
            <v>1730.1000000000001</v>
          </cell>
        </row>
        <row r="120">
          <cell r="B120" t="str">
            <v>Energy Star Hot Food Holding Cabinet</v>
          </cell>
          <cell r="F120" t="str">
            <v>New</v>
          </cell>
          <cell r="G120" t="str">
            <v>College and University</v>
          </cell>
          <cell r="M120">
            <v>1730.1000000000001</v>
          </cell>
        </row>
        <row r="121">
          <cell r="B121" t="str">
            <v>Energy Star Hot Food Holding Cabinet</v>
          </cell>
          <cell r="F121" t="str">
            <v>New</v>
          </cell>
          <cell r="G121" t="str">
            <v>Grocery</v>
          </cell>
          <cell r="M121">
            <v>1730.1000000000001</v>
          </cell>
        </row>
        <row r="122">
          <cell r="B122" t="str">
            <v>Energy Star Hot Food Holding Cabinet</v>
          </cell>
          <cell r="F122" t="str">
            <v>New</v>
          </cell>
          <cell r="G122" t="str">
            <v>Healthcare</v>
          </cell>
          <cell r="M122">
            <v>1730.1000000000001</v>
          </cell>
        </row>
        <row r="123">
          <cell r="B123" t="str">
            <v>Energy Star Hot Food Holding Cabinet</v>
          </cell>
          <cell r="F123" t="str">
            <v>New</v>
          </cell>
          <cell r="G123" t="str">
            <v>Hospitals</v>
          </cell>
          <cell r="M123">
            <v>1730.1000000000001</v>
          </cell>
        </row>
        <row r="124">
          <cell r="B124" t="str">
            <v>Energy Star Hot Food Holding Cabinet</v>
          </cell>
          <cell r="F124" t="str">
            <v>New</v>
          </cell>
          <cell r="G124" t="str">
            <v>Institutional</v>
          </cell>
          <cell r="M124">
            <v>1730.1000000000001</v>
          </cell>
        </row>
        <row r="125">
          <cell r="B125" t="str">
            <v>Energy Star Hot Food Holding Cabinet</v>
          </cell>
          <cell r="F125" t="str">
            <v>New</v>
          </cell>
          <cell r="G125" t="str">
            <v>Lodging/Hospitality</v>
          </cell>
          <cell r="M125">
            <v>1730.1000000000001</v>
          </cell>
        </row>
        <row r="126">
          <cell r="B126" t="str">
            <v>Energy Star Hot Food Holding Cabinet</v>
          </cell>
          <cell r="F126" t="str">
            <v>New</v>
          </cell>
          <cell r="G126" t="str">
            <v>Miscellaneous</v>
          </cell>
          <cell r="M126">
            <v>1730.1000000000001</v>
          </cell>
        </row>
        <row r="127">
          <cell r="B127" t="str">
            <v>Energy Star Hot Food Holding Cabinet</v>
          </cell>
          <cell r="F127" t="str">
            <v>New</v>
          </cell>
          <cell r="G127" t="str">
            <v>Offices</v>
          </cell>
          <cell r="M127">
            <v>1730.1000000000001</v>
          </cell>
        </row>
        <row r="128">
          <cell r="B128" t="str">
            <v>Energy Star Hot Food Holding Cabinet</v>
          </cell>
          <cell r="F128" t="str">
            <v>New</v>
          </cell>
          <cell r="G128" t="str">
            <v>Restaurants</v>
          </cell>
          <cell r="M128">
            <v>1730.1000000000001</v>
          </cell>
        </row>
        <row r="129">
          <cell r="B129" t="str">
            <v>Energy Star Hot Food Holding Cabinet</v>
          </cell>
          <cell r="F129" t="str">
            <v>New</v>
          </cell>
          <cell r="G129" t="str">
            <v>Retail</v>
          </cell>
          <cell r="M129">
            <v>1730.1000000000001</v>
          </cell>
        </row>
        <row r="130">
          <cell r="B130" t="str">
            <v>Energy Star Hot Food Holding Cabinet</v>
          </cell>
          <cell r="F130" t="str">
            <v>New</v>
          </cell>
          <cell r="G130" t="str">
            <v>Schools K-12</v>
          </cell>
          <cell r="M130">
            <v>1730.1000000000001</v>
          </cell>
        </row>
        <row r="131">
          <cell r="B131" t="str">
            <v>Energy Star Hot Food Holding Cabinet</v>
          </cell>
          <cell r="F131" t="str">
            <v>New</v>
          </cell>
          <cell r="G131" t="str">
            <v>Warehouse</v>
          </cell>
          <cell r="M131">
            <v>1730.1000000000001</v>
          </cell>
        </row>
        <row r="132">
          <cell r="B132" t="str">
            <v>Energy Star Steamer</v>
          </cell>
          <cell r="F132" t="str">
            <v>Turnover</v>
          </cell>
          <cell r="G132" t="str">
            <v>Assembly</v>
          </cell>
          <cell r="M132">
            <v>9967</v>
          </cell>
        </row>
        <row r="133">
          <cell r="B133" t="str">
            <v>Energy Star Steamer</v>
          </cell>
          <cell r="F133" t="str">
            <v>Turnover</v>
          </cell>
          <cell r="G133" t="str">
            <v>College and University</v>
          </cell>
          <cell r="M133">
            <v>9967</v>
          </cell>
        </row>
        <row r="134">
          <cell r="B134" t="str">
            <v>Energy Star Steamer</v>
          </cell>
          <cell r="F134" t="str">
            <v>Turnover</v>
          </cell>
          <cell r="G134" t="str">
            <v>Grocery</v>
          </cell>
          <cell r="M134">
            <v>9967</v>
          </cell>
        </row>
        <row r="135">
          <cell r="B135" t="str">
            <v>Energy Star Steamer</v>
          </cell>
          <cell r="F135" t="str">
            <v>Turnover</v>
          </cell>
          <cell r="G135" t="str">
            <v>Healthcare</v>
          </cell>
          <cell r="M135">
            <v>9967</v>
          </cell>
        </row>
        <row r="136">
          <cell r="B136" t="str">
            <v>Energy Star Steamer</v>
          </cell>
          <cell r="F136" t="str">
            <v>Turnover</v>
          </cell>
          <cell r="G136" t="str">
            <v>Hospitals</v>
          </cell>
          <cell r="M136">
            <v>9967</v>
          </cell>
        </row>
        <row r="137">
          <cell r="B137" t="str">
            <v>Energy Star Steamer</v>
          </cell>
          <cell r="F137" t="str">
            <v>Turnover</v>
          </cell>
          <cell r="G137" t="str">
            <v>Institutional</v>
          </cell>
          <cell r="M137">
            <v>9967</v>
          </cell>
        </row>
        <row r="138">
          <cell r="B138" t="str">
            <v>Energy Star Steamer</v>
          </cell>
          <cell r="F138" t="str">
            <v>Turnover</v>
          </cell>
          <cell r="G138" t="str">
            <v>Lodging/Hospitality</v>
          </cell>
          <cell r="M138">
            <v>9967</v>
          </cell>
        </row>
        <row r="139">
          <cell r="B139" t="str">
            <v>Energy Star Steamer</v>
          </cell>
          <cell r="F139" t="str">
            <v>Turnover</v>
          </cell>
          <cell r="G139" t="str">
            <v>Miscellaneous</v>
          </cell>
          <cell r="M139">
            <v>9967</v>
          </cell>
        </row>
        <row r="140">
          <cell r="B140" t="str">
            <v>Energy Star Steamer</v>
          </cell>
          <cell r="F140" t="str">
            <v>Turnover</v>
          </cell>
          <cell r="G140" t="str">
            <v>Offices</v>
          </cell>
          <cell r="M140">
            <v>9967</v>
          </cell>
        </row>
        <row r="141">
          <cell r="B141" t="str">
            <v>Energy Star Steamer</v>
          </cell>
          <cell r="F141" t="str">
            <v>Turnover</v>
          </cell>
          <cell r="G141" t="str">
            <v>Restaurants</v>
          </cell>
          <cell r="M141">
            <v>9967</v>
          </cell>
        </row>
        <row r="142">
          <cell r="B142" t="str">
            <v>Energy Star Steamer</v>
          </cell>
          <cell r="F142" t="str">
            <v>Turnover</v>
          </cell>
          <cell r="G142" t="str">
            <v>Retail</v>
          </cell>
          <cell r="M142">
            <v>9967</v>
          </cell>
        </row>
        <row r="143">
          <cell r="B143" t="str">
            <v>Energy Star Steamer</v>
          </cell>
          <cell r="F143" t="str">
            <v>Turnover</v>
          </cell>
          <cell r="G143" t="str">
            <v>Schools K-12</v>
          </cell>
          <cell r="M143">
            <v>9967</v>
          </cell>
        </row>
        <row r="144">
          <cell r="B144" t="str">
            <v>Energy Star Steamer</v>
          </cell>
          <cell r="F144" t="str">
            <v>Turnover</v>
          </cell>
          <cell r="G144" t="str">
            <v>Warehouse</v>
          </cell>
          <cell r="M144">
            <v>9967</v>
          </cell>
        </row>
        <row r="145">
          <cell r="B145" t="str">
            <v>Energy Star Steamer</v>
          </cell>
          <cell r="F145" t="str">
            <v>New</v>
          </cell>
          <cell r="G145" t="str">
            <v>Assembly</v>
          </cell>
          <cell r="M145">
            <v>9967</v>
          </cell>
        </row>
        <row r="146">
          <cell r="B146" t="str">
            <v>Energy Star Steamer</v>
          </cell>
          <cell r="F146" t="str">
            <v>New</v>
          </cell>
          <cell r="G146" t="str">
            <v>College and University</v>
          </cell>
          <cell r="M146">
            <v>9967</v>
          </cell>
        </row>
        <row r="147">
          <cell r="B147" t="str">
            <v>Energy Star Steamer</v>
          </cell>
          <cell r="F147" t="str">
            <v>New</v>
          </cell>
          <cell r="G147" t="str">
            <v>Grocery</v>
          </cell>
          <cell r="M147">
            <v>9967</v>
          </cell>
        </row>
        <row r="148">
          <cell r="B148" t="str">
            <v>Energy Star Steamer</v>
          </cell>
          <cell r="F148" t="str">
            <v>New</v>
          </cell>
          <cell r="G148" t="str">
            <v>Healthcare</v>
          </cell>
          <cell r="M148">
            <v>9967</v>
          </cell>
        </row>
        <row r="149">
          <cell r="B149" t="str">
            <v>Energy Star Steamer</v>
          </cell>
          <cell r="F149" t="str">
            <v>New</v>
          </cell>
          <cell r="G149" t="str">
            <v>Hospitals</v>
          </cell>
          <cell r="M149">
            <v>9967</v>
          </cell>
        </row>
        <row r="150">
          <cell r="B150" t="str">
            <v>Energy Star Steamer</v>
          </cell>
          <cell r="F150" t="str">
            <v>New</v>
          </cell>
          <cell r="G150" t="str">
            <v>Institutional</v>
          </cell>
          <cell r="M150">
            <v>9967</v>
          </cell>
        </row>
        <row r="151">
          <cell r="B151" t="str">
            <v>Energy Star Steamer</v>
          </cell>
          <cell r="F151" t="str">
            <v>New</v>
          </cell>
          <cell r="G151" t="str">
            <v>Lodging/Hospitality</v>
          </cell>
          <cell r="M151">
            <v>9967</v>
          </cell>
        </row>
        <row r="152">
          <cell r="B152" t="str">
            <v>Energy Star Steamer</v>
          </cell>
          <cell r="F152" t="str">
            <v>New</v>
          </cell>
          <cell r="G152" t="str">
            <v>Miscellaneous</v>
          </cell>
          <cell r="M152">
            <v>9967</v>
          </cell>
        </row>
        <row r="153">
          <cell r="B153" t="str">
            <v>Energy Star Steamer</v>
          </cell>
          <cell r="F153" t="str">
            <v>New</v>
          </cell>
          <cell r="G153" t="str">
            <v>Offices</v>
          </cell>
          <cell r="M153">
            <v>9967</v>
          </cell>
        </row>
        <row r="154">
          <cell r="B154" t="str">
            <v>Energy Star Steamer</v>
          </cell>
          <cell r="F154" t="str">
            <v>New</v>
          </cell>
          <cell r="G154" t="str">
            <v>Restaurants</v>
          </cell>
          <cell r="M154">
            <v>9967</v>
          </cell>
        </row>
        <row r="155">
          <cell r="B155" t="str">
            <v>Energy Star Steamer</v>
          </cell>
          <cell r="F155" t="str">
            <v>New</v>
          </cell>
          <cell r="G155" t="str">
            <v>Retail</v>
          </cell>
          <cell r="M155">
            <v>9967</v>
          </cell>
        </row>
        <row r="156">
          <cell r="B156" t="str">
            <v>Energy Star Steamer</v>
          </cell>
          <cell r="F156" t="str">
            <v>New</v>
          </cell>
          <cell r="G156" t="str">
            <v>Schools K-12</v>
          </cell>
          <cell r="M156">
            <v>9967</v>
          </cell>
        </row>
        <row r="157">
          <cell r="B157" t="str">
            <v>Energy Star Steamer</v>
          </cell>
          <cell r="F157" t="str">
            <v>New</v>
          </cell>
          <cell r="G157" t="str">
            <v>Warehouse</v>
          </cell>
          <cell r="M157">
            <v>9967</v>
          </cell>
        </row>
        <row r="158">
          <cell r="B158" t="str">
            <v>Induction Cooktops</v>
          </cell>
          <cell r="F158" t="str">
            <v>Turnover</v>
          </cell>
          <cell r="G158" t="str">
            <v>Assembly</v>
          </cell>
          <cell r="M158">
            <v>1974.2399999999998</v>
          </cell>
        </row>
        <row r="159">
          <cell r="B159" t="str">
            <v>Induction Cooktops</v>
          </cell>
          <cell r="F159" t="str">
            <v>Turnover</v>
          </cell>
          <cell r="G159" t="str">
            <v>College and University</v>
          </cell>
          <cell r="M159">
            <v>1974.2399999999998</v>
          </cell>
        </row>
        <row r="160">
          <cell r="B160" t="str">
            <v>Induction Cooktops</v>
          </cell>
          <cell r="F160" t="str">
            <v>Turnover</v>
          </cell>
          <cell r="G160" t="str">
            <v>Grocery</v>
          </cell>
          <cell r="M160">
            <v>1974.2399999999998</v>
          </cell>
        </row>
        <row r="161">
          <cell r="B161" t="str">
            <v>Induction Cooktops</v>
          </cell>
          <cell r="F161" t="str">
            <v>Turnover</v>
          </cell>
          <cell r="G161" t="str">
            <v>Healthcare</v>
          </cell>
          <cell r="M161">
            <v>1974.2399999999998</v>
          </cell>
        </row>
        <row r="162">
          <cell r="B162" t="str">
            <v>Induction Cooktops</v>
          </cell>
          <cell r="F162" t="str">
            <v>Turnover</v>
          </cell>
          <cell r="G162" t="str">
            <v>Hospitals</v>
          </cell>
          <cell r="M162">
            <v>1974.2399999999998</v>
          </cell>
        </row>
        <row r="163">
          <cell r="B163" t="str">
            <v>Induction Cooktops</v>
          </cell>
          <cell r="F163" t="str">
            <v>Turnover</v>
          </cell>
          <cell r="G163" t="str">
            <v>Institutional</v>
          </cell>
          <cell r="M163">
            <v>1974.2399999999998</v>
          </cell>
        </row>
        <row r="164">
          <cell r="B164" t="str">
            <v>Induction Cooktops</v>
          </cell>
          <cell r="F164" t="str">
            <v>Turnover</v>
          </cell>
          <cell r="G164" t="str">
            <v>Lodging/Hospitality</v>
          </cell>
          <cell r="M164">
            <v>1974.2399999999998</v>
          </cell>
        </row>
        <row r="165">
          <cell r="B165" t="str">
            <v>Induction Cooktops</v>
          </cell>
          <cell r="F165" t="str">
            <v>Turnover</v>
          </cell>
          <cell r="G165" t="str">
            <v>Miscellaneous</v>
          </cell>
          <cell r="M165">
            <v>1974.2399999999998</v>
          </cell>
        </row>
        <row r="166">
          <cell r="B166" t="str">
            <v>Induction Cooktops</v>
          </cell>
          <cell r="F166" t="str">
            <v>Turnover</v>
          </cell>
          <cell r="G166" t="str">
            <v>Offices</v>
          </cell>
          <cell r="M166">
            <v>1974.2399999999998</v>
          </cell>
        </row>
        <row r="167">
          <cell r="B167" t="str">
            <v>Induction Cooktops</v>
          </cell>
          <cell r="F167" t="str">
            <v>Turnover</v>
          </cell>
          <cell r="G167" t="str">
            <v>Restaurants</v>
          </cell>
          <cell r="M167">
            <v>1974.2399999999998</v>
          </cell>
        </row>
        <row r="168">
          <cell r="B168" t="str">
            <v>Induction Cooktops</v>
          </cell>
          <cell r="F168" t="str">
            <v>Turnover</v>
          </cell>
          <cell r="G168" t="str">
            <v>Retail</v>
          </cell>
          <cell r="M168">
            <v>1974.2399999999998</v>
          </cell>
        </row>
        <row r="169">
          <cell r="B169" t="str">
            <v>Induction Cooktops</v>
          </cell>
          <cell r="F169" t="str">
            <v>Turnover</v>
          </cell>
          <cell r="G169" t="str">
            <v>Schools K-12</v>
          </cell>
          <cell r="M169">
            <v>1974.2399999999998</v>
          </cell>
        </row>
        <row r="170">
          <cell r="B170" t="str">
            <v>Induction Cooktops</v>
          </cell>
          <cell r="F170" t="str">
            <v>Turnover</v>
          </cell>
          <cell r="G170" t="str">
            <v>Warehouse</v>
          </cell>
          <cell r="M170">
            <v>1974.2399999999998</v>
          </cell>
        </row>
        <row r="171">
          <cell r="B171" t="str">
            <v>Induction Cooktops</v>
          </cell>
          <cell r="F171" t="str">
            <v>New</v>
          </cell>
          <cell r="G171" t="str">
            <v>Assembly</v>
          </cell>
          <cell r="M171">
            <v>1974.2399999999998</v>
          </cell>
        </row>
        <row r="172">
          <cell r="B172" t="str">
            <v>Induction Cooktops</v>
          </cell>
          <cell r="F172" t="str">
            <v>New</v>
          </cell>
          <cell r="G172" t="str">
            <v>College and University</v>
          </cell>
          <cell r="M172">
            <v>1974.2399999999998</v>
          </cell>
        </row>
        <row r="173">
          <cell r="B173" t="str">
            <v>Induction Cooktops</v>
          </cell>
          <cell r="F173" t="str">
            <v>New</v>
          </cell>
          <cell r="G173" t="str">
            <v>Grocery</v>
          </cell>
          <cell r="M173">
            <v>1974.2399999999998</v>
          </cell>
        </row>
        <row r="174">
          <cell r="B174" t="str">
            <v>Induction Cooktops</v>
          </cell>
          <cell r="F174" t="str">
            <v>New</v>
          </cell>
          <cell r="G174" t="str">
            <v>Healthcare</v>
          </cell>
          <cell r="M174">
            <v>1974.2399999999998</v>
          </cell>
        </row>
        <row r="175">
          <cell r="B175" t="str">
            <v>Induction Cooktops</v>
          </cell>
          <cell r="F175" t="str">
            <v>New</v>
          </cell>
          <cell r="G175" t="str">
            <v>Hospitals</v>
          </cell>
          <cell r="M175">
            <v>1974.2399999999998</v>
          </cell>
        </row>
        <row r="176">
          <cell r="B176" t="str">
            <v>Induction Cooktops</v>
          </cell>
          <cell r="F176" t="str">
            <v>New</v>
          </cell>
          <cell r="G176" t="str">
            <v>Institutional</v>
          </cell>
          <cell r="M176">
            <v>1974.2399999999998</v>
          </cell>
        </row>
        <row r="177">
          <cell r="B177" t="str">
            <v>Induction Cooktops</v>
          </cell>
          <cell r="F177" t="str">
            <v>New</v>
          </cell>
          <cell r="G177" t="str">
            <v>Lodging/Hospitality</v>
          </cell>
          <cell r="M177">
            <v>1974.2399999999998</v>
          </cell>
        </row>
        <row r="178">
          <cell r="B178" t="str">
            <v>Induction Cooktops</v>
          </cell>
          <cell r="F178" t="str">
            <v>New</v>
          </cell>
          <cell r="G178" t="str">
            <v>Miscellaneous</v>
          </cell>
          <cell r="M178">
            <v>1974.2399999999998</v>
          </cell>
        </row>
        <row r="179">
          <cell r="B179" t="str">
            <v>Induction Cooktops</v>
          </cell>
          <cell r="F179" t="str">
            <v>New</v>
          </cell>
          <cell r="G179" t="str">
            <v>Offices</v>
          </cell>
          <cell r="M179">
            <v>1974.2399999999998</v>
          </cell>
        </row>
        <row r="180">
          <cell r="B180" t="str">
            <v>Induction Cooktops</v>
          </cell>
          <cell r="F180" t="str">
            <v>New</v>
          </cell>
          <cell r="G180" t="str">
            <v>Restaurants</v>
          </cell>
          <cell r="M180">
            <v>1974.2399999999998</v>
          </cell>
        </row>
        <row r="181">
          <cell r="B181" t="str">
            <v>Induction Cooktops</v>
          </cell>
          <cell r="F181" t="str">
            <v>New</v>
          </cell>
          <cell r="G181" t="str">
            <v>Retail</v>
          </cell>
          <cell r="M181">
            <v>1974.2399999999998</v>
          </cell>
        </row>
        <row r="182">
          <cell r="B182" t="str">
            <v>Induction Cooktops</v>
          </cell>
          <cell r="F182" t="str">
            <v>New</v>
          </cell>
          <cell r="G182" t="str">
            <v>Schools K-12</v>
          </cell>
          <cell r="M182">
            <v>1974.2399999999998</v>
          </cell>
        </row>
        <row r="183">
          <cell r="B183" t="str">
            <v>Induction Cooktops</v>
          </cell>
          <cell r="F183" t="str">
            <v>New</v>
          </cell>
          <cell r="G183" t="str">
            <v>Warehouse</v>
          </cell>
          <cell r="M183">
            <v>1974.2399999999998</v>
          </cell>
        </row>
        <row r="184">
          <cell r="B184" t="str">
            <v>Energy Star Commercial Dishwasher</v>
          </cell>
          <cell r="F184" t="str">
            <v>Turnover</v>
          </cell>
          <cell r="G184" t="str">
            <v>Assembly</v>
          </cell>
          <cell r="M184">
            <v>18535.758343102767</v>
          </cell>
        </row>
        <row r="185">
          <cell r="B185" t="str">
            <v>Energy Star Commercial Dishwasher</v>
          </cell>
          <cell r="F185" t="str">
            <v>Turnover</v>
          </cell>
          <cell r="G185" t="str">
            <v>College and University</v>
          </cell>
          <cell r="M185">
            <v>18535.758343102767</v>
          </cell>
        </row>
        <row r="186">
          <cell r="B186" t="str">
            <v>Energy Star Commercial Dishwasher</v>
          </cell>
          <cell r="F186" t="str">
            <v>Turnover</v>
          </cell>
          <cell r="G186" t="str">
            <v>Grocery</v>
          </cell>
          <cell r="M186">
            <v>18535.758343102767</v>
          </cell>
        </row>
        <row r="187">
          <cell r="B187" t="str">
            <v>Energy Star Commercial Dishwasher</v>
          </cell>
          <cell r="F187" t="str">
            <v>Turnover</v>
          </cell>
          <cell r="G187" t="str">
            <v>Healthcare</v>
          </cell>
          <cell r="M187">
            <v>18535.758343102767</v>
          </cell>
        </row>
        <row r="188">
          <cell r="B188" t="str">
            <v>Energy Star Commercial Dishwasher</v>
          </cell>
          <cell r="F188" t="str">
            <v>Turnover</v>
          </cell>
          <cell r="G188" t="str">
            <v>Hospitals</v>
          </cell>
          <cell r="M188">
            <v>18535.758343102767</v>
          </cell>
        </row>
        <row r="189">
          <cell r="B189" t="str">
            <v>Energy Star Commercial Dishwasher</v>
          </cell>
          <cell r="F189" t="str">
            <v>Turnover</v>
          </cell>
          <cell r="G189" t="str">
            <v>Institutional</v>
          </cell>
          <cell r="M189">
            <v>18535.758343102767</v>
          </cell>
        </row>
        <row r="190">
          <cell r="B190" t="str">
            <v>Energy Star Commercial Dishwasher</v>
          </cell>
          <cell r="F190" t="str">
            <v>Turnover</v>
          </cell>
          <cell r="G190" t="str">
            <v>Lodging/Hospitality</v>
          </cell>
          <cell r="M190">
            <v>18535.758343102767</v>
          </cell>
        </row>
        <row r="191">
          <cell r="B191" t="str">
            <v>Energy Star Commercial Dishwasher</v>
          </cell>
          <cell r="F191" t="str">
            <v>Turnover</v>
          </cell>
          <cell r="G191" t="str">
            <v>Miscellaneous</v>
          </cell>
          <cell r="M191">
            <v>18535.758343102767</v>
          </cell>
        </row>
        <row r="192">
          <cell r="B192" t="str">
            <v>Energy Star Commercial Dishwasher</v>
          </cell>
          <cell r="F192" t="str">
            <v>Turnover</v>
          </cell>
          <cell r="G192" t="str">
            <v>Offices</v>
          </cell>
          <cell r="M192">
            <v>18535.758343102767</v>
          </cell>
        </row>
        <row r="193">
          <cell r="B193" t="str">
            <v>Energy Star Commercial Dishwasher</v>
          </cell>
          <cell r="F193" t="str">
            <v>Turnover</v>
          </cell>
          <cell r="G193" t="str">
            <v>Restaurants</v>
          </cell>
          <cell r="M193">
            <v>18535.758343102767</v>
          </cell>
        </row>
        <row r="194">
          <cell r="B194" t="str">
            <v>Energy Star Commercial Dishwasher</v>
          </cell>
          <cell r="F194" t="str">
            <v>Turnover</v>
          </cell>
          <cell r="G194" t="str">
            <v>Retail</v>
          </cell>
          <cell r="M194">
            <v>18535.758343102767</v>
          </cell>
        </row>
        <row r="195">
          <cell r="B195" t="str">
            <v>Energy Star Commercial Dishwasher</v>
          </cell>
          <cell r="F195" t="str">
            <v>Turnover</v>
          </cell>
          <cell r="G195" t="str">
            <v>Schools K-12</v>
          </cell>
          <cell r="M195">
            <v>18535.758343102767</v>
          </cell>
        </row>
        <row r="196">
          <cell r="B196" t="str">
            <v>Energy Star Commercial Dishwasher</v>
          </cell>
          <cell r="F196" t="str">
            <v>Turnover</v>
          </cell>
          <cell r="G196" t="str">
            <v>Warehouse</v>
          </cell>
          <cell r="M196">
            <v>18535.758343102767</v>
          </cell>
        </row>
        <row r="197">
          <cell r="B197" t="str">
            <v>Energy Star Commercial Dishwasher</v>
          </cell>
          <cell r="F197" t="str">
            <v>New</v>
          </cell>
          <cell r="G197" t="str">
            <v>Assembly</v>
          </cell>
          <cell r="M197">
            <v>18535.758343102767</v>
          </cell>
        </row>
        <row r="198">
          <cell r="B198" t="str">
            <v>Energy Star Commercial Dishwasher</v>
          </cell>
          <cell r="F198" t="str">
            <v>New</v>
          </cell>
          <cell r="G198" t="str">
            <v>College and University</v>
          </cell>
          <cell r="M198">
            <v>18535.758343102767</v>
          </cell>
        </row>
        <row r="199">
          <cell r="B199" t="str">
            <v>Energy Star Commercial Dishwasher</v>
          </cell>
          <cell r="F199" t="str">
            <v>New</v>
          </cell>
          <cell r="G199" t="str">
            <v>Grocery</v>
          </cell>
          <cell r="M199">
            <v>18535.758343102767</v>
          </cell>
        </row>
        <row r="200">
          <cell r="B200" t="str">
            <v>Energy Star Commercial Dishwasher</v>
          </cell>
          <cell r="F200" t="str">
            <v>New</v>
          </cell>
          <cell r="G200" t="str">
            <v>Healthcare</v>
          </cell>
          <cell r="M200">
            <v>18535.758343102767</v>
          </cell>
        </row>
        <row r="201">
          <cell r="B201" t="str">
            <v>Energy Star Commercial Dishwasher</v>
          </cell>
          <cell r="F201" t="str">
            <v>New</v>
          </cell>
          <cell r="G201" t="str">
            <v>Hospitals</v>
          </cell>
          <cell r="M201">
            <v>18535.758343102767</v>
          </cell>
        </row>
        <row r="202">
          <cell r="B202" t="str">
            <v>Energy Star Commercial Dishwasher</v>
          </cell>
          <cell r="F202" t="str">
            <v>New</v>
          </cell>
          <cell r="G202" t="str">
            <v>Institutional</v>
          </cell>
          <cell r="M202">
            <v>18535.758343102767</v>
          </cell>
        </row>
        <row r="203">
          <cell r="B203" t="str">
            <v>Energy Star Commercial Dishwasher</v>
          </cell>
          <cell r="F203" t="str">
            <v>New</v>
          </cell>
          <cell r="G203" t="str">
            <v>Lodging/Hospitality</v>
          </cell>
          <cell r="M203">
            <v>18535.758343102767</v>
          </cell>
        </row>
        <row r="204">
          <cell r="B204" t="str">
            <v>Energy Star Commercial Dishwasher</v>
          </cell>
          <cell r="F204" t="str">
            <v>New</v>
          </cell>
          <cell r="G204" t="str">
            <v>Miscellaneous</v>
          </cell>
          <cell r="M204">
            <v>18535.758343102767</v>
          </cell>
        </row>
        <row r="205">
          <cell r="B205" t="str">
            <v>Energy Star Commercial Dishwasher</v>
          </cell>
          <cell r="F205" t="str">
            <v>New</v>
          </cell>
          <cell r="G205" t="str">
            <v>Offices</v>
          </cell>
          <cell r="M205">
            <v>18535.758343102767</v>
          </cell>
        </row>
        <row r="206">
          <cell r="B206" t="str">
            <v>Energy Star Commercial Dishwasher</v>
          </cell>
          <cell r="F206" t="str">
            <v>New</v>
          </cell>
          <cell r="G206" t="str">
            <v>Restaurants</v>
          </cell>
          <cell r="M206">
            <v>18535.758343102767</v>
          </cell>
        </row>
        <row r="207">
          <cell r="B207" t="str">
            <v>Energy Star Commercial Dishwasher</v>
          </cell>
          <cell r="F207" t="str">
            <v>New</v>
          </cell>
          <cell r="G207" t="str">
            <v>Retail</v>
          </cell>
          <cell r="M207">
            <v>18535.758343102767</v>
          </cell>
        </row>
        <row r="208">
          <cell r="B208" t="str">
            <v>Energy Star Commercial Dishwasher</v>
          </cell>
          <cell r="F208" t="str">
            <v>New</v>
          </cell>
          <cell r="G208" t="str">
            <v>Schools K-12</v>
          </cell>
          <cell r="M208">
            <v>18535.758343102767</v>
          </cell>
        </row>
        <row r="209">
          <cell r="B209" t="str">
            <v>Energy Star Commercial Dishwasher</v>
          </cell>
          <cell r="F209" t="str">
            <v>New</v>
          </cell>
          <cell r="G209" t="str">
            <v>Warehouse</v>
          </cell>
          <cell r="M209">
            <v>18535.758343102767</v>
          </cell>
        </row>
        <row r="210">
          <cell r="B210" t="str">
            <v>Heat Pump Water Heater</v>
          </cell>
          <cell r="F210" t="str">
            <v>Turnover</v>
          </cell>
          <cell r="G210" t="str">
            <v>Assembly</v>
          </cell>
          <cell r="M210">
            <v>4227.9301667198479</v>
          </cell>
        </row>
        <row r="211">
          <cell r="B211" t="str">
            <v>Heat Pump Water Heater</v>
          </cell>
          <cell r="F211" t="str">
            <v>Turnover</v>
          </cell>
          <cell r="G211" t="str">
            <v>College and University</v>
          </cell>
          <cell r="M211">
            <v>97242.393834556511</v>
          </cell>
        </row>
        <row r="212">
          <cell r="B212" t="str">
            <v>Heat Pump Water Heater</v>
          </cell>
          <cell r="F212" t="str">
            <v>Turnover</v>
          </cell>
          <cell r="G212" t="str">
            <v>Grocery</v>
          </cell>
          <cell r="M212">
            <v>8455.8603334396958</v>
          </cell>
        </row>
        <row r="213">
          <cell r="B213" t="str">
            <v>Heat Pump Water Heater</v>
          </cell>
          <cell r="F213" t="str">
            <v>Turnover</v>
          </cell>
          <cell r="G213" t="str">
            <v>Healthcare</v>
          </cell>
          <cell r="M213">
            <v>5637.2402222931305</v>
          </cell>
        </row>
        <row r="214">
          <cell r="B214" t="str">
            <v>Heat Pump Water Heater</v>
          </cell>
          <cell r="F214" t="str">
            <v>Turnover</v>
          </cell>
          <cell r="G214" t="str">
            <v>Hospitals</v>
          </cell>
          <cell r="M214">
            <v>170526.51672436713</v>
          </cell>
        </row>
        <row r="215">
          <cell r="B215" t="str">
            <v>Heat Pump Water Heater</v>
          </cell>
          <cell r="F215" t="str">
            <v>Turnover</v>
          </cell>
          <cell r="G215" t="str">
            <v>Institutional</v>
          </cell>
          <cell r="M215">
            <v>338234.41333758779</v>
          </cell>
        </row>
        <row r="216">
          <cell r="B216" t="str">
            <v>Heat Pump Water Heater</v>
          </cell>
          <cell r="F216" t="str">
            <v>Turnover</v>
          </cell>
          <cell r="G216" t="str">
            <v>Lodging/Hospitality</v>
          </cell>
          <cell r="M216">
            <v>40588.12960051054</v>
          </cell>
        </row>
        <row r="217">
          <cell r="B217" t="str">
            <v>Heat Pump Water Heater</v>
          </cell>
          <cell r="F217" t="str">
            <v>Turnover</v>
          </cell>
          <cell r="G217" t="str">
            <v>Miscellaneous</v>
          </cell>
          <cell r="M217">
            <v>253675.81000319083</v>
          </cell>
        </row>
        <row r="218">
          <cell r="B218" t="str">
            <v>Heat Pump Water Heater</v>
          </cell>
          <cell r="F218" t="str">
            <v>Turnover</v>
          </cell>
          <cell r="G218" t="str">
            <v>Offices</v>
          </cell>
          <cell r="M218">
            <v>35232.751389332057</v>
          </cell>
        </row>
        <row r="219">
          <cell r="B219" t="str">
            <v>Heat Pump Water Heater</v>
          </cell>
          <cell r="F219" t="str">
            <v>Turnover</v>
          </cell>
          <cell r="G219" t="str">
            <v>Restaurants</v>
          </cell>
          <cell r="M219">
            <v>14093.100555732824</v>
          </cell>
        </row>
        <row r="220">
          <cell r="B220" t="str">
            <v>Heat Pump Water Heater</v>
          </cell>
          <cell r="F220" t="str">
            <v>Turnover</v>
          </cell>
          <cell r="G220" t="str">
            <v>Retail</v>
          </cell>
          <cell r="M220">
            <v>25113.905190315891</v>
          </cell>
        </row>
        <row r="221">
          <cell r="B221" t="str">
            <v>Heat Pump Water Heater</v>
          </cell>
          <cell r="F221" t="str">
            <v>Turnover</v>
          </cell>
          <cell r="G221" t="str">
            <v>Schools K-12</v>
          </cell>
          <cell r="M221">
            <v>1761.6761807010021</v>
          </cell>
        </row>
        <row r="222">
          <cell r="B222" t="str">
            <v>Heat Pump Water Heater</v>
          </cell>
          <cell r="F222" t="str">
            <v>Turnover</v>
          </cell>
          <cell r="G222" t="str">
            <v>Warehouse</v>
          </cell>
          <cell r="M222">
            <v>8455.8603334396958</v>
          </cell>
        </row>
        <row r="223">
          <cell r="B223" t="str">
            <v>Heat Pump Water Heater</v>
          </cell>
          <cell r="F223" t="str">
            <v>New</v>
          </cell>
          <cell r="G223" t="str">
            <v>Assembly</v>
          </cell>
          <cell r="M223">
            <v>4227.9301667198479</v>
          </cell>
        </row>
        <row r="224">
          <cell r="B224" t="str">
            <v>Heat Pump Water Heater</v>
          </cell>
          <cell r="F224" t="str">
            <v>New</v>
          </cell>
          <cell r="G224" t="str">
            <v>College and University</v>
          </cell>
          <cell r="M224">
            <v>97242.393834556511</v>
          </cell>
        </row>
        <row r="225">
          <cell r="B225" t="str">
            <v>Heat Pump Water Heater</v>
          </cell>
          <cell r="F225" t="str">
            <v>New</v>
          </cell>
          <cell r="G225" t="str">
            <v>Grocery</v>
          </cell>
          <cell r="M225">
            <v>8455.8603334396958</v>
          </cell>
        </row>
        <row r="226">
          <cell r="B226" t="str">
            <v>Heat Pump Water Heater</v>
          </cell>
          <cell r="F226" t="str">
            <v>New</v>
          </cell>
          <cell r="G226" t="str">
            <v>Healthcare</v>
          </cell>
          <cell r="M226">
            <v>5637.2402222931305</v>
          </cell>
        </row>
        <row r="227">
          <cell r="B227" t="str">
            <v>Heat Pump Water Heater</v>
          </cell>
          <cell r="F227" t="str">
            <v>New</v>
          </cell>
          <cell r="G227" t="str">
            <v>Hospitals</v>
          </cell>
          <cell r="M227">
            <v>170526.51672436713</v>
          </cell>
        </row>
        <row r="228">
          <cell r="B228" t="str">
            <v>Heat Pump Water Heater</v>
          </cell>
          <cell r="F228" t="str">
            <v>New</v>
          </cell>
          <cell r="G228" t="str">
            <v>Institutional</v>
          </cell>
          <cell r="M228">
            <v>338234.41333758779</v>
          </cell>
        </row>
        <row r="229">
          <cell r="B229" t="str">
            <v>Heat Pump Water Heater</v>
          </cell>
          <cell r="F229" t="str">
            <v>New</v>
          </cell>
          <cell r="G229" t="str">
            <v>Lodging/Hospitality</v>
          </cell>
          <cell r="M229">
            <v>40588.12960051054</v>
          </cell>
        </row>
        <row r="230">
          <cell r="B230" t="str">
            <v>Heat Pump Water Heater</v>
          </cell>
          <cell r="F230" t="str">
            <v>New</v>
          </cell>
          <cell r="G230" t="str">
            <v>Miscellaneous</v>
          </cell>
          <cell r="M230">
            <v>253675.81000319083</v>
          </cell>
        </row>
        <row r="231">
          <cell r="B231" t="str">
            <v>Heat Pump Water Heater</v>
          </cell>
          <cell r="F231" t="str">
            <v>New</v>
          </cell>
          <cell r="G231" t="str">
            <v>Offices</v>
          </cell>
          <cell r="M231">
            <v>35232.751389332057</v>
          </cell>
        </row>
        <row r="232">
          <cell r="B232" t="str">
            <v>Heat Pump Water Heater</v>
          </cell>
          <cell r="F232" t="str">
            <v>New</v>
          </cell>
          <cell r="G232" t="str">
            <v>Restaurants</v>
          </cell>
          <cell r="M232">
            <v>14093.100555732824</v>
          </cell>
        </row>
        <row r="233">
          <cell r="B233" t="str">
            <v>Heat Pump Water Heater</v>
          </cell>
          <cell r="F233" t="str">
            <v>New</v>
          </cell>
          <cell r="G233" t="str">
            <v>Retail</v>
          </cell>
          <cell r="M233">
            <v>25113.905190315891</v>
          </cell>
        </row>
        <row r="234">
          <cell r="B234" t="str">
            <v>Heat Pump Water Heater</v>
          </cell>
          <cell r="F234" t="str">
            <v>New</v>
          </cell>
          <cell r="G234" t="str">
            <v>Schools K-12</v>
          </cell>
          <cell r="M234">
            <v>1761.6761807010021</v>
          </cell>
        </row>
        <row r="235">
          <cell r="B235" t="str">
            <v>Heat Pump Water Heater</v>
          </cell>
          <cell r="F235" t="str">
            <v>New</v>
          </cell>
          <cell r="G235" t="str">
            <v>Warehouse</v>
          </cell>
          <cell r="M235">
            <v>8455.8603334396958</v>
          </cell>
        </row>
        <row r="236">
          <cell r="B236" t="str">
            <v>Instantaneous Hot Water System</v>
          </cell>
          <cell r="F236" t="str">
            <v>Turnover</v>
          </cell>
          <cell r="G236" t="str">
            <v>Assembly</v>
          </cell>
          <cell r="M236">
            <v>336.77085833397632</v>
          </cell>
        </row>
        <row r="237">
          <cell r="B237" t="str">
            <v>Instantaneous Hot Water System</v>
          </cell>
          <cell r="F237" t="str">
            <v>Turnover</v>
          </cell>
          <cell r="G237" t="str">
            <v>College and University</v>
          </cell>
          <cell r="M237">
            <v>7745.7297416814399</v>
          </cell>
        </row>
        <row r="238">
          <cell r="B238" t="str">
            <v>Instantaneous Hot Water System</v>
          </cell>
          <cell r="F238" t="str">
            <v>Turnover</v>
          </cell>
          <cell r="G238" t="str">
            <v>Grocery</v>
          </cell>
          <cell r="M238">
            <v>673.54171666795264</v>
          </cell>
        </row>
        <row r="239">
          <cell r="B239" t="str">
            <v>Instantaneous Hot Water System</v>
          </cell>
          <cell r="F239" t="str">
            <v>Turnover</v>
          </cell>
          <cell r="G239" t="str">
            <v>Healthcare</v>
          </cell>
          <cell r="M239">
            <v>449.02781111196873</v>
          </cell>
        </row>
        <row r="240">
          <cell r="B240" t="str">
            <v>Instantaneous Hot Water System</v>
          </cell>
          <cell r="F240" t="str">
            <v>Turnover</v>
          </cell>
          <cell r="G240" t="str">
            <v>Hospitals</v>
          </cell>
          <cell r="M240">
            <v>13583.091286136972</v>
          </cell>
        </row>
        <row r="241">
          <cell r="B241" t="str">
            <v>Instantaneous Hot Water System</v>
          </cell>
          <cell r="F241" t="str">
            <v>Turnover</v>
          </cell>
          <cell r="G241" t="str">
            <v>Institutional</v>
          </cell>
          <cell r="M241">
            <v>26941.668666718062</v>
          </cell>
        </row>
        <row r="242">
          <cell r="B242" t="str">
            <v>Instantaneous Hot Water System</v>
          </cell>
          <cell r="F242" t="str">
            <v>Turnover</v>
          </cell>
          <cell r="G242" t="str">
            <v>Lodging/Hospitality</v>
          </cell>
          <cell r="M242">
            <v>3233.0002400061639</v>
          </cell>
        </row>
        <row r="243">
          <cell r="B243" t="str">
            <v>Instantaneous Hot Water System</v>
          </cell>
          <cell r="F243" t="str">
            <v>Turnover</v>
          </cell>
          <cell r="G243" t="str">
            <v>Miscellaneous</v>
          </cell>
          <cell r="M243">
            <v>20206.251500038488</v>
          </cell>
        </row>
        <row r="244">
          <cell r="B244" t="str">
            <v>Instantaneous Hot Water System</v>
          </cell>
          <cell r="F244" t="str">
            <v>Turnover</v>
          </cell>
          <cell r="G244" t="str">
            <v>Offices</v>
          </cell>
          <cell r="M244">
            <v>2806.4238194497957</v>
          </cell>
        </row>
        <row r="245">
          <cell r="B245" t="str">
            <v>Instantaneous Hot Water System</v>
          </cell>
          <cell r="F245" t="str">
            <v>Turnover</v>
          </cell>
          <cell r="G245" t="str">
            <v>Restaurants</v>
          </cell>
          <cell r="M245">
            <v>1122.5695277799205</v>
          </cell>
        </row>
        <row r="246">
          <cell r="B246" t="str">
            <v>Instantaneous Hot Water System</v>
          </cell>
          <cell r="F246" t="str">
            <v>Turnover</v>
          </cell>
          <cell r="G246" t="str">
            <v>Retail</v>
          </cell>
          <cell r="M246">
            <v>2000.4188985038199</v>
          </cell>
        </row>
        <row r="247">
          <cell r="B247" t="str">
            <v>Instantaneous Hot Water System</v>
          </cell>
          <cell r="F247" t="str">
            <v>Turnover</v>
          </cell>
          <cell r="G247" t="str">
            <v>Schools K-12</v>
          </cell>
          <cell r="M247">
            <v>140.32426650544312</v>
          </cell>
        </row>
        <row r="248">
          <cell r="B248" t="str">
            <v>Instantaneous Hot Water System</v>
          </cell>
          <cell r="F248" t="str">
            <v>Turnover</v>
          </cell>
          <cell r="G248" t="str">
            <v>Warehouse</v>
          </cell>
          <cell r="M248">
            <v>673.54171666795264</v>
          </cell>
        </row>
        <row r="249">
          <cell r="B249" t="str">
            <v>Instantaneous Hot Water System</v>
          </cell>
          <cell r="F249" t="str">
            <v>New</v>
          </cell>
          <cell r="G249" t="str">
            <v>Assembly</v>
          </cell>
          <cell r="M249">
            <v>336.77085833397632</v>
          </cell>
        </row>
        <row r="250">
          <cell r="B250" t="str">
            <v>Instantaneous Hot Water System</v>
          </cell>
          <cell r="F250" t="str">
            <v>New</v>
          </cell>
          <cell r="G250" t="str">
            <v>College and University</v>
          </cell>
          <cell r="M250">
            <v>7745.7297416814399</v>
          </cell>
        </row>
        <row r="251">
          <cell r="B251" t="str">
            <v>Instantaneous Hot Water System</v>
          </cell>
          <cell r="F251" t="str">
            <v>New</v>
          </cell>
          <cell r="G251" t="str">
            <v>Grocery</v>
          </cell>
          <cell r="M251">
            <v>673.54171666795264</v>
          </cell>
        </row>
        <row r="252">
          <cell r="B252" t="str">
            <v>Instantaneous Hot Water System</v>
          </cell>
          <cell r="F252" t="str">
            <v>New</v>
          </cell>
          <cell r="G252" t="str">
            <v>Healthcare</v>
          </cell>
          <cell r="M252">
            <v>449.02781111196873</v>
          </cell>
        </row>
        <row r="253">
          <cell r="B253" t="str">
            <v>Instantaneous Hot Water System</v>
          </cell>
          <cell r="F253" t="str">
            <v>New</v>
          </cell>
          <cell r="G253" t="str">
            <v>Hospitals</v>
          </cell>
          <cell r="M253">
            <v>13583.091286136972</v>
          </cell>
        </row>
        <row r="254">
          <cell r="B254" t="str">
            <v>Instantaneous Hot Water System</v>
          </cell>
          <cell r="F254" t="str">
            <v>New</v>
          </cell>
          <cell r="G254" t="str">
            <v>Institutional</v>
          </cell>
          <cell r="M254">
            <v>26941.668666718062</v>
          </cell>
        </row>
        <row r="255">
          <cell r="B255" t="str">
            <v>Instantaneous Hot Water System</v>
          </cell>
          <cell r="F255" t="str">
            <v>New</v>
          </cell>
          <cell r="G255" t="str">
            <v>Lodging/Hospitality</v>
          </cell>
          <cell r="M255">
            <v>3233.0002400061639</v>
          </cell>
        </row>
        <row r="256">
          <cell r="B256" t="str">
            <v>Instantaneous Hot Water System</v>
          </cell>
          <cell r="F256" t="str">
            <v>New</v>
          </cell>
          <cell r="G256" t="str">
            <v>Miscellaneous</v>
          </cell>
          <cell r="M256">
            <v>20206.251500038488</v>
          </cell>
        </row>
        <row r="257">
          <cell r="B257" t="str">
            <v>Instantaneous Hot Water System</v>
          </cell>
          <cell r="F257" t="str">
            <v>New</v>
          </cell>
          <cell r="G257" t="str">
            <v>Offices</v>
          </cell>
          <cell r="M257">
            <v>2806.4238194497957</v>
          </cell>
        </row>
        <row r="258">
          <cell r="B258" t="str">
            <v>Instantaneous Hot Water System</v>
          </cell>
          <cell r="F258" t="str">
            <v>New</v>
          </cell>
          <cell r="G258" t="str">
            <v>Restaurants</v>
          </cell>
          <cell r="M258">
            <v>1122.5695277799205</v>
          </cell>
        </row>
        <row r="259">
          <cell r="B259" t="str">
            <v>Instantaneous Hot Water System</v>
          </cell>
          <cell r="F259" t="str">
            <v>New</v>
          </cell>
          <cell r="G259" t="str">
            <v>Retail</v>
          </cell>
          <cell r="M259">
            <v>2000.4188985038199</v>
          </cell>
        </row>
        <row r="260">
          <cell r="B260" t="str">
            <v>Instantaneous Hot Water System</v>
          </cell>
          <cell r="F260" t="str">
            <v>New</v>
          </cell>
          <cell r="G260" t="str">
            <v>Schools K-12</v>
          </cell>
          <cell r="M260">
            <v>140.32426650544312</v>
          </cell>
        </row>
        <row r="261">
          <cell r="B261" t="str">
            <v>Instantaneous Hot Water System</v>
          </cell>
          <cell r="F261" t="str">
            <v>New</v>
          </cell>
          <cell r="G261" t="str">
            <v>Warehouse</v>
          </cell>
          <cell r="M261">
            <v>673.54171666795264</v>
          </cell>
        </row>
        <row r="262">
          <cell r="B262" t="str">
            <v>Solar Water Heater</v>
          </cell>
          <cell r="F262" t="str">
            <v>Turnover</v>
          </cell>
          <cell r="G262" t="str">
            <v>Assembly</v>
          </cell>
          <cell r="M262">
            <v>4962.2757153401953</v>
          </cell>
        </row>
        <row r="263">
          <cell r="B263" t="str">
            <v>Solar Water Heater</v>
          </cell>
          <cell r="F263" t="str">
            <v>Turnover</v>
          </cell>
          <cell r="G263" t="str">
            <v>College and University</v>
          </cell>
          <cell r="M263">
            <v>114132.3414528245</v>
          </cell>
        </row>
        <row r="264">
          <cell r="B264" t="str">
            <v>Solar Water Heater</v>
          </cell>
          <cell r="F264" t="str">
            <v>Turnover</v>
          </cell>
          <cell r="G264" t="str">
            <v>Grocery</v>
          </cell>
          <cell r="M264">
            <v>9924.5514306803907</v>
          </cell>
        </row>
        <row r="265">
          <cell r="B265" t="str">
            <v>Solar Water Heater</v>
          </cell>
          <cell r="F265" t="str">
            <v>Turnover</v>
          </cell>
          <cell r="G265" t="str">
            <v>Healthcare</v>
          </cell>
          <cell r="M265">
            <v>6616.367620453595</v>
          </cell>
        </row>
        <row r="266">
          <cell r="B266" t="str">
            <v>Solar Water Heater</v>
          </cell>
          <cell r="F266" t="str">
            <v>Turnover</v>
          </cell>
          <cell r="G266" t="str">
            <v>Hospitals</v>
          </cell>
          <cell r="M266">
            <v>200145.12051872117</v>
          </cell>
        </row>
        <row r="267">
          <cell r="B267" t="str">
            <v>Solar Water Heater</v>
          </cell>
          <cell r="F267" t="str">
            <v>Turnover</v>
          </cell>
          <cell r="G267" t="str">
            <v>Institutional</v>
          </cell>
          <cell r="M267">
            <v>396982.05722721561</v>
          </cell>
        </row>
        <row r="268">
          <cell r="B268" t="str">
            <v>Solar Water Heater</v>
          </cell>
          <cell r="F268" t="str">
            <v>Turnover</v>
          </cell>
          <cell r="G268" t="str">
            <v>Lodging/Hospitality</v>
          </cell>
          <cell r="M268">
            <v>47637.846867265878</v>
          </cell>
        </row>
        <row r="269">
          <cell r="B269" t="str">
            <v>Solar Water Heater</v>
          </cell>
          <cell r="F269" t="str">
            <v>Turnover</v>
          </cell>
          <cell r="G269" t="str">
            <v>Miscellaneous</v>
          </cell>
          <cell r="M269">
            <v>297736.54292041168</v>
          </cell>
        </row>
        <row r="270">
          <cell r="B270" t="str">
            <v>Solar Water Heater</v>
          </cell>
          <cell r="F270" t="str">
            <v>Turnover</v>
          </cell>
          <cell r="G270" t="str">
            <v>Offices</v>
          </cell>
          <cell r="M270">
            <v>41352.29762783496</v>
          </cell>
        </row>
        <row r="271">
          <cell r="B271" t="str">
            <v>Solar Water Heater</v>
          </cell>
          <cell r="F271" t="str">
            <v>Turnover</v>
          </cell>
          <cell r="G271" t="str">
            <v>Restaurants</v>
          </cell>
          <cell r="M271">
            <v>16540.919051133984</v>
          </cell>
        </row>
        <row r="272">
          <cell r="B272" t="str">
            <v>Solar Water Heater</v>
          </cell>
          <cell r="F272" t="str">
            <v>Turnover</v>
          </cell>
          <cell r="G272" t="str">
            <v>Retail</v>
          </cell>
          <cell r="M272">
            <v>29475.917749120759</v>
          </cell>
        </row>
        <row r="273">
          <cell r="B273" t="str">
            <v>Solar Water Heater</v>
          </cell>
          <cell r="F273" t="str">
            <v>Turnover</v>
          </cell>
          <cell r="G273" t="str">
            <v>Schools K-12</v>
          </cell>
          <cell r="M273">
            <v>2067.6601989781893</v>
          </cell>
        </row>
        <row r="274">
          <cell r="B274" t="str">
            <v>Solar Water Heater</v>
          </cell>
          <cell r="F274" t="str">
            <v>Turnover</v>
          </cell>
          <cell r="G274" t="str">
            <v>Warehouse</v>
          </cell>
          <cell r="M274">
            <v>9924.5514306803907</v>
          </cell>
        </row>
        <row r="275">
          <cell r="B275" t="str">
            <v>Solar Water Heater</v>
          </cell>
          <cell r="F275" t="str">
            <v>New</v>
          </cell>
          <cell r="G275" t="str">
            <v>Assembly</v>
          </cell>
          <cell r="M275">
            <v>4962.2757153401953</v>
          </cell>
        </row>
        <row r="276">
          <cell r="B276" t="str">
            <v>Solar Water Heater</v>
          </cell>
          <cell r="F276" t="str">
            <v>New</v>
          </cell>
          <cell r="G276" t="str">
            <v>College and University</v>
          </cell>
          <cell r="M276">
            <v>114132.3414528245</v>
          </cell>
        </row>
        <row r="277">
          <cell r="B277" t="str">
            <v>Solar Water Heater</v>
          </cell>
          <cell r="F277" t="str">
            <v>New</v>
          </cell>
          <cell r="G277" t="str">
            <v>Grocery</v>
          </cell>
          <cell r="M277">
            <v>9924.5514306803907</v>
          </cell>
        </row>
        <row r="278">
          <cell r="B278" t="str">
            <v>Solar Water Heater</v>
          </cell>
          <cell r="F278" t="str">
            <v>New</v>
          </cell>
          <cell r="G278" t="str">
            <v>Healthcare</v>
          </cell>
          <cell r="M278">
            <v>6616.367620453595</v>
          </cell>
        </row>
        <row r="279">
          <cell r="B279" t="str">
            <v>Solar Water Heater</v>
          </cell>
          <cell r="F279" t="str">
            <v>New</v>
          </cell>
          <cell r="G279" t="str">
            <v>Hospitals</v>
          </cell>
          <cell r="M279">
            <v>200145.12051872117</v>
          </cell>
        </row>
        <row r="280">
          <cell r="B280" t="str">
            <v>Solar Water Heater</v>
          </cell>
          <cell r="F280" t="str">
            <v>New</v>
          </cell>
          <cell r="G280" t="str">
            <v>Institutional</v>
          </cell>
          <cell r="M280">
            <v>396982.05722721561</v>
          </cell>
        </row>
        <row r="281">
          <cell r="B281" t="str">
            <v>Solar Water Heater</v>
          </cell>
          <cell r="F281" t="str">
            <v>New</v>
          </cell>
          <cell r="G281" t="str">
            <v>Lodging/Hospitality</v>
          </cell>
          <cell r="M281">
            <v>47637.846867265878</v>
          </cell>
        </row>
        <row r="282">
          <cell r="B282" t="str">
            <v>Solar Water Heater</v>
          </cell>
          <cell r="F282" t="str">
            <v>New</v>
          </cell>
          <cell r="G282" t="str">
            <v>Miscellaneous</v>
          </cell>
          <cell r="M282">
            <v>297736.54292041168</v>
          </cell>
        </row>
        <row r="283">
          <cell r="B283" t="str">
            <v>Solar Water Heater</v>
          </cell>
          <cell r="F283" t="str">
            <v>New</v>
          </cell>
          <cell r="G283" t="str">
            <v>Offices</v>
          </cell>
          <cell r="M283">
            <v>41352.29762783496</v>
          </cell>
        </row>
        <row r="284">
          <cell r="B284" t="str">
            <v>Solar Water Heater</v>
          </cell>
          <cell r="F284" t="str">
            <v>New</v>
          </cell>
          <cell r="G284" t="str">
            <v>Restaurants</v>
          </cell>
          <cell r="M284">
            <v>16540.919051133984</v>
          </cell>
        </row>
        <row r="285">
          <cell r="B285" t="str">
            <v>Solar Water Heater</v>
          </cell>
          <cell r="F285" t="str">
            <v>New</v>
          </cell>
          <cell r="G285" t="str">
            <v>Retail</v>
          </cell>
          <cell r="M285">
            <v>29475.917749120759</v>
          </cell>
        </row>
        <row r="286">
          <cell r="B286" t="str">
            <v>Solar Water Heater</v>
          </cell>
          <cell r="F286" t="str">
            <v>New</v>
          </cell>
          <cell r="G286" t="str">
            <v>Schools K-12</v>
          </cell>
          <cell r="M286">
            <v>2067.6601989781893</v>
          </cell>
        </row>
        <row r="287">
          <cell r="B287" t="str">
            <v>Solar Water Heater</v>
          </cell>
          <cell r="F287" t="str">
            <v>New</v>
          </cell>
          <cell r="G287" t="str">
            <v>Warehouse</v>
          </cell>
          <cell r="M287">
            <v>9924.5514306803907</v>
          </cell>
        </row>
        <row r="288">
          <cell r="B288" t="str">
            <v>CFL - 15W Flood</v>
          </cell>
          <cell r="F288" t="str">
            <v>Turnover</v>
          </cell>
          <cell r="G288" t="str">
            <v>Assembly</v>
          </cell>
          <cell r="M288">
            <v>200.9</v>
          </cell>
        </row>
        <row r="289">
          <cell r="B289" t="str">
            <v>CFL - 15W Flood</v>
          </cell>
          <cell r="F289" t="str">
            <v>Turnover</v>
          </cell>
          <cell r="G289" t="str">
            <v>College and University</v>
          </cell>
          <cell r="M289">
            <v>200.9</v>
          </cell>
        </row>
        <row r="290">
          <cell r="B290" t="str">
            <v>CFL - 15W Flood</v>
          </cell>
          <cell r="F290" t="str">
            <v>Turnover</v>
          </cell>
          <cell r="G290" t="str">
            <v>Grocery</v>
          </cell>
          <cell r="M290">
            <v>200.9</v>
          </cell>
        </row>
        <row r="291">
          <cell r="B291" t="str">
            <v>CFL - 15W Flood</v>
          </cell>
          <cell r="F291" t="str">
            <v>Turnover</v>
          </cell>
          <cell r="G291" t="str">
            <v>Healthcare</v>
          </cell>
          <cell r="M291">
            <v>200.9</v>
          </cell>
        </row>
        <row r="292">
          <cell r="B292" t="str">
            <v>CFL - 15W Flood</v>
          </cell>
          <cell r="F292" t="str">
            <v>Turnover</v>
          </cell>
          <cell r="G292" t="str">
            <v>Hospitals</v>
          </cell>
          <cell r="M292">
            <v>200.9</v>
          </cell>
        </row>
        <row r="293">
          <cell r="B293" t="str">
            <v>CFL - 15W Flood</v>
          </cell>
          <cell r="F293" t="str">
            <v>Turnover</v>
          </cell>
          <cell r="G293" t="str">
            <v>Institutional</v>
          </cell>
          <cell r="M293">
            <v>200.9</v>
          </cell>
        </row>
        <row r="294">
          <cell r="B294" t="str">
            <v>CFL - 15W Flood</v>
          </cell>
          <cell r="F294" t="str">
            <v>Turnover</v>
          </cell>
          <cell r="G294" t="str">
            <v>Lodging/Hospitality</v>
          </cell>
          <cell r="M294">
            <v>200.9</v>
          </cell>
        </row>
        <row r="295">
          <cell r="B295" t="str">
            <v>CFL - 15W Flood</v>
          </cell>
          <cell r="F295" t="str">
            <v>Turnover</v>
          </cell>
          <cell r="G295" t="str">
            <v>Miscellaneous</v>
          </cell>
          <cell r="M295">
            <v>200.9</v>
          </cell>
        </row>
        <row r="296">
          <cell r="B296" t="str">
            <v>CFL - 15W Flood</v>
          </cell>
          <cell r="F296" t="str">
            <v>Turnover</v>
          </cell>
          <cell r="G296" t="str">
            <v>Offices</v>
          </cell>
          <cell r="M296">
            <v>200.9</v>
          </cell>
        </row>
        <row r="297">
          <cell r="B297" t="str">
            <v>CFL - 15W Flood</v>
          </cell>
          <cell r="F297" t="str">
            <v>Turnover</v>
          </cell>
          <cell r="G297" t="str">
            <v>Restaurants</v>
          </cell>
          <cell r="M297">
            <v>200.9</v>
          </cell>
        </row>
        <row r="298">
          <cell r="B298" t="str">
            <v>CFL - 15W Flood</v>
          </cell>
          <cell r="F298" t="str">
            <v>Turnover</v>
          </cell>
          <cell r="G298" t="str">
            <v>Retail</v>
          </cell>
          <cell r="M298">
            <v>200.9</v>
          </cell>
        </row>
        <row r="299">
          <cell r="B299" t="str">
            <v>CFL - 15W Flood</v>
          </cell>
          <cell r="F299" t="str">
            <v>Turnover</v>
          </cell>
          <cell r="G299" t="str">
            <v>Schools K-12</v>
          </cell>
          <cell r="M299">
            <v>200.9</v>
          </cell>
        </row>
        <row r="300">
          <cell r="B300" t="str">
            <v>CFL - 15W Flood</v>
          </cell>
          <cell r="F300" t="str">
            <v>Turnover</v>
          </cell>
          <cell r="G300" t="str">
            <v>Warehouse</v>
          </cell>
          <cell r="M300">
            <v>200.9</v>
          </cell>
        </row>
        <row r="301">
          <cell r="B301" t="str">
            <v>CFL - 15W Flood</v>
          </cell>
          <cell r="F301" t="str">
            <v>New</v>
          </cell>
          <cell r="G301" t="str">
            <v>Assembly</v>
          </cell>
          <cell r="M301">
            <v>200.9</v>
          </cell>
        </row>
        <row r="302">
          <cell r="B302" t="str">
            <v>CFL - 15W Flood</v>
          </cell>
          <cell r="F302" t="str">
            <v>New</v>
          </cell>
          <cell r="G302" t="str">
            <v>College and University</v>
          </cell>
          <cell r="M302">
            <v>200.9</v>
          </cell>
        </row>
        <row r="303">
          <cell r="B303" t="str">
            <v>CFL - 15W Flood</v>
          </cell>
          <cell r="F303" t="str">
            <v>New</v>
          </cell>
          <cell r="G303" t="str">
            <v>Grocery</v>
          </cell>
          <cell r="M303">
            <v>200.9</v>
          </cell>
        </row>
        <row r="304">
          <cell r="B304" t="str">
            <v>CFL - 15W Flood</v>
          </cell>
          <cell r="F304" t="str">
            <v>New</v>
          </cell>
          <cell r="G304" t="str">
            <v>Healthcare</v>
          </cell>
          <cell r="M304">
            <v>200.9</v>
          </cell>
        </row>
        <row r="305">
          <cell r="B305" t="str">
            <v>CFL - 15W Flood</v>
          </cell>
          <cell r="F305" t="str">
            <v>New</v>
          </cell>
          <cell r="G305" t="str">
            <v>Hospitals</v>
          </cell>
          <cell r="M305">
            <v>200.9</v>
          </cell>
        </row>
        <row r="306">
          <cell r="B306" t="str">
            <v>CFL - 15W Flood</v>
          </cell>
          <cell r="F306" t="str">
            <v>New</v>
          </cell>
          <cell r="G306" t="str">
            <v>Institutional</v>
          </cell>
          <cell r="M306">
            <v>200.9</v>
          </cell>
        </row>
        <row r="307">
          <cell r="B307" t="str">
            <v>CFL - 15W Flood</v>
          </cell>
          <cell r="F307" t="str">
            <v>New</v>
          </cell>
          <cell r="G307" t="str">
            <v>Lodging/Hospitality</v>
          </cell>
          <cell r="M307">
            <v>200.9</v>
          </cell>
        </row>
        <row r="308">
          <cell r="B308" t="str">
            <v>CFL - 15W Flood</v>
          </cell>
          <cell r="F308" t="str">
            <v>New</v>
          </cell>
          <cell r="G308" t="str">
            <v>Miscellaneous</v>
          </cell>
          <cell r="M308">
            <v>200.9</v>
          </cell>
        </row>
        <row r="309">
          <cell r="B309" t="str">
            <v>CFL - 15W Flood</v>
          </cell>
          <cell r="F309" t="str">
            <v>New</v>
          </cell>
          <cell r="G309" t="str">
            <v>Offices</v>
          </cell>
          <cell r="M309">
            <v>200.9</v>
          </cell>
        </row>
        <row r="310">
          <cell r="B310" t="str">
            <v>CFL - 15W Flood</v>
          </cell>
          <cell r="F310" t="str">
            <v>New</v>
          </cell>
          <cell r="G310" t="str">
            <v>Restaurants</v>
          </cell>
          <cell r="M310">
            <v>200.9</v>
          </cell>
        </row>
        <row r="311">
          <cell r="B311" t="str">
            <v>CFL - 15W Flood</v>
          </cell>
          <cell r="F311" t="str">
            <v>New</v>
          </cell>
          <cell r="G311" t="str">
            <v>Retail</v>
          </cell>
          <cell r="M311">
            <v>200.9</v>
          </cell>
        </row>
        <row r="312">
          <cell r="B312" t="str">
            <v>CFL - 15W Flood</v>
          </cell>
          <cell r="F312" t="str">
            <v>New</v>
          </cell>
          <cell r="G312" t="str">
            <v>Schools K-12</v>
          </cell>
          <cell r="M312">
            <v>200.9</v>
          </cell>
        </row>
        <row r="313">
          <cell r="B313" t="str">
            <v>CFL - 15W Flood</v>
          </cell>
          <cell r="F313" t="str">
            <v>New</v>
          </cell>
          <cell r="G313" t="str">
            <v>Warehouse</v>
          </cell>
          <cell r="M313">
            <v>200.9</v>
          </cell>
        </row>
        <row r="314">
          <cell r="B314" t="str">
            <v>High Efficiency HID Lighting</v>
          </cell>
          <cell r="F314" t="str">
            <v>Turnover</v>
          </cell>
          <cell r="G314" t="str">
            <v>Assembly</v>
          </cell>
          <cell r="M314">
            <v>484.16899999999998</v>
          </cell>
        </row>
        <row r="315">
          <cell r="B315" t="str">
            <v>High Efficiency HID Lighting</v>
          </cell>
          <cell r="F315" t="str">
            <v>Turnover</v>
          </cell>
          <cell r="G315" t="str">
            <v>College and University</v>
          </cell>
          <cell r="M315">
            <v>484.16899999999998</v>
          </cell>
        </row>
        <row r="316">
          <cell r="B316" t="str">
            <v>High Efficiency HID Lighting</v>
          </cell>
          <cell r="F316" t="str">
            <v>Turnover</v>
          </cell>
          <cell r="G316" t="str">
            <v>Grocery</v>
          </cell>
          <cell r="M316">
            <v>484.16899999999998</v>
          </cell>
        </row>
        <row r="317">
          <cell r="B317" t="str">
            <v>High Efficiency HID Lighting</v>
          </cell>
          <cell r="F317" t="str">
            <v>Turnover</v>
          </cell>
          <cell r="G317" t="str">
            <v>Healthcare</v>
          </cell>
          <cell r="M317">
            <v>484.16899999999998</v>
          </cell>
        </row>
        <row r="318">
          <cell r="B318" t="str">
            <v>High Efficiency HID Lighting</v>
          </cell>
          <cell r="F318" t="str">
            <v>Turnover</v>
          </cell>
          <cell r="G318" t="str">
            <v>Hospitals</v>
          </cell>
          <cell r="M318">
            <v>484.16899999999998</v>
          </cell>
        </row>
        <row r="319">
          <cell r="B319" t="str">
            <v>High Efficiency HID Lighting</v>
          </cell>
          <cell r="F319" t="str">
            <v>Turnover</v>
          </cell>
          <cell r="G319" t="str">
            <v>Institutional</v>
          </cell>
          <cell r="M319">
            <v>484.16899999999998</v>
          </cell>
        </row>
        <row r="320">
          <cell r="B320" t="str">
            <v>High Efficiency HID Lighting</v>
          </cell>
          <cell r="F320" t="str">
            <v>Turnover</v>
          </cell>
          <cell r="G320" t="str">
            <v>Lodging/Hospitality</v>
          </cell>
          <cell r="M320">
            <v>484.16899999999998</v>
          </cell>
        </row>
        <row r="321">
          <cell r="B321" t="str">
            <v>High Efficiency HID Lighting</v>
          </cell>
          <cell r="F321" t="str">
            <v>Turnover</v>
          </cell>
          <cell r="G321" t="str">
            <v>Miscellaneous</v>
          </cell>
          <cell r="M321">
            <v>484.16899999999998</v>
          </cell>
        </row>
        <row r="322">
          <cell r="B322" t="str">
            <v>High Efficiency HID Lighting</v>
          </cell>
          <cell r="F322" t="str">
            <v>Turnover</v>
          </cell>
          <cell r="G322" t="str">
            <v>Offices</v>
          </cell>
          <cell r="M322">
            <v>484.16899999999998</v>
          </cell>
        </row>
        <row r="323">
          <cell r="B323" t="str">
            <v>High Efficiency HID Lighting</v>
          </cell>
          <cell r="F323" t="str">
            <v>Turnover</v>
          </cell>
          <cell r="G323" t="str">
            <v>Restaurants</v>
          </cell>
          <cell r="M323">
            <v>484.16899999999998</v>
          </cell>
        </row>
        <row r="324">
          <cell r="B324" t="str">
            <v>High Efficiency HID Lighting</v>
          </cell>
          <cell r="F324" t="str">
            <v>Turnover</v>
          </cell>
          <cell r="G324" t="str">
            <v>Retail</v>
          </cell>
          <cell r="M324">
            <v>484.16899999999998</v>
          </cell>
        </row>
        <row r="325">
          <cell r="B325" t="str">
            <v>High Efficiency HID Lighting</v>
          </cell>
          <cell r="F325" t="str">
            <v>Turnover</v>
          </cell>
          <cell r="G325" t="str">
            <v>Schools K-12</v>
          </cell>
          <cell r="M325">
            <v>484.16899999999998</v>
          </cell>
        </row>
        <row r="326">
          <cell r="B326" t="str">
            <v>High Efficiency HID Lighting</v>
          </cell>
          <cell r="F326" t="str">
            <v>Turnover</v>
          </cell>
          <cell r="G326" t="str">
            <v>Warehouse</v>
          </cell>
          <cell r="M326">
            <v>484.16899999999998</v>
          </cell>
        </row>
        <row r="327">
          <cell r="B327" t="str">
            <v>High Efficiency HID Lighting</v>
          </cell>
          <cell r="F327" t="str">
            <v>New</v>
          </cell>
          <cell r="G327" t="str">
            <v>Assembly</v>
          </cell>
          <cell r="M327">
            <v>484.16899999999998</v>
          </cell>
        </row>
        <row r="328">
          <cell r="B328" t="str">
            <v>High Efficiency HID Lighting</v>
          </cell>
          <cell r="F328" t="str">
            <v>New</v>
          </cell>
          <cell r="G328" t="str">
            <v>College and University</v>
          </cell>
          <cell r="M328">
            <v>484.16899999999998</v>
          </cell>
        </row>
        <row r="329">
          <cell r="B329" t="str">
            <v>High Efficiency HID Lighting</v>
          </cell>
          <cell r="F329" t="str">
            <v>New</v>
          </cell>
          <cell r="G329" t="str">
            <v>Grocery</v>
          </cell>
          <cell r="M329">
            <v>484.16899999999998</v>
          </cell>
        </row>
        <row r="330">
          <cell r="B330" t="str">
            <v>High Efficiency HID Lighting</v>
          </cell>
          <cell r="F330" t="str">
            <v>New</v>
          </cell>
          <cell r="G330" t="str">
            <v>Healthcare</v>
          </cell>
          <cell r="M330">
            <v>484.16899999999998</v>
          </cell>
        </row>
        <row r="331">
          <cell r="B331" t="str">
            <v>High Efficiency HID Lighting</v>
          </cell>
          <cell r="F331" t="str">
            <v>New</v>
          </cell>
          <cell r="G331" t="str">
            <v>Hospitals</v>
          </cell>
          <cell r="M331">
            <v>484.16899999999998</v>
          </cell>
        </row>
        <row r="332">
          <cell r="B332" t="str">
            <v>High Efficiency HID Lighting</v>
          </cell>
          <cell r="F332" t="str">
            <v>New</v>
          </cell>
          <cell r="G332" t="str">
            <v>Institutional</v>
          </cell>
          <cell r="M332">
            <v>484.16899999999998</v>
          </cell>
        </row>
        <row r="333">
          <cell r="B333" t="str">
            <v>High Efficiency HID Lighting</v>
          </cell>
          <cell r="F333" t="str">
            <v>New</v>
          </cell>
          <cell r="G333" t="str">
            <v>Lodging/Hospitality</v>
          </cell>
          <cell r="M333">
            <v>484.16899999999998</v>
          </cell>
        </row>
        <row r="334">
          <cell r="B334" t="str">
            <v>High Efficiency HID Lighting</v>
          </cell>
          <cell r="F334" t="str">
            <v>New</v>
          </cell>
          <cell r="G334" t="str">
            <v>Miscellaneous</v>
          </cell>
          <cell r="M334">
            <v>484.16899999999998</v>
          </cell>
        </row>
        <row r="335">
          <cell r="B335" t="str">
            <v>High Efficiency HID Lighting</v>
          </cell>
          <cell r="F335" t="str">
            <v>New</v>
          </cell>
          <cell r="G335" t="str">
            <v>Offices</v>
          </cell>
          <cell r="M335">
            <v>484.16899999999998</v>
          </cell>
        </row>
        <row r="336">
          <cell r="B336" t="str">
            <v>High Efficiency HID Lighting</v>
          </cell>
          <cell r="F336" t="str">
            <v>New</v>
          </cell>
          <cell r="G336" t="str">
            <v>Restaurants</v>
          </cell>
          <cell r="M336">
            <v>484.16899999999998</v>
          </cell>
        </row>
        <row r="337">
          <cell r="B337" t="str">
            <v>High Efficiency HID Lighting</v>
          </cell>
          <cell r="F337" t="str">
            <v>New</v>
          </cell>
          <cell r="G337" t="str">
            <v>Retail</v>
          </cell>
          <cell r="M337">
            <v>484.16899999999998</v>
          </cell>
        </row>
        <row r="338">
          <cell r="B338" t="str">
            <v>High Efficiency HID Lighting</v>
          </cell>
          <cell r="F338" t="str">
            <v>New</v>
          </cell>
          <cell r="G338" t="str">
            <v>Schools K-12</v>
          </cell>
          <cell r="M338">
            <v>484.16899999999998</v>
          </cell>
        </row>
        <row r="339">
          <cell r="B339" t="str">
            <v>High Efficiency HID Lighting</v>
          </cell>
          <cell r="F339" t="str">
            <v>New</v>
          </cell>
          <cell r="G339" t="str">
            <v>Warehouse</v>
          </cell>
          <cell r="M339">
            <v>484.16899999999998</v>
          </cell>
        </row>
        <row r="340">
          <cell r="B340" t="str">
            <v>LED - 9W Flood</v>
          </cell>
          <cell r="F340" t="str">
            <v>Turnover</v>
          </cell>
          <cell r="G340" t="str">
            <v>Assembly</v>
          </cell>
          <cell r="M340">
            <v>225.00800000000001</v>
          </cell>
        </row>
        <row r="341">
          <cell r="B341" t="str">
            <v>LED - 9W Flood</v>
          </cell>
          <cell r="F341" t="str">
            <v>Turnover</v>
          </cell>
          <cell r="G341" t="str">
            <v>College and University</v>
          </cell>
          <cell r="M341">
            <v>225.00800000000001</v>
          </cell>
        </row>
        <row r="342">
          <cell r="B342" t="str">
            <v>LED - 9W Flood</v>
          </cell>
          <cell r="F342" t="str">
            <v>Turnover</v>
          </cell>
          <cell r="G342" t="str">
            <v>Grocery</v>
          </cell>
          <cell r="M342">
            <v>225.00800000000001</v>
          </cell>
        </row>
        <row r="343">
          <cell r="B343" t="str">
            <v>LED - 9W Flood</v>
          </cell>
          <cell r="F343" t="str">
            <v>Turnover</v>
          </cell>
          <cell r="G343" t="str">
            <v>Healthcare</v>
          </cell>
          <cell r="M343">
            <v>225.00800000000001</v>
          </cell>
        </row>
        <row r="344">
          <cell r="B344" t="str">
            <v>LED - 9W Flood</v>
          </cell>
          <cell r="F344" t="str">
            <v>Turnover</v>
          </cell>
          <cell r="G344" t="str">
            <v>Hospitals</v>
          </cell>
          <cell r="M344">
            <v>225.00800000000001</v>
          </cell>
        </row>
        <row r="345">
          <cell r="B345" t="str">
            <v>LED - 9W Flood</v>
          </cell>
          <cell r="F345" t="str">
            <v>Turnover</v>
          </cell>
          <cell r="G345" t="str">
            <v>Institutional</v>
          </cell>
          <cell r="M345">
            <v>225.00800000000001</v>
          </cell>
        </row>
        <row r="346">
          <cell r="B346" t="str">
            <v>LED - 9W Flood</v>
          </cell>
          <cell r="F346" t="str">
            <v>Turnover</v>
          </cell>
          <cell r="G346" t="str">
            <v>Lodging/Hospitality</v>
          </cell>
          <cell r="M346">
            <v>225.00800000000001</v>
          </cell>
        </row>
        <row r="347">
          <cell r="B347" t="str">
            <v>LED - 9W Flood</v>
          </cell>
          <cell r="F347" t="str">
            <v>Turnover</v>
          </cell>
          <cell r="G347" t="str">
            <v>Miscellaneous</v>
          </cell>
          <cell r="M347">
            <v>225.00800000000001</v>
          </cell>
        </row>
        <row r="348">
          <cell r="B348" t="str">
            <v>LED - 9W Flood</v>
          </cell>
          <cell r="F348" t="str">
            <v>Turnover</v>
          </cell>
          <cell r="G348" t="str">
            <v>Offices</v>
          </cell>
          <cell r="M348">
            <v>225.00800000000001</v>
          </cell>
        </row>
        <row r="349">
          <cell r="B349" t="str">
            <v>LED - 9W Flood</v>
          </cell>
          <cell r="F349" t="str">
            <v>Turnover</v>
          </cell>
          <cell r="G349" t="str">
            <v>Restaurants</v>
          </cell>
          <cell r="M349">
            <v>225.00800000000001</v>
          </cell>
        </row>
        <row r="350">
          <cell r="B350" t="str">
            <v>LED - 9W Flood</v>
          </cell>
          <cell r="F350" t="str">
            <v>Turnover</v>
          </cell>
          <cell r="G350" t="str">
            <v>Retail</v>
          </cell>
          <cell r="M350">
            <v>225.00800000000001</v>
          </cell>
        </row>
        <row r="351">
          <cell r="B351" t="str">
            <v>LED - 9W Flood</v>
          </cell>
          <cell r="F351" t="str">
            <v>Turnover</v>
          </cell>
          <cell r="G351" t="str">
            <v>Schools K-12</v>
          </cell>
          <cell r="M351">
            <v>225.00800000000001</v>
          </cell>
        </row>
        <row r="352">
          <cell r="B352" t="str">
            <v>LED - 9W Flood</v>
          </cell>
          <cell r="F352" t="str">
            <v>Turnover</v>
          </cell>
          <cell r="G352" t="str">
            <v>Warehouse</v>
          </cell>
          <cell r="M352">
            <v>225.00800000000001</v>
          </cell>
        </row>
        <row r="353">
          <cell r="B353" t="str">
            <v>LED - 9W Flood</v>
          </cell>
          <cell r="F353" t="str">
            <v>New</v>
          </cell>
          <cell r="G353" t="str">
            <v>Assembly</v>
          </cell>
          <cell r="M353">
            <v>225.00800000000001</v>
          </cell>
        </row>
        <row r="354">
          <cell r="B354" t="str">
            <v>LED - 9W Flood</v>
          </cell>
          <cell r="F354" t="str">
            <v>New</v>
          </cell>
          <cell r="G354" t="str">
            <v>College and University</v>
          </cell>
          <cell r="M354">
            <v>225.00800000000001</v>
          </cell>
        </row>
        <row r="355">
          <cell r="B355" t="str">
            <v>LED - 9W Flood</v>
          </cell>
          <cell r="F355" t="str">
            <v>New</v>
          </cell>
          <cell r="G355" t="str">
            <v>Grocery</v>
          </cell>
          <cell r="M355">
            <v>225.00800000000001</v>
          </cell>
        </row>
        <row r="356">
          <cell r="B356" t="str">
            <v>LED - 9W Flood</v>
          </cell>
          <cell r="F356" t="str">
            <v>New</v>
          </cell>
          <cell r="G356" t="str">
            <v>Healthcare</v>
          </cell>
          <cell r="M356">
            <v>225.00800000000001</v>
          </cell>
        </row>
        <row r="357">
          <cell r="B357" t="str">
            <v>LED - 9W Flood</v>
          </cell>
          <cell r="F357" t="str">
            <v>New</v>
          </cell>
          <cell r="G357" t="str">
            <v>Hospitals</v>
          </cell>
          <cell r="M357">
            <v>225.00800000000001</v>
          </cell>
        </row>
        <row r="358">
          <cell r="B358" t="str">
            <v>LED - 9W Flood</v>
          </cell>
          <cell r="F358" t="str">
            <v>New</v>
          </cell>
          <cell r="G358" t="str">
            <v>Institutional</v>
          </cell>
          <cell r="M358">
            <v>225.00800000000001</v>
          </cell>
        </row>
        <row r="359">
          <cell r="B359" t="str">
            <v>LED - 9W Flood</v>
          </cell>
          <cell r="F359" t="str">
            <v>New</v>
          </cell>
          <cell r="G359" t="str">
            <v>Lodging/Hospitality</v>
          </cell>
          <cell r="M359">
            <v>225.00800000000001</v>
          </cell>
        </row>
        <row r="360">
          <cell r="B360" t="str">
            <v>LED - 9W Flood</v>
          </cell>
          <cell r="F360" t="str">
            <v>New</v>
          </cell>
          <cell r="G360" t="str">
            <v>Miscellaneous</v>
          </cell>
          <cell r="M360">
            <v>225.00800000000001</v>
          </cell>
        </row>
        <row r="361">
          <cell r="B361" t="str">
            <v>LED - 9W Flood</v>
          </cell>
          <cell r="F361" t="str">
            <v>New</v>
          </cell>
          <cell r="G361" t="str">
            <v>Offices</v>
          </cell>
          <cell r="M361">
            <v>225.00800000000001</v>
          </cell>
        </row>
        <row r="362">
          <cell r="B362" t="str">
            <v>LED - 9W Flood</v>
          </cell>
          <cell r="F362" t="str">
            <v>New</v>
          </cell>
          <cell r="G362" t="str">
            <v>Restaurants</v>
          </cell>
          <cell r="M362">
            <v>225.00800000000001</v>
          </cell>
        </row>
        <row r="363">
          <cell r="B363" t="str">
            <v>LED - 9W Flood</v>
          </cell>
          <cell r="F363" t="str">
            <v>New</v>
          </cell>
          <cell r="G363" t="str">
            <v>Retail</v>
          </cell>
          <cell r="M363">
            <v>225.00800000000001</v>
          </cell>
        </row>
        <row r="364">
          <cell r="B364" t="str">
            <v>LED - 9W Flood</v>
          </cell>
          <cell r="F364" t="str">
            <v>New</v>
          </cell>
          <cell r="G364" t="str">
            <v>Schools K-12</v>
          </cell>
          <cell r="M364">
            <v>225.00800000000001</v>
          </cell>
        </row>
        <row r="365">
          <cell r="B365" t="str">
            <v>LED - 9W Flood</v>
          </cell>
          <cell r="F365" t="str">
            <v>New</v>
          </cell>
          <cell r="G365" t="str">
            <v>Warehouse</v>
          </cell>
          <cell r="M365">
            <v>225.00800000000001</v>
          </cell>
        </row>
        <row r="366">
          <cell r="B366" t="str">
            <v>LED Display Lighting (Exterior)</v>
          </cell>
          <cell r="F366" t="str">
            <v>Turnover</v>
          </cell>
          <cell r="G366" t="str">
            <v>Assembly</v>
          </cell>
          <cell r="M366">
            <v>377.69200000000001</v>
          </cell>
        </row>
        <row r="367">
          <cell r="B367" t="str">
            <v>LED Display Lighting (Exterior)</v>
          </cell>
          <cell r="F367" t="str">
            <v>Turnover</v>
          </cell>
          <cell r="G367" t="str">
            <v>College and University</v>
          </cell>
          <cell r="M367">
            <v>377.69200000000001</v>
          </cell>
        </row>
        <row r="368">
          <cell r="B368" t="str">
            <v>LED Display Lighting (Exterior)</v>
          </cell>
          <cell r="F368" t="str">
            <v>Turnover</v>
          </cell>
          <cell r="G368" t="str">
            <v>Grocery</v>
          </cell>
          <cell r="M368">
            <v>377.69200000000001</v>
          </cell>
        </row>
        <row r="369">
          <cell r="B369" t="str">
            <v>LED Display Lighting (Exterior)</v>
          </cell>
          <cell r="F369" t="str">
            <v>Turnover</v>
          </cell>
          <cell r="G369" t="str">
            <v>Healthcare</v>
          </cell>
          <cell r="M369">
            <v>377.69200000000001</v>
          </cell>
        </row>
        <row r="370">
          <cell r="B370" t="str">
            <v>LED Display Lighting (Exterior)</v>
          </cell>
          <cell r="F370" t="str">
            <v>Turnover</v>
          </cell>
          <cell r="G370" t="str">
            <v>Hospitals</v>
          </cell>
          <cell r="M370">
            <v>377.69200000000001</v>
          </cell>
        </row>
        <row r="371">
          <cell r="B371" t="str">
            <v>LED Display Lighting (Exterior)</v>
          </cell>
          <cell r="F371" t="str">
            <v>Turnover</v>
          </cell>
          <cell r="G371" t="str">
            <v>Institutional</v>
          </cell>
          <cell r="M371">
            <v>377.69200000000001</v>
          </cell>
        </row>
        <row r="372">
          <cell r="B372" t="str">
            <v>LED Display Lighting (Exterior)</v>
          </cell>
          <cell r="F372" t="str">
            <v>Turnover</v>
          </cell>
          <cell r="G372" t="str">
            <v>Lodging/Hospitality</v>
          </cell>
          <cell r="M372">
            <v>377.69200000000001</v>
          </cell>
        </row>
        <row r="373">
          <cell r="B373" t="str">
            <v>LED Display Lighting (Exterior)</v>
          </cell>
          <cell r="F373" t="str">
            <v>Turnover</v>
          </cell>
          <cell r="G373" t="str">
            <v>Miscellaneous</v>
          </cell>
          <cell r="M373">
            <v>377.69200000000001</v>
          </cell>
        </row>
        <row r="374">
          <cell r="B374" t="str">
            <v>LED Display Lighting (Exterior)</v>
          </cell>
          <cell r="F374" t="str">
            <v>Turnover</v>
          </cell>
          <cell r="G374" t="str">
            <v>Offices</v>
          </cell>
          <cell r="M374">
            <v>377.69200000000001</v>
          </cell>
        </row>
        <row r="375">
          <cell r="B375" t="str">
            <v>LED Display Lighting (Exterior)</v>
          </cell>
          <cell r="F375" t="str">
            <v>Turnover</v>
          </cell>
          <cell r="G375" t="str">
            <v>Restaurants</v>
          </cell>
          <cell r="M375">
            <v>377.69200000000001</v>
          </cell>
        </row>
        <row r="376">
          <cell r="B376" t="str">
            <v>LED Display Lighting (Exterior)</v>
          </cell>
          <cell r="F376" t="str">
            <v>Turnover</v>
          </cell>
          <cell r="G376" t="str">
            <v>Retail</v>
          </cell>
          <cell r="M376">
            <v>377.69200000000001</v>
          </cell>
        </row>
        <row r="377">
          <cell r="B377" t="str">
            <v>LED Display Lighting (Exterior)</v>
          </cell>
          <cell r="F377" t="str">
            <v>Turnover</v>
          </cell>
          <cell r="G377" t="str">
            <v>Schools K-12</v>
          </cell>
          <cell r="M377">
            <v>377.69200000000001</v>
          </cell>
        </row>
        <row r="378">
          <cell r="B378" t="str">
            <v>LED Display Lighting (Exterior)</v>
          </cell>
          <cell r="F378" t="str">
            <v>Turnover</v>
          </cell>
          <cell r="G378" t="str">
            <v>Warehouse</v>
          </cell>
          <cell r="M378">
            <v>377.69200000000001</v>
          </cell>
        </row>
        <row r="379">
          <cell r="B379" t="str">
            <v>LED Display Lighting (Exterior)</v>
          </cell>
          <cell r="F379" t="str">
            <v>New</v>
          </cell>
          <cell r="G379" t="str">
            <v>Assembly</v>
          </cell>
          <cell r="M379">
            <v>377.69200000000001</v>
          </cell>
        </row>
        <row r="380">
          <cell r="B380" t="str">
            <v>LED Display Lighting (Exterior)</v>
          </cell>
          <cell r="F380" t="str">
            <v>New</v>
          </cell>
          <cell r="G380" t="str">
            <v>College and University</v>
          </cell>
          <cell r="M380">
            <v>377.69200000000001</v>
          </cell>
        </row>
        <row r="381">
          <cell r="B381" t="str">
            <v>LED Display Lighting (Exterior)</v>
          </cell>
          <cell r="F381" t="str">
            <v>New</v>
          </cell>
          <cell r="G381" t="str">
            <v>Grocery</v>
          </cell>
          <cell r="M381">
            <v>377.69200000000001</v>
          </cell>
        </row>
        <row r="382">
          <cell r="B382" t="str">
            <v>LED Display Lighting (Exterior)</v>
          </cell>
          <cell r="F382" t="str">
            <v>New</v>
          </cell>
          <cell r="G382" t="str">
            <v>Healthcare</v>
          </cell>
          <cell r="M382">
            <v>377.69200000000001</v>
          </cell>
        </row>
        <row r="383">
          <cell r="B383" t="str">
            <v>LED Display Lighting (Exterior)</v>
          </cell>
          <cell r="F383" t="str">
            <v>New</v>
          </cell>
          <cell r="G383" t="str">
            <v>Hospitals</v>
          </cell>
          <cell r="M383">
            <v>377.69200000000001</v>
          </cell>
        </row>
        <row r="384">
          <cell r="B384" t="str">
            <v>LED Display Lighting (Exterior)</v>
          </cell>
          <cell r="F384" t="str">
            <v>New</v>
          </cell>
          <cell r="G384" t="str">
            <v>Institutional</v>
          </cell>
          <cell r="M384">
            <v>377.69200000000001</v>
          </cell>
        </row>
        <row r="385">
          <cell r="B385" t="str">
            <v>LED Display Lighting (Exterior)</v>
          </cell>
          <cell r="F385" t="str">
            <v>New</v>
          </cell>
          <cell r="G385" t="str">
            <v>Lodging/Hospitality</v>
          </cell>
          <cell r="M385">
            <v>377.69200000000001</v>
          </cell>
        </row>
        <row r="386">
          <cell r="B386" t="str">
            <v>LED Display Lighting (Exterior)</v>
          </cell>
          <cell r="F386" t="str">
            <v>New</v>
          </cell>
          <cell r="G386" t="str">
            <v>Miscellaneous</v>
          </cell>
          <cell r="M386">
            <v>377.69200000000001</v>
          </cell>
        </row>
        <row r="387">
          <cell r="B387" t="str">
            <v>LED Display Lighting (Exterior)</v>
          </cell>
          <cell r="F387" t="str">
            <v>New</v>
          </cell>
          <cell r="G387" t="str">
            <v>Offices</v>
          </cell>
          <cell r="M387">
            <v>377.69200000000001</v>
          </cell>
        </row>
        <row r="388">
          <cell r="B388" t="str">
            <v>LED Display Lighting (Exterior)</v>
          </cell>
          <cell r="F388" t="str">
            <v>New</v>
          </cell>
          <cell r="G388" t="str">
            <v>Restaurants</v>
          </cell>
          <cell r="M388">
            <v>377.69200000000001</v>
          </cell>
        </row>
        <row r="389">
          <cell r="B389" t="str">
            <v>LED Display Lighting (Exterior)</v>
          </cell>
          <cell r="F389" t="str">
            <v>New</v>
          </cell>
          <cell r="G389" t="str">
            <v>Retail</v>
          </cell>
          <cell r="M389">
            <v>377.69200000000001</v>
          </cell>
        </row>
        <row r="390">
          <cell r="B390" t="str">
            <v>LED Display Lighting (Exterior)</v>
          </cell>
          <cell r="F390" t="str">
            <v>New</v>
          </cell>
          <cell r="G390" t="str">
            <v>Schools K-12</v>
          </cell>
          <cell r="M390">
            <v>377.69200000000001</v>
          </cell>
        </row>
        <row r="391">
          <cell r="B391" t="str">
            <v>LED Display Lighting (Exterior)</v>
          </cell>
          <cell r="F391" t="str">
            <v>New</v>
          </cell>
          <cell r="G391" t="str">
            <v>Warehouse</v>
          </cell>
          <cell r="M391">
            <v>377.69200000000001</v>
          </cell>
        </row>
        <row r="392">
          <cell r="B392" t="str">
            <v>LED Exterior Lighting</v>
          </cell>
          <cell r="F392" t="str">
            <v>Turnover</v>
          </cell>
          <cell r="G392" t="str">
            <v>Assembly</v>
          </cell>
          <cell r="M392">
            <v>763.42000000000007</v>
          </cell>
        </row>
        <row r="393">
          <cell r="B393" t="str">
            <v>LED Exterior Lighting</v>
          </cell>
          <cell r="F393" t="str">
            <v>Turnover</v>
          </cell>
          <cell r="G393" t="str">
            <v>College and University</v>
          </cell>
          <cell r="M393">
            <v>763.42000000000007</v>
          </cell>
        </row>
        <row r="394">
          <cell r="B394" t="str">
            <v>LED Exterior Lighting</v>
          </cell>
          <cell r="F394" t="str">
            <v>Turnover</v>
          </cell>
          <cell r="G394" t="str">
            <v>Grocery</v>
          </cell>
          <cell r="M394">
            <v>763.42000000000007</v>
          </cell>
        </row>
        <row r="395">
          <cell r="B395" t="str">
            <v>LED Exterior Lighting</v>
          </cell>
          <cell r="F395" t="str">
            <v>Turnover</v>
          </cell>
          <cell r="G395" t="str">
            <v>Healthcare</v>
          </cell>
          <cell r="M395">
            <v>763.42000000000007</v>
          </cell>
        </row>
        <row r="396">
          <cell r="B396" t="str">
            <v>LED Exterior Lighting</v>
          </cell>
          <cell r="F396" t="str">
            <v>Turnover</v>
          </cell>
          <cell r="G396" t="str">
            <v>Hospitals</v>
          </cell>
          <cell r="M396">
            <v>763.42000000000007</v>
          </cell>
        </row>
        <row r="397">
          <cell r="B397" t="str">
            <v>LED Exterior Lighting</v>
          </cell>
          <cell r="F397" t="str">
            <v>Turnover</v>
          </cell>
          <cell r="G397" t="str">
            <v>Institutional</v>
          </cell>
          <cell r="M397">
            <v>763.42000000000007</v>
          </cell>
        </row>
        <row r="398">
          <cell r="B398" t="str">
            <v>LED Exterior Lighting</v>
          </cell>
          <cell r="F398" t="str">
            <v>Turnover</v>
          </cell>
          <cell r="G398" t="str">
            <v>Lodging/Hospitality</v>
          </cell>
          <cell r="M398">
            <v>763.42000000000007</v>
          </cell>
        </row>
        <row r="399">
          <cell r="B399" t="str">
            <v>LED Exterior Lighting</v>
          </cell>
          <cell r="F399" t="str">
            <v>Turnover</v>
          </cell>
          <cell r="G399" t="str">
            <v>Miscellaneous</v>
          </cell>
          <cell r="M399">
            <v>763.42000000000007</v>
          </cell>
        </row>
        <row r="400">
          <cell r="B400" t="str">
            <v>LED Exterior Lighting</v>
          </cell>
          <cell r="F400" t="str">
            <v>Turnover</v>
          </cell>
          <cell r="G400" t="str">
            <v>Offices</v>
          </cell>
          <cell r="M400">
            <v>763.42000000000007</v>
          </cell>
        </row>
        <row r="401">
          <cell r="B401" t="str">
            <v>LED Exterior Lighting</v>
          </cell>
          <cell r="F401" t="str">
            <v>Turnover</v>
          </cell>
          <cell r="G401" t="str">
            <v>Restaurants</v>
          </cell>
          <cell r="M401">
            <v>763.42000000000007</v>
          </cell>
        </row>
        <row r="402">
          <cell r="B402" t="str">
            <v>LED Exterior Lighting</v>
          </cell>
          <cell r="F402" t="str">
            <v>Turnover</v>
          </cell>
          <cell r="G402" t="str">
            <v>Retail</v>
          </cell>
          <cell r="M402">
            <v>763.42000000000007</v>
          </cell>
        </row>
        <row r="403">
          <cell r="B403" t="str">
            <v>LED Exterior Lighting</v>
          </cell>
          <cell r="F403" t="str">
            <v>Turnover</v>
          </cell>
          <cell r="G403" t="str">
            <v>Schools K-12</v>
          </cell>
          <cell r="M403">
            <v>763.42000000000007</v>
          </cell>
        </row>
        <row r="404">
          <cell r="B404" t="str">
            <v>LED Exterior Lighting</v>
          </cell>
          <cell r="F404" t="str">
            <v>Turnover</v>
          </cell>
          <cell r="G404" t="str">
            <v>Warehouse</v>
          </cell>
          <cell r="M404">
            <v>763.42000000000007</v>
          </cell>
        </row>
        <row r="405">
          <cell r="B405" t="str">
            <v>LED Exterior Lighting</v>
          </cell>
          <cell r="F405" t="str">
            <v>New</v>
          </cell>
          <cell r="G405" t="str">
            <v>Assembly</v>
          </cell>
          <cell r="M405">
            <v>763.42000000000007</v>
          </cell>
        </row>
        <row r="406">
          <cell r="B406" t="str">
            <v>LED Exterior Lighting</v>
          </cell>
          <cell r="F406" t="str">
            <v>New</v>
          </cell>
          <cell r="G406" t="str">
            <v>College and University</v>
          </cell>
          <cell r="M406">
            <v>763.42000000000007</v>
          </cell>
        </row>
        <row r="407">
          <cell r="B407" t="str">
            <v>LED Exterior Lighting</v>
          </cell>
          <cell r="F407" t="str">
            <v>New</v>
          </cell>
          <cell r="G407" t="str">
            <v>Grocery</v>
          </cell>
          <cell r="M407">
            <v>763.42000000000007</v>
          </cell>
        </row>
        <row r="408">
          <cell r="B408" t="str">
            <v>LED Exterior Lighting</v>
          </cell>
          <cell r="F408" t="str">
            <v>New</v>
          </cell>
          <cell r="G408" t="str">
            <v>Healthcare</v>
          </cell>
          <cell r="M408">
            <v>763.42000000000007</v>
          </cell>
        </row>
        <row r="409">
          <cell r="B409" t="str">
            <v>LED Exterior Lighting</v>
          </cell>
          <cell r="F409" t="str">
            <v>New</v>
          </cell>
          <cell r="G409" t="str">
            <v>Hospitals</v>
          </cell>
          <cell r="M409">
            <v>763.42000000000007</v>
          </cell>
        </row>
        <row r="410">
          <cell r="B410" t="str">
            <v>LED Exterior Lighting</v>
          </cell>
          <cell r="F410" t="str">
            <v>New</v>
          </cell>
          <cell r="G410" t="str">
            <v>Institutional</v>
          </cell>
          <cell r="M410">
            <v>763.42000000000007</v>
          </cell>
        </row>
        <row r="411">
          <cell r="B411" t="str">
            <v>LED Exterior Lighting</v>
          </cell>
          <cell r="F411" t="str">
            <v>New</v>
          </cell>
          <cell r="G411" t="str">
            <v>Lodging/Hospitality</v>
          </cell>
          <cell r="M411">
            <v>763.42000000000007</v>
          </cell>
        </row>
        <row r="412">
          <cell r="B412" t="str">
            <v>LED Exterior Lighting</v>
          </cell>
          <cell r="F412" t="str">
            <v>New</v>
          </cell>
          <cell r="G412" t="str">
            <v>Miscellaneous</v>
          </cell>
          <cell r="M412">
            <v>763.42000000000007</v>
          </cell>
        </row>
        <row r="413">
          <cell r="B413" t="str">
            <v>LED Exterior Lighting</v>
          </cell>
          <cell r="F413" t="str">
            <v>New</v>
          </cell>
          <cell r="G413" t="str">
            <v>Offices</v>
          </cell>
          <cell r="M413">
            <v>763.42000000000007</v>
          </cell>
        </row>
        <row r="414">
          <cell r="B414" t="str">
            <v>LED Exterior Lighting</v>
          </cell>
          <cell r="F414" t="str">
            <v>New</v>
          </cell>
          <cell r="G414" t="str">
            <v>Restaurants</v>
          </cell>
          <cell r="M414">
            <v>763.42000000000007</v>
          </cell>
        </row>
        <row r="415">
          <cell r="B415" t="str">
            <v>LED Exterior Lighting</v>
          </cell>
          <cell r="F415" t="str">
            <v>New</v>
          </cell>
          <cell r="G415" t="str">
            <v>Retail</v>
          </cell>
          <cell r="M415">
            <v>763.42000000000007</v>
          </cell>
        </row>
        <row r="416">
          <cell r="B416" t="str">
            <v>LED Exterior Lighting</v>
          </cell>
          <cell r="F416" t="str">
            <v>New</v>
          </cell>
          <cell r="G416" t="str">
            <v>Schools K-12</v>
          </cell>
          <cell r="M416">
            <v>763.42000000000007</v>
          </cell>
        </row>
        <row r="417">
          <cell r="B417" t="str">
            <v>LED Exterior Lighting</v>
          </cell>
          <cell r="F417" t="str">
            <v>New</v>
          </cell>
          <cell r="G417" t="str">
            <v>Warehouse</v>
          </cell>
          <cell r="M417">
            <v>763.42000000000007</v>
          </cell>
        </row>
        <row r="418">
          <cell r="B418" t="str">
            <v>LED Parking Lighting</v>
          </cell>
          <cell r="F418" t="str">
            <v>Turnover</v>
          </cell>
          <cell r="G418" t="str">
            <v>Assembly</v>
          </cell>
          <cell r="M418">
            <v>3375.12</v>
          </cell>
        </row>
        <row r="419">
          <cell r="B419" t="str">
            <v>LED Parking Lighting</v>
          </cell>
          <cell r="F419" t="str">
            <v>Turnover</v>
          </cell>
          <cell r="G419" t="str">
            <v>College and University</v>
          </cell>
          <cell r="M419">
            <v>3375.12</v>
          </cell>
        </row>
        <row r="420">
          <cell r="B420" t="str">
            <v>LED Parking Lighting</v>
          </cell>
          <cell r="F420" t="str">
            <v>Turnover</v>
          </cell>
          <cell r="G420" t="str">
            <v>Grocery</v>
          </cell>
          <cell r="M420">
            <v>3375.12</v>
          </cell>
        </row>
        <row r="421">
          <cell r="B421" t="str">
            <v>LED Parking Lighting</v>
          </cell>
          <cell r="F421" t="str">
            <v>Turnover</v>
          </cell>
          <cell r="G421" t="str">
            <v>Healthcare</v>
          </cell>
          <cell r="M421">
            <v>3375.12</v>
          </cell>
        </row>
        <row r="422">
          <cell r="B422" t="str">
            <v>LED Parking Lighting</v>
          </cell>
          <cell r="F422" t="str">
            <v>Turnover</v>
          </cell>
          <cell r="G422" t="str">
            <v>Hospitals</v>
          </cell>
          <cell r="M422">
            <v>3375.12</v>
          </cell>
        </row>
        <row r="423">
          <cell r="B423" t="str">
            <v>LED Parking Lighting</v>
          </cell>
          <cell r="F423" t="str">
            <v>Turnover</v>
          </cell>
          <cell r="G423" t="str">
            <v>Institutional</v>
          </cell>
          <cell r="M423">
            <v>3375.12</v>
          </cell>
        </row>
        <row r="424">
          <cell r="B424" t="str">
            <v>LED Parking Lighting</v>
          </cell>
          <cell r="F424" t="str">
            <v>Turnover</v>
          </cell>
          <cell r="G424" t="str">
            <v>Lodging/Hospitality</v>
          </cell>
          <cell r="M424">
            <v>3375.12</v>
          </cell>
        </row>
        <row r="425">
          <cell r="B425" t="str">
            <v>LED Parking Lighting</v>
          </cell>
          <cell r="F425" t="str">
            <v>Turnover</v>
          </cell>
          <cell r="G425" t="str">
            <v>Miscellaneous</v>
          </cell>
          <cell r="M425">
            <v>3375.12</v>
          </cell>
        </row>
        <row r="426">
          <cell r="B426" t="str">
            <v>LED Parking Lighting</v>
          </cell>
          <cell r="F426" t="str">
            <v>Turnover</v>
          </cell>
          <cell r="G426" t="str">
            <v>Offices</v>
          </cell>
          <cell r="M426">
            <v>3375.12</v>
          </cell>
        </row>
        <row r="427">
          <cell r="B427" t="str">
            <v>LED Parking Lighting</v>
          </cell>
          <cell r="F427" t="str">
            <v>Turnover</v>
          </cell>
          <cell r="G427" t="str">
            <v>Restaurants</v>
          </cell>
          <cell r="M427">
            <v>3375.12</v>
          </cell>
        </row>
        <row r="428">
          <cell r="B428" t="str">
            <v>LED Parking Lighting</v>
          </cell>
          <cell r="F428" t="str">
            <v>Turnover</v>
          </cell>
          <cell r="G428" t="str">
            <v>Retail</v>
          </cell>
          <cell r="M428">
            <v>3375.12</v>
          </cell>
        </row>
        <row r="429">
          <cell r="B429" t="str">
            <v>LED Parking Lighting</v>
          </cell>
          <cell r="F429" t="str">
            <v>Turnover</v>
          </cell>
          <cell r="G429" t="str">
            <v>Schools K-12</v>
          </cell>
          <cell r="M429">
            <v>3375.12</v>
          </cell>
        </row>
        <row r="430">
          <cell r="B430" t="str">
            <v>LED Parking Lighting</v>
          </cell>
          <cell r="F430" t="str">
            <v>Turnover</v>
          </cell>
          <cell r="G430" t="str">
            <v>Warehouse</v>
          </cell>
          <cell r="M430">
            <v>3375.12</v>
          </cell>
        </row>
        <row r="431">
          <cell r="B431" t="str">
            <v>LED Parking Lighting</v>
          </cell>
          <cell r="F431" t="str">
            <v>New</v>
          </cell>
          <cell r="G431" t="str">
            <v>Assembly</v>
          </cell>
          <cell r="M431">
            <v>3375.12</v>
          </cell>
        </row>
        <row r="432">
          <cell r="B432" t="str">
            <v>LED Parking Lighting</v>
          </cell>
          <cell r="F432" t="str">
            <v>New</v>
          </cell>
          <cell r="G432" t="str">
            <v>College and University</v>
          </cell>
          <cell r="M432">
            <v>3375.12</v>
          </cell>
        </row>
        <row r="433">
          <cell r="B433" t="str">
            <v>LED Parking Lighting</v>
          </cell>
          <cell r="F433" t="str">
            <v>New</v>
          </cell>
          <cell r="G433" t="str">
            <v>Grocery</v>
          </cell>
          <cell r="M433">
            <v>3375.12</v>
          </cell>
        </row>
        <row r="434">
          <cell r="B434" t="str">
            <v>LED Parking Lighting</v>
          </cell>
          <cell r="F434" t="str">
            <v>New</v>
          </cell>
          <cell r="G434" t="str">
            <v>Healthcare</v>
          </cell>
          <cell r="M434">
            <v>3375.12</v>
          </cell>
        </row>
        <row r="435">
          <cell r="B435" t="str">
            <v>LED Parking Lighting</v>
          </cell>
          <cell r="F435" t="str">
            <v>New</v>
          </cell>
          <cell r="G435" t="str">
            <v>Hospitals</v>
          </cell>
          <cell r="M435">
            <v>3375.12</v>
          </cell>
        </row>
        <row r="436">
          <cell r="B436" t="str">
            <v>LED Parking Lighting</v>
          </cell>
          <cell r="F436" t="str">
            <v>New</v>
          </cell>
          <cell r="G436" t="str">
            <v>Institutional</v>
          </cell>
          <cell r="M436">
            <v>3375.12</v>
          </cell>
        </row>
        <row r="437">
          <cell r="B437" t="str">
            <v>LED Parking Lighting</v>
          </cell>
          <cell r="F437" t="str">
            <v>New</v>
          </cell>
          <cell r="G437" t="str">
            <v>Lodging/Hospitality</v>
          </cell>
          <cell r="M437">
            <v>3375.12</v>
          </cell>
        </row>
        <row r="438">
          <cell r="B438" t="str">
            <v>LED Parking Lighting</v>
          </cell>
          <cell r="F438" t="str">
            <v>New</v>
          </cell>
          <cell r="G438" t="str">
            <v>Miscellaneous</v>
          </cell>
          <cell r="M438">
            <v>3375.12</v>
          </cell>
        </row>
        <row r="439">
          <cell r="B439" t="str">
            <v>LED Parking Lighting</v>
          </cell>
          <cell r="F439" t="str">
            <v>New</v>
          </cell>
          <cell r="G439" t="str">
            <v>Offices</v>
          </cell>
          <cell r="M439">
            <v>3375.12</v>
          </cell>
        </row>
        <row r="440">
          <cell r="B440" t="str">
            <v>LED Parking Lighting</v>
          </cell>
          <cell r="F440" t="str">
            <v>New</v>
          </cell>
          <cell r="G440" t="str">
            <v>Restaurants</v>
          </cell>
          <cell r="M440">
            <v>3375.12</v>
          </cell>
        </row>
        <row r="441">
          <cell r="B441" t="str">
            <v>LED Parking Lighting</v>
          </cell>
          <cell r="F441" t="str">
            <v>New</v>
          </cell>
          <cell r="G441" t="str">
            <v>Retail</v>
          </cell>
          <cell r="M441">
            <v>3375.12</v>
          </cell>
        </row>
        <row r="442">
          <cell r="B442" t="str">
            <v>LED Parking Lighting</v>
          </cell>
          <cell r="F442" t="str">
            <v>New</v>
          </cell>
          <cell r="G442" t="str">
            <v>Schools K-12</v>
          </cell>
          <cell r="M442">
            <v>3375.12</v>
          </cell>
        </row>
        <row r="443">
          <cell r="B443" t="str">
            <v>LED Parking Lighting</v>
          </cell>
          <cell r="F443" t="str">
            <v>New</v>
          </cell>
          <cell r="G443" t="str">
            <v>Warehouse</v>
          </cell>
          <cell r="M443">
            <v>3375.12</v>
          </cell>
        </row>
        <row r="444">
          <cell r="B444" t="str">
            <v>LED Street Lights</v>
          </cell>
          <cell r="F444" t="str">
            <v>Turnover</v>
          </cell>
          <cell r="G444" t="str">
            <v>Assembly</v>
          </cell>
          <cell r="M444">
            <v>1691.1226266666663</v>
          </cell>
        </row>
        <row r="445">
          <cell r="B445" t="str">
            <v>LED Street Lights</v>
          </cell>
          <cell r="F445" t="str">
            <v>Turnover</v>
          </cell>
          <cell r="G445" t="str">
            <v>College and University</v>
          </cell>
          <cell r="M445">
            <v>1691.1226266666663</v>
          </cell>
        </row>
        <row r="446">
          <cell r="B446" t="str">
            <v>LED Street Lights</v>
          </cell>
          <cell r="F446" t="str">
            <v>Turnover</v>
          </cell>
          <cell r="G446" t="str">
            <v>Grocery</v>
          </cell>
          <cell r="M446">
            <v>1691.1226266666663</v>
          </cell>
        </row>
        <row r="447">
          <cell r="B447" t="str">
            <v>LED Street Lights</v>
          </cell>
          <cell r="F447" t="str">
            <v>Turnover</v>
          </cell>
          <cell r="G447" t="str">
            <v>Healthcare</v>
          </cell>
          <cell r="M447">
            <v>1691.1226266666663</v>
          </cell>
        </row>
        <row r="448">
          <cell r="B448" t="str">
            <v>LED Street Lights</v>
          </cell>
          <cell r="F448" t="str">
            <v>Turnover</v>
          </cell>
          <cell r="G448" t="str">
            <v>Hospitals</v>
          </cell>
          <cell r="M448">
            <v>1691.1226266666663</v>
          </cell>
        </row>
        <row r="449">
          <cell r="B449" t="str">
            <v>LED Street Lights</v>
          </cell>
          <cell r="F449" t="str">
            <v>Turnover</v>
          </cell>
          <cell r="G449" t="str">
            <v>Institutional</v>
          </cell>
          <cell r="M449">
            <v>1691.1226266666663</v>
          </cell>
        </row>
        <row r="450">
          <cell r="B450" t="str">
            <v>LED Street Lights</v>
          </cell>
          <cell r="F450" t="str">
            <v>Turnover</v>
          </cell>
          <cell r="G450" t="str">
            <v>Lodging/Hospitality</v>
          </cell>
          <cell r="M450">
            <v>1691.1226266666663</v>
          </cell>
        </row>
        <row r="451">
          <cell r="B451" t="str">
            <v>LED Street Lights</v>
          </cell>
          <cell r="F451" t="str">
            <v>Turnover</v>
          </cell>
          <cell r="G451" t="str">
            <v>Miscellaneous</v>
          </cell>
          <cell r="M451">
            <v>1691.1226266666663</v>
          </cell>
        </row>
        <row r="452">
          <cell r="B452" t="str">
            <v>LED Street Lights</v>
          </cell>
          <cell r="F452" t="str">
            <v>Turnover</v>
          </cell>
          <cell r="G452" t="str">
            <v>Offices</v>
          </cell>
          <cell r="M452">
            <v>1691.1226266666663</v>
          </cell>
        </row>
        <row r="453">
          <cell r="B453" t="str">
            <v>LED Street Lights</v>
          </cell>
          <cell r="F453" t="str">
            <v>Turnover</v>
          </cell>
          <cell r="G453" t="str">
            <v>Restaurants</v>
          </cell>
          <cell r="M453">
            <v>1691.1226266666663</v>
          </cell>
        </row>
        <row r="454">
          <cell r="B454" t="str">
            <v>LED Street Lights</v>
          </cell>
          <cell r="F454" t="str">
            <v>Turnover</v>
          </cell>
          <cell r="G454" t="str">
            <v>Retail</v>
          </cell>
          <cell r="M454">
            <v>1691.1226266666663</v>
          </cell>
        </row>
        <row r="455">
          <cell r="B455" t="str">
            <v>LED Street Lights</v>
          </cell>
          <cell r="F455" t="str">
            <v>Turnover</v>
          </cell>
          <cell r="G455" t="str">
            <v>Schools K-12</v>
          </cell>
          <cell r="M455">
            <v>1691.1226266666663</v>
          </cell>
        </row>
        <row r="456">
          <cell r="B456" t="str">
            <v>LED Street Lights</v>
          </cell>
          <cell r="F456" t="str">
            <v>Turnover</v>
          </cell>
          <cell r="G456" t="str">
            <v>Warehouse</v>
          </cell>
          <cell r="M456">
            <v>1691.1226266666663</v>
          </cell>
        </row>
        <row r="457">
          <cell r="B457" t="str">
            <v>LED Street Lights</v>
          </cell>
          <cell r="F457" t="str">
            <v>New</v>
          </cell>
          <cell r="G457" t="str">
            <v>Assembly</v>
          </cell>
          <cell r="M457">
            <v>1691.1226266666663</v>
          </cell>
        </row>
        <row r="458">
          <cell r="B458" t="str">
            <v>LED Street Lights</v>
          </cell>
          <cell r="F458" t="str">
            <v>New</v>
          </cell>
          <cell r="G458" t="str">
            <v>College and University</v>
          </cell>
          <cell r="M458">
            <v>1691.1226266666663</v>
          </cell>
        </row>
        <row r="459">
          <cell r="B459" t="str">
            <v>LED Street Lights</v>
          </cell>
          <cell r="F459" t="str">
            <v>New</v>
          </cell>
          <cell r="G459" t="str">
            <v>Grocery</v>
          </cell>
          <cell r="M459">
            <v>1691.1226266666663</v>
          </cell>
        </row>
        <row r="460">
          <cell r="B460" t="str">
            <v>LED Street Lights</v>
          </cell>
          <cell r="F460" t="str">
            <v>New</v>
          </cell>
          <cell r="G460" t="str">
            <v>Healthcare</v>
          </cell>
          <cell r="M460">
            <v>1691.1226266666663</v>
          </cell>
        </row>
        <row r="461">
          <cell r="B461" t="str">
            <v>LED Street Lights</v>
          </cell>
          <cell r="F461" t="str">
            <v>New</v>
          </cell>
          <cell r="G461" t="str">
            <v>Hospitals</v>
          </cell>
          <cell r="M461">
            <v>1691.1226266666663</v>
          </cell>
        </row>
        <row r="462">
          <cell r="B462" t="str">
            <v>LED Street Lights</v>
          </cell>
          <cell r="F462" t="str">
            <v>New</v>
          </cell>
          <cell r="G462" t="str">
            <v>Institutional</v>
          </cell>
          <cell r="M462">
            <v>1691.1226266666663</v>
          </cell>
        </row>
        <row r="463">
          <cell r="B463" t="str">
            <v>LED Street Lights</v>
          </cell>
          <cell r="F463" t="str">
            <v>New</v>
          </cell>
          <cell r="G463" t="str">
            <v>Lodging/Hospitality</v>
          </cell>
          <cell r="M463">
            <v>1691.1226266666663</v>
          </cell>
        </row>
        <row r="464">
          <cell r="B464" t="str">
            <v>LED Street Lights</v>
          </cell>
          <cell r="F464" t="str">
            <v>New</v>
          </cell>
          <cell r="G464" t="str">
            <v>Miscellaneous</v>
          </cell>
          <cell r="M464">
            <v>1691.1226266666663</v>
          </cell>
        </row>
        <row r="465">
          <cell r="B465" t="str">
            <v>LED Street Lights</v>
          </cell>
          <cell r="F465" t="str">
            <v>New</v>
          </cell>
          <cell r="G465" t="str">
            <v>Offices</v>
          </cell>
          <cell r="M465">
            <v>1691.1226266666663</v>
          </cell>
        </row>
        <row r="466">
          <cell r="B466" t="str">
            <v>LED Street Lights</v>
          </cell>
          <cell r="F466" t="str">
            <v>New</v>
          </cell>
          <cell r="G466" t="str">
            <v>Restaurants</v>
          </cell>
          <cell r="M466">
            <v>1691.1226266666663</v>
          </cell>
        </row>
        <row r="467">
          <cell r="B467" t="str">
            <v>LED Street Lights</v>
          </cell>
          <cell r="F467" t="str">
            <v>New</v>
          </cell>
          <cell r="G467" t="str">
            <v>Retail</v>
          </cell>
          <cell r="M467">
            <v>1691.1226266666663</v>
          </cell>
        </row>
        <row r="468">
          <cell r="B468" t="str">
            <v>LED Street Lights</v>
          </cell>
          <cell r="F468" t="str">
            <v>New</v>
          </cell>
          <cell r="G468" t="str">
            <v>Schools K-12</v>
          </cell>
          <cell r="M468">
            <v>1691.1226266666663</v>
          </cell>
        </row>
        <row r="469">
          <cell r="B469" t="str">
            <v>LED Street Lights</v>
          </cell>
          <cell r="F469" t="str">
            <v>New</v>
          </cell>
          <cell r="G469" t="str">
            <v>Warehouse</v>
          </cell>
          <cell r="M469">
            <v>1691.1226266666663</v>
          </cell>
        </row>
        <row r="470">
          <cell r="B470" t="str">
            <v>LED Traffic and Crosswalk Lighting</v>
          </cell>
          <cell r="F470" t="str">
            <v>Turnover</v>
          </cell>
          <cell r="G470" t="str">
            <v>Assembly</v>
          </cell>
          <cell r="M470">
            <v>37.960000000000292</v>
          </cell>
        </row>
        <row r="471">
          <cell r="B471" t="str">
            <v>LED Traffic and Crosswalk Lighting</v>
          </cell>
          <cell r="F471" t="str">
            <v>Turnover</v>
          </cell>
          <cell r="G471" t="str">
            <v>College and University</v>
          </cell>
          <cell r="M471">
            <v>37.960000000000292</v>
          </cell>
        </row>
        <row r="472">
          <cell r="B472" t="str">
            <v>LED Traffic and Crosswalk Lighting</v>
          </cell>
          <cell r="F472" t="str">
            <v>Turnover</v>
          </cell>
          <cell r="G472" t="str">
            <v>Grocery</v>
          </cell>
          <cell r="M472">
            <v>37.960000000000292</v>
          </cell>
        </row>
        <row r="473">
          <cell r="B473" t="str">
            <v>LED Traffic and Crosswalk Lighting</v>
          </cell>
          <cell r="F473" t="str">
            <v>Turnover</v>
          </cell>
          <cell r="G473" t="str">
            <v>Healthcare</v>
          </cell>
          <cell r="M473">
            <v>37.960000000000292</v>
          </cell>
        </row>
        <row r="474">
          <cell r="B474" t="str">
            <v>LED Traffic and Crosswalk Lighting</v>
          </cell>
          <cell r="F474" t="str">
            <v>Turnover</v>
          </cell>
          <cell r="G474" t="str">
            <v>Hospitals</v>
          </cell>
          <cell r="M474">
            <v>37.960000000000292</v>
          </cell>
        </row>
        <row r="475">
          <cell r="B475" t="str">
            <v>LED Traffic and Crosswalk Lighting</v>
          </cell>
          <cell r="F475" t="str">
            <v>Turnover</v>
          </cell>
          <cell r="G475" t="str">
            <v>Institutional</v>
          </cell>
          <cell r="M475">
            <v>37.960000000000292</v>
          </cell>
        </row>
        <row r="476">
          <cell r="B476" t="str">
            <v>LED Traffic and Crosswalk Lighting</v>
          </cell>
          <cell r="F476" t="str">
            <v>Turnover</v>
          </cell>
          <cell r="G476" t="str">
            <v>Lodging/Hospitality</v>
          </cell>
          <cell r="M476">
            <v>37.960000000000292</v>
          </cell>
        </row>
        <row r="477">
          <cell r="B477" t="str">
            <v>LED Traffic and Crosswalk Lighting</v>
          </cell>
          <cell r="F477" t="str">
            <v>Turnover</v>
          </cell>
          <cell r="G477" t="str">
            <v>Miscellaneous</v>
          </cell>
          <cell r="M477">
            <v>37.960000000000292</v>
          </cell>
        </row>
        <row r="478">
          <cell r="B478" t="str">
            <v>LED Traffic and Crosswalk Lighting</v>
          </cell>
          <cell r="F478" t="str">
            <v>Turnover</v>
          </cell>
          <cell r="G478" t="str">
            <v>Offices</v>
          </cell>
          <cell r="M478">
            <v>37.960000000000292</v>
          </cell>
        </row>
        <row r="479">
          <cell r="B479" t="str">
            <v>LED Traffic and Crosswalk Lighting</v>
          </cell>
          <cell r="F479" t="str">
            <v>Turnover</v>
          </cell>
          <cell r="G479" t="str">
            <v>Restaurants</v>
          </cell>
          <cell r="M479">
            <v>37.960000000000292</v>
          </cell>
        </row>
        <row r="480">
          <cell r="B480" t="str">
            <v>LED Traffic and Crosswalk Lighting</v>
          </cell>
          <cell r="F480" t="str">
            <v>Turnover</v>
          </cell>
          <cell r="G480" t="str">
            <v>Retail</v>
          </cell>
          <cell r="M480">
            <v>37.960000000000292</v>
          </cell>
        </row>
        <row r="481">
          <cell r="B481" t="str">
            <v>LED Traffic and Crosswalk Lighting</v>
          </cell>
          <cell r="F481" t="str">
            <v>Turnover</v>
          </cell>
          <cell r="G481" t="str">
            <v>Schools K-12</v>
          </cell>
          <cell r="M481">
            <v>37.960000000000292</v>
          </cell>
        </row>
        <row r="482">
          <cell r="B482" t="str">
            <v>LED Traffic and Crosswalk Lighting</v>
          </cell>
          <cell r="F482" t="str">
            <v>Turnover</v>
          </cell>
          <cell r="G482" t="str">
            <v>Warehouse</v>
          </cell>
          <cell r="M482">
            <v>37.960000000000292</v>
          </cell>
        </row>
        <row r="483">
          <cell r="B483" t="str">
            <v>LED Traffic and Crosswalk Lighting</v>
          </cell>
          <cell r="F483" t="str">
            <v>New</v>
          </cell>
          <cell r="G483" t="str">
            <v>Assembly</v>
          </cell>
          <cell r="M483">
            <v>37.960000000000292</v>
          </cell>
        </row>
        <row r="484">
          <cell r="B484" t="str">
            <v>LED Traffic and Crosswalk Lighting</v>
          </cell>
          <cell r="F484" t="str">
            <v>New</v>
          </cell>
          <cell r="G484" t="str">
            <v>College and University</v>
          </cell>
          <cell r="M484">
            <v>37.960000000000292</v>
          </cell>
        </row>
        <row r="485">
          <cell r="B485" t="str">
            <v>LED Traffic and Crosswalk Lighting</v>
          </cell>
          <cell r="F485" t="str">
            <v>New</v>
          </cell>
          <cell r="G485" t="str">
            <v>Grocery</v>
          </cell>
          <cell r="M485">
            <v>37.960000000000292</v>
          </cell>
        </row>
        <row r="486">
          <cell r="B486" t="str">
            <v>LED Traffic and Crosswalk Lighting</v>
          </cell>
          <cell r="F486" t="str">
            <v>New</v>
          </cell>
          <cell r="G486" t="str">
            <v>Healthcare</v>
          </cell>
          <cell r="M486">
            <v>37.960000000000292</v>
          </cell>
        </row>
        <row r="487">
          <cell r="B487" t="str">
            <v>LED Traffic and Crosswalk Lighting</v>
          </cell>
          <cell r="F487" t="str">
            <v>New</v>
          </cell>
          <cell r="G487" t="str">
            <v>Hospitals</v>
          </cell>
          <cell r="M487">
            <v>37.960000000000292</v>
          </cell>
        </row>
        <row r="488">
          <cell r="B488" t="str">
            <v>LED Traffic and Crosswalk Lighting</v>
          </cell>
          <cell r="F488" t="str">
            <v>New</v>
          </cell>
          <cell r="G488" t="str">
            <v>Institutional</v>
          </cell>
          <cell r="M488">
            <v>37.960000000000292</v>
          </cell>
        </row>
        <row r="489">
          <cell r="B489" t="str">
            <v>LED Traffic and Crosswalk Lighting</v>
          </cell>
          <cell r="F489" t="str">
            <v>New</v>
          </cell>
          <cell r="G489" t="str">
            <v>Lodging/Hospitality</v>
          </cell>
          <cell r="M489">
            <v>37.960000000000292</v>
          </cell>
        </row>
        <row r="490">
          <cell r="B490" t="str">
            <v>LED Traffic and Crosswalk Lighting</v>
          </cell>
          <cell r="F490" t="str">
            <v>New</v>
          </cell>
          <cell r="G490" t="str">
            <v>Miscellaneous</v>
          </cell>
          <cell r="M490">
            <v>37.960000000000292</v>
          </cell>
        </row>
        <row r="491">
          <cell r="B491" t="str">
            <v>LED Traffic and Crosswalk Lighting</v>
          </cell>
          <cell r="F491" t="str">
            <v>New</v>
          </cell>
          <cell r="G491" t="str">
            <v>Offices</v>
          </cell>
          <cell r="M491">
            <v>37.960000000000292</v>
          </cell>
        </row>
        <row r="492">
          <cell r="B492" t="str">
            <v>LED Traffic and Crosswalk Lighting</v>
          </cell>
          <cell r="F492" t="str">
            <v>New</v>
          </cell>
          <cell r="G492" t="str">
            <v>Restaurants</v>
          </cell>
          <cell r="M492">
            <v>37.960000000000292</v>
          </cell>
        </row>
        <row r="493">
          <cell r="B493" t="str">
            <v>LED Traffic and Crosswalk Lighting</v>
          </cell>
          <cell r="F493" t="str">
            <v>New</v>
          </cell>
          <cell r="G493" t="str">
            <v>Retail</v>
          </cell>
          <cell r="M493">
            <v>37.960000000000292</v>
          </cell>
        </row>
        <row r="494">
          <cell r="B494" t="str">
            <v>LED Traffic and Crosswalk Lighting</v>
          </cell>
          <cell r="F494" t="str">
            <v>New</v>
          </cell>
          <cell r="G494" t="str">
            <v>Schools K-12</v>
          </cell>
          <cell r="M494">
            <v>37.960000000000292</v>
          </cell>
        </row>
        <row r="495">
          <cell r="B495" t="str">
            <v>LED Traffic and Crosswalk Lighting</v>
          </cell>
          <cell r="F495" t="str">
            <v>New</v>
          </cell>
          <cell r="G495" t="str">
            <v>Warehouse</v>
          </cell>
          <cell r="M495">
            <v>37.960000000000292</v>
          </cell>
        </row>
        <row r="496">
          <cell r="B496" t="str">
            <v>Geothermal Heat Pump</v>
          </cell>
          <cell r="F496" t="str">
            <v>Turnover</v>
          </cell>
          <cell r="G496" t="str">
            <v>Assembly</v>
          </cell>
          <cell r="M496">
            <v>3498.3236880379841</v>
          </cell>
        </row>
        <row r="497">
          <cell r="B497" t="str">
            <v>Geothermal Heat Pump</v>
          </cell>
          <cell r="F497" t="str">
            <v>Turnover</v>
          </cell>
          <cell r="G497" t="str">
            <v>College and University</v>
          </cell>
          <cell r="M497">
            <v>3880.4117086048241</v>
          </cell>
        </row>
        <row r="498">
          <cell r="B498" t="str">
            <v>Geothermal Heat Pump</v>
          </cell>
          <cell r="F498" t="str">
            <v>Turnover</v>
          </cell>
          <cell r="G498" t="str">
            <v>Grocery</v>
          </cell>
          <cell r="M498">
            <v>1939.6230168112352</v>
          </cell>
        </row>
        <row r="499">
          <cell r="B499" t="str">
            <v>Geothermal Heat Pump</v>
          </cell>
          <cell r="F499" t="str">
            <v>Turnover</v>
          </cell>
          <cell r="G499" t="str">
            <v>Healthcare</v>
          </cell>
          <cell r="M499">
            <v>7608.5625306400743</v>
          </cell>
        </row>
        <row r="500">
          <cell r="B500" t="str">
            <v>Geothermal Heat Pump</v>
          </cell>
          <cell r="F500" t="str">
            <v>Turnover</v>
          </cell>
          <cell r="G500" t="str">
            <v>Hospitals</v>
          </cell>
          <cell r="M500">
            <v>7209.0869063661403</v>
          </cell>
        </row>
        <row r="501">
          <cell r="B501" t="str">
            <v>Geothermal Heat Pump</v>
          </cell>
          <cell r="F501" t="str">
            <v>Turnover</v>
          </cell>
          <cell r="G501" t="str">
            <v>Institutional</v>
          </cell>
          <cell r="M501">
            <v>1891.7053687529019</v>
          </cell>
        </row>
        <row r="502">
          <cell r="B502" t="str">
            <v>Geothermal Heat Pump</v>
          </cell>
          <cell r="F502" t="str">
            <v>Turnover</v>
          </cell>
          <cell r="G502" t="str">
            <v>Lodging/Hospitality</v>
          </cell>
          <cell r="M502">
            <v>5775.1613329010997</v>
          </cell>
        </row>
        <row r="503">
          <cell r="B503" t="str">
            <v>Geothermal Heat Pump</v>
          </cell>
          <cell r="F503" t="str">
            <v>Turnover</v>
          </cell>
          <cell r="G503" t="str">
            <v>Miscellaneous</v>
          </cell>
          <cell r="M503">
            <v>1953.8823914861889</v>
          </cell>
        </row>
        <row r="504">
          <cell r="B504" t="str">
            <v>Geothermal Heat Pump</v>
          </cell>
          <cell r="F504" t="str">
            <v>Turnover</v>
          </cell>
          <cell r="G504" t="str">
            <v>Offices</v>
          </cell>
          <cell r="M504">
            <v>3933.9880073204604</v>
          </cell>
        </row>
        <row r="505">
          <cell r="B505" t="str">
            <v>Geothermal Heat Pump</v>
          </cell>
          <cell r="F505" t="str">
            <v>Turnover</v>
          </cell>
          <cell r="G505" t="str">
            <v>Restaurants</v>
          </cell>
          <cell r="M505">
            <v>5681.647393763551</v>
          </cell>
        </row>
        <row r="506">
          <cell r="B506" t="str">
            <v>Geothermal Heat Pump</v>
          </cell>
          <cell r="F506" t="str">
            <v>Turnover</v>
          </cell>
          <cell r="G506" t="str">
            <v>Retail</v>
          </cell>
          <cell r="M506">
            <v>4449.5135066068287</v>
          </cell>
        </row>
        <row r="507">
          <cell r="B507" t="str">
            <v>Geothermal Heat Pump</v>
          </cell>
          <cell r="F507" t="str">
            <v>Turnover</v>
          </cell>
          <cell r="G507" t="str">
            <v>Schools K-12</v>
          </cell>
          <cell r="M507">
            <v>3868.5805733719953</v>
          </cell>
        </row>
        <row r="508">
          <cell r="B508" t="str">
            <v>Geothermal Heat Pump</v>
          </cell>
          <cell r="F508" t="str">
            <v>Turnover</v>
          </cell>
          <cell r="G508" t="str">
            <v>Warehouse</v>
          </cell>
          <cell r="M508">
            <v>850.36943698196615</v>
          </cell>
        </row>
        <row r="509">
          <cell r="B509" t="str">
            <v>Geothermal Heat Pump</v>
          </cell>
          <cell r="F509" t="str">
            <v>New</v>
          </cell>
          <cell r="G509" t="str">
            <v>Assembly</v>
          </cell>
          <cell r="M509">
            <v>3498.3236880379841</v>
          </cell>
        </row>
        <row r="510">
          <cell r="B510" t="str">
            <v>Geothermal Heat Pump</v>
          </cell>
          <cell r="F510" t="str">
            <v>New</v>
          </cell>
          <cell r="G510" t="str">
            <v>College and University</v>
          </cell>
          <cell r="M510">
            <v>3880.4117086048241</v>
          </cell>
        </row>
        <row r="511">
          <cell r="B511" t="str">
            <v>Geothermal Heat Pump</v>
          </cell>
          <cell r="F511" t="str">
            <v>New</v>
          </cell>
          <cell r="G511" t="str">
            <v>Grocery</v>
          </cell>
          <cell r="M511">
            <v>1939.6230168112352</v>
          </cell>
        </row>
        <row r="512">
          <cell r="B512" t="str">
            <v>Geothermal Heat Pump</v>
          </cell>
          <cell r="F512" t="str">
            <v>New</v>
          </cell>
          <cell r="G512" t="str">
            <v>Healthcare</v>
          </cell>
          <cell r="M512">
            <v>7608.5625306400743</v>
          </cell>
        </row>
        <row r="513">
          <cell r="B513" t="str">
            <v>Geothermal Heat Pump</v>
          </cell>
          <cell r="F513" t="str">
            <v>New</v>
          </cell>
          <cell r="G513" t="str">
            <v>Hospitals</v>
          </cell>
          <cell r="M513">
            <v>7209.0869063661403</v>
          </cell>
        </row>
        <row r="514">
          <cell r="B514" t="str">
            <v>Geothermal Heat Pump</v>
          </cell>
          <cell r="F514" t="str">
            <v>New</v>
          </cell>
          <cell r="G514" t="str">
            <v>Institutional</v>
          </cell>
          <cell r="M514">
            <v>1891.7053687529019</v>
          </cell>
        </row>
        <row r="515">
          <cell r="B515" t="str">
            <v>Geothermal Heat Pump</v>
          </cell>
          <cell r="F515" t="str">
            <v>New</v>
          </cell>
          <cell r="G515" t="str">
            <v>Lodging/Hospitality</v>
          </cell>
          <cell r="M515">
            <v>5775.1613329010997</v>
          </cell>
        </row>
        <row r="516">
          <cell r="B516" t="str">
            <v>Geothermal Heat Pump</v>
          </cell>
          <cell r="F516" t="str">
            <v>New</v>
          </cell>
          <cell r="G516" t="str">
            <v>Miscellaneous</v>
          </cell>
          <cell r="M516">
            <v>1953.8823914861889</v>
          </cell>
        </row>
        <row r="517">
          <cell r="B517" t="str">
            <v>Geothermal Heat Pump</v>
          </cell>
          <cell r="F517" t="str">
            <v>New</v>
          </cell>
          <cell r="G517" t="str">
            <v>Offices</v>
          </cell>
          <cell r="M517">
            <v>3933.9880073204604</v>
          </cell>
        </row>
        <row r="518">
          <cell r="B518" t="str">
            <v>Geothermal Heat Pump</v>
          </cell>
          <cell r="F518" t="str">
            <v>New</v>
          </cell>
          <cell r="G518" t="str">
            <v>Restaurants</v>
          </cell>
          <cell r="M518">
            <v>5681.647393763551</v>
          </cell>
        </row>
        <row r="519">
          <cell r="B519" t="str">
            <v>Geothermal Heat Pump</v>
          </cell>
          <cell r="F519" t="str">
            <v>New</v>
          </cell>
          <cell r="G519" t="str">
            <v>Retail</v>
          </cell>
          <cell r="M519">
            <v>4449.5135066068287</v>
          </cell>
        </row>
        <row r="520">
          <cell r="B520" t="str">
            <v>Geothermal Heat Pump</v>
          </cell>
          <cell r="F520" t="str">
            <v>New</v>
          </cell>
          <cell r="G520" t="str">
            <v>Schools K-12</v>
          </cell>
          <cell r="M520">
            <v>3868.5805733719953</v>
          </cell>
        </row>
        <row r="521">
          <cell r="B521" t="str">
            <v>Geothermal Heat Pump</v>
          </cell>
          <cell r="F521" t="str">
            <v>New</v>
          </cell>
          <cell r="G521" t="str">
            <v>Warehouse</v>
          </cell>
          <cell r="M521">
            <v>850.36943698196615</v>
          </cell>
        </row>
        <row r="522">
          <cell r="B522" t="str">
            <v>High Efficiency Chiller (Air Cooled, 50 tons)</v>
          </cell>
          <cell r="F522" t="str">
            <v>Turnover</v>
          </cell>
          <cell r="G522" t="str">
            <v>Assembly</v>
          </cell>
          <cell r="M522">
            <v>15484.773480102624</v>
          </cell>
        </row>
        <row r="523">
          <cell r="B523" t="str">
            <v>High Efficiency Chiller (Air Cooled, 50 tons)</v>
          </cell>
          <cell r="F523" t="str">
            <v>Turnover</v>
          </cell>
          <cell r="G523" t="str">
            <v>College and University</v>
          </cell>
          <cell r="M523">
            <v>17178.975934314309</v>
          </cell>
        </row>
        <row r="524">
          <cell r="B524" t="str">
            <v>High Efficiency Chiller (Air Cooled, 50 tons)</v>
          </cell>
          <cell r="F524" t="str">
            <v>Turnover</v>
          </cell>
          <cell r="G524" t="str">
            <v>Grocery</v>
          </cell>
          <cell r="M524">
            <v>8553.9452583275415</v>
          </cell>
        </row>
        <row r="525">
          <cell r="B525" t="str">
            <v>High Efficiency Chiller (Air Cooled, 50 tons)</v>
          </cell>
          <cell r="F525" t="str">
            <v>Turnover</v>
          </cell>
          <cell r="G525" t="str">
            <v>Healthcare</v>
          </cell>
          <cell r="M525">
            <v>33694.487970475748</v>
          </cell>
        </row>
        <row r="526">
          <cell r="B526" t="str">
            <v>High Efficiency Chiller (Air Cooled, 50 tons)</v>
          </cell>
          <cell r="F526" t="str">
            <v>Turnover</v>
          </cell>
          <cell r="G526" t="str">
            <v>Hospitals</v>
          </cell>
          <cell r="M526">
            <v>31917.352528994961</v>
          </cell>
        </row>
        <row r="527">
          <cell r="B527" t="str">
            <v>High Efficiency Chiller (Air Cooled, 50 tons)</v>
          </cell>
          <cell r="F527" t="str">
            <v>Turnover</v>
          </cell>
          <cell r="G527" t="str">
            <v>Institutional</v>
          </cell>
          <cell r="M527">
            <v>8364.3841445695871</v>
          </cell>
        </row>
        <row r="528">
          <cell r="B528" t="str">
            <v>High Efficiency Chiller (Air Cooled, 50 tons)</v>
          </cell>
          <cell r="F528" t="str">
            <v>Turnover</v>
          </cell>
          <cell r="G528" t="str">
            <v>Lodging/Hospitality</v>
          </cell>
          <cell r="M528">
            <v>25578.902787713509</v>
          </cell>
        </row>
        <row r="529">
          <cell r="B529" t="str">
            <v>High Efficiency Chiller (Air Cooled, 50 tons)</v>
          </cell>
          <cell r="F529" t="str">
            <v>Turnover</v>
          </cell>
          <cell r="G529" t="str">
            <v>Miscellaneous</v>
          </cell>
          <cell r="M529">
            <v>8648.7258152065187</v>
          </cell>
        </row>
        <row r="530">
          <cell r="B530" t="str">
            <v>High Efficiency Chiller (Air Cooled, 50 tons)</v>
          </cell>
          <cell r="F530" t="str">
            <v>Turnover</v>
          </cell>
          <cell r="G530" t="str">
            <v>Offices</v>
          </cell>
          <cell r="M530">
            <v>17427.774896121613</v>
          </cell>
        </row>
        <row r="531">
          <cell r="B531" t="str">
            <v>High Efficiency Chiller (Air Cooled, 50 tons)</v>
          </cell>
          <cell r="F531" t="str">
            <v>Turnover</v>
          </cell>
          <cell r="G531" t="str">
            <v>Restaurants</v>
          </cell>
          <cell r="M531">
            <v>25093.152433708776</v>
          </cell>
        </row>
        <row r="532">
          <cell r="B532" t="str">
            <v>High Efficiency Chiller (Air Cooled, 50 tons)</v>
          </cell>
          <cell r="F532" t="str">
            <v>Turnover</v>
          </cell>
          <cell r="G532" t="str">
            <v>Retail</v>
          </cell>
          <cell r="M532">
            <v>19666.96555238741</v>
          </cell>
        </row>
        <row r="533">
          <cell r="B533" t="str">
            <v>High Efficiency Chiller (Air Cooled, 50 tons)</v>
          </cell>
          <cell r="F533" t="str">
            <v>Turnover</v>
          </cell>
          <cell r="G533" t="str">
            <v>Schools K-12</v>
          </cell>
          <cell r="M533">
            <v>17096.042947045207</v>
          </cell>
        </row>
        <row r="534">
          <cell r="B534" t="str">
            <v>High Efficiency Chiller (Air Cooled, 50 tons)</v>
          </cell>
          <cell r="F534" t="str">
            <v>Turnover</v>
          </cell>
          <cell r="G534" t="str">
            <v>Warehouse</v>
          </cell>
          <cell r="M534">
            <v>3755.6795663294106</v>
          </cell>
        </row>
        <row r="535">
          <cell r="B535" t="str">
            <v>High Efficiency Chiller (Air Cooled, 50 tons)</v>
          </cell>
          <cell r="F535" t="str">
            <v>New</v>
          </cell>
          <cell r="G535" t="str">
            <v>Assembly</v>
          </cell>
          <cell r="M535">
            <v>15484.773480102624</v>
          </cell>
        </row>
        <row r="536">
          <cell r="B536" t="str">
            <v>High Efficiency Chiller (Air Cooled, 50 tons)</v>
          </cell>
          <cell r="F536" t="str">
            <v>New</v>
          </cell>
          <cell r="G536" t="str">
            <v>College and University</v>
          </cell>
          <cell r="M536">
            <v>17178.975934314309</v>
          </cell>
        </row>
        <row r="537">
          <cell r="B537" t="str">
            <v>High Efficiency Chiller (Air Cooled, 50 tons)</v>
          </cell>
          <cell r="F537" t="str">
            <v>New</v>
          </cell>
          <cell r="G537" t="str">
            <v>Grocery</v>
          </cell>
          <cell r="M537">
            <v>8553.9452583275415</v>
          </cell>
        </row>
        <row r="538">
          <cell r="B538" t="str">
            <v>High Efficiency Chiller (Air Cooled, 50 tons)</v>
          </cell>
          <cell r="F538" t="str">
            <v>New</v>
          </cell>
          <cell r="G538" t="str">
            <v>Healthcare</v>
          </cell>
          <cell r="M538">
            <v>33694.487970475748</v>
          </cell>
        </row>
        <row r="539">
          <cell r="B539" t="str">
            <v>High Efficiency Chiller (Air Cooled, 50 tons)</v>
          </cell>
          <cell r="F539" t="str">
            <v>New</v>
          </cell>
          <cell r="G539" t="str">
            <v>Hospitals</v>
          </cell>
          <cell r="M539">
            <v>31917.352528994961</v>
          </cell>
        </row>
        <row r="540">
          <cell r="B540" t="str">
            <v>High Efficiency Chiller (Air Cooled, 50 tons)</v>
          </cell>
          <cell r="F540" t="str">
            <v>New</v>
          </cell>
          <cell r="G540" t="str">
            <v>Institutional</v>
          </cell>
          <cell r="M540">
            <v>8364.3841445695871</v>
          </cell>
        </row>
        <row r="541">
          <cell r="B541" t="str">
            <v>High Efficiency Chiller (Air Cooled, 50 tons)</v>
          </cell>
          <cell r="F541" t="str">
            <v>New</v>
          </cell>
          <cell r="G541" t="str">
            <v>Lodging/Hospitality</v>
          </cell>
          <cell r="M541">
            <v>25578.902787713509</v>
          </cell>
        </row>
        <row r="542">
          <cell r="B542" t="str">
            <v>High Efficiency Chiller (Air Cooled, 50 tons)</v>
          </cell>
          <cell r="F542" t="str">
            <v>New</v>
          </cell>
          <cell r="G542" t="str">
            <v>Miscellaneous</v>
          </cell>
          <cell r="M542">
            <v>8648.7258152065187</v>
          </cell>
        </row>
        <row r="543">
          <cell r="B543" t="str">
            <v>High Efficiency Chiller (Air Cooled, 50 tons)</v>
          </cell>
          <cell r="F543" t="str">
            <v>New</v>
          </cell>
          <cell r="G543" t="str">
            <v>Offices</v>
          </cell>
          <cell r="M543">
            <v>17427.774896121613</v>
          </cell>
        </row>
        <row r="544">
          <cell r="B544" t="str">
            <v>High Efficiency Chiller (Air Cooled, 50 tons)</v>
          </cell>
          <cell r="F544" t="str">
            <v>New</v>
          </cell>
          <cell r="G544" t="str">
            <v>Restaurants</v>
          </cell>
          <cell r="M544">
            <v>25093.152433708776</v>
          </cell>
        </row>
        <row r="545">
          <cell r="B545" t="str">
            <v>High Efficiency Chiller (Air Cooled, 50 tons)</v>
          </cell>
          <cell r="F545" t="str">
            <v>New</v>
          </cell>
          <cell r="G545" t="str">
            <v>Retail</v>
          </cell>
          <cell r="M545">
            <v>19666.96555238741</v>
          </cell>
        </row>
        <row r="546">
          <cell r="B546" t="str">
            <v>High Efficiency Chiller (Air Cooled, 50 tons)</v>
          </cell>
          <cell r="F546" t="str">
            <v>New</v>
          </cell>
          <cell r="G546" t="str">
            <v>Schools K-12</v>
          </cell>
          <cell r="M546">
            <v>17096.042947045207</v>
          </cell>
        </row>
        <row r="547">
          <cell r="B547" t="str">
            <v>High Efficiency Chiller (Air Cooled, 50 tons)</v>
          </cell>
          <cell r="F547" t="str">
            <v>New</v>
          </cell>
          <cell r="G547" t="str">
            <v>Warehouse</v>
          </cell>
          <cell r="M547">
            <v>3755.6795663294106</v>
          </cell>
        </row>
        <row r="548">
          <cell r="B548" t="str">
            <v>High Efficiency Chiller (Water cooled-centrifugal, 200 tons)</v>
          </cell>
          <cell r="F548" t="str">
            <v>Turnover</v>
          </cell>
          <cell r="G548" t="str">
            <v>Assembly</v>
          </cell>
          <cell r="M548">
            <v>19151.653866710258</v>
          </cell>
        </row>
        <row r="549">
          <cell r="B549" t="str">
            <v>High Efficiency Chiller (Water cooled-centrifugal, 200 tons)</v>
          </cell>
          <cell r="F549" t="str">
            <v>Turnover</v>
          </cell>
          <cell r="G549" t="str">
            <v>College and University</v>
          </cell>
          <cell r="M549">
            <v>21247.052874315181</v>
          </cell>
        </row>
        <row r="550">
          <cell r="B550" t="str">
            <v>High Efficiency Chiller (Water cooled-centrifugal, 200 tons)</v>
          </cell>
          <cell r="F550" t="str">
            <v>Turnover</v>
          </cell>
          <cell r="G550" t="str">
            <v>Grocery</v>
          </cell>
          <cell r="M550">
            <v>10579.567017417605</v>
          </cell>
        </row>
        <row r="551">
          <cell r="B551" t="str">
            <v>High Efficiency Chiller (Water cooled-centrifugal, 200 tons)</v>
          </cell>
          <cell r="F551" t="str">
            <v>Turnover</v>
          </cell>
          <cell r="G551" t="str">
            <v>Healthcare</v>
          </cell>
          <cell r="M551">
            <v>41673.529913484352</v>
          </cell>
        </row>
        <row r="552">
          <cell r="B552" t="str">
            <v>High Efficiency Chiller (Water cooled-centrifugal, 200 tons)</v>
          </cell>
          <cell r="F552" t="str">
            <v>Turnover</v>
          </cell>
          <cell r="G552" t="str">
            <v>Hospitals</v>
          </cell>
          <cell r="M552">
            <v>39475.558926486177</v>
          </cell>
        </row>
        <row r="553">
          <cell r="B553" t="str">
            <v>High Efficiency Chiller (Water cooled-centrifugal, 200 tons)</v>
          </cell>
          <cell r="F553" t="str">
            <v>Turnover</v>
          </cell>
          <cell r="G553" t="str">
            <v>Institutional</v>
          </cell>
          <cell r="M553">
            <v>10345.116778804484</v>
          </cell>
        </row>
        <row r="554">
          <cell r="B554" t="str">
            <v>High Efficiency Chiller (Water cooled-centrifugal, 200 tons)</v>
          </cell>
          <cell r="F554" t="str">
            <v>Turnover</v>
          </cell>
          <cell r="G554" t="str">
            <v>Lodging/Hospitality</v>
          </cell>
          <cell r="M554">
            <v>31636.12907285965</v>
          </cell>
        </row>
        <row r="555">
          <cell r="B555" t="str">
            <v>High Efficiency Chiller (Water cooled-centrifugal, 200 tons)</v>
          </cell>
          <cell r="F555" t="str">
            <v>Turnover</v>
          </cell>
          <cell r="G555" t="str">
            <v>Miscellaneous</v>
          </cell>
          <cell r="M555">
            <v>10696.792136724165</v>
          </cell>
        </row>
        <row r="556">
          <cell r="B556" t="str">
            <v>High Efficiency Chiller (Water cooled-centrifugal, 200 tons)</v>
          </cell>
          <cell r="F556" t="str">
            <v>Turnover</v>
          </cell>
          <cell r="G556" t="str">
            <v>Offices</v>
          </cell>
          <cell r="M556">
            <v>21554.768812494876</v>
          </cell>
        </row>
        <row r="557">
          <cell r="B557" t="str">
            <v>High Efficiency Chiller (Water cooled-centrifugal, 200 tons)</v>
          </cell>
          <cell r="F557" t="str">
            <v>Turnover</v>
          </cell>
          <cell r="G557" t="str">
            <v>Restaurants</v>
          </cell>
          <cell r="M557">
            <v>31035.350336413481</v>
          </cell>
        </row>
        <row r="558">
          <cell r="B558" t="str">
            <v>High Efficiency Chiller (Water cooled-centrifugal, 200 tons)</v>
          </cell>
          <cell r="F558" t="str">
            <v>Turnover</v>
          </cell>
          <cell r="G558" t="str">
            <v>Retail</v>
          </cell>
          <cell r="M558">
            <v>24324.212256112602</v>
          </cell>
        </row>
        <row r="559">
          <cell r="B559" t="str">
            <v>High Efficiency Chiller (Water cooled-centrifugal, 200 tons)</v>
          </cell>
          <cell r="F559" t="str">
            <v>Turnover</v>
          </cell>
          <cell r="G559" t="str">
            <v>Schools K-12</v>
          </cell>
          <cell r="M559">
            <v>21144.48089492193</v>
          </cell>
        </row>
        <row r="560">
          <cell r="B560" t="str">
            <v>High Efficiency Chiller (Water cooled-centrifugal, 200 tons)</v>
          </cell>
          <cell r="F560" t="str">
            <v>Turnover</v>
          </cell>
          <cell r="G560" t="str">
            <v>Warehouse</v>
          </cell>
          <cell r="M560">
            <v>4645.0453525227058</v>
          </cell>
        </row>
        <row r="561">
          <cell r="B561" t="str">
            <v>High Efficiency Chiller (Water cooled-centrifugal, 200 tons)</v>
          </cell>
          <cell r="F561" t="str">
            <v>New</v>
          </cell>
          <cell r="G561" t="str">
            <v>Assembly</v>
          </cell>
          <cell r="M561">
            <v>19151.653866710258</v>
          </cell>
        </row>
        <row r="562">
          <cell r="B562" t="str">
            <v>High Efficiency Chiller (Water cooled-centrifugal, 200 tons)</v>
          </cell>
          <cell r="F562" t="str">
            <v>New</v>
          </cell>
          <cell r="G562" t="str">
            <v>College and University</v>
          </cell>
          <cell r="M562">
            <v>21247.052874315181</v>
          </cell>
        </row>
        <row r="563">
          <cell r="B563" t="str">
            <v>High Efficiency Chiller (Water cooled-centrifugal, 200 tons)</v>
          </cell>
          <cell r="F563" t="str">
            <v>New</v>
          </cell>
          <cell r="G563" t="str">
            <v>Grocery</v>
          </cell>
          <cell r="M563">
            <v>10579.567017417605</v>
          </cell>
        </row>
        <row r="564">
          <cell r="B564" t="str">
            <v>High Efficiency Chiller (Water cooled-centrifugal, 200 tons)</v>
          </cell>
          <cell r="F564" t="str">
            <v>New</v>
          </cell>
          <cell r="G564" t="str">
            <v>Healthcare</v>
          </cell>
          <cell r="M564">
            <v>41673.529913484352</v>
          </cell>
        </row>
        <row r="565">
          <cell r="B565" t="str">
            <v>High Efficiency Chiller (Water cooled-centrifugal, 200 tons)</v>
          </cell>
          <cell r="F565" t="str">
            <v>New</v>
          </cell>
          <cell r="G565" t="str">
            <v>Hospitals</v>
          </cell>
          <cell r="M565">
            <v>39475.558926486177</v>
          </cell>
        </row>
        <row r="566">
          <cell r="B566" t="str">
            <v>High Efficiency Chiller (Water cooled-centrifugal, 200 tons)</v>
          </cell>
          <cell r="F566" t="str">
            <v>New</v>
          </cell>
          <cell r="G566" t="str">
            <v>Institutional</v>
          </cell>
          <cell r="M566">
            <v>10345.116778804484</v>
          </cell>
        </row>
        <row r="567">
          <cell r="B567" t="str">
            <v>High Efficiency Chiller (Water cooled-centrifugal, 200 tons)</v>
          </cell>
          <cell r="F567" t="str">
            <v>New</v>
          </cell>
          <cell r="G567" t="str">
            <v>Lodging/Hospitality</v>
          </cell>
          <cell r="M567">
            <v>31636.12907285965</v>
          </cell>
        </row>
        <row r="568">
          <cell r="B568" t="str">
            <v>High Efficiency Chiller (Water cooled-centrifugal, 200 tons)</v>
          </cell>
          <cell r="F568" t="str">
            <v>New</v>
          </cell>
          <cell r="G568" t="str">
            <v>Miscellaneous</v>
          </cell>
          <cell r="M568">
            <v>10696.792136724165</v>
          </cell>
        </row>
        <row r="569">
          <cell r="B569" t="str">
            <v>High Efficiency Chiller (Water cooled-centrifugal, 200 tons)</v>
          </cell>
          <cell r="F569" t="str">
            <v>New</v>
          </cell>
          <cell r="G569" t="str">
            <v>Offices</v>
          </cell>
          <cell r="M569">
            <v>21554.768812494876</v>
          </cell>
        </row>
        <row r="570">
          <cell r="B570" t="str">
            <v>High Efficiency Chiller (Water cooled-centrifugal, 200 tons)</v>
          </cell>
          <cell r="F570" t="str">
            <v>New</v>
          </cell>
          <cell r="G570" t="str">
            <v>Restaurants</v>
          </cell>
          <cell r="M570">
            <v>31035.350336413481</v>
          </cell>
        </row>
        <row r="571">
          <cell r="B571" t="str">
            <v>High Efficiency Chiller (Water cooled-centrifugal, 200 tons)</v>
          </cell>
          <cell r="F571" t="str">
            <v>New</v>
          </cell>
          <cell r="G571" t="str">
            <v>Retail</v>
          </cell>
          <cell r="M571">
            <v>24324.212256112602</v>
          </cell>
        </row>
        <row r="572">
          <cell r="B572" t="str">
            <v>High Efficiency Chiller (Water cooled-centrifugal, 200 tons)</v>
          </cell>
          <cell r="F572" t="str">
            <v>New</v>
          </cell>
          <cell r="G572" t="str">
            <v>Schools K-12</v>
          </cell>
          <cell r="M572">
            <v>21144.48089492193</v>
          </cell>
        </row>
        <row r="573">
          <cell r="B573" t="str">
            <v>High Efficiency Chiller (Water cooled-centrifugal, 200 tons)</v>
          </cell>
          <cell r="F573" t="str">
            <v>New</v>
          </cell>
          <cell r="G573" t="str">
            <v>Warehouse</v>
          </cell>
          <cell r="M573">
            <v>4645.0453525227058</v>
          </cell>
        </row>
        <row r="574">
          <cell r="B574" t="str">
            <v>High Efficiency Chiller (Water cooled-positive displacement, 100 tons)</v>
          </cell>
          <cell r="F574" t="str">
            <v>Turnover</v>
          </cell>
          <cell r="G574" t="str">
            <v>Assembly</v>
          </cell>
          <cell r="M574">
            <v>6076.9670923215454</v>
          </cell>
        </row>
        <row r="575">
          <cell r="B575" t="str">
            <v>High Efficiency Chiller (Water cooled-positive displacement, 100 tons)</v>
          </cell>
          <cell r="F575" t="str">
            <v>Turnover</v>
          </cell>
          <cell r="G575" t="str">
            <v>College and University</v>
          </cell>
          <cell r="M575">
            <v>6741.8533158884966</v>
          </cell>
        </row>
        <row r="576">
          <cell r="B576" t="str">
            <v>High Efficiency Chiller (Water cooled-positive displacement, 100 tons)</v>
          </cell>
          <cell r="F576" t="str">
            <v>Turnover</v>
          </cell>
          <cell r="G576" t="str">
            <v>Grocery</v>
          </cell>
          <cell r="M576">
            <v>3356.9779959113657</v>
          </cell>
        </row>
        <row r="577">
          <cell r="B577" t="str">
            <v>High Efficiency Chiller (Water cooled-positive displacement, 100 tons)</v>
          </cell>
          <cell r="F577" t="str">
            <v>Turnover</v>
          </cell>
          <cell r="G577" t="str">
            <v>Healthcare</v>
          </cell>
          <cell r="M577">
            <v>13223.331607163302</v>
          </cell>
        </row>
        <row r="578">
          <cell r="B578" t="str">
            <v>High Efficiency Chiller (Water cooled-positive displacement, 100 tons)</v>
          </cell>
          <cell r="F578" t="str">
            <v>Turnover</v>
          </cell>
          <cell r="G578" t="str">
            <v>Hospitals</v>
          </cell>
          <cell r="M578">
            <v>12525.898505519726</v>
          </cell>
        </row>
        <row r="579">
          <cell r="B579" t="str">
            <v>High Efficiency Chiller (Water cooled-positive displacement, 100 tons)</v>
          </cell>
          <cell r="F579" t="str">
            <v>Turnover</v>
          </cell>
          <cell r="G579" t="str">
            <v>Institutional</v>
          </cell>
          <cell r="M579">
            <v>3282.5851317360502</v>
          </cell>
        </row>
        <row r="580">
          <cell r="B580" t="str">
            <v>High Efficiency Chiller (Water cooled-positive displacement, 100 tons)</v>
          </cell>
          <cell r="F580" t="str">
            <v>Turnover</v>
          </cell>
          <cell r="G580" t="str">
            <v>Lodging/Hospitality</v>
          </cell>
          <cell r="M580">
            <v>10038.3871096574</v>
          </cell>
        </row>
        <row r="581">
          <cell r="B581" t="str">
            <v>High Efficiency Chiller (Water cooled-positive displacement, 100 tons)</v>
          </cell>
          <cell r="F581" t="str">
            <v>Turnover</v>
          </cell>
          <cell r="G581" t="str">
            <v>Miscellaneous</v>
          </cell>
          <cell r="M581">
            <v>3394.174427999038</v>
          </cell>
        </row>
        <row r="582">
          <cell r="B582" t="str">
            <v>High Efficiency Chiller (Water cooled-positive displacement, 100 tons)</v>
          </cell>
          <cell r="F582" t="str">
            <v>Turnover</v>
          </cell>
          <cell r="G582" t="str">
            <v>Offices</v>
          </cell>
          <cell r="M582">
            <v>6839.4939501185727</v>
          </cell>
        </row>
        <row r="583">
          <cell r="B583" t="str">
            <v>High Efficiency Chiller (Water cooled-positive displacement, 100 tons)</v>
          </cell>
          <cell r="F583" t="str">
            <v>Turnover</v>
          </cell>
          <cell r="G583" t="str">
            <v>Restaurants</v>
          </cell>
          <cell r="M583">
            <v>9847.7553952081362</v>
          </cell>
        </row>
        <row r="584">
          <cell r="B584" t="str">
            <v>High Efficiency Chiller (Water cooled-positive displacement, 100 tons)</v>
          </cell>
          <cell r="F584" t="str">
            <v>Turnover</v>
          </cell>
          <cell r="G584" t="str">
            <v>Retail</v>
          </cell>
          <cell r="M584">
            <v>7718.2596581896069</v>
          </cell>
        </row>
        <row r="585">
          <cell r="B585" t="str">
            <v>High Efficiency Chiller (Water cooled-positive displacement, 100 tons)</v>
          </cell>
          <cell r="F585" t="str">
            <v>Turnover</v>
          </cell>
          <cell r="G585" t="str">
            <v>Schools K-12</v>
          </cell>
          <cell r="M585">
            <v>6709.3064378117851</v>
          </cell>
        </row>
        <row r="586">
          <cell r="B586" t="str">
            <v>High Efficiency Chiller (Water cooled-positive displacement, 100 tons)</v>
          </cell>
          <cell r="F586" t="str">
            <v>Turnover</v>
          </cell>
          <cell r="G586" t="str">
            <v>Warehouse</v>
          </cell>
          <cell r="M586">
            <v>1473.9086214735507</v>
          </cell>
        </row>
        <row r="587">
          <cell r="B587" t="str">
            <v>High Efficiency Chiller (Water cooled-positive displacement, 100 tons)</v>
          </cell>
          <cell r="F587" t="str">
            <v>New</v>
          </cell>
          <cell r="G587" t="str">
            <v>Assembly</v>
          </cell>
          <cell r="M587">
            <v>6076.9670923215454</v>
          </cell>
        </row>
        <row r="588">
          <cell r="B588" t="str">
            <v>High Efficiency Chiller (Water cooled-positive displacement, 100 tons)</v>
          </cell>
          <cell r="F588" t="str">
            <v>New</v>
          </cell>
          <cell r="G588" t="str">
            <v>College and University</v>
          </cell>
          <cell r="M588">
            <v>6741.8533158884966</v>
          </cell>
        </row>
        <row r="589">
          <cell r="B589" t="str">
            <v>High Efficiency Chiller (Water cooled-positive displacement, 100 tons)</v>
          </cell>
          <cell r="F589" t="str">
            <v>New</v>
          </cell>
          <cell r="G589" t="str">
            <v>Grocery</v>
          </cell>
          <cell r="M589">
            <v>3356.9779959113657</v>
          </cell>
        </row>
        <row r="590">
          <cell r="B590" t="str">
            <v>High Efficiency Chiller (Water cooled-positive displacement, 100 tons)</v>
          </cell>
          <cell r="F590" t="str">
            <v>New</v>
          </cell>
          <cell r="G590" t="str">
            <v>Healthcare</v>
          </cell>
          <cell r="M590">
            <v>13223.331607163302</v>
          </cell>
        </row>
        <row r="591">
          <cell r="B591" t="str">
            <v>High Efficiency Chiller (Water cooled-positive displacement, 100 tons)</v>
          </cell>
          <cell r="F591" t="str">
            <v>New</v>
          </cell>
          <cell r="G591" t="str">
            <v>Hospitals</v>
          </cell>
          <cell r="M591">
            <v>12525.898505519726</v>
          </cell>
        </row>
        <row r="592">
          <cell r="B592" t="str">
            <v>High Efficiency Chiller (Water cooled-positive displacement, 100 tons)</v>
          </cell>
          <cell r="F592" t="str">
            <v>New</v>
          </cell>
          <cell r="G592" t="str">
            <v>Institutional</v>
          </cell>
          <cell r="M592">
            <v>3282.5851317360502</v>
          </cell>
        </row>
        <row r="593">
          <cell r="B593" t="str">
            <v>High Efficiency Chiller (Water cooled-positive displacement, 100 tons)</v>
          </cell>
          <cell r="F593" t="str">
            <v>New</v>
          </cell>
          <cell r="G593" t="str">
            <v>Lodging/Hospitality</v>
          </cell>
          <cell r="M593">
            <v>10038.3871096574</v>
          </cell>
        </row>
        <row r="594">
          <cell r="B594" t="str">
            <v>High Efficiency Chiller (Water cooled-positive displacement, 100 tons)</v>
          </cell>
          <cell r="F594" t="str">
            <v>New</v>
          </cell>
          <cell r="G594" t="str">
            <v>Miscellaneous</v>
          </cell>
          <cell r="M594">
            <v>3394.174427999038</v>
          </cell>
        </row>
        <row r="595">
          <cell r="B595" t="str">
            <v>High Efficiency Chiller (Water cooled-positive displacement, 100 tons)</v>
          </cell>
          <cell r="F595" t="str">
            <v>New</v>
          </cell>
          <cell r="G595" t="str">
            <v>Offices</v>
          </cell>
          <cell r="M595">
            <v>6839.4939501185727</v>
          </cell>
        </row>
        <row r="596">
          <cell r="B596" t="str">
            <v>High Efficiency Chiller (Water cooled-positive displacement, 100 tons)</v>
          </cell>
          <cell r="F596" t="str">
            <v>New</v>
          </cell>
          <cell r="G596" t="str">
            <v>Restaurants</v>
          </cell>
          <cell r="M596">
            <v>9847.7553952081362</v>
          </cell>
        </row>
        <row r="597">
          <cell r="B597" t="str">
            <v>High Efficiency Chiller (Water cooled-positive displacement, 100 tons)</v>
          </cell>
          <cell r="F597" t="str">
            <v>New</v>
          </cell>
          <cell r="G597" t="str">
            <v>Retail</v>
          </cell>
          <cell r="M597">
            <v>7718.2596581896069</v>
          </cell>
        </row>
        <row r="598">
          <cell r="B598" t="str">
            <v>High Efficiency Chiller (Water cooled-positive displacement, 100 tons)</v>
          </cell>
          <cell r="F598" t="str">
            <v>New</v>
          </cell>
          <cell r="G598" t="str">
            <v>Schools K-12</v>
          </cell>
          <cell r="M598">
            <v>6709.3064378117851</v>
          </cell>
        </row>
        <row r="599">
          <cell r="B599" t="str">
            <v>High Efficiency Chiller (Water cooled-positive displacement, 100 tons)</v>
          </cell>
          <cell r="F599" t="str">
            <v>New</v>
          </cell>
          <cell r="G599" t="str">
            <v>Warehouse</v>
          </cell>
          <cell r="M599">
            <v>1473.9086214735507</v>
          </cell>
        </row>
        <row r="600">
          <cell r="B600" t="str">
            <v>High Efficiency Data Center Cooling</v>
          </cell>
          <cell r="F600" t="str">
            <v>Turnover</v>
          </cell>
          <cell r="G600" t="str">
            <v>Assembly</v>
          </cell>
          <cell r="M600">
            <v>129796.79562329035</v>
          </cell>
        </row>
        <row r="601">
          <cell r="B601" t="str">
            <v>High Efficiency Data Center Cooling</v>
          </cell>
          <cell r="F601" t="str">
            <v>Turnover</v>
          </cell>
          <cell r="G601" t="str">
            <v>College and University</v>
          </cell>
          <cell r="M601">
            <v>129796.79562329035</v>
          </cell>
        </row>
        <row r="602">
          <cell r="B602" t="str">
            <v>High Efficiency Data Center Cooling</v>
          </cell>
          <cell r="F602" t="str">
            <v>Turnover</v>
          </cell>
          <cell r="G602" t="str">
            <v>Grocery</v>
          </cell>
          <cell r="M602">
            <v>129796.79562329035</v>
          </cell>
        </row>
        <row r="603">
          <cell r="B603" t="str">
            <v>High Efficiency Data Center Cooling</v>
          </cell>
          <cell r="F603" t="str">
            <v>Turnover</v>
          </cell>
          <cell r="G603" t="str">
            <v>Healthcare</v>
          </cell>
          <cell r="M603">
            <v>129796.79562329035</v>
          </cell>
        </row>
        <row r="604">
          <cell r="B604" t="str">
            <v>High Efficiency Data Center Cooling</v>
          </cell>
          <cell r="F604" t="str">
            <v>Turnover</v>
          </cell>
          <cell r="G604" t="str">
            <v>Hospitals</v>
          </cell>
          <cell r="M604">
            <v>129796.79562329035</v>
          </cell>
        </row>
        <row r="605">
          <cell r="B605" t="str">
            <v>High Efficiency Data Center Cooling</v>
          </cell>
          <cell r="F605" t="str">
            <v>Turnover</v>
          </cell>
          <cell r="G605" t="str">
            <v>Institutional</v>
          </cell>
          <cell r="M605">
            <v>129796.79562329035</v>
          </cell>
        </row>
        <row r="606">
          <cell r="B606" t="str">
            <v>High Efficiency Data Center Cooling</v>
          </cell>
          <cell r="F606" t="str">
            <v>Turnover</v>
          </cell>
          <cell r="G606" t="str">
            <v>Lodging/Hospitality</v>
          </cell>
          <cell r="M606">
            <v>129796.79562329035</v>
          </cell>
        </row>
        <row r="607">
          <cell r="B607" t="str">
            <v>High Efficiency Data Center Cooling</v>
          </cell>
          <cell r="F607" t="str">
            <v>Turnover</v>
          </cell>
          <cell r="G607" t="str">
            <v>Miscellaneous</v>
          </cell>
          <cell r="M607">
            <v>129796.79562329035</v>
          </cell>
        </row>
        <row r="608">
          <cell r="B608" t="str">
            <v>High Efficiency Data Center Cooling</v>
          </cell>
          <cell r="F608" t="str">
            <v>Turnover</v>
          </cell>
          <cell r="G608" t="str">
            <v>Offices</v>
          </cell>
          <cell r="M608">
            <v>129796.79562329035</v>
          </cell>
        </row>
        <row r="609">
          <cell r="B609" t="str">
            <v>High Efficiency Data Center Cooling</v>
          </cell>
          <cell r="F609" t="str">
            <v>Turnover</v>
          </cell>
          <cell r="G609" t="str">
            <v>Restaurants</v>
          </cell>
          <cell r="M609">
            <v>129796.79562329035</v>
          </cell>
        </row>
        <row r="610">
          <cell r="B610" t="str">
            <v>High Efficiency Data Center Cooling</v>
          </cell>
          <cell r="F610" t="str">
            <v>Turnover</v>
          </cell>
          <cell r="G610" t="str">
            <v>Retail</v>
          </cell>
          <cell r="M610">
            <v>129796.79562329035</v>
          </cell>
        </row>
        <row r="611">
          <cell r="B611" t="str">
            <v>High Efficiency Data Center Cooling</v>
          </cell>
          <cell r="F611" t="str">
            <v>Turnover</v>
          </cell>
          <cell r="G611" t="str">
            <v>Schools K-12</v>
          </cell>
          <cell r="M611">
            <v>129796.79562329035</v>
          </cell>
        </row>
        <row r="612">
          <cell r="B612" t="str">
            <v>High Efficiency Data Center Cooling</v>
          </cell>
          <cell r="F612" t="str">
            <v>Turnover</v>
          </cell>
          <cell r="G612" t="str">
            <v>Warehouse</v>
          </cell>
          <cell r="M612">
            <v>129796.79562329035</v>
          </cell>
        </row>
        <row r="613">
          <cell r="B613" t="str">
            <v>High Efficiency Data Center Cooling</v>
          </cell>
          <cell r="F613" t="str">
            <v>New</v>
          </cell>
          <cell r="G613" t="str">
            <v>Assembly</v>
          </cell>
          <cell r="M613">
            <v>129796.79562329035</v>
          </cell>
        </row>
        <row r="614">
          <cell r="B614" t="str">
            <v>High Efficiency Data Center Cooling</v>
          </cell>
          <cell r="F614" t="str">
            <v>New</v>
          </cell>
          <cell r="G614" t="str">
            <v>College and University</v>
          </cell>
          <cell r="M614">
            <v>129796.79562329035</v>
          </cell>
        </row>
        <row r="615">
          <cell r="B615" t="str">
            <v>High Efficiency Data Center Cooling</v>
          </cell>
          <cell r="F615" t="str">
            <v>New</v>
          </cell>
          <cell r="G615" t="str">
            <v>Grocery</v>
          </cell>
          <cell r="M615">
            <v>129796.79562329035</v>
          </cell>
        </row>
        <row r="616">
          <cell r="B616" t="str">
            <v>High Efficiency Data Center Cooling</v>
          </cell>
          <cell r="F616" t="str">
            <v>New</v>
          </cell>
          <cell r="G616" t="str">
            <v>Healthcare</v>
          </cell>
          <cell r="M616">
            <v>129796.79562329035</v>
          </cell>
        </row>
        <row r="617">
          <cell r="B617" t="str">
            <v>High Efficiency Data Center Cooling</v>
          </cell>
          <cell r="F617" t="str">
            <v>New</v>
          </cell>
          <cell r="G617" t="str">
            <v>Hospitals</v>
          </cell>
          <cell r="M617">
            <v>129796.79562329035</v>
          </cell>
        </row>
        <row r="618">
          <cell r="B618" t="str">
            <v>High Efficiency Data Center Cooling</v>
          </cell>
          <cell r="F618" t="str">
            <v>New</v>
          </cell>
          <cell r="G618" t="str">
            <v>Institutional</v>
          </cell>
          <cell r="M618">
            <v>129796.79562329035</v>
          </cell>
        </row>
        <row r="619">
          <cell r="B619" t="str">
            <v>High Efficiency Data Center Cooling</v>
          </cell>
          <cell r="F619" t="str">
            <v>New</v>
          </cell>
          <cell r="G619" t="str">
            <v>Lodging/Hospitality</v>
          </cell>
          <cell r="M619">
            <v>129796.79562329035</v>
          </cell>
        </row>
        <row r="620">
          <cell r="B620" t="str">
            <v>High Efficiency Data Center Cooling</v>
          </cell>
          <cell r="F620" t="str">
            <v>New</v>
          </cell>
          <cell r="G620" t="str">
            <v>Miscellaneous</v>
          </cell>
          <cell r="M620">
            <v>129796.79562329035</v>
          </cell>
        </row>
        <row r="621">
          <cell r="B621" t="str">
            <v>High Efficiency Data Center Cooling</v>
          </cell>
          <cell r="F621" t="str">
            <v>New</v>
          </cell>
          <cell r="G621" t="str">
            <v>Offices</v>
          </cell>
          <cell r="M621">
            <v>129796.79562329035</v>
          </cell>
        </row>
        <row r="622">
          <cell r="B622" t="str">
            <v>High Efficiency Data Center Cooling</v>
          </cell>
          <cell r="F622" t="str">
            <v>New</v>
          </cell>
          <cell r="G622" t="str">
            <v>Restaurants</v>
          </cell>
          <cell r="M622">
            <v>129796.79562329035</v>
          </cell>
        </row>
        <row r="623">
          <cell r="B623" t="str">
            <v>High Efficiency Data Center Cooling</v>
          </cell>
          <cell r="F623" t="str">
            <v>New</v>
          </cell>
          <cell r="G623" t="str">
            <v>Retail</v>
          </cell>
          <cell r="M623">
            <v>129796.79562329035</v>
          </cell>
        </row>
        <row r="624">
          <cell r="B624" t="str">
            <v>High Efficiency Data Center Cooling</v>
          </cell>
          <cell r="F624" t="str">
            <v>New</v>
          </cell>
          <cell r="G624" t="str">
            <v>Schools K-12</v>
          </cell>
          <cell r="M624">
            <v>129796.79562329035</v>
          </cell>
        </row>
        <row r="625">
          <cell r="B625" t="str">
            <v>High Efficiency Data Center Cooling</v>
          </cell>
          <cell r="F625" t="str">
            <v>New</v>
          </cell>
          <cell r="G625" t="str">
            <v>Warehouse</v>
          </cell>
          <cell r="M625">
            <v>129796.79562329035</v>
          </cell>
        </row>
        <row r="626">
          <cell r="B626" t="str">
            <v>High Efficiency DX 135k- less than 240k BTU</v>
          </cell>
          <cell r="F626" t="str">
            <v>Turnover</v>
          </cell>
          <cell r="G626" t="str">
            <v>Assembly</v>
          </cell>
          <cell r="M626">
            <v>2230.1293385494537</v>
          </cell>
        </row>
        <row r="627">
          <cell r="B627" t="str">
            <v>High Efficiency DX 135k- less than 240k BTU</v>
          </cell>
          <cell r="F627" t="str">
            <v>Turnover</v>
          </cell>
          <cell r="G627" t="str">
            <v>College and University</v>
          </cell>
          <cell r="M627">
            <v>2474.129717595024</v>
          </cell>
        </row>
        <row r="628">
          <cell r="B628" t="str">
            <v>High Efficiency DX 135k- less than 240k BTU</v>
          </cell>
          <cell r="F628" t="str">
            <v>Turnover</v>
          </cell>
          <cell r="G628" t="str">
            <v>Grocery</v>
          </cell>
          <cell r="M628">
            <v>1231.9459697266302</v>
          </cell>
        </row>
        <row r="629">
          <cell r="B629" t="str">
            <v>High Efficiency DX 135k- less than 240k BTU</v>
          </cell>
          <cell r="F629" t="str">
            <v>Turnover</v>
          </cell>
          <cell r="G629" t="str">
            <v>Healthcare</v>
          </cell>
          <cell r="M629">
            <v>4852.7068392001747</v>
          </cell>
        </row>
        <row r="630">
          <cell r="B630" t="str">
            <v>High Efficiency DX 135k- less than 240k BTU</v>
          </cell>
          <cell r="F630" t="str">
            <v>Turnover</v>
          </cell>
          <cell r="G630" t="str">
            <v>Hospitals</v>
          </cell>
          <cell r="M630">
            <v>4596.7623856558712</v>
          </cell>
        </row>
        <row r="631">
          <cell r="B631" t="str">
            <v>High Efficiency DX 135k- less than 240k BTU</v>
          </cell>
          <cell r="F631" t="str">
            <v>Turnover</v>
          </cell>
          <cell r="G631" t="str">
            <v>Institutional</v>
          </cell>
          <cell r="M631">
            <v>1204.6452280152353</v>
          </cell>
        </row>
        <row r="632">
          <cell r="B632" t="str">
            <v>High Efficiency DX 135k- less than 240k BTU</v>
          </cell>
          <cell r="F632" t="str">
            <v>Turnover</v>
          </cell>
          <cell r="G632" t="str">
            <v>Lodging/Hospitality</v>
          </cell>
          <cell r="M632">
            <v>3683.8938346811483</v>
          </cell>
        </row>
        <row r="633">
          <cell r="B633" t="str">
            <v>High Efficiency DX 135k- less than 240k BTU</v>
          </cell>
          <cell r="F633" t="str">
            <v>Turnover</v>
          </cell>
          <cell r="G633" t="str">
            <v>Miscellaneous</v>
          </cell>
          <cell r="M633">
            <v>1245.5963405823259</v>
          </cell>
        </row>
        <row r="634">
          <cell r="B634" t="str">
            <v>High Efficiency DX 135k- less than 240k BTU</v>
          </cell>
          <cell r="F634" t="str">
            <v>Turnover</v>
          </cell>
          <cell r="G634" t="str">
            <v>Offices</v>
          </cell>
          <cell r="M634">
            <v>2509.9619410912346</v>
          </cell>
        </row>
        <row r="635">
          <cell r="B635" t="str">
            <v>High Efficiency DX 135k- less than 240k BTU</v>
          </cell>
          <cell r="F635" t="str">
            <v>Turnover</v>
          </cell>
          <cell r="G635" t="str">
            <v>Restaurants</v>
          </cell>
          <cell r="M635">
            <v>3613.9356840457112</v>
          </cell>
        </row>
        <row r="636">
          <cell r="B636" t="str">
            <v>High Efficiency DX 135k- less than 240k BTU</v>
          </cell>
          <cell r="F636" t="str">
            <v>Turnover</v>
          </cell>
          <cell r="G636" t="str">
            <v>Retail</v>
          </cell>
          <cell r="M636">
            <v>2832.4519525570722</v>
          </cell>
        </row>
        <row r="637">
          <cell r="B637" t="str">
            <v>High Efficiency DX 135k- less than 240k BTU</v>
          </cell>
          <cell r="F637" t="str">
            <v>Turnover</v>
          </cell>
          <cell r="G637" t="str">
            <v>Schools K-12</v>
          </cell>
          <cell r="M637">
            <v>2462.185643096298</v>
          </cell>
        </row>
        <row r="638">
          <cell r="B638" t="str">
            <v>High Efficiency DX 135k- less than 240k BTU</v>
          </cell>
          <cell r="F638" t="str">
            <v>Turnover</v>
          </cell>
          <cell r="G638" t="str">
            <v>Warehouse</v>
          </cell>
          <cell r="M638">
            <v>540.89594515698172</v>
          </cell>
        </row>
        <row r="639">
          <cell r="B639" t="str">
            <v>High Efficiency DX 135k- less than 240k BTU</v>
          </cell>
          <cell r="F639" t="str">
            <v>New</v>
          </cell>
          <cell r="G639" t="str">
            <v>Assembly</v>
          </cell>
          <cell r="M639">
            <v>2230.1293385494537</v>
          </cell>
        </row>
        <row r="640">
          <cell r="B640" t="str">
            <v>High Efficiency DX 135k- less than 240k BTU</v>
          </cell>
          <cell r="F640" t="str">
            <v>New</v>
          </cell>
          <cell r="G640" t="str">
            <v>College and University</v>
          </cell>
          <cell r="M640">
            <v>2474.129717595024</v>
          </cell>
        </row>
        <row r="641">
          <cell r="B641" t="str">
            <v>High Efficiency DX 135k- less than 240k BTU</v>
          </cell>
          <cell r="F641" t="str">
            <v>New</v>
          </cell>
          <cell r="G641" t="str">
            <v>Grocery</v>
          </cell>
          <cell r="M641">
            <v>1231.9459697266302</v>
          </cell>
        </row>
        <row r="642">
          <cell r="B642" t="str">
            <v>High Efficiency DX 135k- less than 240k BTU</v>
          </cell>
          <cell r="F642" t="str">
            <v>New</v>
          </cell>
          <cell r="G642" t="str">
            <v>Healthcare</v>
          </cell>
          <cell r="M642">
            <v>4852.7068392001747</v>
          </cell>
        </row>
        <row r="643">
          <cell r="B643" t="str">
            <v>High Efficiency DX 135k- less than 240k BTU</v>
          </cell>
          <cell r="F643" t="str">
            <v>New</v>
          </cell>
          <cell r="G643" t="str">
            <v>Hospitals</v>
          </cell>
          <cell r="M643">
            <v>4596.7623856558712</v>
          </cell>
        </row>
        <row r="644">
          <cell r="B644" t="str">
            <v>High Efficiency DX 135k- less than 240k BTU</v>
          </cell>
          <cell r="F644" t="str">
            <v>New</v>
          </cell>
          <cell r="G644" t="str">
            <v>Institutional</v>
          </cell>
          <cell r="M644">
            <v>1204.6452280152353</v>
          </cell>
        </row>
        <row r="645">
          <cell r="B645" t="str">
            <v>High Efficiency DX 135k- less than 240k BTU</v>
          </cell>
          <cell r="F645" t="str">
            <v>New</v>
          </cell>
          <cell r="G645" t="str">
            <v>Lodging/Hospitality</v>
          </cell>
          <cell r="M645">
            <v>3683.8938346811483</v>
          </cell>
        </row>
        <row r="646">
          <cell r="B646" t="str">
            <v>High Efficiency DX 135k- less than 240k BTU</v>
          </cell>
          <cell r="F646" t="str">
            <v>New</v>
          </cell>
          <cell r="G646" t="str">
            <v>Miscellaneous</v>
          </cell>
          <cell r="M646">
            <v>1245.5963405823259</v>
          </cell>
        </row>
        <row r="647">
          <cell r="B647" t="str">
            <v>High Efficiency DX 135k- less than 240k BTU</v>
          </cell>
          <cell r="F647" t="str">
            <v>New</v>
          </cell>
          <cell r="G647" t="str">
            <v>Offices</v>
          </cell>
          <cell r="M647">
            <v>2509.9619410912346</v>
          </cell>
        </row>
        <row r="648">
          <cell r="B648" t="str">
            <v>High Efficiency DX 135k- less than 240k BTU</v>
          </cell>
          <cell r="F648" t="str">
            <v>New</v>
          </cell>
          <cell r="G648" t="str">
            <v>Restaurants</v>
          </cell>
          <cell r="M648">
            <v>3613.9356840457112</v>
          </cell>
        </row>
        <row r="649">
          <cell r="B649" t="str">
            <v>High Efficiency DX 135k- less than 240k BTU</v>
          </cell>
          <cell r="F649" t="str">
            <v>New</v>
          </cell>
          <cell r="G649" t="str">
            <v>Retail</v>
          </cell>
          <cell r="M649">
            <v>2832.4519525570722</v>
          </cell>
        </row>
        <row r="650">
          <cell r="B650" t="str">
            <v>High Efficiency DX 135k- less than 240k BTU</v>
          </cell>
          <cell r="F650" t="str">
            <v>New</v>
          </cell>
          <cell r="G650" t="str">
            <v>Schools K-12</v>
          </cell>
          <cell r="M650">
            <v>2462.185643096298</v>
          </cell>
        </row>
        <row r="651">
          <cell r="B651" t="str">
            <v>High Efficiency DX 135k- less than 240k BTU</v>
          </cell>
          <cell r="F651" t="str">
            <v>New</v>
          </cell>
          <cell r="G651" t="str">
            <v>Warehouse</v>
          </cell>
          <cell r="M651">
            <v>540.89594515698172</v>
          </cell>
        </row>
        <row r="652">
          <cell r="B652" t="str">
            <v>High Efficiency PTAC</v>
          </cell>
          <cell r="F652" t="str">
            <v>Turnover</v>
          </cell>
          <cell r="G652" t="str">
            <v>Assembly</v>
          </cell>
          <cell r="M652">
            <v>932.71041558653906</v>
          </cell>
        </row>
        <row r="653">
          <cell r="B653" t="str">
            <v>High Efficiency PTAC</v>
          </cell>
          <cell r="F653" t="str">
            <v>Turnover</v>
          </cell>
          <cell r="G653" t="str">
            <v>College and University</v>
          </cell>
          <cell r="M653">
            <v>1034.7590685543091</v>
          </cell>
        </row>
        <row r="654">
          <cell r="B654" t="str">
            <v>High Efficiency PTAC</v>
          </cell>
          <cell r="F654" t="str">
            <v>Turnover</v>
          </cell>
          <cell r="G654" t="str">
            <v>Grocery</v>
          </cell>
          <cell r="M654">
            <v>515.23865344566275</v>
          </cell>
        </row>
        <row r="655">
          <cell r="B655" t="str">
            <v>High Efficiency PTAC</v>
          </cell>
          <cell r="F655" t="str">
            <v>Turnover</v>
          </cell>
          <cell r="G655" t="str">
            <v>Healthcare</v>
          </cell>
          <cell r="M655">
            <v>2029.5550282541062</v>
          </cell>
        </row>
        <row r="656">
          <cell r="B656" t="str">
            <v>High Efficiency PTAC</v>
          </cell>
          <cell r="F656" t="str">
            <v>Turnover</v>
          </cell>
          <cell r="G656" t="str">
            <v>Hospitals</v>
          </cell>
          <cell r="M656">
            <v>1922.5109866795228</v>
          </cell>
        </row>
        <row r="657">
          <cell r="B657" t="str">
            <v>High Efficiency PTAC</v>
          </cell>
          <cell r="F657" t="str">
            <v>Turnover</v>
          </cell>
          <cell r="G657" t="str">
            <v>Institutional</v>
          </cell>
          <cell r="M657">
            <v>503.82062234437399</v>
          </cell>
        </row>
        <row r="658">
          <cell r="B658" t="str">
            <v>High Efficiency PTAC</v>
          </cell>
          <cell r="F658" t="str">
            <v>Turnover</v>
          </cell>
          <cell r="G658" t="str">
            <v>Lodging/Hospitality</v>
          </cell>
          <cell r="M658">
            <v>1540.7205717301749</v>
          </cell>
        </row>
        <row r="659">
          <cell r="B659" t="str">
            <v>High Efficiency PTAC</v>
          </cell>
          <cell r="F659" t="str">
            <v>Turnover</v>
          </cell>
          <cell r="G659" t="str">
            <v>Miscellaneous</v>
          </cell>
          <cell r="M659">
            <v>520.94766899630713</v>
          </cell>
        </row>
        <row r="660">
          <cell r="B660" t="str">
            <v>High Efficiency PTAC</v>
          </cell>
          <cell r="F660" t="str">
            <v>Turnover</v>
          </cell>
          <cell r="G660" t="str">
            <v>Offices</v>
          </cell>
          <cell r="M660">
            <v>1049.7452343747505</v>
          </cell>
        </row>
        <row r="661">
          <cell r="B661" t="str">
            <v>High Efficiency PTAC</v>
          </cell>
          <cell r="F661" t="str">
            <v>Turnover</v>
          </cell>
          <cell r="G661" t="str">
            <v>Restaurants</v>
          </cell>
          <cell r="M661">
            <v>1511.461867033122</v>
          </cell>
        </row>
        <row r="662">
          <cell r="B662" t="str">
            <v>High Efficiency PTAC</v>
          </cell>
          <cell r="F662" t="str">
            <v>Turnover</v>
          </cell>
          <cell r="G662" t="str">
            <v>Retail</v>
          </cell>
          <cell r="M662">
            <v>1184.6207267587261</v>
          </cell>
        </row>
        <row r="663">
          <cell r="B663" t="str">
            <v>High Efficiency PTAC</v>
          </cell>
          <cell r="F663" t="str">
            <v>Turnover</v>
          </cell>
          <cell r="G663" t="str">
            <v>Schools K-12</v>
          </cell>
          <cell r="M663">
            <v>1029.7636799474953</v>
          </cell>
        </row>
        <row r="664">
          <cell r="B664" t="str">
            <v>High Efficiency PTAC</v>
          </cell>
          <cell r="F664" t="str">
            <v>Turnover</v>
          </cell>
          <cell r="G664" t="str">
            <v>Warehouse</v>
          </cell>
          <cell r="M664">
            <v>226.21974119428694</v>
          </cell>
        </row>
        <row r="665">
          <cell r="B665" t="str">
            <v>High Efficiency PTAC</v>
          </cell>
          <cell r="F665" t="str">
            <v>New</v>
          </cell>
          <cell r="G665" t="str">
            <v>Assembly</v>
          </cell>
          <cell r="M665">
            <v>932.71041558653906</v>
          </cell>
        </row>
        <row r="666">
          <cell r="B666" t="str">
            <v>High Efficiency PTAC</v>
          </cell>
          <cell r="F666" t="str">
            <v>New</v>
          </cell>
          <cell r="G666" t="str">
            <v>College and University</v>
          </cell>
          <cell r="M666">
            <v>1034.7590685543091</v>
          </cell>
        </row>
        <row r="667">
          <cell r="B667" t="str">
            <v>High Efficiency PTAC</v>
          </cell>
          <cell r="F667" t="str">
            <v>New</v>
          </cell>
          <cell r="G667" t="str">
            <v>Grocery</v>
          </cell>
          <cell r="M667">
            <v>515.23865344566275</v>
          </cell>
        </row>
        <row r="668">
          <cell r="B668" t="str">
            <v>High Efficiency PTAC</v>
          </cell>
          <cell r="F668" t="str">
            <v>New</v>
          </cell>
          <cell r="G668" t="str">
            <v>Healthcare</v>
          </cell>
          <cell r="M668">
            <v>2029.5550282541062</v>
          </cell>
        </row>
        <row r="669">
          <cell r="B669" t="str">
            <v>High Efficiency PTAC</v>
          </cell>
          <cell r="F669" t="str">
            <v>New</v>
          </cell>
          <cell r="G669" t="str">
            <v>Hospitals</v>
          </cell>
          <cell r="M669">
            <v>1922.5109866795228</v>
          </cell>
        </row>
        <row r="670">
          <cell r="B670" t="str">
            <v>High Efficiency PTAC</v>
          </cell>
          <cell r="F670" t="str">
            <v>New</v>
          </cell>
          <cell r="G670" t="str">
            <v>Institutional</v>
          </cell>
          <cell r="M670">
            <v>503.82062234437399</v>
          </cell>
        </row>
        <row r="671">
          <cell r="B671" t="str">
            <v>High Efficiency PTAC</v>
          </cell>
          <cell r="F671" t="str">
            <v>New</v>
          </cell>
          <cell r="G671" t="str">
            <v>Lodging/Hospitality</v>
          </cell>
          <cell r="M671">
            <v>1540.7205717301749</v>
          </cell>
        </row>
        <row r="672">
          <cell r="B672" t="str">
            <v>High Efficiency PTAC</v>
          </cell>
          <cell r="F672" t="str">
            <v>New</v>
          </cell>
          <cell r="G672" t="str">
            <v>Miscellaneous</v>
          </cell>
          <cell r="M672">
            <v>520.94766899630713</v>
          </cell>
        </row>
        <row r="673">
          <cell r="B673" t="str">
            <v>High Efficiency PTAC</v>
          </cell>
          <cell r="F673" t="str">
            <v>New</v>
          </cell>
          <cell r="G673" t="str">
            <v>Offices</v>
          </cell>
          <cell r="M673">
            <v>1049.7452343747505</v>
          </cell>
        </row>
        <row r="674">
          <cell r="B674" t="str">
            <v>High Efficiency PTAC</v>
          </cell>
          <cell r="F674" t="str">
            <v>New</v>
          </cell>
          <cell r="G674" t="str">
            <v>Restaurants</v>
          </cell>
          <cell r="M674">
            <v>1511.461867033122</v>
          </cell>
        </row>
        <row r="675">
          <cell r="B675" t="str">
            <v>High Efficiency PTAC</v>
          </cell>
          <cell r="F675" t="str">
            <v>New</v>
          </cell>
          <cell r="G675" t="str">
            <v>Retail</v>
          </cell>
          <cell r="M675">
            <v>1184.6207267587261</v>
          </cell>
        </row>
        <row r="676">
          <cell r="B676" t="str">
            <v>High Efficiency PTAC</v>
          </cell>
          <cell r="F676" t="str">
            <v>New</v>
          </cell>
          <cell r="G676" t="str">
            <v>Schools K-12</v>
          </cell>
          <cell r="M676">
            <v>1029.7636799474953</v>
          </cell>
        </row>
        <row r="677">
          <cell r="B677" t="str">
            <v>High Efficiency PTAC</v>
          </cell>
          <cell r="F677" t="str">
            <v>New</v>
          </cell>
          <cell r="G677" t="str">
            <v>Warehouse</v>
          </cell>
          <cell r="M677">
            <v>226.21974119428694</v>
          </cell>
        </row>
        <row r="678">
          <cell r="B678" t="str">
            <v>High Efficiency PTHP</v>
          </cell>
          <cell r="F678" t="str">
            <v>Turnover</v>
          </cell>
          <cell r="G678" t="str">
            <v>Assembly</v>
          </cell>
          <cell r="M678">
            <v>936.02524673239657</v>
          </cell>
        </row>
        <row r="679">
          <cell r="B679" t="str">
            <v>High Efficiency PTHP</v>
          </cell>
          <cell r="F679" t="str">
            <v>Turnover</v>
          </cell>
          <cell r="G679" t="str">
            <v>College and University</v>
          </cell>
          <cell r="M679">
            <v>1038.0738997001667</v>
          </cell>
        </row>
        <row r="680">
          <cell r="B680" t="str">
            <v>High Efficiency PTHP</v>
          </cell>
          <cell r="F680" t="str">
            <v>Turnover</v>
          </cell>
          <cell r="G680" t="str">
            <v>Grocery</v>
          </cell>
          <cell r="M680">
            <v>520.94016301653767</v>
          </cell>
        </row>
        <row r="681">
          <cell r="B681" t="str">
            <v>High Efficiency PTHP</v>
          </cell>
          <cell r="F681" t="str">
            <v>Turnover</v>
          </cell>
          <cell r="G681" t="str">
            <v>Healthcare</v>
          </cell>
          <cell r="M681">
            <v>2034.7526834908108</v>
          </cell>
        </row>
        <row r="682">
          <cell r="B682" t="str">
            <v>High Efficiency PTHP</v>
          </cell>
          <cell r="F682" t="str">
            <v>Turnover</v>
          </cell>
          <cell r="G682" t="str">
            <v>Hospitals</v>
          </cell>
          <cell r="M682">
            <v>1928.4246454437327</v>
          </cell>
        </row>
        <row r="683">
          <cell r="B683" t="str">
            <v>High Efficiency PTHP</v>
          </cell>
          <cell r="F683" t="str">
            <v>Turnover</v>
          </cell>
          <cell r="G683" t="str">
            <v>Institutional</v>
          </cell>
          <cell r="M683">
            <v>506.71115510356174</v>
          </cell>
        </row>
        <row r="684">
          <cell r="B684" t="str">
            <v>High Efficiency PTHP</v>
          </cell>
          <cell r="F684" t="str">
            <v>Turnover</v>
          </cell>
          <cell r="G684" t="str">
            <v>Lodging/Hospitality</v>
          </cell>
          <cell r="M684">
            <v>1544.2210334202005</v>
          </cell>
        </row>
        <row r="685">
          <cell r="B685" t="str">
            <v>High Efficiency PTHP</v>
          </cell>
          <cell r="F685" t="str">
            <v>Turnover</v>
          </cell>
          <cell r="G685" t="str">
            <v>Miscellaneous</v>
          </cell>
          <cell r="M685">
            <v>522.77745578882048</v>
          </cell>
        </row>
        <row r="686">
          <cell r="B686" t="str">
            <v>High Efficiency PTHP</v>
          </cell>
          <cell r="F686" t="str">
            <v>Turnover</v>
          </cell>
          <cell r="G686" t="str">
            <v>Offices</v>
          </cell>
          <cell r="M686">
            <v>1051.6810957639314</v>
          </cell>
        </row>
        <row r="687">
          <cell r="B687" t="str">
            <v>High Efficiency PTHP</v>
          </cell>
          <cell r="F687" t="str">
            <v>Turnover</v>
          </cell>
          <cell r="G687" t="str">
            <v>Restaurants</v>
          </cell>
          <cell r="M687">
            <v>1523.6869642990446</v>
          </cell>
        </row>
        <row r="688">
          <cell r="B688" t="str">
            <v>High Efficiency PTHP</v>
          </cell>
          <cell r="F688" t="str">
            <v>Turnover</v>
          </cell>
          <cell r="G688" t="str">
            <v>Retail</v>
          </cell>
          <cell r="M688">
            <v>1192.2846163679487</v>
          </cell>
        </row>
        <row r="689">
          <cell r="B689" t="str">
            <v>High Efficiency PTHP</v>
          </cell>
          <cell r="F689" t="str">
            <v>Turnover</v>
          </cell>
          <cell r="G689" t="str">
            <v>Schools K-12</v>
          </cell>
          <cell r="M689">
            <v>1036.8176406258801</v>
          </cell>
        </row>
        <row r="690">
          <cell r="B690" t="str">
            <v>High Efficiency PTHP</v>
          </cell>
          <cell r="F690" t="str">
            <v>Turnover</v>
          </cell>
          <cell r="G690" t="str">
            <v>Warehouse</v>
          </cell>
          <cell r="M690">
            <v>228.04952798680029</v>
          </cell>
        </row>
        <row r="691">
          <cell r="B691" t="str">
            <v>High Efficiency PTHP</v>
          </cell>
          <cell r="F691" t="str">
            <v>New</v>
          </cell>
          <cell r="G691" t="str">
            <v>Assembly</v>
          </cell>
          <cell r="M691">
            <v>936.02524673239657</v>
          </cell>
        </row>
        <row r="692">
          <cell r="B692" t="str">
            <v>High Efficiency PTHP</v>
          </cell>
          <cell r="F692" t="str">
            <v>New</v>
          </cell>
          <cell r="G692" t="str">
            <v>College and University</v>
          </cell>
          <cell r="M692">
            <v>1038.0738997001667</v>
          </cell>
        </row>
        <row r="693">
          <cell r="B693" t="str">
            <v>High Efficiency PTHP</v>
          </cell>
          <cell r="F693" t="str">
            <v>New</v>
          </cell>
          <cell r="G693" t="str">
            <v>Grocery</v>
          </cell>
          <cell r="M693">
            <v>520.94016301653767</v>
          </cell>
        </row>
        <row r="694">
          <cell r="B694" t="str">
            <v>High Efficiency PTHP</v>
          </cell>
          <cell r="F694" t="str">
            <v>New</v>
          </cell>
          <cell r="G694" t="str">
            <v>Healthcare</v>
          </cell>
          <cell r="M694">
            <v>2034.7526834908108</v>
          </cell>
        </row>
        <row r="695">
          <cell r="B695" t="str">
            <v>High Efficiency PTHP</v>
          </cell>
          <cell r="F695" t="str">
            <v>New</v>
          </cell>
          <cell r="G695" t="str">
            <v>Hospitals</v>
          </cell>
          <cell r="M695">
            <v>1928.4246454437327</v>
          </cell>
        </row>
        <row r="696">
          <cell r="B696" t="str">
            <v>High Efficiency PTHP</v>
          </cell>
          <cell r="F696" t="str">
            <v>New</v>
          </cell>
          <cell r="G696" t="str">
            <v>Institutional</v>
          </cell>
          <cell r="M696">
            <v>506.71115510356174</v>
          </cell>
        </row>
        <row r="697">
          <cell r="B697" t="str">
            <v>High Efficiency PTHP</v>
          </cell>
          <cell r="F697" t="str">
            <v>New</v>
          </cell>
          <cell r="G697" t="str">
            <v>Lodging/Hospitality</v>
          </cell>
          <cell r="M697">
            <v>1544.2210334202005</v>
          </cell>
        </row>
        <row r="698">
          <cell r="B698" t="str">
            <v>High Efficiency PTHP</v>
          </cell>
          <cell r="F698" t="str">
            <v>New</v>
          </cell>
          <cell r="G698" t="str">
            <v>Miscellaneous</v>
          </cell>
          <cell r="M698">
            <v>522.77745578882048</v>
          </cell>
        </row>
        <row r="699">
          <cell r="B699" t="str">
            <v>High Efficiency PTHP</v>
          </cell>
          <cell r="F699" t="str">
            <v>New</v>
          </cell>
          <cell r="G699" t="str">
            <v>Offices</v>
          </cell>
          <cell r="M699">
            <v>1051.6810957639314</v>
          </cell>
        </row>
        <row r="700">
          <cell r="B700" t="str">
            <v>High Efficiency PTHP</v>
          </cell>
          <cell r="F700" t="str">
            <v>New</v>
          </cell>
          <cell r="G700" t="str">
            <v>Restaurants</v>
          </cell>
          <cell r="M700">
            <v>1523.6869642990446</v>
          </cell>
        </row>
        <row r="701">
          <cell r="B701" t="str">
            <v>High Efficiency PTHP</v>
          </cell>
          <cell r="F701" t="str">
            <v>New</v>
          </cell>
          <cell r="G701" t="str">
            <v>Retail</v>
          </cell>
          <cell r="M701">
            <v>1192.2846163679487</v>
          </cell>
        </row>
        <row r="702">
          <cell r="B702" t="str">
            <v>High Efficiency PTHP</v>
          </cell>
          <cell r="F702" t="str">
            <v>New</v>
          </cell>
          <cell r="G702" t="str">
            <v>Schools K-12</v>
          </cell>
          <cell r="M702">
            <v>1036.8176406258801</v>
          </cell>
        </row>
        <row r="703">
          <cell r="B703" t="str">
            <v>High Efficiency PTHP</v>
          </cell>
          <cell r="F703" t="str">
            <v>New</v>
          </cell>
          <cell r="G703" t="str">
            <v>Warehouse</v>
          </cell>
          <cell r="M703">
            <v>228.04952798680029</v>
          </cell>
        </row>
        <row r="704">
          <cell r="B704" t="str">
            <v>Variable Refrigerant Flow (VRF) HVAC Systems</v>
          </cell>
          <cell r="F704" t="str">
            <v>Turnover</v>
          </cell>
          <cell r="G704" t="str">
            <v>Assembly</v>
          </cell>
          <cell r="M704">
            <v>3271.3667788796238</v>
          </cell>
        </row>
        <row r="705">
          <cell r="B705" t="str">
            <v>Variable Refrigerant Flow (VRF) HVAC Systems</v>
          </cell>
          <cell r="F705" t="str">
            <v>Turnover</v>
          </cell>
          <cell r="G705" t="str">
            <v>College and University</v>
          </cell>
          <cell r="M705">
            <v>3624.4566725830327</v>
          </cell>
        </row>
        <row r="706">
          <cell r="B706" t="str">
            <v>Variable Refrigerant Flow (VRF) HVAC Systems</v>
          </cell>
          <cell r="F706" t="str">
            <v>Turnover</v>
          </cell>
          <cell r="G706" t="str">
            <v>Grocery</v>
          </cell>
          <cell r="M706">
            <v>1858.7137870355175</v>
          </cell>
        </row>
        <row r="707">
          <cell r="B707" t="str">
            <v>Variable Refrigerant Flow (VRF) HVAC Systems</v>
          </cell>
          <cell r="F707" t="str">
            <v>Turnover</v>
          </cell>
          <cell r="G707" t="str">
            <v>Healthcare</v>
          </cell>
          <cell r="M707">
            <v>7091.5569812705126</v>
          </cell>
        </row>
        <row r="708">
          <cell r="B708" t="str">
            <v>Variable Refrigerant Flow (VRF) HVAC Systems</v>
          </cell>
          <cell r="F708" t="str">
            <v>Turnover</v>
          </cell>
          <cell r="G708" t="str">
            <v>Hospitals</v>
          </cell>
          <cell r="M708">
            <v>6730.724666160896</v>
          </cell>
        </row>
        <row r="709">
          <cell r="B709" t="str">
            <v>Variable Refrigerant Flow (VRF) HVAC Systems</v>
          </cell>
          <cell r="F709" t="str">
            <v>Turnover</v>
          </cell>
          <cell r="G709" t="str">
            <v>Institutional</v>
          </cell>
          <cell r="M709">
            <v>1781.7472209820237</v>
          </cell>
        </row>
        <row r="710">
          <cell r="B710" t="str">
            <v>Variable Refrigerant Flow (VRF) HVAC Systems</v>
          </cell>
          <cell r="F710" t="str">
            <v>Turnover</v>
          </cell>
          <cell r="G710" t="str">
            <v>Lodging/Hospitality</v>
          </cell>
          <cell r="M710">
            <v>5377.5649544085318</v>
          </cell>
        </row>
        <row r="711">
          <cell r="B711" t="str">
            <v>Variable Refrigerant Flow (VRF) HVAC Systems</v>
          </cell>
          <cell r="F711" t="str">
            <v>Turnover</v>
          </cell>
          <cell r="G711" t="str">
            <v>Miscellaneous</v>
          </cell>
          <cell r="M711">
            <v>1826.8712125195404</v>
          </cell>
        </row>
        <row r="712">
          <cell r="B712" t="str">
            <v>Variable Refrigerant Flow (VRF) HVAC Systems</v>
          </cell>
          <cell r="F712" t="str">
            <v>Turnover</v>
          </cell>
          <cell r="G712" t="str">
            <v>Offices</v>
          </cell>
          <cell r="M712">
            <v>3657.9324286043598</v>
          </cell>
        </row>
        <row r="713">
          <cell r="B713" t="str">
            <v>Variable Refrigerant Flow (VRF) HVAC Systems</v>
          </cell>
          <cell r="F713" t="str">
            <v>Turnover</v>
          </cell>
          <cell r="G713" t="str">
            <v>Restaurants</v>
          </cell>
          <cell r="M713">
            <v>5392.5967629999668</v>
          </cell>
        </row>
        <row r="714">
          <cell r="B714" t="str">
            <v>Variable Refrigerant Flow (VRF) HVAC Systems</v>
          </cell>
          <cell r="F714" t="str">
            <v>Turnover</v>
          </cell>
          <cell r="G714" t="str">
            <v>Retail</v>
          </cell>
          <cell r="M714">
            <v>4200.937280832587</v>
          </cell>
        </row>
        <row r="715">
          <cell r="B715" t="str">
            <v>Variable Refrigerant Flow (VRF) HVAC Systems</v>
          </cell>
          <cell r="F715" t="str">
            <v>Turnover</v>
          </cell>
          <cell r="G715" t="str">
            <v>Schools K-12</v>
          </cell>
          <cell r="M715">
            <v>3657.0014258495462</v>
          </cell>
        </row>
        <row r="716">
          <cell r="B716" t="str">
            <v>Variable Refrigerant Flow (VRF) HVAC Systems</v>
          </cell>
          <cell r="F716" t="str">
            <v>Turnover</v>
          </cell>
          <cell r="G716" t="str">
            <v>Warehouse</v>
          </cell>
          <cell r="M716">
            <v>807.10809294255682</v>
          </cell>
        </row>
        <row r="717">
          <cell r="B717" t="str">
            <v>Variable Refrigerant Flow (VRF) HVAC Systems</v>
          </cell>
          <cell r="F717" t="str">
            <v>New</v>
          </cell>
          <cell r="G717" t="str">
            <v>Assembly</v>
          </cell>
          <cell r="M717">
            <v>3271.3667788796238</v>
          </cell>
        </row>
        <row r="718">
          <cell r="B718" t="str">
            <v>Variable Refrigerant Flow (VRF) HVAC Systems</v>
          </cell>
          <cell r="F718" t="str">
            <v>New</v>
          </cell>
          <cell r="G718" t="str">
            <v>College and University</v>
          </cell>
          <cell r="M718">
            <v>3624.4566725830327</v>
          </cell>
        </row>
        <row r="719">
          <cell r="B719" t="str">
            <v>Variable Refrigerant Flow (VRF) HVAC Systems</v>
          </cell>
          <cell r="F719" t="str">
            <v>New</v>
          </cell>
          <cell r="G719" t="str">
            <v>Grocery</v>
          </cell>
          <cell r="M719">
            <v>1858.7137870355175</v>
          </cell>
        </row>
        <row r="720">
          <cell r="B720" t="str">
            <v>Variable Refrigerant Flow (VRF) HVAC Systems</v>
          </cell>
          <cell r="F720" t="str">
            <v>New</v>
          </cell>
          <cell r="G720" t="str">
            <v>Healthcare</v>
          </cell>
          <cell r="M720">
            <v>7091.5569812705126</v>
          </cell>
        </row>
        <row r="721">
          <cell r="B721" t="str">
            <v>Variable Refrigerant Flow (VRF) HVAC Systems</v>
          </cell>
          <cell r="F721" t="str">
            <v>New</v>
          </cell>
          <cell r="G721" t="str">
            <v>Hospitals</v>
          </cell>
          <cell r="M721">
            <v>6730.724666160896</v>
          </cell>
        </row>
        <row r="722">
          <cell r="B722" t="str">
            <v>Variable Refrigerant Flow (VRF) HVAC Systems</v>
          </cell>
          <cell r="F722" t="str">
            <v>New</v>
          </cell>
          <cell r="G722" t="str">
            <v>Institutional</v>
          </cell>
          <cell r="M722">
            <v>1781.7472209820237</v>
          </cell>
        </row>
        <row r="723">
          <cell r="B723" t="str">
            <v>Variable Refrigerant Flow (VRF) HVAC Systems</v>
          </cell>
          <cell r="F723" t="str">
            <v>New</v>
          </cell>
          <cell r="G723" t="str">
            <v>Lodging/Hospitality</v>
          </cell>
          <cell r="M723">
            <v>5377.5649544085318</v>
          </cell>
        </row>
        <row r="724">
          <cell r="B724" t="str">
            <v>Variable Refrigerant Flow (VRF) HVAC Systems</v>
          </cell>
          <cell r="F724" t="str">
            <v>New</v>
          </cell>
          <cell r="G724" t="str">
            <v>Miscellaneous</v>
          </cell>
          <cell r="M724">
            <v>1826.8712125195404</v>
          </cell>
        </row>
        <row r="725">
          <cell r="B725" t="str">
            <v>Variable Refrigerant Flow (VRF) HVAC Systems</v>
          </cell>
          <cell r="F725" t="str">
            <v>New</v>
          </cell>
          <cell r="G725" t="str">
            <v>Offices</v>
          </cell>
          <cell r="M725">
            <v>3657.9324286043598</v>
          </cell>
        </row>
        <row r="726">
          <cell r="B726" t="str">
            <v>Variable Refrigerant Flow (VRF) HVAC Systems</v>
          </cell>
          <cell r="F726" t="str">
            <v>New</v>
          </cell>
          <cell r="G726" t="str">
            <v>Restaurants</v>
          </cell>
          <cell r="M726">
            <v>5392.5967629999668</v>
          </cell>
        </row>
        <row r="727">
          <cell r="B727" t="str">
            <v>Variable Refrigerant Flow (VRF) HVAC Systems</v>
          </cell>
          <cell r="F727" t="str">
            <v>New</v>
          </cell>
          <cell r="G727" t="str">
            <v>Retail</v>
          </cell>
          <cell r="M727">
            <v>4200.937280832587</v>
          </cell>
        </row>
        <row r="728">
          <cell r="B728" t="str">
            <v>Variable Refrigerant Flow (VRF) HVAC Systems</v>
          </cell>
          <cell r="F728" t="str">
            <v>New</v>
          </cell>
          <cell r="G728" t="str">
            <v>Schools K-12</v>
          </cell>
          <cell r="M728">
            <v>3657.0014258495462</v>
          </cell>
        </row>
        <row r="729">
          <cell r="B729" t="str">
            <v>Variable Refrigerant Flow (VRF) HVAC Systems</v>
          </cell>
          <cell r="F729" t="str">
            <v>New</v>
          </cell>
          <cell r="G729" t="str">
            <v>Warehouse</v>
          </cell>
          <cell r="M729">
            <v>807.10809294255682</v>
          </cell>
        </row>
        <row r="730">
          <cell r="B730" t="str">
            <v>CFL-23W</v>
          </cell>
          <cell r="F730" t="str">
            <v>Turnover</v>
          </cell>
          <cell r="G730" t="str">
            <v>Assembly</v>
          </cell>
          <cell r="M730">
            <v>20.132000000000005</v>
          </cell>
        </row>
        <row r="731">
          <cell r="B731" t="str">
            <v>CFL-23W</v>
          </cell>
          <cell r="F731" t="str">
            <v>Turnover</v>
          </cell>
          <cell r="G731" t="str">
            <v>College and University</v>
          </cell>
          <cell r="M731">
            <v>30.856000000000009</v>
          </cell>
        </row>
        <row r="732">
          <cell r="B732" t="str">
            <v>CFL-23W</v>
          </cell>
          <cell r="F732" t="str">
            <v>Turnover</v>
          </cell>
          <cell r="G732" t="str">
            <v>Grocery</v>
          </cell>
          <cell r="M732">
            <v>38.807999999999993</v>
          </cell>
        </row>
        <row r="733">
          <cell r="B733" t="str">
            <v>CFL-23W</v>
          </cell>
          <cell r="F733" t="str">
            <v>Turnover</v>
          </cell>
          <cell r="G733" t="str">
            <v>Healthcare</v>
          </cell>
          <cell r="M733">
            <v>35.195999999999998</v>
          </cell>
        </row>
        <row r="734">
          <cell r="B734" t="str">
            <v>CFL-23W</v>
          </cell>
          <cell r="F734" t="str">
            <v>Turnover</v>
          </cell>
          <cell r="G734" t="str">
            <v>Hospitals</v>
          </cell>
          <cell r="M734">
            <v>47.614000000000004</v>
          </cell>
        </row>
        <row r="735">
          <cell r="B735" t="str">
            <v>CFL-23W</v>
          </cell>
          <cell r="F735" t="str">
            <v>Turnover</v>
          </cell>
          <cell r="G735" t="str">
            <v>Institutional</v>
          </cell>
          <cell r="M735">
            <v>23.093000000000004</v>
          </cell>
        </row>
        <row r="736">
          <cell r="B736" t="str">
            <v>CFL-23W</v>
          </cell>
          <cell r="F736" t="str">
            <v>Turnover</v>
          </cell>
          <cell r="G736" t="str">
            <v>Lodging/Hospitality</v>
          </cell>
          <cell r="M736">
            <v>26.278000000000006</v>
          </cell>
        </row>
        <row r="737">
          <cell r="B737" t="str">
            <v>CFL-23W</v>
          </cell>
          <cell r="F737" t="str">
            <v>Turnover</v>
          </cell>
          <cell r="G737" t="str">
            <v>Miscellaneous</v>
          </cell>
          <cell r="M737">
            <v>30.856000000000009</v>
          </cell>
        </row>
        <row r="738">
          <cell r="B738" t="str">
            <v>CFL-23W</v>
          </cell>
          <cell r="F738" t="str">
            <v>Turnover</v>
          </cell>
          <cell r="G738" t="str">
            <v>Offices</v>
          </cell>
          <cell r="M738">
            <v>22.771000000000001</v>
          </cell>
        </row>
        <row r="739">
          <cell r="B739" t="str">
            <v>CFL-23W</v>
          </cell>
          <cell r="F739" t="str">
            <v>Turnover</v>
          </cell>
          <cell r="G739" t="str">
            <v>Restaurants</v>
          </cell>
          <cell r="M739">
            <v>23.498999999999995</v>
          </cell>
        </row>
        <row r="740">
          <cell r="B740" t="str">
            <v>CFL-23W</v>
          </cell>
          <cell r="F740" t="str">
            <v>Turnover</v>
          </cell>
          <cell r="G740" t="str">
            <v>Retail</v>
          </cell>
          <cell r="M740">
            <v>34.888000000000005</v>
          </cell>
        </row>
        <row r="741">
          <cell r="B741" t="str">
            <v>CFL-23W</v>
          </cell>
          <cell r="F741" t="str">
            <v>Turnover</v>
          </cell>
          <cell r="G741" t="str">
            <v>Schools K-12</v>
          </cell>
          <cell r="M741">
            <v>16.653000000000006</v>
          </cell>
        </row>
        <row r="742">
          <cell r="B742" t="str">
            <v>CFL-23W</v>
          </cell>
          <cell r="F742" t="str">
            <v>Turnover</v>
          </cell>
          <cell r="G742" t="str">
            <v>Warehouse</v>
          </cell>
          <cell r="M742">
            <v>26.768000000000001</v>
          </cell>
        </row>
        <row r="743">
          <cell r="B743" t="str">
            <v>CFL-23W</v>
          </cell>
          <cell r="F743" t="str">
            <v>New</v>
          </cell>
          <cell r="G743" t="str">
            <v>Assembly</v>
          </cell>
          <cell r="M743">
            <v>20.132000000000005</v>
          </cell>
        </row>
        <row r="744">
          <cell r="B744" t="str">
            <v>CFL-23W</v>
          </cell>
          <cell r="F744" t="str">
            <v>New</v>
          </cell>
          <cell r="G744" t="str">
            <v>College and University</v>
          </cell>
          <cell r="M744">
            <v>30.856000000000009</v>
          </cell>
        </row>
        <row r="745">
          <cell r="B745" t="str">
            <v>CFL-23W</v>
          </cell>
          <cell r="F745" t="str">
            <v>New</v>
          </cell>
          <cell r="G745" t="str">
            <v>Grocery</v>
          </cell>
          <cell r="M745">
            <v>38.807999999999993</v>
          </cell>
        </row>
        <row r="746">
          <cell r="B746" t="str">
            <v>CFL-23W</v>
          </cell>
          <cell r="F746" t="str">
            <v>New</v>
          </cell>
          <cell r="G746" t="str">
            <v>Healthcare</v>
          </cell>
          <cell r="M746">
            <v>35.195999999999998</v>
          </cell>
        </row>
        <row r="747">
          <cell r="B747" t="str">
            <v>CFL-23W</v>
          </cell>
          <cell r="F747" t="str">
            <v>New</v>
          </cell>
          <cell r="G747" t="str">
            <v>Hospitals</v>
          </cell>
          <cell r="M747">
            <v>47.614000000000004</v>
          </cell>
        </row>
        <row r="748">
          <cell r="B748" t="str">
            <v>CFL-23W</v>
          </cell>
          <cell r="F748" t="str">
            <v>New</v>
          </cell>
          <cell r="G748" t="str">
            <v>Institutional</v>
          </cell>
          <cell r="M748">
            <v>23.093000000000004</v>
          </cell>
        </row>
        <row r="749">
          <cell r="B749" t="str">
            <v>CFL-23W</v>
          </cell>
          <cell r="F749" t="str">
            <v>New</v>
          </cell>
          <cell r="G749" t="str">
            <v>Lodging/Hospitality</v>
          </cell>
          <cell r="M749">
            <v>26.278000000000006</v>
          </cell>
        </row>
        <row r="750">
          <cell r="B750" t="str">
            <v>CFL-23W</v>
          </cell>
          <cell r="F750" t="str">
            <v>New</v>
          </cell>
          <cell r="G750" t="str">
            <v>Miscellaneous</v>
          </cell>
          <cell r="M750">
            <v>30.856000000000009</v>
          </cell>
        </row>
        <row r="751">
          <cell r="B751" t="str">
            <v>CFL-23W</v>
          </cell>
          <cell r="F751" t="str">
            <v>New</v>
          </cell>
          <cell r="G751" t="str">
            <v>Offices</v>
          </cell>
          <cell r="M751">
            <v>22.771000000000001</v>
          </cell>
        </row>
        <row r="752">
          <cell r="B752" t="str">
            <v>CFL-23W</v>
          </cell>
          <cell r="F752" t="str">
            <v>New</v>
          </cell>
          <cell r="G752" t="str">
            <v>Restaurants</v>
          </cell>
          <cell r="M752">
            <v>23.498999999999995</v>
          </cell>
        </row>
        <row r="753">
          <cell r="B753" t="str">
            <v>CFL-23W</v>
          </cell>
          <cell r="F753" t="str">
            <v>New</v>
          </cell>
          <cell r="G753" t="str">
            <v>Retail</v>
          </cell>
          <cell r="M753">
            <v>34.888000000000005</v>
          </cell>
        </row>
        <row r="754">
          <cell r="B754" t="str">
            <v>CFL-23W</v>
          </cell>
          <cell r="F754" t="str">
            <v>New</v>
          </cell>
          <cell r="G754" t="str">
            <v>Schools K-12</v>
          </cell>
          <cell r="M754">
            <v>16.653000000000006</v>
          </cell>
        </row>
        <row r="755">
          <cell r="B755" t="str">
            <v>CFL-23W</v>
          </cell>
          <cell r="F755" t="str">
            <v>New</v>
          </cell>
          <cell r="G755" t="str">
            <v>Warehouse</v>
          </cell>
          <cell r="M755">
            <v>26.768000000000001</v>
          </cell>
        </row>
        <row r="756">
          <cell r="B756" t="str">
            <v>High Bay Fluorescent (T5)</v>
          </cell>
          <cell r="F756" t="str">
            <v>Turnover</v>
          </cell>
          <cell r="G756" t="str">
            <v>Assembly</v>
          </cell>
          <cell r="M756">
            <v>576.1586666666667</v>
          </cell>
        </row>
        <row r="757">
          <cell r="B757" t="str">
            <v>High Bay Fluorescent (T5)</v>
          </cell>
          <cell r="F757" t="str">
            <v>Turnover</v>
          </cell>
          <cell r="G757" t="str">
            <v>College and University</v>
          </cell>
          <cell r="M757">
            <v>883.06933333333325</v>
          </cell>
        </row>
        <row r="758">
          <cell r="B758" t="str">
            <v>High Bay Fluorescent (T5)</v>
          </cell>
          <cell r="F758" t="str">
            <v>Turnover</v>
          </cell>
          <cell r="G758" t="str">
            <v>Grocery</v>
          </cell>
          <cell r="M758">
            <v>1110.6480000000001</v>
          </cell>
        </row>
        <row r="759">
          <cell r="B759" t="str">
            <v>High Bay Fluorescent (T5)</v>
          </cell>
          <cell r="F759" t="str">
            <v>Turnover</v>
          </cell>
          <cell r="G759" t="str">
            <v>Healthcare</v>
          </cell>
          <cell r="M759">
            <v>1007.2760000000001</v>
          </cell>
        </row>
        <row r="760">
          <cell r="B760" t="str">
            <v>High Bay Fluorescent (T5)</v>
          </cell>
          <cell r="F760" t="str">
            <v>Turnover</v>
          </cell>
          <cell r="G760" t="str">
            <v>Hospitals</v>
          </cell>
          <cell r="M760">
            <v>1362.6673333333329</v>
          </cell>
        </row>
        <row r="761">
          <cell r="B761" t="str">
            <v>High Bay Fluorescent (T5)</v>
          </cell>
          <cell r="F761" t="str">
            <v>Turnover</v>
          </cell>
          <cell r="G761" t="str">
            <v>Institutional</v>
          </cell>
          <cell r="M761">
            <v>660.89966666666646</v>
          </cell>
        </row>
        <row r="762">
          <cell r="B762" t="str">
            <v>High Bay Fluorescent (T5)</v>
          </cell>
          <cell r="F762" t="str">
            <v>Turnover</v>
          </cell>
          <cell r="G762" t="str">
            <v>Lodging/Hospitality</v>
          </cell>
          <cell r="M762">
            <v>752.05133333333322</v>
          </cell>
        </row>
        <row r="763">
          <cell r="B763" t="str">
            <v>High Bay Fluorescent (T5)</v>
          </cell>
          <cell r="F763" t="str">
            <v>Turnover</v>
          </cell>
          <cell r="G763" t="str">
            <v>Miscellaneous</v>
          </cell>
          <cell r="M763">
            <v>883.06933333333325</v>
          </cell>
        </row>
        <row r="764">
          <cell r="B764" t="str">
            <v>High Bay Fluorescent (T5)</v>
          </cell>
          <cell r="F764" t="str">
            <v>Turnover</v>
          </cell>
          <cell r="G764" t="str">
            <v>Offices</v>
          </cell>
          <cell r="M764">
            <v>651.68433333333326</v>
          </cell>
        </row>
        <row r="765">
          <cell r="B765" t="str">
            <v>High Bay Fluorescent (T5)</v>
          </cell>
          <cell r="F765" t="str">
            <v>Turnover</v>
          </cell>
          <cell r="G765" t="str">
            <v>Restaurants</v>
          </cell>
          <cell r="M765">
            <v>672.51900000000001</v>
          </cell>
        </row>
        <row r="766">
          <cell r="B766" t="str">
            <v>High Bay Fluorescent (T5)</v>
          </cell>
          <cell r="F766" t="str">
            <v>Turnover</v>
          </cell>
          <cell r="G766" t="str">
            <v>Retail</v>
          </cell>
          <cell r="M766">
            <v>998.4613333333333</v>
          </cell>
        </row>
        <row r="767">
          <cell r="B767" t="str">
            <v>High Bay Fluorescent (T5)</v>
          </cell>
          <cell r="F767" t="str">
            <v>Turnover</v>
          </cell>
          <cell r="G767" t="str">
            <v>Schools K-12</v>
          </cell>
          <cell r="M767">
            <v>476.59300000000007</v>
          </cell>
        </row>
        <row r="768">
          <cell r="B768" t="str">
            <v>High Bay Fluorescent (T5)</v>
          </cell>
          <cell r="F768" t="str">
            <v>Turnover</v>
          </cell>
          <cell r="G768" t="str">
            <v>Warehouse</v>
          </cell>
          <cell r="M768">
            <v>766.07466666666642</v>
          </cell>
        </row>
        <row r="769">
          <cell r="B769" t="str">
            <v>High Bay Fluorescent (T5)</v>
          </cell>
          <cell r="F769" t="str">
            <v>New</v>
          </cell>
          <cell r="G769" t="str">
            <v>Assembly</v>
          </cell>
          <cell r="M769">
            <v>576.1586666666667</v>
          </cell>
        </row>
        <row r="770">
          <cell r="B770" t="str">
            <v>High Bay Fluorescent (T5)</v>
          </cell>
          <cell r="F770" t="str">
            <v>New</v>
          </cell>
          <cell r="G770" t="str">
            <v>College and University</v>
          </cell>
          <cell r="M770">
            <v>883.06933333333325</v>
          </cell>
        </row>
        <row r="771">
          <cell r="B771" t="str">
            <v>High Bay Fluorescent (T5)</v>
          </cell>
          <cell r="F771" t="str">
            <v>New</v>
          </cell>
          <cell r="G771" t="str">
            <v>Grocery</v>
          </cell>
          <cell r="M771">
            <v>1110.6480000000001</v>
          </cell>
        </row>
        <row r="772">
          <cell r="B772" t="str">
            <v>High Bay Fluorescent (T5)</v>
          </cell>
          <cell r="F772" t="str">
            <v>New</v>
          </cell>
          <cell r="G772" t="str">
            <v>Healthcare</v>
          </cell>
          <cell r="M772">
            <v>1007.2760000000001</v>
          </cell>
        </row>
        <row r="773">
          <cell r="B773" t="str">
            <v>High Bay Fluorescent (T5)</v>
          </cell>
          <cell r="F773" t="str">
            <v>New</v>
          </cell>
          <cell r="G773" t="str">
            <v>Hospitals</v>
          </cell>
          <cell r="M773">
            <v>1362.6673333333329</v>
          </cell>
        </row>
        <row r="774">
          <cell r="B774" t="str">
            <v>High Bay Fluorescent (T5)</v>
          </cell>
          <cell r="F774" t="str">
            <v>New</v>
          </cell>
          <cell r="G774" t="str">
            <v>Institutional</v>
          </cell>
          <cell r="M774">
            <v>660.89966666666646</v>
          </cell>
        </row>
        <row r="775">
          <cell r="B775" t="str">
            <v>High Bay Fluorescent (T5)</v>
          </cell>
          <cell r="F775" t="str">
            <v>New</v>
          </cell>
          <cell r="G775" t="str">
            <v>Lodging/Hospitality</v>
          </cell>
          <cell r="M775">
            <v>752.05133333333322</v>
          </cell>
        </row>
        <row r="776">
          <cell r="B776" t="str">
            <v>High Bay Fluorescent (T5)</v>
          </cell>
          <cell r="F776" t="str">
            <v>New</v>
          </cell>
          <cell r="G776" t="str">
            <v>Miscellaneous</v>
          </cell>
          <cell r="M776">
            <v>883.06933333333325</v>
          </cell>
        </row>
        <row r="777">
          <cell r="B777" t="str">
            <v>High Bay Fluorescent (T5)</v>
          </cell>
          <cell r="F777" t="str">
            <v>New</v>
          </cell>
          <cell r="G777" t="str">
            <v>Offices</v>
          </cell>
          <cell r="M777">
            <v>651.68433333333326</v>
          </cell>
        </row>
        <row r="778">
          <cell r="B778" t="str">
            <v>High Bay Fluorescent (T5)</v>
          </cell>
          <cell r="F778" t="str">
            <v>New</v>
          </cell>
          <cell r="G778" t="str">
            <v>Restaurants</v>
          </cell>
          <cell r="M778">
            <v>672.51900000000001</v>
          </cell>
        </row>
        <row r="779">
          <cell r="B779" t="str">
            <v>High Bay Fluorescent (T5)</v>
          </cell>
          <cell r="F779" t="str">
            <v>New</v>
          </cell>
          <cell r="G779" t="str">
            <v>Retail</v>
          </cell>
          <cell r="M779">
            <v>998.4613333333333</v>
          </cell>
        </row>
        <row r="780">
          <cell r="B780" t="str">
            <v>High Bay Fluorescent (T5)</v>
          </cell>
          <cell r="F780" t="str">
            <v>New</v>
          </cell>
          <cell r="G780" t="str">
            <v>Schools K-12</v>
          </cell>
          <cell r="M780">
            <v>476.59300000000007</v>
          </cell>
        </row>
        <row r="781">
          <cell r="B781" t="str">
            <v>High Bay Fluorescent (T5)</v>
          </cell>
          <cell r="F781" t="str">
            <v>New</v>
          </cell>
          <cell r="G781" t="str">
            <v>Warehouse</v>
          </cell>
          <cell r="M781">
            <v>766.07466666666642</v>
          </cell>
        </row>
        <row r="782">
          <cell r="B782" t="str">
            <v>High Bay LED</v>
          </cell>
          <cell r="F782" t="str">
            <v>Turnover</v>
          </cell>
          <cell r="G782" t="str">
            <v>Assembly</v>
          </cell>
          <cell r="M782">
            <v>581.91066666666666</v>
          </cell>
        </row>
        <row r="783">
          <cell r="B783" t="str">
            <v>High Bay LED</v>
          </cell>
          <cell r="F783" t="str">
            <v>Turnover</v>
          </cell>
          <cell r="G783" t="str">
            <v>College and University</v>
          </cell>
          <cell r="M783">
            <v>891.88533333333328</v>
          </cell>
        </row>
        <row r="784">
          <cell r="B784" t="str">
            <v>High Bay LED</v>
          </cell>
          <cell r="F784" t="str">
            <v>Turnover</v>
          </cell>
          <cell r="G784" t="str">
            <v>Grocery</v>
          </cell>
          <cell r="M784">
            <v>1121.7359999999999</v>
          </cell>
        </row>
        <row r="785">
          <cell r="B785" t="str">
            <v>High Bay LED</v>
          </cell>
          <cell r="F785" t="str">
            <v>Turnover</v>
          </cell>
          <cell r="G785" t="str">
            <v>Healthcare</v>
          </cell>
          <cell r="M785">
            <v>1017.332</v>
          </cell>
        </row>
        <row r="786">
          <cell r="B786" t="str">
            <v>High Bay LED</v>
          </cell>
          <cell r="F786" t="str">
            <v>Turnover</v>
          </cell>
          <cell r="G786" t="str">
            <v>Hospitals</v>
          </cell>
          <cell r="M786">
            <v>1376.2713333333329</v>
          </cell>
        </row>
        <row r="787">
          <cell r="B787" t="str">
            <v>High Bay LED</v>
          </cell>
          <cell r="F787" t="str">
            <v>Turnover</v>
          </cell>
          <cell r="G787" t="str">
            <v>Institutional</v>
          </cell>
          <cell r="M787">
            <v>667.49766666666653</v>
          </cell>
        </row>
        <row r="788">
          <cell r="B788" t="str">
            <v>High Bay LED</v>
          </cell>
          <cell r="F788" t="str">
            <v>Turnover</v>
          </cell>
          <cell r="G788" t="str">
            <v>Lodging/Hospitality</v>
          </cell>
          <cell r="M788">
            <v>759.55933333333314</v>
          </cell>
        </row>
        <row r="789">
          <cell r="B789" t="str">
            <v>High Bay LED</v>
          </cell>
          <cell r="F789" t="str">
            <v>Turnover</v>
          </cell>
          <cell r="G789" t="str">
            <v>Miscellaneous</v>
          </cell>
          <cell r="M789">
            <v>891.88533333333328</v>
          </cell>
        </row>
        <row r="790">
          <cell r="B790" t="str">
            <v>High Bay LED</v>
          </cell>
          <cell r="F790" t="str">
            <v>Turnover</v>
          </cell>
          <cell r="G790" t="str">
            <v>Offices</v>
          </cell>
          <cell r="M790">
            <v>658.19033333333323</v>
          </cell>
        </row>
        <row r="791">
          <cell r="B791" t="str">
            <v>High Bay LED</v>
          </cell>
          <cell r="F791" t="str">
            <v>Turnover</v>
          </cell>
          <cell r="G791" t="str">
            <v>Restaurants</v>
          </cell>
          <cell r="M791">
            <v>679.23299999999995</v>
          </cell>
        </row>
        <row r="792">
          <cell r="B792" t="str">
            <v>High Bay LED</v>
          </cell>
          <cell r="F792" t="str">
            <v>Turnover</v>
          </cell>
          <cell r="G792" t="str">
            <v>Retail</v>
          </cell>
          <cell r="M792">
            <v>1008.4293333333333</v>
          </cell>
        </row>
        <row r="793">
          <cell r="B793" t="str">
            <v>High Bay LED</v>
          </cell>
          <cell r="F793" t="str">
            <v>Turnover</v>
          </cell>
          <cell r="G793" t="str">
            <v>Schools K-12</v>
          </cell>
          <cell r="M793">
            <v>481.35100000000006</v>
          </cell>
        </row>
        <row r="794">
          <cell r="B794" t="str">
            <v>High Bay LED</v>
          </cell>
          <cell r="F794" t="str">
            <v>Turnover</v>
          </cell>
          <cell r="G794" t="str">
            <v>Warehouse</v>
          </cell>
          <cell r="M794">
            <v>773.72266666666644</v>
          </cell>
        </row>
        <row r="795">
          <cell r="B795" t="str">
            <v>High Bay LED</v>
          </cell>
          <cell r="F795" t="str">
            <v>New</v>
          </cell>
          <cell r="G795" t="str">
            <v>Assembly</v>
          </cell>
          <cell r="M795">
            <v>581.91066666666666</v>
          </cell>
        </row>
        <row r="796">
          <cell r="B796" t="str">
            <v>High Bay LED</v>
          </cell>
          <cell r="F796" t="str">
            <v>New</v>
          </cell>
          <cell r="G796" t="str">
            <v>College and University</v>
          </cell>
          <cell r="M796">
            <v>891.88533333333328</v>
          </cell>
        </row>
        <row r="797">
          <cell r="B797" t="str">
            <v>High Bay LED</v>
          </cell>
          <cell r="F797" t="str">
            <v>New</v>
          </cell>
          <cell r="G797" t="str">
            <v>Grocery</v>
          </cell>
          <cell r="M797">
            <v>1121.7359999999999</v>
          </cell>
        </row>
        <row r="798">
          <cell r="B798" t="str">
            <v>High Bay LED</v>
          </cell>
          <cell r="F798" t="str">
            <v>New</v>
          </cell>
          <cell r="G798" t="str">
            <v>Healthcare</v>
          </cell>
          <cell r="M798">
            <v>1017.332</v>
          </cell>
        </row>
        <row r="799">
          <cell r="B799" t="str">
            <v>High Bay LED</v>
          </cell>
          <cell r="F799" t="str">
            <v>New</v>
          </cell>
          <cell r="G799" t="str">
            <v>Hospitals</v>
          </cell>
          <cell r="M799">
            <v>1376.2713333333329</v>
          </cell>
        </row>
        <row r="800">
          <cell r="B800" t="str">
            <v>High Bay LED</v>
          </cell>
          <cell r="F800" t="str">
            <v>New</v>
          </cell>
          <cell r="G800" t="str">
            <v>Institutional</v>
          </cell>
          <cell r="M800">
            <v>667.49766666666653</v>
          </cell>
        </row>
        <row r="801">
          <cell r="B801" t="str">
            <v>High Bay LED</v>
          </cell>
          <cell r="F801" t="str">
            <v>New</v>
          </cell>
          <cell r="G801" t="str">
            <v>Lodging/Hospitality</v>
          </cell>
          <cell r="M801">
            <v>759.55933333333314</v>
          </cell>
        </row>
        <row r="802">
          <cell r="B802" t="str">
            <v>High Bay LED</v>
          </cell>
          <cell r="F802" t="str">
            <v>New</v>
          </cell>
          <cell r="G802" t="str">
            <v>Miscellaneous</v>
          </cell>
          <cell r="M802">
            <v>891.88533333333328</v>
          </cell>
        </row>
        <row r="803">
          <cell r="B803" t="str">
            <v>High Bay LED</v>
          </cell>
          <cell r="F803" t="str">
            <v>New</v>
          </cell>
          <cell r="G803" t="str">
            <v>Offices</v>
          </cell>
          <cell r="M803">
            <v>658.19033333333323</v>
          </cell>
        </row>
        <row r="804">
          <cell r="B804" t="str">
            <v>High Bay LED</v>
          </cell>
          <cell r="F804" t="str">
            <v>New</v>
          </cell>
          <cell r="G804" t="str">
            <v>Restaurants</v>
          </cell>
          <cell r="M804">
            <v>679.23299999999995</v>
          </cell>
        </row>
        <row r="805">
          <cell r="B805" t="str">
            <v>High Bay LED</v>
          </cell>
          <cell r="F805" t="str">
            <v>New</v>
          </cell>
          <cell r="G805" t="str">
            <v>Retail</v>
          </cell>
          <cell r="M805">
            <v>1008.4293333333333</v>
          </cell>
        </row>
        <row r="806">
          <cell r="B806" t="str">
            <v>High Bay LED</v>
          </cell>
          <cell r="F806" t="str">
            <v>New</v>
          </cell>
          <cell r="G806" t="str">
            <v>Schools K-12</v>
          </cell>
          <cell r="M806">
            <v>481.35100000000006</v>
          </cell>
        </row>
        <row r="807">
          <cell r="B807" t="str">
            <v>High Bay LED</v>
          </cell>
          <cell r="F807" t="str">
            <v>New</v>
          </cell>
          <cell r="G807" t="str">
            <v>Warehouse</v>
          </cell>
          <cell r="M807">
            <v>773.72266666666644</v>
          </cell>
        </row>
        <row r="808">
          <cell r="B808" t="str">
            <v>LED - 14W</v>
          </cell>
          <cell r="F808" t="str">
            <v>Turnover</v>
          </cell>
          <cell r="G808" t="str">
            <v>Assembly</v>
          </cell>
          <cell r="M808">
            <v>46.015999999999998</v>
          </cell>
        </row>
        <row r="809">
          <cell r="B809" t="str">
            <v>LED - 14W</v>
          </cell>
          <cell r="F809" t="str">
            <v>Turnover</v>
          </cell>
          <cell r="G809" t="str">
            <v>College and University</v>
          </cell>
          <cell r="M809">
            <v>70.528000000000006</v>
          </cell>
        </row>
        <row r="810">
          <cell r="B810" t="str">
            <v>LED - 14W</v>
          </cell>
          <cell r="F810" t="str">
            <v>Turnover</v>
          </cell>
          <cell r="G810" t="str">
            <v>Grocery</v>
          </cell>
          <cell r="M810">
            <v>88.703999999999994</v>
          </cell>
        </row>
        <row r="811">
          <cell r="B811" t="str">
            <v>LED - 14W</v>
          </cell>
          <cell r="F811" t="str">
            <v>Turnover</v>
          </cell>
          <cell r="G811" t="str">
            <v>Healthcare</v>
          </cell>
          <cell r="M811">
            <v>80.448000000000008</v>
          </cell>
        </row>
        <row r="812">
          <cell r="B812" t="str">
            <v>LED - 14W</v>
          </cell>
          <cell r="F812" t="str">
            <v>Turnover</v>
          </cell>
          <cell r="G812" t="str">
            <v>Hospitals</v>
          </cell>
          <cell r="M812">
            <v>108.83200000000001</v>
          </cell>
        </row>
        <row r="813">
          <cell r="B813" t="str">
            <v>LED - 14W</v>
          </cell>
          <cell r="F813" t="str">
            <v>Turnover</v>
          </cell>
          <cell r="G813" t="str">
            <v>Institutional</v>
          </cell>
          <cell r="M813">
            <v>52.783999999999999</v>
          </cell>
        </row>
        <row r="814">
          <cell r="B814" t="str">
            <v>LED - 14W</v>
          </cell>
          <cell r="F814" t="str">
            <v>Turnover</v>
          </cell>
          <cell r="G814" t="str">
            <v>Lodging/Hospitality</v>
          </cell>
          <cell r="M814">
            <v>60.064000000000007</v>
          </cell>
        </row>
        <row r="815">
          <cell r="B815" t="str">
            <v>LED - 14W</v>
          </cell>
          <cell r="F815" t="str">
            <v>Turnover</v>
          </cell>
          <cell r="G815" t="str">
            <v>Miscellaneous</v>
          </cell>
          <cell r="M815">
            <v>70.528000000000006</v>
          </cell>
        </row>
        <row r="816">
          <cell r="B816" t="str">
            <v>LED - 14W</v>
          </cell>
          <cell r="F816" t="str">
            <v>Turnover</v>
          </cell>
          <cell r="G816" t="str">
            <v>Offices</v>
          </cell>
          <cell r="M816">
            <v>52.048000000000002</v>
          </cell>
        </row>
        <row r="817">
          <cell r="B817" t="str">
            <v>LED - 14W</v>
          </cell>
          <cell r="F817" t="str">
            <v>Turnover</v>
          </cell>
          <cell r="G817" t="str">
            <v>Restaurants</v>
          </cell>
          <cell r="M817">
            <v>53.711999999999996</v>
          </cell>
        </row>
        <row r="818">
          <cell r="B818" t="str">
            <v>LED - 14W</v>
          </cell>
          <cell r="F818" t="str">
            <v>Turnover</v>
          </cell>
          <cell r="G818" t="str">
            <v>Retail</v>
          </cell>
          <cell r="M818">
            <v>79.744000000000014</v>
          </cell>
        </row>
        <row r="819">
          <cell r="B819" t="str">
            <v>LED - 14W</v>
          </cell>
          <cell r="F819" t="str">
            <v>Turnover</v>
          </cell>
          <cell r="G819" t="str">
            <v>Schools K-12</v>
          </cell>
          <cell r="M819">
            <v>38.064000000000007</v>
          </cell>
        </row>
        <row r="820">
          <cell r="B820" t="str">
            <v>LED - 14W</v>
          </cell>
          <cell r="F820" t="str">
            <v>Turnover</v>
          </cell>
          <cell r="G820" t="str">
            <v>Warehouse</v>
          </cell>
          <cell r="M820">
            <v>61.183999999999997</v>
          </cell>
        </row>
        <row r="821">
          <cell r="B821" t="str">
            <v>LED - 14W</v>
          </cell>
          <cell r="F821" t="str">
            <v>New</v>
          </cell>
          <cell r="G821" t="str">
            <v>Assembly</v>
          </cell>
          <cell r="M821">
            <v>46.015999999999998</v>
          </cell>
        </row>
        <row r="822">
          <cell r="B822" t="str">
            <v>LED - 14W</v>
          </cell>
          <cell r="F822" t="str">
            <v>New</v>
          </cell>
          <cell r="G822" t="str">
            <v>College and University</v>
          </cell>
          <cell r="M822">
            <v>70.528000000000006</v>
          </cell>
        </row>
        <row r="823">
          <cell r="B823" t="str">
            <v>LED - 14W</v>
          </cell>
          <cell r="F823" t="str">
            <v>New</v>
          </cell>
          <cell r="G823" t="str">
            <v>Grocery</v>
          </cell>
          <cell r="M823">
            <v>88.703999999999994</v>
          </cell>
        </row>
        <row r="824">
          <cell r="B824" t="str">
            <v>LED - 14W</v>
          </cell>
          <cell r="F824" t="str">
            <v>New</v>
          </cell>
          <cell r="G824" t="str">
            <v>Healthcare</v>
          </cell>
          <cell r="M824">
            <v>80.448000000000008</v>
          </cell>
        </row>
        <row r="825">
          <cell r="B825" t="str">
            <v>LED - 14W</v>
          </cell>
          <cell r="F825" t="str">
            <v>New</v>
          </cell>
          <cell r="G825" t="str">
            <v>Hospitals</v>
          </cell>
          <cell r="M825">
            <v>108.83200000000001</v>
          </cell>
        </row>
        <row r="826">
          <cell r="B826" t="str">
            <v>LED - 14W</v>
          </cell>
          <cell r="F826" t="str">
            <v>New</v>
          </cell>
          <cell r="G826" t="str">
            <v>Institutional</v>
          </cell>
          <cell r="M826">
            <v>52.783999999999999</v>
          </cell>
        </row>
        <row r="827">
          <cell r="B827" t="str">
            <v>LED - 14W</v>
          </cell>
          <cell r="F827" t="str">
            <v>New</v>
          </cell>
          <cell r="G827" t="str">
            <v>Lodging/Hospitality</v>
          </cell>
          <cell r="M827">
            <v>60.064000000000007</v>
          </cell>
        </row>
        <row r="828">
          <cell r="B828" t="str">
            <v>LED - 14W</v>
          </cell>
          <cell r="F828" t="str">
            <v>New</v>
          </cell>
          <cell r="G828" t="str">
            <v>Miscellaneous</v>
          </cell>
          <cell r="M828">
            <v>70.528000000000006</v>
          </cell>
        </row>
        <row r="829">
          <cell r="B829" t="str">
            <v>LED - 14W</v>
          </cell>
          <cell r="F829" t="str">
            <v>New</v>
          </cell>
          <cell r="G829" t="str">
            <v>Offices</v>
          </cell>
          <cell r="M829">
            <v>52.048000000000002</v>
          </cell>
        </row>
        <row r="830">
          <cell r="B830" t="str">
            <v>LED - 14W</v>
          </cell>
          <cell r="F830" t="str">
            <v>New</v>
          </cell>
          <cell r="G830" t="str">
            <v>Restaurants</v>
          </cell>
          <cell r="M830">
            <v>53.711999999999996</v>
          </cell>
        </row>
        <row r="831">
          <cell r="B831" t="str">
            <v>LED - 14W</v>
          </cell>
          <cell r="F831" t="str">
            <v>New</v>
          </cell>
          <cell r="G831" t="str">
            <v>Retail</v>
          </cell>
          <cell r="M831">
            <v>79.744000000000014</v>
          </cell>
        </row>
        <row r="832">
          <cell r="B832" t="str">
            <v>LED - 14W</v>
          </cell>
          <cell r="F832" t="str">
            <v>New</v>
          </cell>
          <cell r="G832" t="str">
            <v>Schools K-12</v>
          </cell>
          <cell r="M832">
            <v>38.064000000000007</v>
          </cell>
        </row>
        <row r="833">
          <cell r="B833" t="str">
            <v>LED - 14W</v>
          </cell>
          <cell r="F833" t="str">
            <v>New</v>
          </cell>
          <cell r="G833" t="str">
            <v>Warehouse</v>
          </cell>
          <cell r="M833">
            <v>61.183999999999997</v>
          </cell>
        </row>
        <row r="834">
          <cell r="B834" t="str">
            <v>LED Display Lighting (Interior)</v>
          </cell>
          <cell r="F834" t="str">
            <v>Turnover</v>
          </cell>
          <cell r="G834" t="str">
            <v>Assembly</v>
          </cell>
          <cell r="M834">
            <v>270.34399999999999</v>
          </cell>
        </row>
        <row r="835">
          <cell r="B835" t="str">
            <v>LED Display Lighting (Interior)</v>
          </cell>
          <cell r="F835" t="str">
            <v>Turnover</v>
          </cell>
          <cell r="G835" t="str">
            <v>College and University</v>
          </cell>
          <cell r="M835">
            <v>414.35200000000003</v>
          </cell>
        </row>
        <row r="836">
          <cell r="B836" t="str">
            <v>LED Display Lighting (Interior)</v>
          </cell>
          <cell r="F836" t="str">
            <v>Turnover</v>
          </cell>
          <cell r="G836" t="str">
            <v>Grocery</v>
          </cell>
          <cell r="M836">
            <v>521.13599999999997</v>
          </cell>
        </row>
        <row r="837">
          <cell r="B837" t="str">
            <v>LED Display Lighting (Interior)</v>
          </cell>
          <cell r="F837" t="str">
            <v>Turnover</v>
          </cell>
          <cell r="G837" t="str">
            <v>Healthcare</v>
          </cell>
          <cell r="M837">
            <v>472.63200000000001</v>
          </cell>
        </row>
        <row r="838">
          <cell r="B838" t="str">
            <v>LED Display Lighting (Interior)</v>
          </cell>
          <cell r="F838" t="str">
            <v>Turnover</v>
          </cell>
          <cell r="G838" t="str">
            <v>Hospitals</v>
          </cell>
          <cell r="M838">
            <v>639.38799999999992</v>
          </cell>
        </row>
        <row r="839">
          <cell r="B839" t="str">
            <v>LED Display Lighting (Interior)</v>
          </cell>
          <cell r="F839" t="str">
            <v>Turnover</v>
          </cell>
          <cell r="G839" t="str">
            <v>Institutional</v>
          </cell>
          <cell r="M839">
            <v>310.10599999999999</v>
          </cell>
        </row>
        <row r="840">
          <cell r="B840" t="str">
            <v>LED Display Lighting (Interior)</v>
          </cell>
          <cell r="F840" t="str">
            <v>Turnover</v>
          </cell>
          <cell r="G840" t="str">
            <v>Lodging/Hospitality</v>
          </cell>
          <cell r="M840">
            <v>352.87600000000003</v>
          </cell>
        </row>
        <row r="841">
          <cell r="B841" t="str">
            <v>LED Display Lighting (Interior)</v>
          </cell>
          <cell r="F841" t="str">
            <v>Turnover</v>
          </cell>
          <cell r="G841" t="str">
            <v>Miscellaneous</v>
          </cell>
          <cell r="M841">
            <v>414.35200000000003</v>
          </cell>
        </row>
        <row r="842">
          <cell r="B842" t="str">
            <v>LED Display Lighting (Interior)</v>
          </cell>
          <cell r="F842" t="str">
            <v>Turnover</v>
          </cell>
          <cell r="G842" t="str">
            <v>Offices</v>
          </cell>
          <cell r="M842">
            <v>305.78200000000004</v>
          </cell>
        </row>
        <row r="843">
          <cell r="B843" t="str">
            <v>LED Display Lighting (Interior)</v>
          </cell>
          <cell r="F843" t="str">
            <v>Turnover</v>
          </cell>
          <cell r="G843" t="str">
            <v>Restaurants</v>
          </cell>
          <cell r="M843">
            <v>315.55799999999999</v>
          </cell>
        </row>
        <row r="844">
          <cell r="B844" t="str">
            <v>LED Display Lighting (Interior)</v>
          </cell>
          <cell r="F844" t="str">
            <v>Turnover</v>
          </cell>
          <cell r="G844" t="str">
            <v>Retail</v>
          </cell>
          <cell r="M844">
            <v>468.49600000000004</v>
          </cell>
        </row>
        <row r="845">
          <cell r="B845" t="str">
            <v>LED Display Lighting (Interior)</v>
          </cell>
          <cell r="F845" t="str">
            <v>Turnover</v>
          </cell>
          <cell r="G845" t="str">
            <v>Schools K-12</v>
          </cell>
          <cell r="M845">
            <v>223.62600000000003</v>
          </cell>
        </row>
        <row r="846">
          <cell r="B846" t="str">
            <v>LED Display Lighting (Interior)</v>
          </cell>
          <cell r="F846" t="str">
            <v>Turnover</v>
          </cell>
          <cell r="G846" t="str">
            <v>Warehouse</v>
          </cell>
          <cell r="M846">
            <v>359.45600000000002</v>
          </cell>
        </row>
        <row r="847">
          <cell r="B847" t="str">
            <v>LED Display Lighting (Interior)</v>
          </cell>
          <cell r="F847" t="str">
            <v>New</v>
          </cell>
          <cell r="G847" t="str">
            <v>Assembly</v>
          </cell>
          <cell r="M847">
            <v>270.34399999999999</v>
          </cell>
        </row>
        <row r="848">
          <cell r="B848" t="str">
            <v>LED Display Lighting (Interior)</v>
          </cell>
          <cell r="F848" t="str">
            <v>New</v>
          </cell>
          <cell r="G848" t="str">
            <v>College and University</v>
          </cell>
          <cell r="M848">
            <v>414.35200000000003</v>
          </cell>
        </row>
        <row r="849">
          <cell r="B849" t="str">
            <v>LED Display Lighting (Interior)</v>
          </cell>
          <cell r="F849" t="str">
            <v>New</v>
          </cell>
          <cell r="G849" t="str">
            <v>Grocery</v>
          </cell>
          <cell r="M849">
            <v>521.13599999999997</v>
          </cell>
        </row>
        <row r="850">
          <cell r="B850" t="str">
            <v>LED Display Lighting (Interior)</v>
          </cell>
          <cell r="F850" t="str">
            <v>New</v>
          </cell>
          <cell r="G850" t="str">
            <v>Healthcare</v>
          </cell>
          <cell r="M850">
            <v>472.63200000000001</v>
          </cell>
        </row>
        <row r="851">
          <cell r="B851" t="str">
            <v>LED Display Lighting (Interior)</v>
          </cell>
          <cell r="F851" t="str">
            <v>New</v>
          </cell>
          <cell r="G851" t="str">
            <v>Hospitals</v>
          </cell>
          <cell r="M851">
            <v>639.38799999999992</v>
          </cell>
        </row>
        <row r="852">
          <cell r="B852" t="str">
            <v>LED Display Lighting (Interior)</v>
          </cell>
          <cell r="F852" t="str">
            <v>New</v>
          </cell>
          <cell r="G852" t="str">
            <v>Institutional</v>
          </cell>
          <cell r="M852">
            <v>310.10599999999999</v>
          </cell>
        </row>
        <row r="853">
          <cell r="B853" t="str">
            <v>LED Display Lighting (Interior)</v>
          </cell>
          <cell r="F853" t="str">
            <v>New</v>
          </cell>
          <cell r="G853" t="str">
            <v>Lodging/Hospitality</v>
          </cell>
          <cell r="M853">
            <v>352.87600000000003</v>
          </cell>
        </row>
        <row r="854">
          <cell r="B854" t="str">
            <v>LED Display Lighting (Interior)</v>
          </cell>
          <cell r="F854" t="str">
            <v>New</v>
          </cell>
          <cell r="G854" t="str">
            <v>Miscellaneous</v>
          </cell>
          <cell r="M854">
            <v>414.35200000000003</v>
          </cell>
        </row>
        <row r="855">
          <cell r="B855" t="str">
            <v>LED Display Lighting (Interior)</v>
          </cell>
          <cell r="F855" t="str">
            <v>New</v>
          </cell>
          <cell r="G855" t="str">
            <v>Offices</v>
          </cell>
          <cell r="M855">
            <v>305.78200000000004</v>
          </cell>
        </row>
        <row r="856">
          <cell r="B856" t="str">
            <v>LED Display Lighting (Interior)</v>
          </cell>
          <cell r="F856" t="str">
            <v>New</v>
          </cell>
          <cell r="G856" t="str">
            <v>Restaurants</v>
          </cell>
          <cell r="M856">
            <v>315.55799999999999</v>
          </cell>
        </row>
        <row r="857">
          <cell r="B857" t="str">
            <v>LED Display Lighting (Interior)</v>
          </cell>
          <cell r="F857" t="str">
            <v>New</v>
          </cell>
          <cell r="G857" t="str">
            <v>Retail</v>
          </cell>
          <cell r="M857">
            <v>468.49600000000004</v>
          </cell>
        </row>
        <row r="858">
          <cell r="B858" t="str">
            <v>LED Display Lighting (Interior)</v>
          </cell>
          <cell r="F858" t="str">
            <v>New</v>
          </cell>
          <cell r="G858" t="str">
            <v>Schools K-12</v>
          </cell>
          <cell r="M858">
            <v>223.62600000000003</v>
          </cell>
        </row>
        <row r="859">
          <cell r="B859" t="str">
            <v>LED Display Lighting (Interior)</v>
          </cell>
          <cell r="F859" t="str">
            <v>New</v>
          </cell>
          <cell r="G859" t="str">
            <v>Warehouse</v>
          </cell>
          <cell r="M859">
            <v>359.45600000000002</v>
          </cell>
        </row>
        <row r="860">
          <cell r="B860" t="str">
            <v>LED Linear - Fixture Replacement</v>
          </cell>
          <cell r="F860" t="str">
            <v>Turnover</v>
          </cell>
          <cell r="G860" t="str">
            <v>Assembly</v>
          </cell>
          <cell r="M860">
            <v>244.34496000000001</v>
          </cell>
        </row>
        <row r="861">
          <cell r="B861" t="str">
            <v>LED Linear - Fixture Replacement</v>
          </cell>
          <cell r="F861" t="str">
            <v>Turnover</v>
          </cell>
          <cell r="G861" t="str">
            <v>College and University</v>
          </cell>
          <cell r="M861">
            <v>374.50368000000009</v>
          </cell>
        </row>
        <row r="862">
          <cell r="B862" t="str">
            <v>LED Linear - Fixture Replacement</v>
          </cell>
          <cell r="F862" t="str">
            <v>Turnover</v>
          </cell>
          <cell r="G862" t="str">
            <v>Grocery</v>
          </cell>
          <cell r="M862">
            <v>471.01823999999999</v>
          </cell>
        </row>
        <row r="863">
          <cell r="B863" t="str">
            <v>LED Linear - Fixture Replacement</v>
          </cell>
          <cell r="F863" t="str">
            <v>Turnover</v>
          </cell>
          <cell r="G863" t="str">
            <v>Healthcare</v>
          </cell>
          <cell r="M863">
            <v>427.17888000000005</v>
          </cell>
        </row>
        <row r="864">
          <cell r="B864" t="str">
            <v>LED Linear - Fixture Replacement</v>
          </cell>
          <cell r="F864" t="str">
            <v>Turnover</v>
          </cell>
          <cell r="G864" t="str">
            <v>Hospitals</v>
          </cell>
          <cell r="M864">
            <v>577.89792</v>
          </cell>
        </row>
        <row r="865">
          <cell r="B865" t="str">
            <v>LED Linear - Fixture Replacement</v>
          </cell>
          <cell r="F865" t="str">
            <v>Turnover</v>
          </cell>
          <cell r="G865" t="str">
            <v>Institutional</v>
          </cell>
          <cell r="M865">
            <v>280.28304000000003</v>
          </cell>
        </row>
        <row r="866">
          <cell r="B866" t="str">
            <v>LED Linear - Fixture Replacement</v>
          </cell>
          <cell r="F866" t="str">
            <v>Turnover</v>
          </cell>
          <cell r="G866" t="str">
            <v>Lodging/Hospitality</v>
          </cell>
          <cell r="M866">
            <v>318.93984000000012</v>
          </cell>
        </row>
        <row r="867">
          <cell r="B867" t="str">
            <v>LED Linear - Fixture Replacement</v>
          </cell>
          <cell r="F867" t="str">
            <v>Turnover</v>
          </cell>
          <cell r="G867" t="str">
            <v>Miscellaneous</v>
          </cell>
          <cell r="M867">
            <v>374.50368000000009</v>
          </cell>
        </row>
        <row r="868">
          <cell r="B868" t="str">
            <v>LED Linear - Fixture Replacement</v>
          </cell>
          <cell r="F868" t="str">
            <v>Turnover</v>
          </cell>
          <cell r="G868" t="str">
            <v>Offices</v>
          </cell>
          <cell r="M868">
            <v>276.37488000000002</v>
          </cell>
        </row>
        <row r="869">
          <cell r="B869" t="str">
            <v>LED Linear - Fixture Replacement</v>
          </cell>
          <cell r="F869" t="str">
            <v>Turnover</v>
          </cell>
          <cell r="G869" t="str">
            <v>Restaurants</v>
          </cell>
          <cell r="M869">
            <v>285.21071999999998</v>
          </cell>
        </row>
        <row r="870">
          <cell r="B870" t="str">
            <v>LED Linear - Fixture Replacement</v>
          </cell>
          <cell r="F870" t="str">
            <v>Turnover</v>
          </cell>
          <cell r="G870" t="str">
            <v>Retail</v>
          </cell>
          <cell r="M870">
            <v>423.44063999999997</v>
          </cell>
        </row>
        <row r="871">
          <cell r="B871" t="str">
            <v>LED Linear - Fixture Replacement</v>
          </cell>
          <cell r="F871" t="str">
            <v>Turnover</v>
          </cell>
          <cell r="G871" t="str">
            <v>Schools K-12</v>
          </cell>
          <cell r="M871">
            <v>202.11984000000001</v>
          </cell>
        </row>
        <row r="872">
          <cell r="B872" t="str">
            <v>LED Linear - Fixture Replacement</v>
          </cell>
          <cell r="F872" t="str">
            <v>Turnover</v>
          </cell>
          <cell r="G872" t="str">
            <v>Warehouse</v>
          </cell>
          <cell r="M872">
            <v>324.88704000000007</v>
          </cell>
        </row>
        <row r="873">
          <cell r="B873" t="str">
            <v>LED Linear - Fixture Replacement</v>
          </cell>
          <cell r="F873" t="str">
            <v>New</v>
          </cell>
          <cell r="G873" t="str">
            <v>Assembly</v>
          </cell>
          <cell r="M873">
            <v>244.34496000000001</v>
          </cell>
        </row>
        <row r="874">
          <cell r="B874" t="str">
            <v>LED Linear - Fixture Replacement</v>
          </cell>
          <cell r="F874" t="str">
            <v>New</v>
          </cell>
          <cell r="G874" t="str">
            <v>College and University</v>
          </cell>
          <cell r="M874">
            <v>374.50368000000009</v>
          </cell>
        </row>
        <row r="875">
          <cell r="B875" t="str">
            <v>LED Linear - Fixture Replacement</v>
          </cell>
          <cell r="F875" t="str">
            <v>New</v>
          </cell>
          <cell r="G875" t="str">
            <v>Grocery</v>
          </cell>
          <cell r="M875">
            <v>471.01823999999999</v>
          </cell>
        </row>
        <row r="876">
          <cell r="B876" t="str">
            <v>LED Linear - Fixture Replacement</v>
          </cell>
          <cell r="F876" t="str">
            <v>New</v>
          </cell>
          <cell r="G876" t="str">
            <v>Healthcare</v>
          </cell>
          <cell r="M876">
            <v>427.17888000000005</v>
          </cell>
        </row>
        <row r="877">
          <cell r="B877" t="str">
            <v>LED Linear - Fixture Replacement</v>
          </cell>
          <cell r="F877" t="str">
            <v>New</v>
          </cell>
          <cell r="G877" t="str">
            <v>Hospitals</v>
          </cell>
          <cell r="M877">
            <v>577.89792</v>
          </cell>
        </row>
        <row r="878">
          <cell r="B878" t="str">
            <v>LED Linear - Fixture Replacement</v>
          </cell>
          <cell r="F878" t="str">
            <v>New</v>
          </cell>
          <cell r="G878" t="str">
            <v>Institutional</v>
          </cell>
          <cell r="M878">
            <v>280.28304000000003</v>
          </cell>
        </row>
        <row r="879">
          <cell r="B879" t="str">
            <v>LED Linear - Fixture Replacement</v>
          </cell>
          <cell r="F879" t="str">
            <v>New</v>
          </cell>
          <cell r="G879" t="str">
            <v>Lodging/Hospitality</v>
          </cell>
          <cell r="M879">
            <v>318.93984000000012</v>
          </cell>
        </row>
        <row r="880">
          <cell r="B880" t="str">
            <v>LED Linear - Fixture Replacement</v>
          </cell>
          <cell r="F880" t="str">
            <v>New</v>
          </cell>
          <cell r="G880" t="str">
            <v>Miscellaneous</v>
          </cell>
          <cell r="M880">
            <v>374.50368000000009</v>
          </cell>
        </row>
        <row r="881">
          <cell r="B881" t="str">
            <v>LED Linear - Fixture Replacement</v>
          </cell>
          <cell r="F881" t="str">
            <v>New</v>
          </cell>
          <cell r="G881" t="str">
            <v>Offices</v>
          </cell>
          <cell r="M881">
            <v>276.37488000000002</v>
          </cell>
        </row>
        <row r="882">
          <cell r="B882" t="str">
            <v>LED Linear - Fixture Replacement</v>
          </cell>
          <cell r="F882" t="str">
            <v>New</v>
          </cell>
          <cell r="G882" t="str">
            <v>Restaurants</v>
          </cell>
          <cell r="M882">
            <v>285.21071999999998</v>
          </cell>
        </row>
        <row r="883">
          <cell r="B883" t="str">
            <v>LED Linear - Fixture Replacement</v>
          </cell>
          <cell r="F883" t="str">
            <v>New</v>
          </cell>
          <cell r="G883" t="str">
            <v>Retail</v>
          </cell>
          <cell r="M883">
            <v>423.44063999999997</v>
          </cell>
        </row>
        <row r="884">
          <cell r="B884" t="str">
            <v>LED Linear - Fixture Replacement</v>
          </cell>
          <cell r="F884" t="str">
            <v>New</v>
          </cell>
          <cell r="G884" t="str">
            <v>Schools K-12</v>
          </cell>
          <cell r="M884">
            <v>202.11984000000001</v>
          </cell>
        </row>
        <row r="885">
          <cell r="B885" t="str">
            <v>LED Linear - Fixture Replacement</v>
          </cell>
          <cell r="F885" t="str">
            <v>New</v>
          </cell>
          <cell r="G885" t="str">
            <v>Warehouse</v>
          </cell>
          <cell r="M885">
            <v>324.88704000000007</v>
          </cell>
        </row>
        <row r="886">
          <cell r="B886" t="str">
            <v>LED Linear - Lamp Replacement</v>
          </cell>
          <cell r="F886" t="str">
            <v>Turnover</v>
          </cell>
          <cell r="G886" t="str">
            <v>Assembly</v>
          </cell>
          <cell r="M886">
            <v>20.592160000000007</v>
          </cell>
        </row>
        <row r="887">
          <cell r="B887" t="str">
            <v>LED Linear - Lamp Replacement</v>
          </cell>
          <cell r="F887" t="str">
            <v>Turnover</v>
          </cell>
          <cell r="G887" t="str">
            <v>College and University</v>
          </cell>
          <cell r="M887">
            <v>31.561279999999996</v>
          </cell>
        </row>
        <row r="888">
          <cell r="B888" t="str">
            <v>LED Linear - Lamp Replacement</v>
          </cell>
          <cell r="F888" t="str">
            <v>Turnover</v>
          </cell>
          <cell r="G888" t="str">
            <v>Grocery</v>
          </cell>
          <cell r="M888">
            <v>39.695040000000006</v>
          </cell>
        </row>
        <row r="889">
          <cell r="B889" t="str">
            <v>LED Linear - Lamp Replacement</v>
          </cell>
          <cell r="F889" t="str">
            <v>Turnover</v>
          </cell>
          <cell r="G889" t="str">
            <v>Healthcare</v>
          </cell>
          <cell r="M889">
            <v>36.00048000000001</v>
          </cell>
        </row>
        <row r="890">
          <cell r="B890" t="str">
            <v>LED Linear - Lamp Replacement</v>
          </cell>
          <cell r="F890" t="str">
            <v>Turnover</v>
          </cell>
          <cell r="G890" t="str">
            <v>Hospitals</v>
          </cell>
          <cell r="M890">
            <v>48.702319999999986</v>
          </cell>
        </row>
        <row r="891">
          <cell r="B891" t="str">
            <v>LED Linear - Lamp Replacement</v>
          </cell>
          <cell r="F891" t="str">
            <v>Turnover</v>
          </cell>
          <cell r="G891" t="str">
            <v>Institutional</v>
          </cell>
          <cell r="M891">
            <v>23.620840000000001</v>
          </cell>
        </row>
        <row r="892">
          <cell r="B892" t="str">
            <v>LED Linear - Lamp Replacement</v>
          </cell>
          <cell r="F892" t="str">
            <v>Turnover</v>
          </cell>
          <cell r="G892" t="str">
            <v>Lodging/Hospitality</v>
          </cell>
          <cell r="M892">
            <v>26.87863999999999</v>
          </cell>
        </row>
        <row r="893">
          <cell r="B893" t="str">
            <v>LED Linear - Lamp Replacement</v>
          </cell>
          <cell r="F893" t="str">
            <v>Turnover</v>
          </cell>
          <cell r="G893" t="str">
            <v>Miscellaneous</v>
          </cell>
          <cell r="M893">
            <v>31.561279999999996</v>
          </cell>
        </row>
        <row r="894">
          <cell r="B894" t="str">
            <v>LED Linear - Lamp Replacement</v>
          </cell>
          <cell r="F894" t="str">
            <v>Turnover</v>
          </cell>
          <cell r="G894" t="str">
            <v>Offices</v>
          </cell>
          <cell r="M894">
            <v>23.291479999999993</v>
          </cell>
        </row>
        <row r="895">
          <cell r="B895" t="str">
            <v>LED Linear - Lamp Replacement</v>
          </cell>
          <cell r="F895" t="str">
            <v>Turnover</v>
          </cell>
          <cell r="G895" t="str">
            <v>Restaurants</v>
          </cell>
          <cell r="M895">
            <v>24.036119999999997</v>
          </cell>
        </row>
        <row r="896">
          <cell r="B896" t="str">
            <v>LED Linear - Lamp Replacement</v>
          </cell>
          <cell r="F896" t="str">
            <v>Turnover</v>
          </cell>
          <cell r="G896" t="str">
            <v>Retail</v>
          </cell>
          <cell r="M896">
            <v>35.685440000000014</v>
          </cell>
        </row>
        <row r="897">
          <cell r="B897" t="str">
            <v>LED Linear - Lamp Replacement</v>
          </cell>
          <cell r="F897" t="str">
            <v>Turnover</v>
          </cell>
          <cell r="G897" t="str">
            <v>Schools K-12</v>
          </cell>
          <cell r="M897">
            <v>17.033639999999991</v>
          </cell>
        </row>
        <row r="898">
          <cell r="B898" t="str">
            <v>LED Linear - Lamp Replacement</v>
          </cell>
          <cell r="F898" t="str">
            <v>Turnover</v>
          </cell>
          <cell r="G898" t="str">
            <v>Warehouse</v>
          </cell>
          <cell r="M898">
            <v>27.379840000000002</v>
          </cell>
        </row>
        <row r="899">
          <cell r="B899" t="str">
            <v>LED Linear - Lamp Replacement</v>
          </cell>
          <cell r="F899" t="str">
            <v>New</v>
          </cell>
          <cell r="G899" t="str">
            <v>Assembly</v>
          </cell>
          <cell r="M899">
            <v>20.592160000000007</v>
          </cell>
        </row>
        <row r="900">
          <cell r="B900" t="str">
            <v>LED Linear - Lamp Replacement</v>
          </cell>
          <cell r="F900" t="str">
            <v>New</v>
          </cell>
          <cell r="G900" t="str">
            <v>College and University</v>
          </cell>
          <cell r="M900">
            <v>31.561279999999996</v>
          </cell>
        </row>
        <row r="901">
          <cell r="B901" t="str">
            <v>LED Linear - Lamp Replacement</v>
          </cell>
          <cell r="F901" t="str">
            <v>New</v>
          </cell>
          <cell r="G901" t="str">
            <v>Grocery</v>
          </cell>
          <cell r="M901">
            <v>39.695040000000006</v>
          </cell>
        </row>
        <row r="902">
          <cell r="B902" t="str">
            <v>LED Linear - Lamp Replacement</v>
          </cell>
          <cell r="F902" t="str">
            <v>New</v>
          </cell>
          <cell r="G902" t="str">
            <v>Healthcare</v>
          </cell>
          <cell r="M902">
            <v>36.00048000000001</v>
          </cell>
        </row>
        <row r="903">
          <cell r="B903" t="str">
            <v>LED Linear - Lamp Replacement</v>
          </cell>
          <cell r="F903" t="str">
            <v>New</v>
          </cell>
          <cell r="G903" t="str">
            <v>Hospitals</v>
          </cell>
          <cell r="M903">
            <v>48.702319999999986</v>
          </cell>
        </row>
        <row r="904">
          <cell r="B904" t="str">
            <v>LED Linear - Lamp Replacement</v>
          </cell>
          <cell r="F904" t="str">
            <v>New</v>
          </cell>
          <cell r="G904" t="str">
            <v>Institutional</v>
          </cell>
          <cell r="M904">
            <v>23.620840000000001</v>
          </cell>
        </row>
        <row r="905">
          <cell r="B905" t="str">
            <v>LED Linear - Lamp Replacement</v>
          </cell>
          <cell r="F905" t="str">
            <v>New</v>
          </cell>
          <cell r="G905" t="str">
            <v>Lodging/Hospitality</v>
          </cell>
          <cell r="M905">
            <v>26.87863999999999</v>
          </cell>
        </row>
        <row r="906">
          <cell r="B906" t="str">
            <v>LED Linear - Lamp Replacement</v>
          </cell>
          <cell r="F906" t="str">
            <v>New</v>
          </cell>
          <cell r="G906" t="str">
            <v>Miscellaneous</v>
          </cell>
          <cell r="M906">
            <v>31.561279999999996</v>
          </cell>
        </row>
        <row r="907">
          <cell r="B907" t="str">
            <v>LED Linear - Lamp Replacement</v>
          </cell>
          <cell r="F907" t="str">
            <v>New</v>
          </cell>
          <cell r="G907" t="str">
            <v>Offices</v>
          </cell>
          <cell r="M907">
            <v>23.291479999999993</v>
          </cell>
        </row>
        <row r="908">
          <cell r="B908" t="str">
            <v>LED Linear - Lamp Replacement</v>
          </cell>
          <cell r="F908" t="str">
            <v>New</v>
          </cell>
          <cell r="G908" t="str">
            <v>Restaurants</v>
          </cell>
          <cell r="M908">
            <v>24.036119999999997</v>
          </cell>
        </row>
        <row r="909">
          <cell r="B909" t="str">
            <v>LED Linear - Lamp Replacement</v>
          </cell>
          <cell r="F909" t="str">
            <v>New</v>
          </cell>
          <cell r="G909" t="str">
            <v>Retail</v>
          </cell>
          <cell r="M909">
            <v>35.685440000000014</v>
          </cell>
        </row>
        <row r="910">
          <cell r="B910" t="str">
            <v>LED Linear - Lamp Replacement</v>
          </cell>
          <cell r="F910" t="str">
            <v>New</v>
          </cell>
          <cell r="G910" t="str">
            <v>Schools K-12</v>
          </cell>
          <cell r="M910">
            <v>17.033639999999991</v>
          </cell>
        </row>
        <row r="911">
          <cell r="B911" t="str">
            <v>LED Linear - Lamp Replacement</v>
          </cell>
          <cell r="F911" t="str">
            <v>New</v>
          </cell>
          <cell r="G911" t="str">
            <v>Warehouse</v>
          </cell>
          <cell r="M911">
            <v>27.379840000000002</v>
          </cell>
        </row>
        <row r="912">
          <cell r="B912" t="str">
            <v>Premium T8 - Fixture Replacement</v>
          </cell>
          <cell r="F912" t="str">
            <v>Turnover</v>
          </cell>
          <cell r="G912" t="str">
            <v>Assembly</v>
          </cell>
          <cell r="M912">
            <v>30.370559999999983</v>
          </cell>
        </row>
        <row r="913">
          <cell r="B913" t="str">
            <v>Premium T8 - Fixture Replacement</v>
          </cell>
          <cell r="F913" t="str">
            <v>Turnover</v>
          </cell>
          <cell r="G913" t="str">
            <v>College and University</v>
          </cell>
          <cell r="M913">
            <v>46.54848000000004</v>
          </cell>
        </row>
        <row r="914">
          <cell r="B914" t="str">
            <v>Premium T8 - Fixture Replacement</v>
          </cell>
          <cell r="F914" t="str">
            <v>Turnover</v>
          </cell>
          <cell r="G914" t="str">
            <v>Grocery</v>
          </cell>
          <cell r="M914">
            <v>58.544640000000015</v>
          </cell>
        </row>
        <row r="915">
          <cell r="B915" t="str">
            <v>Premium T8 - Fixture Replacement</v>
          </cell>
          <cell r="F915" t="str">
            <v>Turnover</v>
          </cell>
          <cell r="G915" t="str">
            <v>Healthcare</v>
          </cell>
          <cell r="M915">
            <v>53.095680000000016</v>
          </cell>
        </row>
        <row r="916">
          <cell r="B916" t="str">
            <v>Premium T8 - Fixture Replacement</v>
          </cell>
          <cell r="F916" t="str">
            <v>Turnover</v>
          </cell>
          <cell r="G916" t="str">
            <v>Hospitals</v>
          </cell>
          <cell r="M916">
            <v>71.829119999999989</v>
          </cell>
        </row>
        <row r="917">
          <cell r="B917" t="str">
            <v>Premium T8 - Fixture Replacement</v>
          </cell>
          <cell r="F917" t="str">
            <v>Turnover</v>
          </cell>
          <cell r="G917" t="str">
            <v>Institutional</v>
          </cell>
          <cell r="M917">
            <v>34.837439999999987</v>
          </cell>
        </row>
        <row r="918">
          <cell r="B918" t="str">
            <v>Premium T8 - Fixture Replacement</v>
          </cell>
          <cell r="F918" t="str">
            <v>Turnover</v>
          </cell>
          <cell r="G918" t="str">
            <v>Lodging/Hospitality</v>
          </cell>
          <cell r="M918">
            <v>39.642240000000072</v>
          </cell>
        </row>
        <row r="919">
          <cell r="B919" t="str">
            <v>Premium T8 - Fixture Replacement</v>
          </cell>
          <cell r="F919" t="str">
            <v>Turnover</v>
          </cell>
          <cell r="G919" t="str">
            <v>Miscellaneous</v>
          </cell>
          <cell r="M919">
            <v>46.54848000000004</v>
          </cell>
        </row>
        <row r="920">
          <cell r="B920" t="str">
            <v>Premium T8 - Fixture Replacement</v>
          </cell>
          <cell r="F920" t="str">
            <v>Turnover</v>
          </cell>
          <cell r="G920" t="str">
            <v>Offices</v>
          </cell>
          <cell r="M920">
            <v>34.351680000000016</v>
          </cell>
        </row>
        <row r="921">
          <cell r="B921" t="str">
            <v>Premium T8 - Fixture Replacement</v>
          </cell>
          <cell r="F921" t="str">
            <v>Turnover</v>
          </cell>
          <cell r="G921" t="str">
            <v>Restaurants</v>
          </cell>
          <cell r="M921">
            <v>35.449919999999992</v>
          </cell>
        </row>
        <row r="922">
          <cell r="B922" t="str">
            <v>Premium T8 - Fixture Replacement</v>
          </cell>
          <cell r="F922" t="str">
            <v>Turnover</v>
          </cell>
          <cell r="G922" t="str">
            <v>Retail</v>
          </cell>
          <cell r="M922">
            <v>52.631039999999985</v>
          </cell>
        </row>
        <row r="923">
          <cell r="B923" t="str">
            <v>Premium T8 - Fixture Replacement</v>
          </cell>
          <cell r="F923" t="str">
            <v>Turnover</v>
          </cell>
          <cell r="G923" t="str">
            <v>Schools K-12</v>
          </cell>
          <cell r="M923">
            <v>25.122240000000005</v>
          </cell>
        </row>
        <row r="924">
          <cell r="B924" t="str">
            <v>Premium T8 - Fixture Replacement</v>
          </cell>
          <cell r="F924" t="str">
            <v>Turnover</v>
          </cell>
          <cell r="G924" t="str">
            <v>Warehouse</v>
          </cell>
          <cell r="M924">
            <v>40.381439999999998</v>
          </cell>
        </row>
        <row r="925">
          <cell r="B925" t="str">
            <v>Premium T8 - Fixture Replacement</v>
          </cell>
          <cell r="F925" t="str">
            <v>New</v>
          </cell>
          <cell r="G925" t="str">
            <v>Assembly</v>
          </cell>
          <cell r="M925">
            <v>30.370559999999983</v>
          </cell>
        </row>
        <row r="926">
          <cell r="B926" t="str">
            <v>Premium T8 - Fixture Replacement</v>
          </cell>
          <cell r="F926" t="str">
            <v>New</v>
          </cell>
          <cell r="G926" t="str">
            <v>College and University</v>
          </cell>
          <cell r="M926">
            <v>46.54848000000004</v>
          </cell>
        </row>
        <row r="927">
          <cell r="B927" t="str">
            <v>Premium T8 - Fixture Replacement</v>
          </cell>
          <cell r="F927" t="str">
            <v>New</v>
          </cell>
          <cell r="G927" t="str">
            <v>Grocery</v>
          </cell>
          <cell r="M927">
            <v>58.544640000000015</v>
          </cell>
        </row>
        <row r="928">
          <cell r="B928" t="str">
            <v>Premium T8 - Fixture Replacement</v>
          </cell>
          <cell r="F928" t="str">
            <v>New</v>
          </cell>
          <cell r="G928" t="str">
            <v>Healthcare</v>
          </cell>
          <cell r="M928">
            <v>53.095680000000016</v>
          </cell>
        </row>
        <row r="929">
          <cell r="B929" t="str">
            <v>Premium T8 - Fixture Replacement</v>
          </cell>
          <cell r="F929" t="str">
            <v>New</v>
          </cell>
          <cell r="G929" t="str">
            <v>Hospitals</v>
          </cell>
          <cell r="M929">
            <v>71.829119999999989</v>
          </cell>
        </row>
        <row r="930">
          <cell r="B930" t="str">
            <v>Premium T8 - Fixture Replacement</v>
          </cell>
          <cell r="F930" t="str">
            <v>New</v>
          </cell>
          <cell r="G930" t="str">
            <v>Institutional</v>
          </cell>
          <cell r="M930">
            <v>34.837439999999987</v>
          </cell>
        </row>
        <row r="931">
          <cell r="B931" t="str">
            <v>Premium T8 - Fixture Replacement</v>
          </cell>
          <cell r="F931" t="str">
            <v>New</v>
          </cell>
          <cell r="G931" t="str">
            <v>Lodging/Hospitality</v>
          </cell>
          <cell r="M931">
            <v>39.642240000000072</v>
          </cell>
        </row>
        <row r="932">
          <cell r="B932" t="str">
            <v>Premium T8 - Fixture Replacement</v>
          </cell>
          <cell r="F932" t="str">
            <v>New</v>
          </cell>
          <cell r="G932" t="str">
            <v>Miscellaneous</v>
          </cell>
          <cell r="M932">
            <v>46.54848000000004</v>
          </cell>
        </row>
        <row r="933">
          <cell r="B933" t="str">
            <v>Premium T8 - Fixture Replacement</v>
          </cell>
          <cell r="F933" t="str">
            <v>New</v>
          </cell>
          <cell r="G933" t="str">
            <v>Offices</v>
          </cell>
          <cell r="M933">
            <v>34.351680000000016</v>
          </cell>
        </row>
        <row r="934">
          <cell r="B934" t="str">
            <v>Premium T8 - Fixture Replacement</v>
          </cell>
          <cell r="F934" t="str">
            <v>New</v>
          </cell>
          <cell r="G934" t="str">
            <v>Restaurants</v>
          </cell>
          <cell r="M934">
            <v>35.449919999999992</v>
          </cell>
        </row>
        <row r="935">
          <cell r="B935" t="str">
            <v>Premium T8 - Fixture Replacement</v>
          </cell>
          <cell r="F935" t="str">
            <v>New</v>
          </cell>
          <cell r="G935" t="str">
            <v>Retail</v>
          </cell>
          <cell r="M935">
            <v>52.631039999999985</v>
          </cell>
        </row>
        <row r="936">
          <cell r="B936" t="str">
            <v>Premium T8 - Fixture Replacement</v>
          </cell>
          <cell r="F936" t="str">
            <v>New</v>
          </cell>
          <cell r="G936" t="str">
            <v>Schools K-12</v>
          </cell>
          <cell r="M936">
            <v>25.122240000000005</v>
          </cell>
        </row>
        <row r="937">
          <cell r="B937" t="str">
            <v>Premium T8 - Fixture Replacement</v>
          </cell>
          <cell r="F937" t="str">
            <v>New</v>
          </cell>
          <cell r="G937" t="str">
            <v>Warehouse</v>
          </cell>
          <cell r="M937">
            <v>40.381439999999998</v>
          </cell>
        </row>
        <row r="938">
          <cell r="B938" t="str">
            <v>Premium T8 - Lamp Replacement</v>
          </cell>
          <cell r="F938" t="str">
            <v>Turnover</v>
          </cell>
          <cell r="G938" t="str">
            <v>Assembly</v>
          </cell>
          <cell r="M938">
            <v>10.123520000000013</v>
          </cell>
        </row>
        <row r="939">
          <cell r="B939" t="str">
            <v>Premium T8 - Lamp Replacement</v>
          </cell>
          <cell r="F939" t="str">
            <v>Turnover</v>
          </cell>
          <cell r="G939" t="str">
            <v>College and University</v>
          </cell>
          <cell r="M939">
            <v>15.516159999999999</v>
          </cell>
        </row>
        <row r="940">
          <cell r="B940" t="str">
            <v>Premium T8 - Lamp Replacement</v>
          </cell>
          <cell r="F940" t="str">
            <v>Turnover</v>
          </cell>
          <cell r="G940" t="str">
            <v>Grocery</v>
          </cell>
          <cell r="M940">
            <v>19.514880000000005</v>
          </cell>
        </row>
        <row r="941">
          <cell r="B941" t="str">
            <v>Premium T8 - Lamp Replacement</v>
          </cell>
          <cell r="F941" t="str">
            <v>Turnover</v>
          </cell>
          <cell r="G941" t="str">
            <v>Healthcare</v>
          </cell>
          <cell r="M941">
            <v>17.698560000000001</v>
          </cell>
        </row>
        <row r="942">
          <cell r="B942" t="str">
            <v>Premium T8 - Lamp Replacement</v>
          </cell>
          <cell r="F942" t="str">
            <v>Turnover</v>
          </cell>
          <cell r="G942" t="str">
            <v>Hospitals</v>
          </cell>
          <cell r="M942">
            <v>23.943039999999996</v>
          </cell>
        </row>
        <row r="943">
          <cell r="B943" t="str">
            <v>Premium T8 - Lamp Replacement</v>
          </cell>
          <cell r="F943" t="str">
            <v>Turnover</v>
          </cell>
          <cell r="G943" t="str">
            <v>Institutional</v>
          </cell>
          <cell r="M943">
            <v>11.612479999999991</v>
          </cell>
        </row>
        <row r="944">
          <cell r="B944" t="str">
            <v>Premium T8 - Lamp Replacement</v>
          </cell>
          <cell r="F944" t="str">
            <v>Turnover</v>
          </cell>
          <cell r="G944" t="str">
            <v>Lodging/Hospitality</v>
          </cell>
          <cell r="M944">
            <v>13.214079999999996</v>
          </cell>
        </row>
        <row r="945">
          <cell r="B945" t="str">
            <v>Premium T8 - Lamp Replacement</v>
          </cell>
          <cell r="F945" t="str">
            <v>Turnover</v>
          </cell>
          <cell r="G945" t="str">
            <v>Miscellaneous</v>
          </cell>
          <cell r="M945">
            <v>15.516159999999999</v>
          </cell>
        </row>
        <row r="946">
          <cell r="B946" t="str">
            <v>Premium T8 - Lamp Replacement</v>
          </cell>
          <cell r="F946" t="str">
            <v>Turnover</v>
          </cell>
          <cell r="G946" t="str">
            <v>Offices</v>
          </cell>
          <cell r="M946">
            <v>11.450559999999996</v>
          </cell>
        </row>
        <row r="947">
          <cell r="B947" t="str">
            <v>Premium T8 - Lamp Replacement</v>
          </cell>
          <cell r="F947" t="str">
            <v>Turnover</v>
          </cell>
          <cell r="G947" t="str">
            <v>Restaurants</v>
          </cell>
          <cell r="M947">
            <v>11.816640000000007</v>
          </cell>
        </row>
        <row r="948">
          <cell r="B948" t="str">
            <v>Premium T8 - Lamp Replacement</v>
          </cell>
          <cell r="F948" t="str">
            <v>Turnover</v>
          </cell>
          <cell r="G948" t="str">
            <v>Retail</v>
          </cell>
          <cell r="M948">
            <v>17.543680000000009</v>
          </cell>
        </row>
        <row r="949">
          <cell r="B949" t="str">
            <v>Premium T8 - Lamp Replacement</v>
          </cell>
          <cell r="F949" t="str">
            <v>Turnover</v>
          </cell>
          <cell r="G949" t="str">
            <v>Schools K-12</v>
          </cell>
          <cell r="M949">
            <v>8.3740799999999922</v>
          </cell>
        </row>
        <row r="950">
          <cell r="B950" t="str">
            <v>Premium T8 - Lamp Replacement</v>
          </cell>
          <cell r="F950" t="str">
            <v>Turnover</v>
          </cell>
          <cell r="G950" t="str">
            <v>Warehouse</v>
          </cell>
          <cell r="M950">
            <v>13.460480000000004</v>
          </cell>
        </row>
        <row r="951">
          <cell r="B951" t="str">
            <v>Premium T8 - Lamp Replacement</v>
          </cell>
          <cell r="F951" t="str">
            <v>New</v>
          </cell>
          <cell r="G951" t="str">
            <v>Assembly</v>
          </cell>
          <cell r="M951">
            <v>10.123520000000013</v>
          </cell>
        </row>
        <row r="952">
          <cell r="B952" t="str">
            <v>Premium T8 - Lamp Replacement</v>
          </cell>
          <cell r="F952" t="str">
            <v>New</v>
          </cell>
          <cell r="G952" t="str">
            <v>College and University</v>
          </cell>
          <cell r="M952">
            <v>15.516159999999999</v>
          </cell>
        </row>
        <row r="953">
          <cell r="B953" t="str">
            <v>Premium T8 - Lamp Replacement</v>
          </cell>
          <cell r="F953" t="str">
            <v>New</v>
          </cell>
          <cell r="G953" t="str">
            <v>Grocery</v>
          </cell>
          <cell r="M953">
            <v>19.514880000000005</v>
          </cell>
        </row>
        <row r="954">
          <cell r="B954" t="str">
            <v>Premium T8 - Lamp Replacement</v>
          </cell>
          <cell r="F954" t="str">
            <v>New</v>
          </cell>
          <cell r="G954" t="str">
            <v>Healthcare</v>
          </cell>
          <cell r="M954">
            <v>17.698560000000001</v>
          </cell>
        </row>
        <row r="955">
          <cell r="B955" t="str">
            <v>Premium T8 - Lamp Replacement</v>
          </cell>
          <cell r="F955" t="str">
            <v>New</v>
          </cell>
          <cell r="G955" t="str">
            <v>Hospitals</v>
          </cell>
          <cell r="M955">
            <v>23.943039999999996</v>
          </cell>
        </row>
        <row r="956">
          <cell r="B956" t="str">
            <v>Premium T8 - Lamp Replacement</v>
          </cell>
          <cell r="F956" t="str">
            <v>New</v>
          </cell>
          <cell r="G956" t="str">
            <v>Institutional</v>
          </cell>
          <cell r="M956">
            <v>11.612479999999991</v>
          </cell>
        </row>
        <row r="957">
          <cell r="B957" t="str">
            <v>Premium T8 - Lamp Replacement</v>
          </cell>
          <cell r="F957" t="str">
            <v>New</v>
          </cell>
          <cell r="G957" t="str">
            <v>Lodging/Hospitality</v>
          </cell>
          <cell r="M957">
            <v>13.214079999999996</v>
          </cell>
        </row>
        <row r="958">
          <cell r="B958" t="str">
            <v>Premium T8 - Lamp Replacement</v>
          </cell>
          <cell r="F958" t="str">
            <v>New</v>
          </cell>
          <cell r="G958" t="str">
            <v>Miscellaneous</v>
          </cell>
          <cell r="M958">
            <v>15.516159999999999</v>
          </cell>
        </row>
        <row r="959">
          <cell r="B959" t="str">
            <v>Premium T8 - Lamp Replacement</v>
          </cell>
          <cell r="F959" t="str">
            <v>New</v>
          </cell>
          <cell r="G959" t="str">
            <v>Offices</v>
          </cell>
          <cell r="M959">
            <v>11.450559999999996</v>
          </cell>
        </row>
        <row r="960">
          <cell r="B960" t="str">
            <v>Premium T8 - Lamp Replacement</v>
          </cell>
          <cell r="F960" t="str">
            <v>New</v>
          </cell>
          <cell r="G960" t="str">
            <v>Restaurants</v>
          </cell>
          <cell r="M960">
            <v>11.816640000000007</v>
          </cell>
        </row>
        <row r="961">
          <cell r="B961" t="str">
            <v>Premium T8 - Lamp Replacement</v>
          </cell>
          <cell r="F961" t="str">
            <v>New</v>
          </cell>
          <cell r="G961" t="str">
            <v>Retail</v>
          </cell>
          <cell r="M961">
            <v>17.543680000000009</v>
          </cell>
        </row>
        <row r="962">
          <cell r="B962" t="str">
            <v>Premium T8 - Lamp Replacement</v>
          </cell>
          <cell r="F962" t="str">
            <v>New</v>
          </cell>
          <cell r="G962" t="str">
            <v>Schools K-12</v>
          </cell>
          <cell r="M962">
            <v>8.3740799999999922</v>
          </cell>
        </row>
        <row r="963">
          <cell r="B963" t="str">
            <v>Premium T8 - Lamp Replacement</v>
          </cell>
          <cell r="F963" t="str">
            <v>New</v>
          </cell>
          <cell r="G963" t="str">
            <v>Warehouse</v>
          </cell>
          <cell r="M963">
            <v>13.460480000000004</v>
          </cell>
        </row>
        <row r="964">
          <cell r="B964" t="str">
            <v>Efficient Battery Charger</v>
          </cell>
          <cell r="F964" t="str">
            <v>Turnover</v>
          </cell>
          <cell r="G964" t="str">
            <v>Assembly</v>
          </cell>
          <cell r="M964">
            <v>1111.2059999999992</v>
          </cell>
        </row>
        <row r="965">
          <cell r="B965" t="str">
            <v>Efficient Battery Charger</v>
          </cell>
          <cell r="F965" t="str">
            <v>Turnover</v>
          </cell>
          <cell r="G965" t="str">
            <v>College and University</v>
          </cell>
          <cell r="M965">
            <v>1111.2059999999992</v>
          </cell>
        </row>
        <row r="966">
          <cell r="B966" t="str">
            <v>Efficient Battery Charger</v>
          </cell>
          <cell r="F966" t="str">
            <v>Turnover</v>
          </cell>
          <cell r="G966" t="str">
            <v>Grocery</v>
          </cell>
          <cell r="M966">
            <v>1111.2059999999992</v>
          </cell>
        </row>
        <row r="967">
          <cell r="B967" t="str">
            <v>Efficient Battery Charger</v>
          </cell>
          <cell r="F967" t="str">
            <v>Turnover</v>
          </cell>
          <cell r="G967" t="str">
            <v>Healthcare</v>
          </cell>
          <cell r="M967">
            <v>1111.2059999999992</v>
          </cell>
        </row>
        <row r="968">
          <cell r="B968" t="str">
            <v>Efficient Battery Charger</v>
          </cell>
          <cell r="F968" t="str">
            <v>Turnover</v>
          </cell>
          <cell r="G968" t="str">
            <v>Hospitals</v>
          </cell>
          <cell r="M968">
            <v>1111.2059999999992</v>
          </cell>
        </row>
        <row r="969">
          <cell r="B969" t="str">
            <v>Efficient Battery Charger</v>
          </cell>
          <cell r="F969" t="str">
            <v>Turnover</v>
          </cell>
          <cell r="G969" t="str">
            <v>Institutional</v>
          </cell>
          <cell r="M969">
            <v>1111.2059999999992</v>
          </cell>
        </row>
        <row r="970">
          <cell r="B970" t="str">
            <v>Efficient Battery Charger</v>
          </cell>
          <cell r="F970" t="str">
            <v>Turnover</v>
          </cell>
          <cell r="G970" t="str">
            <v>Lodging/Hospitality</v>
          </cell>
          <cell r="M970">
            <v>1111.2059999999992</v>
          </cell>
        </row>
        <row r="971">
          <cell r="B971" t="str">
            <v>Efficient Battery Charger</v>
          </cell>
          <cell r="F971" t="str">
            <v>Turnover</v>
          </cell>
          <cell r="G971" t="str">
            <v>Miscellaneous</v>
          </cell>
          <cell r="M971">
            <v>1111.2059999999992</v>
          </cell>
        </row>
        <row r="972">
          <cell r="B972" t="str">
            <v>Efficient Battery Charger</v>
          </cell>
          <cell r="F972" t="str">
            <v>Turnover</v>
          </cell>
          <cell r="G972" t="str">
            <v>Offices</v>
          </cell>
          <cell r="M972">
            <v>1111.2059999999992</v>
          </cell>
        </row>
        <row r="973">
          <cell r="B973" t="str">
            <v>Efficient Battery Charger</v>
          </cell>
          <cell r="F973" t="str">
            <v>Turnover</v>
          </cell>
          <cell r="G973" t="str">
            <v>Restaurants</v>
          </cell>
          <cell r="M973">
            <v>1111.2059999999992</v>
          </cell>
        </row>
        <row r="974">
          <cell r="B974" t="str">
            <v>Efficient Battery Charger</v>
          </cell>
          <cell r="F974" t="str">
            <v>Turnover</v>
          </cell>
          <cell r="G974" t="str">
            <v>Retail</v>
          </cell>
          <cell r="M974">
            <v>1111.2059999999992</v>
          </cell>
        </row>
        <row r="975">
          <cell r="B975" t="str">
            <v>Efficient Battery Charger</v>
          </cell>
          <cell r="F975" t="str">
            <v>Turnover</v>
          </cell>
          <cell r="G975" t="str">
            <v>Schools K-12</v>
          </cell>
          <cell r="M975">
            <v>1111.2059999999992</v>
          </cell>
        </row>
        <row r="976">
          <cell r="B976" t="str">
            <v>Efficient Battery Charger</v>
          </cell>
          <cell r="F976" t="str">
            <v>Turnover</v>
          </cell>
          <cell r="G976" t="str">
            <v>Warehouse</v>
          </cell>
          <cell r="M976">
            <v>1111.2059999999992</v>
          </cell>
        </row>
        <row r="977">
          <cell r="B977" t="str">
            <v>Efficient Battery Charger</v>
          </cell>
          <cell r="F977" t="str">
            <v>New</v>
          </cell>
          <cell r="G977" t="str">
            <v>Assembly</v>
          </cell>
          <cell r="M977">
            <v>1111.2059999999992</v>
          </cell>
        </row>
        <row r="978">
          <cell r="B978" t="str">
            <v>Efficient Battery Charger</v>
          </cell>
          <cell r="F978" t="str">
            <v>New</v>
          </cell>
          <cell r="G978" t="str">
            <v>College and University</v>
          </cell>
          <cell r="M978">
            <v>1111.2059999999992</v>
          </cell>
        </row>
        <row r="979">
          <cell r="B979" t="str">
            <v>Efficient Battery Charger</v>
          </cell>
          <cell r="F979" t="str">
            <v>New</v>
          </cell>
          <cell r="G979" t="str">
            <v>Grocery</v>
          </cell>
          <cell r="M979">
            <v>1111.2059999999992</v>
          </cell>
        </row>
        <row r="980">
          <cell r="B980" t="str">
            <v>Efficient Battery Charger</v>
          </cell>
          <cell r="F980" t="str">
            <v>New</v>
          </cell>
          <cell r="G980" t="str">
            <v>Healthcare</v>
          </cell>
          <cell r="M980">
            <v>1111.2059999999992</v>
          </cell>
        </row>
        <row r="981">
          <cell r="B981" t="str">
            <v>Efficient Battery Charger</v>
          </cell>
          <cell r="F981" t="str">
            <v>New</v>
          </cell>
          <cell r="G981" t="str">
            <v>Hospitals</v>
          </cell>
          <cell r="M981">
            <v>1111.2059999999992</v>
          </cell>
        </row>
        <row r="982">
          <cell r="B982" t="str">
            <v>Efficient Battery Charger</v>
          </cell>
          <cell r="F982" t="str">
            <v>New</v>
          </cell>
          <cell r="G982" t="str">
            <v>Institutional</v>
          </cell>
          <cell r="M982">
            <v>1111.2059999999992</v>
          </cell>
        </row>
        <row r="983">
          <cell r="B983" t="str">
            <v>Efficient Battery Charger</v>
          </cell>
          <cell r="F983" t="str">
            <v>New</v>
          </cell>
          <cell r="G983" t="str">
            <v>Lodging/Hospitality</v>
          </cell>
          <cell r="M983">
            <v>1111.2059999999992</v>
          </cell>
        </row>
        <row r="984">
          <cell r="B984" t="str">
            <v>Efficient Battery Charger</v>
          </cell>
          <cell r="F984" t="str">
            <v>New</v>
          </cell>
          <cell r="G984" t="str">
            <v>Miscellaneous</v>
          </cell>
          <cell r="M984">
            <v>1111.2059999999992</v>
          </cell>
        </row>
        <row r="985">
          <cell r="B985" t="str">
            <v>Efficient Battery Charger</v>
          </cell>
          <cell r="F985" t="str">
            <v>New</v>
          </cell>
          <cell r="G985" t="str">
            <v>Offices</v>
          </cell>
          <cell r="M985">
            <v>1111.2059999999992</v>
          </cell>
        </row>
        <row r="986">
          <cell r="B986" t="str">
            <v>Efficient Battery Charger</v>
          </cell>
          <cell r="F986" t="str">
            <v>New</v>
          </cell>
          <cell r="G986" t="str">
            <v>Restaurants</v>
          </cell>
          <cell r="M986">
            <v>1111.2059999999992</v>
          </cell>
        </row>
        <row r="987">
          <cell r="B987" t="str">
            <v>Efficient Battery Charger</v>
          </cell>
          <cell r="F987" t="str">
            <v>New</v>
          </cell>
          <cell r="G987" t="str">
            <v>Retail</v>
          </cell>
          <cell r="M987">
            <v>1111.2059999999992</v>
          </cell>
        </row>
        <row r="988">
          <cell r="B988" t="str">
            <v>Efficient Battery Charger</v>
          </cell>
          <cell r="F988" t="str">
            <v>New</v>
          </cell>
          <cell r="G988" t="str">
            <v>Schools K-12</v>
          </cell>
          <cell r="M988">
            <v>1111.2059999999992</v>
          </cell>
        </row>
        <row r="989">
          <cell r="B989" t="str">
            <v>Efficient Battery Charger</v>
          </cell>
          <cell r="F989" t="str">
            <v>New</v>
          </cell>
          <cell r="G989" t="str">
            <v>Warehouse</v>
          </cell>
          <cell r="M989">
            <v>1111.2059999999992</v>
          </cell>
        </row>
        <row r="990">
          <cell r="B990" t="str">
            <v>ENERGY STAR Commercial Clothes Washer</v>
          </cell>
          <cell r="F990" t="str">
            <v>Turnover</v>
          </cell>
          <cell r="G990" t="str">
            <v>Assembly</v>
          </cell>
          <cell r="M990">
            <v>1060.159090909091</v>
          </cell>
        </row>
        <row r="991">
          <cell r="B991" t="str">
            <v>ENERGY STAR Commercial Clothes Washer</v>
          </cell>
          <cell r="F991" t="str">
            <v>Turnover</v>
          </cell>
          <cell r="G991" t="str">
            <v>College and University</v>
          </cell>
          <cell r="M991">
            <v>1060.159090909091</v>
          </cell>
        </row>
        <row r="992">
          <cell r="B992" t="str">
            <v>ENERGY STAR Commercial Clothes Washer</v>
          </cell>
          <cell r="F992" t="str">
            <v>Turnover</v>
          </cell>
          <cell r="G992" t="str">
            <v>Grocery</v>
          </cell>
          <cell r="M992">
            <v>1060.159090909091</v>
          </cell>
        </row>
        <row r="993">
          <cell r="B993" t="str">
            <v>ENERGY STAR Commercial Clothes Washer</v>
          </cell>
          <cell r="F993" t="str">
            <v>Turnover</v>
          </cell>
          <cell r="G993" t="str">
            <v>Healthcare</v>
          </cell>
          <cell r="M993">
            <v>1060.159090909091</v>
          </cell>
        </row>
        <row r="994">
          <cell r="B994" t="str">
            <v>ENERGY STAR Commercial Clothes Washer</v>
          </cell>
          <cell r="F994" t="str">
            <v>Turnover</v>
          </cell>
          <cell r="G994" t="str">
            <v>Hospitals</v>
          </cell>
          <cell r="M994">
            <v>1060.159090909091</v>
          </cell>
        </row>
        <row r="995">
          <cell r="B995" t="str">
            <v>ENERGY STAR Commercial Clothes Washer</v>
          </cell>
          <cell r="F995" t="str">
            <v>Turnover</v>
          </cell>
          <cell r="G995" t="str">
            <v>Institutional</v>
          </cell>
          <cell r="M995">
            <v>1060.159090909091</v>
          </cell>
        </row>
        <row r="996">
          <cell r="B996" t="str">
            <v>ENERGY STAR Commercial Clothes Washer</v>
          </cell>
          <cell r="F996" t="str">
            <v>Turnover</v>
          </cell>
          <cell r="G996" t="str">
            <v>Lodging/Hospitality</v>
          </cell>
          <cell r="M996">
            <v>1060.159090909091</v>
          </cell>
        </row>
        <row r="997">
          <cell r="B997" t="str">
            <v>ENERGY STAR Commercial Clothes Washer</v>
          </cell>
          <cell r="F997" t="str">
            <v>Turnover</v>
          </cell>
          <cell r="G997" t="str">
            <v>Miscellaneous</v>
          </cell>
          <cell r="M997">
            <v>1060.159090909091</v>
          </cell>
        </row>
        <row r="998">
          <cell r="B998" t="str">
            <v>ENERGY STAR Commercial Clothes Washer</v>
          </cell>
          <cell r="F998" t="str">
            <v>Turnover</v>
          </cell>
          <cell r="G998" t="str">
            <v>Offices</v>
          </cell>
          <cell r="M998">
            <v>1060.159090909091</v>
          </cell>
        </row>
        <row r="999">
          <cell r="B999" t="str">
            <v>ENERGY STAR Commercial Clothes Washer</v>
          </cell>
          <cell r="F999" t="str">
            <v>Turnover</v>
          </cell>
          <cell r="G999" t="str">
            <v>Restaurants</v>
          </cell>
          <cell r="M999">
            <v>1060.159090909091</v>
          </cell>
        </row>
        <row r="1000">
          <cell r="B1000" t="str">
            <v>ENERGY STAR Commercial Clothes Washer</v>
          </cell>
          <cell r="F1000" t="str">
            <v>Turnover</v>
          </cell>
          <cell r="G1000" t="str">
            <v>Retail</v>
          </cell>
          <cell r="M1000">
            <v>1060.159090909091</v>
          </cell>
        </row>
        <row r="1001">
          <cell r="B1001" t="str">
            <v>ENERGY STAR Commercial Clothes Washer</v>
          </cell>
          <cell r="F1001" t="str">
            <v>Turnover</v>
          </cell>
          <cell r="G1001" t="str">
            <v>Schools K-12</v>
          </cell>
          <cell r="M1001">
            <v>1060.159090909091</v>
          </cell>
        </row>
        <row r="1002">
          <cell r="B1002" t="str">
            <v>ENERGY STAR Commercial Clothes Washer</v>
          </cell>
          <cell r="F1002" t="str">
            <v>Turnover</v>
          </cell>
          <cell r="G1002" t="str">
            <v>Warehouse</v>
          </cell>
          <cell r="M1002">
            <v>1060.159090909091</v>
          </cell>
        </row>
        <row r="1003">
          <cell r="B1003" t="str">
            <v>ENERGY STAR Commercial Clothes Washer</v>
          </cell>
          <cell r="F1003" t="str">
            <v>New</v>
          </cell>
          <cell r="G1003" t="str">
            <v>Assembly</v>
          </cell>
          <cell r="M1003">
            <v>1060.159090909091</v>
          </cell>
        </row>
        <row r="1004">
          <cell r="B1004" t="str">
            <v>ENERGY STAR Commercial Clothes Washer</v>
          </cell>
          <cell r="F1004" t="str">
            <v>New</v>
          </cell>
          <cell r="G1004" t="str">
            <v>College and University</v>
          </cell>
          <cell r="M1004">
            <v>1060.159090909091</v>
          </cell>
        </row>
        <row r="1005">
          <cell r="B1005" t="str">
            <v>ENERGY STAR Commercial Clothes Washer</v>
          </cell>
          <cell r="F1005" t="str">
            <v>New</v>
          </cell>
          <cell r="G1005" t="str">
            <v>Grocery</v>
          </cell>
          <cell r="M1005">
            <v>1060.159090909091</v>
          </cell>
        </row>
        <row r="1006">
          <cell r="B1006" t="str">
            <v>ENERGY STAR Commercial Clothes Washer</v>
          </cell>
          <cell r="F1006" t="str">
            <v>New</v>
          </cell>
          <cell r="G1006" t="str">
            <v>Healthcare</v>
          </cell>
          <cell r="M1006">
            <v>1060.159090909091</v>
          </cell>
        </row>
        <row r="1007">
          <cell r="B1007" t="str">
            <v>ENERGY STAR Commercial Clothes Washer</v>
          </cell>
          <cell r="F1007" t="str">
            <v>New</v>
          </cell>
          <cell r="G1007" t="str">
            <v>Hospitals</v>
          </cell>
          <cell r="M1007">
            <v>1060.159090909091</v>
          </cell>
        </row>
        <row r="1008">
          <cell r="B1008" t="str">
            <v>ENERGY STAR Commercial Clothes Washer</v>
          </cell>
          <cell r="F1008" t="str">
            <v>New</v>
          </cell>
          <cell r="G1008" t="str">
            <v>Institutional</v>
          </cell>
          <cell r="M1008">
            <v>1060.159090909091</v>
          </cell>
        </row>
        <row r="1009">
          <cell r="B1009" t="str">
            <v>ENERGY STAR Commercial Clothes Washer</v>
          </cell>
          <cell r="F1009" t="str">
            <v>New</v>
          </cell>
          <cell r="G1009" t="str">
            <v>Lodging/Hospitality</v>
          </cell>
          <cell r="M1009">
            <v>1060.159090909091</v>
          </cell>
        </row>
        <row r="1010">
          <cell r="B1010" t="str">
            <v>ENERGY STAR Commercial Clothes Washer</v>
          </cell>
          <cell r="F1010" t="str">
            <v>New</v>
          </cell>
          <cell r="G1010" t="str">
            <v>Miscellaneous</v>
          </cell>
          <cell r="M1010">
            <v>1060.159090909091</v>
          </cell>
        </row>
        <row r="1011">
          <cell r="B1011" t="str">
            <v>ENERGY STAR Commercial Clothes Washer</v>
          </cell>
          <cell r="F1011" t="str">
            <v>New</v>
          </cell>
          <cell r="G1011" t="str">
            <v>Offices</v>
          </cell>
          <cell r="M1011">
            <v>1060.159090909091</v>
          </cell>
        </row>
        <row r="1012">
          <cell r="B1012" t="str">
            <v>ENERGY STAR Commercial Clothes Washer</v>
          </cell>
          <cell r="F1012" t="str">
            <v>New</v>
          </cell>
          <cell r="G1012" t="str">
            <v>Restaurants</v>
          </cell>
          <cell r="M1012">
            <v>1060.159090909091</v>
          </cell>
        </row>
        <row r="1013">
          <cell r="B1013" t="str">
            <v>ENERGY STAR Commercial Clothes Washer</v>
          </cell>
          <cell r="F1013" t="str">
            <v>New</v>
          </cell>
          <cell r="G1013" t="str">
            <v>Retail</v>
          </cell>
          <cell r="M1013">
            <v>1060.159090909091</v>
          </cell>
        </row>
        <row r="1014">
          <cell r="B1014" t="str">
            <v>ENERGY STAR Commercial Clothes Washer</v>
          </cell>
          <cell r="F1014" t="str">
            <v>New</v>
          </cell>
          <cell r="G1014" t="str">
            <v>Schools K-12</v>
          </cell>
          <cell r="M1014">
            <v>1060.159090909091</v>
          </cell>
        </row>
        <row r="1015">
          <cell r="B1015" t="str">
            <v>ENERGY STAR Commercial Clothes Washer</v>
          </cell>
          <cell r="F1015" t="str">
            <v>New</v>
          </cell>
          <cell r="G1015" t="str">
            <v>Warehouse</v>
          </cell>
          <cell r="M1015">
            <v>1060.159090909091</v>
          </cell>
        </row>
        <row r="1016">
          <cell r="B1016" t="str">
            <v>ENERGY STAR Water Cooler</v>
          </cell>
          <cell r="F1016" t="str">
            <v>Turnover</v>
          </cell>
          <cell r="G1016" t="str">
            <v>Assembly</v>
          </cell>
          <cell r="M1016">
            <v>547.5</v>
          </cell>
        </row>
        <row r="1017">
          <cell r="B1017" t="str">
            <v>ENERGY STAR Water Cooler</v>
          </cell>
          <cell r="F1017" t="str">
            <v>Turnover</v>
          </cell>
          <cell r="G1017" t="str">
            <v>College and University</v>
          </cell>
          <cell r="M1017">
            <v>547.5</v>
          </cell>
        </row>
        <row r="1018">
          <cell r="B1018" t="str">
            <v>ENERGY STAR Water Cooler</v>
          </cell>
          <cell r="F1018" t="str">
            <v>Turnover</v>
          </cell>
          <cell r="G1018" t="str">
            <v>Grocery</v>
          </cell>
          <cell r="M1018">
            <v>547.5</v>
          </cell>
        </row>
        <row r="1019">
          <cell r="B1019" t="str">
            <v>ENERGY STAR Water Cooler</v>
          </cell>
          <cell r="F1019" t="str">
            <v>Turnover</v>
          </cell>
          <cell r="G1019" t="str">
            <v>Healthcare</v>
          </cell>
          <cell r="M1019">
            <v>547.5</v>
          </cell>
        </row>
        <row r="1020">
          <cell r="B1020" t="str">
            <v>ENERGY STAR Water Cooler</v>
          </cell>
          <cell r="F1020" t="str">
            <v>Turnover</v>
          </cell>
          <cell r="G1020" t="str">
            <v>Hospitals</v>
          </cell>
          <cell r="M1020">
            <v>547.5</v>
          </cell>
        </row>
        <row r="1021">
          <cell r="B1021" t="str">
            <v>ENERGY STAR Water Cooler</v>
          </cell>
          <cell r="F1021" t="str">
            <v>Turnover</v>
          </cell>
          <cell r="G1021" t="str">
            <v>Institutional</v>
          </cell>
          <cell r="M1021">
            <v>547.5</v>
          </cell>
        </row>
        <row r="1022">
          <cell r="B1022" t="str">
            <v>ENERGY STAR Water Cooler</v>
          </cell>
          <cell r="F1022" t="str">
            <v>Turnover</v>
          </cell>
          <cell r="G1022" t="str">
            <v>Lodging/Hospitality</v>
          </cell>
          <cell r="M1022">
            <v>547.5</v>
          </cell>
        </row>
        <row r="1023">
          <cell r="B1023" t="str">
            <v>ENERGY STAR Water Cooler</v>
          </cell>
          <cell r="F1023" t="str">
            <v>Turnover</v>
          </cell>
          <cell r="G1023" t="str">
            <v>Miscellaneous</v>
          </cell>
          <cell r="M1023">
            <v>547.5</v>
          </cell>
        </row>
        <row r="1024">
          <cell r="B1024" t="str">
            <v>ENERGY STAR Water Cooler</v>
          </cell>
          <cell r="F1024" t="str">
            <v>Turnover</v>
          </cell>
          <cell r="G1024" t="str">
            <v>Offices</v>
          </cell>
          <cell r="M1024">
            <v>547.5</v>
          </cell>
        </row>
        <row r="1025">
          <cell r="B1025" t="str">
            <v>ENERGY STAR Water Cooler</v>
          </cell>
          <cell r="F1025" t="str">
            <v>Turnover</v>
          </cell>
          <cell r="G1025" t="str">
            <v>Restaurants</v>
          </cell>
          <cell r="M1025">
            <v>547.5</v>
          </cell>
        </row>
        <row r="1026">
          <cell r="B1026" t="str">
            <v>ENERGY STAR Water Cooler</v>
          </cell>
          <cell r="F1026" t="str">
            <v>Turnover</v>
          </cell>
          <cell r="G1026" t="str">
            <v>Retail</v>
          </cell>
          <cell r="M1026">
            <v>547.5</v>
          </cell>
        </row>
        <row r="1027">
          <cell r="B1027" t="str">
            <v>ENERGY STAR Water Cooler</v>
          </cell>
          <cell r="F1027" t="str">
            <v>Turnover</v>
          </cell>
          <cell r="G1027" t="str">
            <v>Schools K-12</v>
          </cell>
          <cell r="M1027">
            <v>547.5</v>
          </cell>
        </row>
        <row r="1028">
          <cell r="B1028" t="str">
            <v>ENERGY STAR Water Cooler</v>
          </cell>
          <cell r="F1028" t="str">
            <v>Turnover</v>
          </cell>
          <cell r="G1028" t="str">
            <v>Warehouse</v>
          </cell>
          <cell r="M1028">
            <v>547.5</v>
          </cell>
        </row>
        <row r="1029">
          <cell r="B1029" t="str">
            <v>ENERGY STAR Water Cooler</v>
          </cell>
          <cell r="F1029" t="str">
            <v>New</v>
          </cell>
          <cell r="G1029" t="str">
            <v>Assembly</v>
          </cell>
          <cell r="M1029">
            <v>547.5</v>
          </cell>
        </row>
        <row r="1030">
          <cell r="B1030" t="str">
            <v>ENERGY STAR Water Cooler</v>
          </cell>
          <cell r="F1030" t="str">
            <v>New</v>
          </cell>
          <cell r="G1030" t="str">
            <v>College and University</v>
          </cell>
          <cell r="M1030">
            <v>547.5</v>
          </cell>
        </row>
        <row r="1031">
          <cell r="B1031" t="str">
            <v>ENERGY STAR Water Cooler</v>
          </cell>
          <cell r="F1031" t="str">
            <v>New</v>
          </cell>
          <cell r="G1031" t="str">
            <v>Grocery</v>
          </cell>
          <cell r="M1031">
            <v>547.5</v>
          </cell>
        </row>
        <row r="1032">
          <cell r="B1032" t="str">
            <v>ENERGY STAR Water Cooler</v>
          </cell>
          <cell r="F1032" t="str">
            <v>New</v>
          </cell>
          <cell r="G1032" t="str">
            <v>Healthcare</v>
          </cell>
          <cell r="M1032">
            <v>547.5</v>
          </cell>
        </row>
        <row r="1033">
          <cell r="B1033" t="str">
            <v>ENERGY STAR Water Cooler</v>
          </cell>
          <cell r="F1033" t="str">
            <v>New</v>
          </cell>
          <cell r="G1033" t="str">
            <v>Hospitals</v>
          </cell>
          <cell r="M1033">
            <v>547.5</v>
          </cell>
        </row>
        <row r="1034">
          <cell r="B1034" t="str">
            <v>ENERGY STAR Water Cooler</v>
          </cell>
          <cell r="F1034" t="str">
            <v>New</v>
          </cell>
          <cell r="G1034" t="str">
            <v>Institutional</v>
          </cell>
          <cell r="M1034">
            <v>547.5</v>
          </cell>
        </row>
        <row r="1035">
          <cell r="B1035" t="str">
            <v>ENERGY STAR Water Cooler</v>
          </cell>
          <cell r="F1035" t="str">
            <v>New</v>
          </cell>
          <cell r="G1035" t="str">
            <v>Lodging/Hospitality</v>
          </cell>
          <cell r="M1035">
            <v>547.5</v>
          </cell>
        </row>
        <row r="1036">
          <cell r="B1036" t="str">
            <v>ENERGY STAR Water Cooler</v>
          </cell>
          <cell r="F1036" t="str">
            <v>New</v>
          </cell>
          <cell r="G1036" t="str">
            <v>Miscellaneous</v>
          </cell>
          <cell r="M1036">
            <v>547.5</v>
          </cell>
        </row>
        <row r="1037">
          <cell r="B1037" t="str">
            <v>ENERGY STAR Water Cooler</v>
          </cell>
          <cell r="F1037" t="str">
            <v>New</v>
          </cell>
          <cell r="G1037" t="str">
            <v>Offices</v>
          </cell>
          <cell r="M1037">
            <v>547.5</v>
          </cell>
        </row>
        <row r="1038">
          <cell r="B1038" t="str">
            <v>ENERGY STAR Water Cooler</v>
          </cell>
          <cell r="F1038" t="str">
            <v>New</v>
          </cell>
          <cell r="G1038" t="str">
            <v>Restaurants</v>
          </cell>
          <cell r="M1038">
            <v>547.5</v>
          </cell>
        </row>
        <row r="1039">
          <cell r="B1039" t="str">
            <v>ENERGY STAR Water Cooler</v>
          </cell>
          <cell r="F1039" t="str">
            <v>New</v>
          </cell>
          <cell r="G1039" t="str">
            <v>Retail</v>
          </cell>
          <cell r="M1039">
            <v>547.5</v>
          </cell>
        </row>
        <row r="1040">
          <cell r="B1040" t="str">
            <v>ENERGY STAR Water Cooler</v>
          </cell>
          <cell r="F1040" t="str">
            <v>New</v>
          </cell>
          <cell r="G1040" t="str">
            <v>Schools K-12</v>
          </cell>
          <cell r="M1040">
            <v>547.5</v>
          </cell>
        </row>
        <row r="1041">
          <cell r="B1041" t="str">
            <v>ENERGY STAR Water Cooler</v>
          </cell>
          <cell r="F1041" t="str">
            <v>New</v>
          </cell>
          <cell r="G1041" t="str">
            <v>Warehouse</v>
          </cell>
          <cell r="M1041">
            <v>547.5</v>
          </cell>
        </row>
        <row r="1042">
          <cell r="B1042" t="str">
            <v>Heat Pump Pool Heater</v>
          </cell>
          <cell r="F1042" t="str">
            <v>Turnover</v>
          </cell>
          <cell r="G1042" t="str">
            <v>Assembly</v>
          </cell>
          <cell r="M1042">
            <v>10117.64705882353</v>
          </cell>
        </row>
        <row r="1043">
          <cell r="B1043" t="str">
            <v>Heat Pump Pool Heater</v>
          </cell>
          <cell r="F1043" t="str">
            <v>Turnover</v>
          </cell>
          <cell r="G1043" t="str">
            <v>College and University</v>
          </cell>
          <cell r="M1043">
            <v>10117.64705882353</v>
          </cell>
        </row>
        <row r="1044">
          <cell r="B1044" t="str">
            <v>Heat Pump Pool Heater</v>
          </cell>
          <cell r="F1044" t="str">
            <v>Turnover</v>
          </cell>
          <cell r="G1044" t="str">
            <v>Grocery</v>
          </cell>
          <cell r="M1044">
            <v>10117.64705882353</v>
          </cell>
        </row>
        <row r="1045">
          <cell r="B1045" t="str">
            <v>Heat Pump Pool Heater</v>
          </cell>
          <cell r="F1045" t="str">
            <v>Turnover</v>
          </cell>
          <cell r="G1045" t="str">
            <v>Healthcare</v>
          </cell>
          <cell r="M1045">
            <v>10117.64705882353</v>
          </cell>
        </row>
        <row r="1046">
          <cell r="B1046" t="str">
            <v>Heat Pump Pool Heater</v>
          </cell>
          <cell r="F1046" t="str">
            <v>Turnover</v>
          </cell>
          <cell r="G1046" t="str">
            <v>Hospitals</v>
          </cell>
          <cell r="M1046">
            <v>10117.64705882353</v>
          </cell>
        </row>
        <row r="1047">
          <cell r="B1047" t="str">
            <v>Heat Pump Pool Heater</v>
          </cell>
          <cell r="F1047" t="str">
            <v>Turnover</v>
          </cell>
          <cell r="G1047" t="str">
            <v>Institutional</v>
          </cell>
          <cell r="M1047">
            <v>10117.64705882353</v>
          </cell>
        </row>
        <row r="1048">
          <cell r="B1048" t="str">
            <v>Heat Pump Pool Heater</v>
          </cell>
          <cell r="F1048" t="str">
            <v>Turnover</v>
          </cell>
          <cell r="G1048" t="str">
            <v>Lodging/Hospitality</v>
          </cell>
          <cell r="M1048">
            <v>10117.64705882353</v>
          </cell>
        </row>
        <row r="1049">
          <cell r="B1049" t="str">
            <v>Heat Pump Pool Heater</v>
          </cell>
          <cell r="F1049" t="str">
            <v>Turnover</v>
          </cell>
          <cell r="G1049" t="str">
            <v>Miscellaneous</v>
          </cell>
          <cell r="M1049">
            <v>10117.64705882353</v>
          </cell>
        </row>
        <row r="1050">
          <cell r="B1050" t="str">
            <v>Heat Pump Pool Heater</v>
          </cell>
          <cell r="F1050" t="str">
            <v>Turnover</v>
          </cell>
          <cell r="G1050" t="str">
            <v>Offices</v>
          </cell>
          <cell r="M1050">
            <v>10117.64705882353</v>
          </cell>
        </row>
        <row r="1051">
          <cell r="B1051" t="str">
            <v>Heat Pump Pool Heater</v>
          </cell>
          <cell r="F1051" t="str">
            <v>Turnover</v>
          </cell>
          <cell r="G1051" t="str">
            <v>Restaurants</v>
          </cell>
          <cell r="M1051">
            <v>10117.64705882353</v>
          </cell>
        </row>
        <row r="1052">
          <cell r="B1052" t="str">
            <v>Heat Pump Pool Heater</v>
          </cell>
          <cell r="F1052" t="str">
            <v>Turnover</v>
          </cell>
          <cell r="G1052" t="str">
            <v>Retail</v>
          </cell>
          <cell r="M1052">
            <v>10117.64705882353</v>
          </cell>
        </row>
        <row r="1053">
          <cell r="B1053" t="str">
            <v>Heat Pump Pool Heater</v>
          </cell>
          <cell r="F1053" t="str">
            <v>Turnover</v>
          </cell>
          <cell r="G1053" t="str">
            <v>Schools K-12</v>
          </cell>
          <cell r="M1053">
            <v>10117.64705882353</v>
          </cell>
        </row>
        <row r="1054">
          <cell r="B1054" t="str">
            <v>Heat Pump Pool Heater</v>
          </cell>
          <cell r="F1054" t="str">
            <v>Turnover</v>
          </cell>
          <cell r="G1054" t="str">
            <v>Warehouse</v>
          </cell>
          <cell r="M1054">
            <v>10117.64705882353</v>
          </cell>
        </row>
        <row r="1055">
          <cell r="B1055" t="str">
            <v>Heat Pump Pool Heater</v>
          </cell>
          <cell r="F1055" t="str">
            <v>New</v>
          </cell>
          <cell r="G1055" t="str">
            <v>Assembly</v>
          </cell>
          <cell r="M1055">
            <v>10117.64705882353</v>
          </cell>
        </row>
        <row r="1056">
          <cell r="B1056" t="str">
            <v>Heat Pump Pool Heater</v>
          </cell>
          <cell r="F1056" t="str">
            <v>New</v>
          </cell>
          <cell r="G1056" t="str">
            <v>College and University</v>
          </cell>
          <cell r="M1056">
            <v>10117.64705882353</v>
          </cell>
        </row>
        <row r="1057">
          <cell r="B1057" t="str">
            <v>Heat Pump Pool Heater</v>
          </cell>
          <cell r="F1057" t="str">
            <v>New</v>
          </cell>
          <cell r="G1057" t="str">
            <v>Grocery</v>
          </cell>
          <cell r="M1057">
            <v>10117.64705882353</v>
          </cell>
        </row>
        <row r="1058">
          <cell r="B1058" t="str">
            <v>Heat Pump Pool Heater</v>
          </cell>
          <cell r="F1058" t="str">
            <v>New</v>
          </cell>
          <cell r="G1058" t="str">
            <v>Healthcare</v>
          </cell>
          <cell r="M1058">
            <v>10117.64705882353</v>
          </cell>
        </row>
        <row r="1059">
          <cell r="B1059" t="str">
            <v>Heat Pump Pool Heater</v>
          </cell>
          <cell r="F1059" t="str">
            <v>New</v>
          </cell>
          <cell r="G1059" t="str">
            <v>Hospitals</v>
          </cell>
          <cell r="M1059">
            <v>10117.64705882353</v>
          </cell>
        </row>
        <row r="1060">
          <cell r="B1060" t="str">
            <v>Heat Pump Pool Heater</v>
          </cell>
          <cell r="F1060" t="str">
            <v>New</v>
          </cell>
          <cell r="G1060" t="str">
            <v>Institutional</v>
          </cell>
          <cell r="M1060">
            <v>10117.64705882353</v>
          </cell>
        </row>
        <row r="1061">
          <cell r="B1061" t="str">
            <v>Heat Pump Pool Heater</v>
          </cell>
          <cell r="F1061" t="str">
            <v>New</v>
          </cell>
          <cell r="G1061" t="str">
            <v>Lodging/Hospitality</v>
          </cell>
          <cell r="M1061">
            <v>10117.64705882353</v>
          </cell>
        </row>
        <row r="1062">
          <cell r="B1062" t="str">
            <v>Heat Pump Pool Heater</v>
          </cell>
          <cell r="F1062" t="str">
            <v>New</v>
          </cell>
          <cell r="G1062" t="str">
            <v>Miscellaneous</v>
          </cell>
          <cell r="M1062">
            <v>10117.64705882353</v>
          </cell>
        </row>
        <row r="1063">
          <cell r="B1063" t="str">
            <v>Heat Pump Pool Heater</v>
          </cell>
          <cell r="F1063" t="str">
            <v>New</v>
          </cell>
          <cell r="G1063" t="str">
            <v>Offices</v>
          </cell>
          <cell r="M1063">
            <v>10117.64705882353</v>
          </cell>
        </row>
        <row r="1064">
          <cell r="B1064" t="str">
            <v>Heat Pump Pool Heater</v>
          </cell>
          <cell r="F1064" t="str">
            <v>New</v>
          </cell>
          <cell r="G1064" t="str">
            <v>Restaurants</v>
          </cell>
          <cell r="M1064">
            <v>10117.64705882353</v>
          </cell>
        </row>
        <row r="1065">
          <cell r="B1065" t="str">
            <v>Heat Pump Pool Heater</v>
          </cell>
          <cell r="F1065" t="str">
            <v>New</v>
          </cell>
          <cell r="G1065" t="str">
            <v>Retail</v>
          </cell>
          <cell r="M1065">
            <v>10117.64705882353</v>
          </cell>
        </row>
        <row r="1066">
          <cell r="B1066" t="str">
            <v>Heat Pump Pool Heater</v>
          </cell>
          <cell r="F1066" t="str">
            <v>New</v>
          </cell>
          <cell r="G1066" t="str">
            <v>Schools K-12</v>
          </cell>
          <cell r="M1066">
            <v>10117.64705882353</v>
          </cell>
        </row>
        <row r="1067">
          <cell r="B1067" t="str">
            <v>Heat Pump Pool Heater</v>
          </cell>
          <cell r="F1067" t="str">
            <v>New</v>
          </cell>
          <cell r="G1067" t="str">
            <v>Warehouse</v>
          </cell>
          <cell r="M1067">
            <v>10117.64705882353</v>
          </cell>
        </row>
        <row r="1068">
          <cell r="B1068" t="str">
            <v>Solar Pool Heater</v>
          </cell>
          <cell r="F1068" t="str">
            <v>Turnover</v>
          </cell>
          <cell r="G1068" t="str">
            <v>Assembly</v>
          </cell>
          <cell r="M1068">
            <v>10890.522875816992</v>
          </cell>
        </row>
        <row r="1069">
          <cell r="B1069" t="str">
            <v>Solar Pool Heater</v>
          </cell>
          <cell r="F1069" t="str">
            <v>Turnover</v>
          </cell>
          <cell r="G1069" t="str">
            <v>College and University</v>
          </cell>
          <cell r="M1069">
            <v>10890.522875816992</v>
          </cell>
        </row>
        <row r="1070">
          <cell r="B1070" t="str">
            <v>Solar Pool Heater</v>
          </cell>
          <cell r="F1070" t="str">
            <v>Turnover</v>
          </cell>
          <cell r="G1070" t="str">
            <v>Grocery</v>
          </cell>
          <cell r="M1070">
            <v>10890.522875816992</v>
          </cell>
        </row>
        <row r="1071">
          <cell r="B1071" t="str">
            <v>Solar Pool Heater</v>
          </cell>
          <cell r="F1071" t="str">
            <v>Turnover</v>
          </cell>
          <cell r="G1071" t="str">
            <v>Healthcare</v>
          </cell>
          <cell r="M1071">
            <v>10890.522875816992</v>
          </cell>
        </row>
        <row r="1072">
          <cell r="B1072" t="str">
            <v>Solar Pool Heater</v>
          </cell>
          <cell r="F1072" t="str">
            <v>Turnover</v>
          </cell>
          <cell r="G1072" t="str">
            <v>Hospitals</v>
          </cell>
          <cell r="M1072">
            <v>10890.522875816992</v>
          </cell>
        </row>
        <row r="1073">
          <cell r="B1073" t="str">
            <v>Solar Pool Heater</v>
          </cell>
          <cell r="F1073" t="str">
            <v>Turnover</v>
          </cell>
          <cell r="G1073" t="str">
            <v>Institutional</v>
          </cell>
          <cell r="M1073">
            <v>10890.522875816992</v>
          </cell>
        </row>
        <row r="1074">
          <cell r="B1074" t="str">
            <v>Solar Pool Heater</v>
          </cell>
          <cell r="F1074" t="str">
            <v>Turnover</v>
          </cell>
          <cell r="G1074" t="str">
            <v>Lodging/Hospitality</v>
          </cell>
          <cell r="M1074">
            <v>10890.522875816992</v>
          </cell>
        </row>
        <row r="1075">
          <cell r="B1075" t="str">
            <v>Solar Pool Heater</v>
          </cell>
          <cell r="F1075" t="str">
            <v>Turnover</v>
          </cell>
          <cell r="G1075" t="str">
            <v>Miscellaneous</v>
          </cell>
          <cell r="M1075">
            <v>10890.522875816992</v>
          </cell>
        </row>
        <row r="1076">
          <cell r="B1076" t="str">
            <v>Solar Pool Heater</v>
          </cell>
          <cell r="F1076" t="str">
            <v>Turnover</v>
          </cell>
          <cell r="G1076" t="str">
            <v>Offices</v>
          </cell>
          <cell r="M1076">
            <v>10890.522875816992</v>
          </cell>
        </row>
        <row r="1077">
          <cell r="B1077" t="str">
            <v>Solar Pool Heater</v>
          </cell>
          <cell r="F1077" t="str">
            <v>Turnover</v>
          </cell>
          <cell r="G1077" t="str">
            <v>Restaurants</v>
          </cell>
          <cell r="M1077">
            <v>10890.522875816992</v>
          </cell>
        </row>
        <row r="1078">
          <cell r="B1078" t="str">
            <v>Solar Pool Heater</v>
          </cell>
          <cell r="F1078" t="str">
            <v>Turnover</v>
          </cell>
          <cell r="G1078" t="str">
            <v>Retail</v>
          </cell>
          <cell r="M1078">
            <v>10890.522875816992</v>
          </cell>
        </row>
        <row r="1079">
          <cell r="B1079" t="str">
            <v>Solar Pool Heater</v>
          </cell>
          <cell r="F1079" t="str">
            <v>Turnover</v>
          </cell>
          <cell r="G1079" t="str">
            <v>Schools K-12</v>
          </cell>
          <cell r="M1079">
            <v>10890.522875816992</v>
          </cell>
        </row>
        <row r="1080">
          <cell r="B1080" t="str">
            <v>Solar Pool Heater</v>
          </cell>
          <cell r="F1080" t="str">
            <v>Turnover</v>
          </cell>
          <cell r="G1080" t="str">
            <v>Warehouse</v>
          </cell>
          <cell r="M1080">
            <v>10890.522875816992</v>
          </cell>
        </row>
        <row r="1081">
          <cell r="B1081" t="str">
            <v>Solar Pool Heater</v>
          </cell>
          <cell r="F1081" t="str">
            <v>New</v>
          </cell>
          <cell r="G1081" t="str">
            <v>Assembly</v>
          </cell>
          <cell r="M1081">
            <v>10890.522875816992</v>
          </cell>
        </row>
        <row r="1082">
          <cell r="B1082" t="str">
            <v>Solar Pool Heater</v>
          </cell>
          <cell r="F1082" t="str">
            <v>New</v>
          </cell>
          <cell r="G1082" t="str">
            <v>College and University</v>
          </cell>
          <cell r="M1082">
            <v>10890.522875816992</v>
          </cell>
        </row>
        <row r="1083">
          <cell r="B1083" t="str">
            <v>Solar Pool Heater</v>
          </cell>
          <cell r="F1083" t="str">
            <v>New</v>
          </cell>
          <cell r="G1083" t="str">
            <v>Grocery</v>
          </cell>
          <cell r="M1083">
            <v>10890.522875816992</v>
          </cell>
        </row>
        <row r="1084">
          <cell r="B1084" t="str">
            <v>Solar Pool Heater</v>
          </cell>
          <cell r="F1084" t="str">
            <v>New</v>
          </cell>
          <cell r="G1084" t="str">
            <v>Healthcare</v>
          </cell>
          <cell r="M1084">
            <v>10890.522875816992</v>
          </cell>
        </row>
        <row r="1085">
          <cell r="B1085" t="str">
            <v>Solar Pool Heater</v>
          </cell>
          <cell r="F1085" t="str">
            <v>New</v>
          </cell>
          <cell r="G1085" t="str">
            <v>Hospitals</v>
          </cell>
          <cell r="M1085">
            <v>10890.522875816992</v>
          </cell>
        </row>
        <row r="1086">
          <cell r="B1086" t="str">
            <v>Solar Pool Heater</v>
          </cell>
          <cell r="F1086" t="str">
            <v>New</v>
          </cell>
          <cell r="G1086" t="str">
            <v>Institutional</v>
          </cell>
          <cell r="M1086">
            <v>10890.522875816992</v>
          </cell>
        </row>
        <row r="1087">
          <cell r="B1087" t="str">
            <v>Solar Pool Heater</v>
          </cell>
          <cell r="F1087" t="str">
            <v>New</v>
          </cell>
          <cell r="G1087" t="str">
            <v>Lodging/Hospitality</v>
          </cell>
          <cell r="M1087">
            <v>10890.522875816992</v>
          </cell>
        </row>
        <row r="1088">
          <cell r="B1088" t="str">
            <v>Solar Pool Heater</v>
          </cell>
          <cell r="F1088" t="str">
            <v>New</v>
          </cell>
          <cell r="G1088" t="str">
            <v>Miscellaneous</v>
          </cell>
          <cell r="M1088">
            <v>10890.522875816992</v>
          </cell>
        </row>
        <row r="1089">
          <cell r="B1089" t="str">
            <v>Solar Pool Heater</v>
          </cell>
          <cell r="F1089" t="str">
            <v>New</v>
          </cell>
          <cell r="G1089" t="str">
            <v>Offices</v>
          </cell>
          <cell r="M1089">
            <v>10890.522875816992</v>
          </cell>
        </row>
        <row r="1090">
          <cell r="B1090" t="str">
            <v>Solar Pool Heater</v>
          </cell>
          <cell r="F1090" t="str">
            <v>New</v>
          </cell>
          <cell r="G1090" t="str">
            <v>Restaurants</v>
          </cell>
          <cell r="M1090">
            <v>10890.522875816992</v>
          </cell>
        </row>
        <row r="1091">
          <cell r="B1091" t="str">
            <v>Solar Pool Heater</v>
          </cell>
          <cell r="F1091" t="str">
            <v>New</v>
          </cell>
          <cell r="G1091" t="str">
            <v>Retail</v>
          </cell>
          <cell r="M1091">
            <v>10890.522875816992</v>
          </cell>
        </row>
        <row r="1092">
          <cell r="B1092" t="str">
            <v>Solar Pool Heater</v>
          </cell>
          <cell r="F1092" t="str">
            <v>New</v>
          </cell>
          <cell r="G1092" t="str">
            <v>Schools K-12</v>
          </cell>
          <cell r="M1092">
            <v>10890.522875816992</v>
          </cell>
        </row>
        <row r="1093">
          <cell r="B1093" t="str">
            <v>Solar Pool Heater</v>
          </cell>
          <cell r="F1093" t="str">
            <v>New</v>
          </cell>
          <cell r="G1093" t="str">
            <v>Warehouse</v>
          </cell>
          <cell r="M1093">
            <v>10890.522875816992</v>
          </cell>
        </row>
        <row r="1094">
          <cell r="B1094" t="str">
            <v>Solar Powered Pool Pump</v>
          </cell>
          <cell r="F1094" t="str">
            <v>Turnover</v>
          </cell>
          <cell r="G1094" t="str">
            <v>Assembly</v>
          </cell>
          <cell r="M1094">
            <v>2183.3199999999997</v>
          </cell>
        </row>
        <row r="1095">
          <cell r="B1095" t="str">
            <v>Solar Powered Pool Pump</v>
          </cell>
          <cell r="F1095" t="str">
            <v>Turnover</v>
          </cell>
          <cell r="G1095" t="str">
            <v>College and University</v>
          </cell>
          <cell r="M1095">
            <v>2183.3199999999997</v>
          </cell>
        </row>
        <row r="1096">
          <cell r="B1096" t="str">
            <v>Solar Powered Pool Pump</v>
          </cell>
          <cell r="F1096" t="str">
            <v>Turnover</v>
          </cell>
          <cell r="G1096" t="str">
            <v>Grocery</v>
          </cell>
          <cell r="M1096">
            <v>2183.3199999999997</v>
          </cell>
        </row>
        <row r="1097">
          <cell r="B1097" t="str">
            <v>Solar Powered Pool Pump</v>
          </cell>
          <cell r="F1097" t="str">
            <v>Turnover</v>
          </cell>
          <cell r="G1097" t="str">
            <v>Healthcare</v>
          </cell>
          <cell r="M1097">
            <v>2183.3199999999997</v>
          </cell>
        </row>
        <row r="1098">
          <cell r="B1098" t="str">
            <v>Solar Powered Pool Pump</v>
          </cell>
          <cell r="F1098" t="str">
            <v>Turnover</v>
          </cell>
          <cell r="G1098" t="str">
            <v>Hospitals</v>
          </cell>
          <cell r="M1098">
            <v>2183.3199999999997</v>
          </cell>
        </row>
        <row r="1099">
          <cell r="B1099" t="str">
            <v>Solar Powered Pool Pump</v>
          </cell>
          <cell r="F1099" t="str">
            <v>Turnover</v>
          </cell>
          <cell r="G1099" t="str">
            <v>Institutional</v>
          </cell>
          <cell r="M1099">
            <v>2183.3199999999997</v>
          </cell>
        </row>
        <row r="1100">
          <cell r="B1100" t="str">
            <v>Solar Powered Pool Pump</v>
          </cell>
          <cell r="F1100" t="str">
            <v>Turnover</v>
          </cell>
          <cell r="G1100" t="str">
            <v>Lodging/Hospitality</v>
          </cell>
          <cell r="M1100">
            <v>2183.3199999999997</v>
          </cell>
        </row>
        <row r="1101">
          <cell r="B1101" t="str">
            <v>Solar Powered Pool Pump</v>
          </cell>
          <cell r="F1101" t="str">
            <v>Turnover</v>
          </cell>
          <cell r="G1101" t="str">
            <v>Miscellaneous</v>
          </cell>
          <cell r="M1101">
            <v>2183.3199999999997</v>
          </cell>
        </row>
        <row r="1102">
          <cell r="B1102" t="str">
            <v>Solar Powered Pool Pump</v>
          </cell>
          <cell r="F1102" t="str">
            <v>Turnover</v>
          </cell>
          <cell r="G1102" t="str">
            <v>Offices</v>
          </cell>
          <cell r="M1102">
            <v>2183.3199999999997</v>
          </cell>
        </row>
        <row r="1103">
          <cell r="B1103" t="str">
            <v>Solar Powered Pool Pump</v>
          </cell>
          <cell r="F1103" t="str">
            <v>Turnover</v>
          </cell>
          <cell r="G1103" t="str">
            <v>Restaurants</v>
          </cell>
          <cell r="M1103">
            <v>2183.3199999999997</v>
          </cell>
        </row>
        <row r="1104">
          <cell r="B1104" t="str">
            <v>Solar Powered Pool Pump</v>
          </cell>
          <cell r="F1104" t="str">
            <v>Turnover</v>
          </cell>
          <cell r="G1104" t="str">
            <v>Retail</v>
          </cell>
          <cell r="M1104">
            <v>2183.3199999999997</v>
          </cell>
        </row>
        <row r="1105">
          <cell r="B1105" t="str">
            <v>Solar Powered Pool Pump</v>
          </cell>
          <cell r="F1105" t="str">
            <v>Turnover</v>
          </cell>
          <cell r="G1105" t="str">
            <v>Schools K-12</v>
          </cell>
          <cell r="M1105">
            <v>2183.3199999999997</v>
          </cell>
        </row>
        <row r="1106">
          <cell r="B1106" t="str">
            <v>Solar Powered Pool Pump</v>
          </cell>
          <cell r="F1106" t="str">
            <v>New</v>
          </cell>
          <cell r="G1106" t="str">
            <v>Assembly</v>
          </cell>
          <cell r="M1106">
            <v>1137.2600000000002</v>
          </cell>
        </row>
        <row r="1107">
          <cell r="B1107" t="str">
            <v>Solar Powered Pool Pump</v>
          </cell>
          <cell r="F1107" t="str">
            <v>New</v>
          </cell>
          <cell r="G1107" t="str">
            <v>College and University</v>
          </cell>
          <cell r="M1107">
            <v>1137.2600000000002</v>
          </cell>
        </row>
        <row r="1108">
          <cell r="B1108" t="str">
            <v>Solar Powered Pool Pump</v>
          </cell>
          <cell r="F1108" t="str">
            <v>New</v>
          </cell>
          <cell r="G1108" t="str">
            <v>Grocery</v>
          </cell>
          <cell r="M1108">
            <v>1137.2600000000002</v>
          </cell>
        </row>
        <row r="1109">
          <cell r="B1109" t="str">
            <v>Solar Powered Pool Pump</v>
          </cell>
          <cell r="F1109" t="str">
            <v>New</v>
          </cell>
          <cell r="G1109" t="str">
            <v>Healthcare</v>
          </cell>
          <cell r="M1109">
            <v>1137.2600000000002</v>
          </cell>
        </row>
        <row r="1110">
          <cell r="B1110" t="str">
            <v>Solar Powered Pool Pump</v>
          </cell>
          <cell r="F1110" t="str">
            <v>New</v>
          </cell>
          <cell r="G1110" t="str">
            <v>Hospitals</v>
          </cell>
          <cell r="M1110">
            <v>1137.2600000000002</v>
          </cell>
        </row>
        <row r="1111">
          <cell r="B1111" t="str">
            <v>Solar Powered Pool Pump</v>
          </cell>
          <cell r="F1111" t="str">
            <v>New</v>
          </cell>
          <cell r="G1111" t="str">
            <v>Institutional</v>
          </cell>
          <cell r="M1111">
            <v>1137.2600000000002</v>
          </cell>
        </row>
        <row r="1112">
          <cell r="B1112" t="str">
            <v>Solar Powered Pool Pump</v>
          </cell>
          <cell r="F1112" t="str">
            <v>New</v>
          </cell>
          <cell r="G1112" t="str">
            <v>Lodging/Hospitality</v>
          </cell>
          <cell r="M1112">
            <v>1137.2600000000002</v>
          </cell>
        </row>
        <row r="1113">
          <cell r="B1113" t="str">
            <v>Solar Powered Pool Pump</v>
          </cell>
          <cell r="F1113" t="str">
            <v>New</v>
          </cell>
          <cell r="G1113" t="str">
            <v>Miscellaneous</v>
          </cell>
          <cell r="M1113">
            <v>1137.2600000000002</v>
          </cell>
        </row>
        <row r="1114">
          <cell r="B1114" t="str">
            <v>Solar Powered Pool Pump</v>
          </cell>
          <cell r="F1114" t="str">
            <v>New</v>
          </cell>
          <cell r="G1114" t="str">
            <v>Offices</v>
          </cell>
          <cell r="M1114">
            <v>1137.2600000000002</v>
          </cell>
        </row>
        <row r="1115">
          <cell r="B1115" t="str">
            <v>Solar Powered Pool Pump</v>
          </cell>
          <cell r="F1115" t="str">
            <v>New</v>
          </cell>
          <cell r="G1115" t="str">
            <v>Restaurants</v>
          </cell>
          <cell r="M1115">
            <v>1137.2600000000002</v>
          </cell>
        </row>
        <row r="1116">
          <cell r="B1116" t="str">
            <v>Solar Powered Pool Pump</v>
          </cell>
          <cell r="F1116" t="str">
            <v>New</v>
          </cell>
          <cell r="G1116" t="str">
            <v>Retail</v>
          </cell>
          <cell r="M1116">
            <v>1137.2600000000002</v>
          </cell>
        </row>
        <row r="1117">
          <cell r="B1117" t="str">
            <v>Solar Powered Pool Pump</v>
          </cell>
          <cell r="F1117" t="str">
            <v>New</v>
          </cell>
          <cell r="G1117" t="str">
            <v>Schools K-12</v>
          </cell>
          <cell r="M1117">
            <v>1137.2600000000002</v>
          </cell>
        </row>
        <row r="1118">
          <cell r="B1118" t="str">
            <v>Two Speed Pool Pump</v>
          </cell>
          <cell r="F1118" t="str">
            <v>Turnover</v>
          </cell>
          <cell r="G1118" t="str">
            <v>Assembly</v>
          </cell>
          <cell r="M1118">
            <v>1046.0599999999995</v>
          </cell>
        </row>
        <row r="1119">
          <cell r="B1119" t="str">
            <v>Two Speed Pool Pump</v>
          </cell>
          <cell r="F1119" t="str">
            <v>Turnover</v>
          </cell>
          <cell r="G1119" t="str">
            <v>College and University</v>
          </cell>
          <cell r="M1119">
            <v>1046.0599999999995</v>
          </cell>
        </row>
        <row r="1120">
          <cell r="B1120" t="str">
            <v>Two Speed Pool Pump</v>
          </cell>
          <cell r="F1120" t="str">
            <v>Turnover</v>
          </cell>
          <cell r="G1120" t="str">
            <v>Grocery</v>
          </cell>
          <cell r="M1120">
            <v>1046.0599999999995</v>
          </cell>
        </row>
        <row r="1121">
          <cell r="B1121" t="str">
            <v>Two Speed Pool Pump</v>
          </cell>
          <cell r="F1121" t="str">
            <v>Turnover</v>
          </cell>
          <cell r="G1121" t="str">
            <v>Healthcare</v>
          </cell>
          <cell r="M1121">
            <v>1046.0599999999995</v>
          </cell>
        </row>
        <row r="1122">
          <cell r="B1122" t="str">
            <v>Two Speed Pool Pump</v>
          </cell>
          <cell r="F1122" t="str">
            <v>Turnover</v>
          </cell>
          <cell r="G1122" t="str">
            <v>Hospitals</v>
          </cell>
          <cell r="M1122">
            <v>1046.0599999999995</v>
          </cell>
        </row>
        <row r="1123">
          <cell r="B1123" t="str">
            <v>Two Speed Pool Pump</v>
          </cell>
          <cell r="F1123" t="str">
            <v>Turnover</v>
          </cell>
          <cell r="G1123" t="str">
            <v>Institutional</v>
          </cell>
          <cell r="M1123">
            <v>1046.0599999999995</v>
          </cell>
        </row>
        <row r="1124">
          <cell r="B1124" t="str">
            <v>Two Speed Pool Pump</v>
          </cell>
          <cell r="F1124" t="str">
            <v>Turnover</v>
          </cell>
          <cell r="G1124" t="str">
            <v>Lodging/Hospitality</v>
          </cell>
          <cell r="M1124">
            <v>1046.0599999999995</v>
          </cell>
        </row>
        <row r="1125">
          <cell r="B1125" t="str">
            <v>Two Speed Pool Pump</v>
          </cell>
          <cell r="F1125" t="str">
            <v>Turnover</v>
          </cell>
          <cell r="G1125" t="str">
            <v>Miscellaneous</v>
          </cell>
          <cell r="M1125">
            <v>1046.0599999999995</v>
          </cell>
        </row>
        <row r="1126">
          <cell r="B1126" t="str">
            <v>Two Speed Pool Pump</v>
          </cell>
          <cell r="F1126" t="str">
            <v>Turnover</v>
          </cell>
          <cell r="G1126" t="str">
            <v>Offices</v>
          </cell>
          <cell r="M1126">
            <v>1046.0599999999995</v>
          </cell>
        </row>
        <row r="1127">
          <cell r="B1127" t="str">
            <v>Two Speed Pool Pump</v>
          </cell>
          <cell r="F1127" t="str">
            <v>Turnover</v>
          </cell>
          <cell r="G1127" t="str">
            <v>Restaurants</v>
          </cell>
          <cell r="M1127">
            <v>1046.0599999999995</v>
          </cell>
        </row>
        <row r="1128">
          <cell r="B1128" t="str">
            <v>Two Speed Pool Pump</v>
          </cell>
          <cell r="F1128" t="str">
            <v>Turnover</v>
          </cell>
          <cell r="G1128" t="str">
            <v>Retail</v>
          </cell>
          <cell r="M1128">
            <v>1046.0599999999995</v>
          </cell>
        </row>
        <row r="1129">
          <cell r="B1129" t="str">
            <v>Two Speed Pool Pump</v>
          </cell>
          <cell r="F1129" t="str">
            <v>Turnover</v>
          </cell>
          <cell r="G1129" t="str">
            <v>Schools K-12</v>
          </cell>
          <cell r="M1129">
            <v>1046.0599999999995</v>
          </cell>
        </row>
        <row r="1130">
          <cell r="B1130" t="str">
            <v>Two Speed Pool Pump</v>
          </cell>
          <cell r="F1130" t="str">
            <v>Turnover</v>
          </cell>
          <cell r="G1130" t="str">
            <v>Warehouse</v>
          </cell>
          <cell r="M1130">
            <v>1046.0599999999995</v>
          </cell>
        </row>
        <row r="1131">
          <cell r="B1131" t="str">
            <v>Two Speed Pool Pump</v>
          </cell>
          <cell r="F1131" t="str">
            <v>New</v>
          </cell>
          <cell r="G1131" t="str">
            <v>Assembly</v>
          </cell>
          <cell r="M1131">
            <v>0</v>
          </cell>
        </row>
        <row r="1132">
          <cell r="B1132" t="str">
            <v>Two Speed Pool Pump</v>
          </cell>
          <cell r="F1132" t="str">
            <v>New</v>
          </cell>
          <cell r="G1132" t="str">
            <v>College and University</v>
          </cell>
          <cell r="M1132">
            <v>0</v>
          </cell>
        </row>
        <row r="1133">
          <cell r="B1133" t="str">
            <v>Two Speed Pool Pump</v>
          </cell>
          <cell r="F1133" t="str">
            <v>New</v>
          </cell>
          <cell r="G1133" t="str">
            <v>Grocery</v>
          </cell>
          <cell r="M1133">
            <v>0</v>
          </cell>
        </row>
        <row r="1134">
          <cell r="B1134" t="str">
            <v>Two Speed Pool Pump</v>
          </cell>
          <cell r="F1134" t="str">
            <v>New</v>
          </cell>
          <cell r="G1134" t="str">
            <v>Healthcare</v>
          </cell>
          <cell r="M1134">
            <v>0</v>
          </cell>
        </row>
        <row r="1135">
          <cell r="B1135" t="str">
            <v>Two Speed Pool Pump</v>
          </cell>
          <cell r="F1135" t="str">
            <v>New</v>
          </cell>
          <cell r="G1135" t="str">
            <v>Hospitals</v>
          </cell>
          <cell r="M1135">
            <v>0</v>
          </cell>
        </row>
        <row r="1136">
          <cell r="B1136" t="str">
            <v>Two Speed Pool Pump</v>
          </cell>
          <cell r="F1136" t="str">
            <v>New</v>
          </cell>
          <cell r="G1136" t="str">
            <v>Institutional</v>
          </cell>
          <cell r="M1136">
            <v>0</v>
          </cell>
        </row>
        <row r="1137">
          <cell r="B1137" t="str">
            <v>Two Speed Pool Pump</v>
          </cell>
          <cell r="F1137" t="str">
            <v>New</v>
          </cell>
          <cell r="G1137" t="str">
            <v>Lodging/Hospitality</v>
          </cell>
          <cell r="M1137">
            <v>0</v>
          </cell>
        </row>
        <row r="1138">
          <cell r="B1138" t="str">
            <v>Two Speed Pool Pump</v>
          </cell>
          <cell r="F1138" t="str">
            <v>New</v>
          </cell>
          <cell r="G1138" t="str">
            <v>Miscellaneous</v>
          </cell>
          <cell r="M1138">
            <v>0</v>
          </cell>
        </row>
        <row r="1139">
          <cell r="B1139" t="str">
            <v>Two Speed Pool Pump</v>
          </cell>
          <cell r="F1139" t="str">
            <v>New</v>
          </cell>
          <cell r="G1139" t="str">
            <v>Offices</v>
          </cell>
          <cell r="M1139">
            <v>0</v>
          </cell>
        </row>
        <row r="1140">
          <cell r="B1140" t="str">
            <v>Two Speed Pool Pump</v>
          </cell>
          <cell r="F1140" t="str">
            <v>New</v>
          </cell>
          <cell r="G1140" t="str">
            <v>Restaurants</v>
          </cell>
          <cell r="M1140">
            <v>0</v>
          </cell>
        </row>
        <row r="1141">
          <cell r="B1141" t="str">
            <v>Two Speed Pool Pump</v>
          </cell>
          <cell r="F1141" t="str">
            <v>New</v>
          </cell>
          <cell r="G1141" t="str">
            <v>Retail</v>
          </cell>
          <cell r="M1141">
            <v>0</v>
          </cell>
        </row>
        <row r="1142">
          <cell r="B1142" t="str">
            <v>Two Speed Pool Pump</v>
          </cell>
          <cell r="F1142" t="str">
            <v>New</v>
          </cell>
          <cell r="G1142" t="str">
            <v>Schools K-12</v>
          </cell>
          <cell r="M1142">
            <v>0</v>
          </cell>
        </row>
        <row r="1143">
          <cell r="B1143" t="str">
            <v>Two Speed Pool Pump</v>
          </cell>
          <cell r="F1143" t="str">
            <v>New</v>
          </cell>
          <cell r="G1143" t="str">
            <v>Warehouse</v>
          </cell>
          <cell r="M1143">
            <v>0</v>
          </cell>
        </row>
        <row r="1144">
          <cell r="B1144" t="str">
            <v>Variable Speed Pool Pump</v>
          </cell>
          <cell r="F1144" t="str">
            <v>Turnover</v>
          </cell>
          <cell r="G1144" t="str">
            <v>Assembly</v>
          </cell>
          <cell r="M1144">
            <v>3161.83</v>
          </cell>
        </row>
        <row r="1145">
          <cell r="B1145" t="str">
            <v>Variable Speed Pool Pump</v>
          </cell>
          <cell r="F1145" t="str">
            <v>Turnover</v>
          </cell>
          <cell r="G1145" t="str">
            <v>College and University</v>
          </cell>
          <cell r="M1145">
            <v>3161.83</v>
          </cell>
        </row>
        <row r="1146">
          <cell r="B1146" t="str">
            <v>Variable Speed Pool Pump</v>
          </cell>
          <cell r="F1146" t="str">
            <v>Turnover</v>
          </cell>
          <cell r="G1146" t="str">
            <v>Grocery</v>
          </cell>
          <cell r="M1146">
            <v>3161.83</v>
          </cell>
        </row>
        <row r="1147">
          <cell r="B1147" t="str">
            <v>Variable Speed Pool Pump</v>
          </cell>
          <cell r="F1147" t="str">
            <v>Turnover</v>
          </cell>
          <cell r="G1147" t="str">
            <v>Healthcare</v>
          </cell>
          <cell r="M1147">
            <v>3161.83</v>
          </cell>
        </row>
        <row r="1148">
          <cell r="B1148" t="str">
            <v>Variable Speed Pool Pump</v>
          </cell>
          <cell r="F1148" t="str">
            <v>Turnover</v>
          </cell>
          <cell r="G1148" t="str">
            <v>Hospitals</v>
          </cell>
          <cell r="M1148">
            <v>3161.83</v>
          </cell>
        </row>
        <row r="1149">
          <cell r="B1149" t="str">
            <v>Variable Speed Pool Pump</v>
          </cell>
          <cell r="F1149" t="str">
            <v>Turnover</v>
          </cell>
          <cell r="G1149" t="str">
            <v>Institutional</v>
          </cell>
          <cell r="M1149">
            <v>3161.83</v>
          </cell>
        </row>
        <row r="1150">
          <cell r="B1150" t="str">
            <v>Variable Speed Pool Pump</v>
          </cell>
          <cell r="F1150" t="str">
            <v>Turnover</v>
          </cell>
          <cell r="G1150" t="str">
            <v>Lodging/Hospitality</v>
          </cell>
          <cell r="M1150">
            <v>3161.83</v>
          </cell>
        </row>
        <row r="1151">
          <cell r="B1151" t="str">
            <v>Variable Speed Pool Pump</v>
          </cell>
          <cell r="F1151" t="str">
            <v>Turnover</v>
          </cell>
          <cell r="G1151" t="str">
            <v>Miscellaneous</v>
          </cell>
          <cell r="M1151">
            <v>3161.83</v>
          </cell>
        </row>
        <row r="1152">
          <cell r="B1152" t="str">
            <v>Variable Speed Pool Pump</v>
          </cell>
          <cell r="F1152" t="str">
            <v>Turnover</v>
          </cell>
          <cell r="G1152" t="str">
            <v>Offices</v>
          </cell>
          <cell r="M1152">
            <v>3161.83</v>
          </cell>
        </row>
        <row r="1153">
          <cell r="B1153" t="str">
            <v>Variable Speed Pool Pump</v>
          </cell>
          <cell r="F1153" t="str">
            <v>Turnover</v>
          </cell>
          <cell r="G1153" t="str">
            <v>Restaurants</v>
          </cell>
          <cell r="M1153">
            <v>3161.83</v>
          </cell>
        </row>
        <row r="1154">
          <cell r="B1154" t="str">
            <v>Variable Speed Pool Pump</v>
          </cell>
          <cell r="F1154" t="str">
            <v>Turnover</v>
          </cell>
          <cell r="G1154" t="str">
            <v>Retail</v>
          </cell>
          <cell r="M1154">
            <v>3161.83</v>
          </cell>
        </row>
        <row r="1155">
          <cell r="B1155" t="str">
            <v>Variable Speed Pool Pump</v>
          </cell>
          <cell r="F1155" t="str">
            <v>Turnover</v>
          </cell>
          <cell r="G1155" t="str">
            <v>Schools K-12</v>
          </cell>
          <cell r="M1155">
            <v>3161.83</v>
          </cell>
        </row>
        <row r="1156">
          <cell r="B1156" t="str">
            <v>Variable Speed Pool Pump</v>
          </cell>
          <cell r="F1156" t="str">
            <v>New</v>
          </cell>
          <cell r="G1156" t="str">
            <v>Assembly</v>
          </cell>
          <cell r="M1156">
            <v>2115.7700000000004</v>
          </cell>
        </row>
        <row r="1157">
          <cell r="B1157" t="str">
            <v>Variable Speed Pool Pump</v>
          </cell>
          <cell r="F1157" t="str">
            <v>New</v>
          </cell>
          <cell r="G1157" t="str">
            <v>College and University</v>
          </cell>
          <cell r="M1157">
            <v>2115.7700000000004</v>
          </cell>
        </row>
        <row r="1158">
          <cell r="B1158" t="str">
            <v>Variable Speed Pool Pump</v>
          </cell>
          <cell r="F1158" t="str">
            <v>New</v>
          </cell>
          <cell r="G1158" t="str">
            <v>Grocery</v>
          </cell>
          <cell r="M1158">
            <v>2115.7700000000004</v>
          </cell>
        </row>
        <row r="1159">
          <cell r="B1159" t="str">
            <v>Variable Speed Pool Pump</v>
          </cell>
          <cell r="F1159" t="str">
            <v>New</v>
          </cell>
          <cell r="G1159" t="str">
            <v>Healthcare</v>
          </cell>
          <cell r="M1159">
            <v>2115.7700000000004</v>
          </cell>
        </row>
        <row r="1160">
          <cell r="B1160" t="str">
            <v>Variable Speed Pool Pump</v>
          </cell>
          <cell r="F1160" t="str">
            <v>New</v>
          </cell>
          <cell r="G1160" t="str">
            <v>Hospitals</v>
          </cell>
          <cell r="M1160">
            <v>2115.7700000000004</v>
          </cell>
        </row>
        <row r="1161">
          <cell r="B1161" t="str">
            <v>Variable Speed Pool Pump</v>
          </cell>
          <cell r="F1161" t="str">
            <v>New</v>
          </cell>
          <cell r="G1161" t="str">
            <v>Institutional</v>
          </cell>
          <cell r="M1161">
            <v>2115.7700000000004</v>
          </cell>
        </row>
        <row r="1162">
          <cell r="B1162" t="str">
            <v>Variable Speed Pool Pump</v>
          </cell>
          <cell r="F1162" t="str">
            <v>New</v>
          </cell>
          <cell r="G1162" t="str">
            <v>Lodging/Hospitality</v>
          </cell>
          <cell r="M1162">
            <v>2115.7700000000004</v>
          </cell>
        </row>
        <row r="1163">
          <cell r="B1163" t="str">
            <v>Variable Speed Pool Pump</v>
          </cell>
          <cell r="F1163" t="str">
            <v>New</v>
          </cell>
          <cell r="G1163" t="str">
            <v>Miscellaneous</v>
          </cell>
          <cell r="M1163">
            <v>2115.7700000000004</v>
          </cell>
        </row>
        <row r="1164">
          <cell r="B1164" t="str">
            <v>Variable Speed Pool Pump</v>
          </cell>
          <cell r="F1164" t="str">
            <v>New</v>
          </cell>
          <cell r="G1164" t="str">
            <v>Offices</v>
          </cell>
          <cell r="M1164">
            <v>2115.7700000000004</v>
          </cell>
        </row>
        <row r="1165">
          <cell r="B1165" t="str">
            <v>Variable Speed Pool Pump</v>
          </cell>
          <cell r="F1165" t="str">
            <v>New</v>
          </cell>
          <cell r="G1165" t="str">
            <v>Restaurants</v>
          </cell>
          <cell r="M1165">
            <v>2115.7700000000004</v>
          </cell>
        </row>
        <row r="1166">
          <cell r="B1166" t="str">
            <v>Variable Speed Pool Pump</v>
          </cell>
          <cell r="F1166" t="str">
            <v>New</v>
          </cell>
          <cell r="G1166" t="str">
            <v>Retail</v>
          </cell>
          <cell r="M1166">
            <v>2115.7700000000004</v>
          </cell>
        </row>
        <row r="1167">
          <cell r="B1167" t="str">
            <v>Variable Speed Pool Pump</v>
          </cell>
          <cell r="F1167" t="str">
            <v>New</v>
          </cell>
          <cell r="G1167" t="str">
            <v>Schools K-12</v>
          </cell>
          <cell r="M1167">
            <v>2115.7700000000004</v>
          </cell>
        </row>
        <row r="1168">
          <cell r="B1168" t="str">
            <v>ENERGY STAR Imaging Equipment</v>
          </cell>
          <cell r="F1168" t="str">
            <v>Turnover</v>
          </cell>
          <cell r="G1168" t="str">
            <v>Assembly</v>
          </cell>
          <cell r="M1168">
            <v>416.80000000000007</v>
          </cell>
        </row>
        <row r="1169">
          <cell r="B1169" t="str">
            <v>ENERGY STAR Imaging Equipment</v>
          </cell>
          <cell r="F1169" t="str">
            <v>Turnover</v>
          </cell>
          <cell r="G1169" t="str">
            <v>College and University</v>
          </cell>
          <cell r="M1169">
            <v>416.80000000000007</v>
          </cell>
        </row>
        <row r="1170">
          <cell r="B1170" t="str">
            <v>ENERGY STAR Imaging Equipment</v>
          </cell>
          <cell r="F1170" t="str">
            <v>Turnover</v>
          </cell>
          <cell r="G1170" t="str">
            <v>Grocery</v>
          </cell>
          <cell r="M1170">
            <v>416.80000000000007</v>
          </cell>
        </row>
        <row r="1171">
          <cell r="B1171" t="str">
            <v>ENERGY STAR Imaging Equipment</v>
          </cell>
          <cell r="F1171" t="str">
            <v>Turnover</v>
          </cell>
          <cell r="G1171" t="str">
            <v>Healthcare</v>
          </cell>
          <cell r="M1171">
            <v>416.80000000000007</v>
          </cell>
        </row>
        <row r="1172">
          <cell r="B1172" t="str">
            <v>ENERGY STAR Imaging Equipment</v>
          </cell>
          <cell r="F1172" t="str">
            <v>Turnover</v>
          </cell>
          <cell r="G1172" t="str">
            <v>Hospitals</v>
          </cell>
          <cell r="M1172">
            <v>416.80000000000007</v>
          </cell>
        </row>
        <row r="1173">
          <cell r="B1173" t="str">
            <v>ENERGY STAR Imaging Equipment</v>
          </cell>
          <cell r="F1173" t="str">
            <v>Turnover</v>
          </cell>
          <cell r="G1173" t="str">
            <v>Institutional</v>
          </cell>
          <cell r="M1173">
            <v>416.80000000000007</v>
          </cell>
        </row>
        <row r="1174">
          <cell r="B1174" t="str">
            <v>ENERGY STAR Imaging Equipment</v>
          </cell>
          <cell r="F1174" t="str">
            <v>Turnover</v>
          </cell>
          <cell r="G1174" t="str">
            <v>Lodging/Hospitality</v>
          </cell>
          <cell r="M1174">
            <v>416.80000000000007</v>
          </cell>
        </row>
        <row r="1175">
          <cell r="B1175" t="str">
            <v>ENERGY STAR Imaging Equipment</v>
          </cell>
          <cell r="F1175" t="str">
            <v>Turnover</v>
          </cell>
          <cell r="G1175" t="str">
            <v>Miscellaneous</v>
          </cell>
          <cell r="M1175">
            <v>416.80000000000007</v>
          </cell>
        </row>
        <row r="1176">
          <cell r="B1176" t="str">
            <v>ENERGY STAR Imaging Equipment</v>
          </cell>
          <cell r="F1176" t="str">
            <v>Turnover</v>
          </cell>
          <cell r="G1176" t="str">
            <v>Offices</v>
          </cell>
          <cell r="M1176">
            <v>416.80000000000007</v>
          </cell>
        </row>
        <row r="1177">
          <cell r="B1177" t="str">
            <v>ENERGY STAR Imaging Equipment</v>
          </cell>
          <cell r="F1177" t="str">
            <v>Turnover</v>
          </cell>
          <cell r="G1177" t="str">
            <v>Restaurants</v>
          </cell>
          <cell r="M1177">
            <v>416.80000000000007</v>
          </cell>
        </row>
        <row r="1178">
          <cell r="B1178" t="str">
            <v>ENERGY STAR Imaging Equipment</v>
          </cell>
          <cell r="F1178" t="str">
            <v>Turnover</v>
          </cell>
          <cell r="G1178" t="str">
            <v>Retail</v>
          </cell>
          <cell r="M1178">
            <v>416.80000000000007</v>
          </cell>
        </row>
        <row r="1179">
          <cell r="B1179" t="str">
            <v>ENERGY STAR Imaging Equipment</v>
          </cell>
          <cell r="F1179" t="str">
            <v>Turnover</v>
          </cell>
          <cell r="G1179" t="str">
            <v>Schools K-12</v>
          </cell>
          <cell r="M1179">
            <v>416.80000000000007</v>
          </cell>
        </row>
        <row r="1180">
          <cell r="B1180" t="str">
            <v>ENERGY STAR Imaging Equipment</v>
          </cell>
          <cell r="F1180" t="str">
            <v>Turnover</v>
          </cell>
          <cell r="G1180" t="str">
            <v>Warehouse</v>
          </cell>
          <cell r="M1180">
            <v>416.80000000000007</v>
          </cell>
        </row>
        <row r="1181">
          <cell r="B1181" t="str">
            <v>ENERGY STAR Imaging Equipment</v>
          </cell>
          <cell r="F1181" t="str">
            <v>New</v>
          </cell>
          <cell r="G1181" t="str">
            <v>Assembly</v>
          </cell>
          <cell r="M1181">
            <v>416.80000000000007</v>
          </cell>
        </row>
        <row r="1182">
          <cell r="B1182" t="str">
            <v>ENERGY STAR Imaging Equipment</v>
          </cell>
          <cell r="F1182" t="str">
            <v>New</v>
          </cell>
          <cell r="G1182" t="str">
            <v>College and University</v>
          </cell>
          <cell r="M1182">
            <v>416.80000000000007</v>
          </cell>
        </row>
        <row r="1183">
          <cell r="B1183" t="str">
            <v>ENERGY STAR Imaging Equipment</v>
          </cell>
          <cell r="F1183" t="str">
            <v>New</v>
          </cell>
          <cell r="G1183" t="str">
            <v>Grocery</v>
          </cell>
          <cell r="M1183">
            <v>416.80000000000007</v>
          </cell>
        </row>
        <row r="1184">
          <cell r="B1184" t="str">
            <v>ENERGY STAR Imaging Equipment</v>
          </cell>
          <cell r="F1184" t="str">
            <v>New</v>
          </cell>
          <cell r="G1184" t="str">
            <v>Healthcare</v>
          </cell>
          <cell r="M1184">
            <v>416.80000000000007</v>
          </cell>
        </row>
        <row r="1185">
          <cell r="B1185" t="str">
            <v>ENERGY STAR Imaging Equipment</v>
          </cell>
          <cell r="F1185" t="str">
            <v>New</v>
          </cell>
          <cell r="G1185" t="str">
            <v>Hospitals</v>
          </cell>
          <cell r="M1185">
            <v>416.80000000000007</v>
          </cell>
        </row>
        <row r="1186">
          <cell r="B1186" t="str">
            <v>ENERGY STAR Imaging Equipment</v>
          </cell>
          <cell r="F1186" t="str">
            <v>New</v>
          </cell>
          <cell r="G1186" t="str">
            <v>Institutional</v>
          </cell>
          <cell r="M1186">
            <v>416.80000000000007</v>
          </cell>
        </row>
        <row r="1187">
          <cell r="B1187" t="str">
            <v>ENERGY STAR Imaging Equipment</v>
          </cell>
          <cell r="F1187" t="str">
            <v>New</v>
          </cell>
          <cell r="G1187" t="str">
            <v>Lodging/Hospitality</v>
          </cell>
          <cell r="M1187">
            <v>416.80000000000007</v>
          </cell>
        </row>
        <row r="1188">
          <cell r="B1188" t="str">
            <v>ENERGY STAR Imaging Equipment</v>
          </cell>
          <cell r="F1188" t="str">
            <v>New</v>
          </cell>
          <cell r="G1188" t="str">
            <v>Miscellaneous</v>
          </cell>
          <cell r="M1188">
            <v>416.80000000000007</v>
          </cell>
        </row>
        <row r="1189">
          <cell r="B1189" t="str">
            <v>ENERGY STAR Imaging Equipment</v>
          </cell>
          <cell r="F1189" t="str">
            <v>New</v>
          </cell>
          <cell r="G1189" t="str">
            <v>Offices</v>
          </cell>
          <cell r="M1189">
            <v>416.80000000000007</v>
          </cell>
        </row>
        <row r="1190">
          <cell r="B1190" t="str">
            <v>ENERGY STAR Imaging Equipment</v>
          </cell>
          <cell r="F1190" t="str">
            <v>New</v>
          </cell>
          <cell r="G1190" t="str">
            <v>Restaurants</v>
          </cell>
          <cell r="M1190">
            <v>416.80000000000007</v>
          </cell>
        </row>
        <row r="1191">
          <cell r="B1191" t="str">
            <v>ENERGY STAR Imaging Equipment</v>
          </cell>
          <cell r="F1191" t="str">
            <v>New</v>
          </cell>
          <cell r="G1191" t="str">
            <v>Retail</v>
          </cell>
          <cell r="M1191">
            <v>416.80000000000007</v>
          </cell>
        </row>
        <row r="1192">
          <cell r="B1192" t="str">
            <v>ENERGY STAR Imaging Equipment</v>
          </cell>
          <cell r="F1192" t="str">
            <v>New</v>
          </cell>
          <cell r="G1192" t="str">
            <v>Schools K-12</v>
          </cell>
          <cell r="M1192">
            <v>416.80000000000007</v>
          </cell>
        </row>
        <row r="1193">
          <cell r="B1193" t="str">
            <v>ENERGY STAR Imaging Equipment</v>
          </cell>
          <cell r="F1193" t="str">
            <v>New</v>
          </cell>
          <cell r="G1193" t="str">
            <v>Warehouse</v>
          </cell>
          <cell r="M1193">
            <v>416.80000000000007</v>
          </cell>
        </row>
        <row r="1194">
          <cell r="B1194" t="str">
            <v>Energy Star PCs</v>
          </cell>
          <cell r="F1194" t="str">
            <v>Turnover</v>
          </cell>
          <cell r="G1194" t="str">
            <v>Assembly</v>
          </cell>
          <cell r="M1194">
            <v>123.51540393600004</v>
          </cell>
        </row>
        <row r="1195">
          <cell r="B1195" t="str">
            <v>Energy Star PCs</v>
          </cell>
          <cell r="F1195" t="str">
            <v>Turnover</v>
          </cell>
          <cell r="G1195" t="str">
            <v>College and University</v>
          </cell>
          <cell r="M1195">
            <v>123.51540393600004</v>
          </cell>
        </row>
        <row r="1196">
          <cell r="B1196" t="str">
            <v>Energy Star PCs</v>
          </cell>
          <cell r="F1196" t="str">
            <v>Turnover</v>
          </cell>
          <cell r="G1196" t="str">
            <v>Grocery</v>
          </cell>
          <cell r="M1196">
            <v>123.51540393600004</v>
          </cell>
        </row>
        <row r="1197">
          <cell r="B1197" t="str">
            <v>Energy Star PCs</v>
          </cell>
          <cell r="F1197" t="str">
            <v>Turnover</v>
          </cell>
          <cell r="G1197" t="str">
            <v>Healthcare</v>
          </cell>
          <cell r="M1197">
            <v>123.51540393600004</v>
          </cell>
        </row>
        <row r="1198">
          <cell r="B1198" t="str">
            <v>Energy Star PCs</v>
          </cell>
          <cell r="F1198" t="str">
            <v>Turnover</v>
          </cell>
          <cell r="G1198" t="str">
            <v>Hospitals</v>
          </cell>
          <cell r="M1198">
            <v>123.51540393600004</v>
          </cell>
        </row>
        <row r="1199">
          <cell r="B1199" t="str">
            <v>Energy Star PCs</v>
          </cell>
          <cell r="F1199" t="str">
            <v>Turnover</v>
          </cell>
          <cell r="G1199" t="str">
            <v>Institutional</v>
          </cell>
          <cell r="M1199">
            <v>123.51540393600004</v>
          </cell>
        </row>
        <row r="1200">
          <cell r="B1200" t="str">
            <v>Energy Star PCs</v>
          </cell>
          <cell r="F1200" t="str">
            <v>Turnover</v>
          </cell>
          <cell r="G1200" t="str">
            <v>Lodging/Hospitality</v>
          </cell>
          <cell r="M1200">
            <v>123.51540393600004</v>
          </cell>
        </row>
        <row r="1201">
          <cell r="B1201" t="str">
            <v>Energy Star PCs</v>
          </cell>
          <cell r="F1201" t="str">
            <v>Turnover</v>
          </cell>
          <cell r="G1201" t="str">
            <v>Miscellaneous</v>
          </cell>
          <cell r="M1201">
            <v>123.51540393600004</v>
          </cell>
        </row>
        <row r="1202">
          <cell r="B1202" t="str">
            <v>Energy Star PCs</v>
          </cell>
          <cell r="F1202" t="str">
            <v>Turnover</v>
          </cell>
          <cell r="G1202" t="str">
            <v>Offices</v>
          </cell>
          <cell r="M1202">
            <v>123.51540393600004</v>
          </cell>
        </row>
        <row r="1203">
          <cell r="B1203" t="str">
            <v>Energy Star PCs</v>
          </cell>
          <cell r="F1203" t="str">
            <v>Turnover</v>
          </cell>
          <cell r="G1203" t="str">
            <v>Restaurants</v>
          </cell>
          <cell r="M1203">
            <v>123.51540393600004</v>
          </cell>
        </row>
        <row r="1204">
          <cell r="B1204" t="str">
            <v>Energy Star PCs</v>
          </cell>
          <cell r="F1204" t="str">
            <v>Turnover</v>
          </cell>
          <cell r="G1204" t="str">
            <v>Retail</v>
          </cell>
          <cell r="M1204">
            <v>123.51540393600004</v>
          </cell>
        </row>
        <row r="1205">
          <cell r="B1205" t="str">
            <v>Energy Star PCs</v>
          </cell>
          <cell r="F1205" t="str">
            <v>Turnover</v>
          </cell>
          <cell r="G1205" t="str">
            <v>Schools K-12</v>
          </cell>
          <cell r="M1205">
            <v>123.51540393600004</v>
          </cell>
        </row>
        <row r="1206">
          <cell r="B1206" t="str">
            <v>Energy Star PCs</v>
          </cell>
          <cell r="F1206" t="str">
            <v>Turnover</v>
          </cell>
          <cell r="G1206" t="str">
            <v>Warehouse</v>
          </cell>
          <cell r="M1206">
            <v>123.51540393600004</v>
          </cell>
        </row>
        <row r="1207">
          <cell r="B1207" t="str">
            <v>Energy Star PCs</v>
          </cell>
          <cell r="F1207" t="str">
            <v>New</v>
          </cell>
          <cell r="G1207" t="str">
            <v>Assembly</v>
          </cell>
          <cell r="M1207">
            <v>123.51540393600004</v>
          </cell>
        </row>
        <row r="1208">
          <cell r="B1208" t="str">
            <v>Energy Star PCs</v>
          </cell>
          <cell r="F1208" t="str">
            <v>New</v>
          </cell>
          <cell r="G1208" t="str">
            <v>College and University</v>
          </cell>
          <cell r="M1208">
            <v>123.51540393600004</v>
          </cell>
        </row>
        <row r="1209">
          <cell r="B1209" t="str">
            <v>Energy Star PCs</v>
          </cell>
          <cell r="F1209" t="str">
            <v>New</v>
          </cell>
          <cell r="G1209" t="str">
            <v>Grocery</v>
          </cell>
          <cell r="M1209">
            <v>123.51540393600004</v>
          </cell>
        </row>
        <row r="1210">
          <cell r="B1210" t="str">
            <v>Energy Star PCs</v>
          </cell>
          <cell r="F1210" t="str">
            <v>New</v>
          </cell>
          <cell r="G1210" t="str">
            <v>Healthcare</v>
          </cell>
          <cell r="M1210">
            <v>123.51540393600004</v>
          </cell>
        </row>
        <row r="1211">
          <cell r="B1211" t="str">
            <v>Energy Star PCs</v>
          </cell>
          <cell r="F1211" t="str">
            <v>New</v>
          </cell>
          <cell r="G1211" t="str">
            <v>Hospitals</v>
          </cell>
          <cell r="M1211">
            <v>123.51540393600004</v>
          </cell>
        </row>
        <row r="1212">
          <cell r="B1212" t="str">
            <v>Energy Star PCs</v>
          </cell>
          <cell r="F1212" t="str">
            <v>New</v>
          </cell>
          <cell r="G1212" t="str">
            <v>Institutional</v>
          </cell>
          <cell r="M1212">
            <v>123.51540393600004</v>
          </cell>
        </row>
        <row r="1213">
          <cell r="B1213" t="str">
            <v>Energy Star PCs</v>
          </cell>
          <cell r="F1213" t="str">
            <v>New</v>
          </cell>
          <cell r="G1213" t="str">
            <v>Lodging/Hospitality</v>
          </cell>
          <cell r="M1213">
            <v>123.51540393600004</v>
          </cell>
        </row>
        <row r="1214">
          <cell r="B1214" t="str">
            <v>Energy Star PCs</v>
          </cell>
          <cell r="F1214" t="str">
            <v>New</v>
          </cell>
          <cell r="G1214" t="str">
            <v>Miscellaneous</v>
          </cell>
          <cell r="M1214">
            <v>123.51540393600004</v>
          </cell>
        </row>
        <row r="1215">
          <cell r="B1215" t="str">
            <v>Energy Star PCs</v>
          </cell>
          <cell r="F1215" t="str">
            <v>New</v>
          </cell>
          <cell r="G1215" t="str">
            <v>Offices</v>
          </cell>
          <cell r="M1215">
            <v>123.51540393600004</v>
          </cell>
        </row>
        <row r="1216">
          <cell r="B1216" t="str">
            <v>Energy Star PCs</v>
          </cell>
          <cell r="F1216" t="str">
            <v>New</v>
          </cell>
          <cell r="G1216" t="str">
            <v>Restaurants</v>
          </cell>
          <cell r="M1216">
            <v>123.51540393600004</v>
          </cell>
        </row>
        <row r="1217">
          <cell r="B1217" t="str">
            <v>Energy Star PCs</v>
          </cell>
          <cell r="F1217" t="str">
            <v>New</v>
          </cell>
          <cell r="G1217" t="str">
            <v>Retail</v>
          </cell>
          <cell r="M1217">
            <v>123.51540393600004</v>
          </cell>
        </row>
        <row r="1218">
          <cell r="B1218" t="str">
            <v>Energy Star PCs</v>
          </cell>
          <cell r="F1218" t="str">
            <v>New</v>
          </cell>
          <cell r="G1218" t="str">
            <v>Schools K-12</v>
          </cell>
          <cell r="M1218">
            <v>123.51540393600004</v>
          </cell>
        </row>
        <row r="1219">
          <cell r="B1219" t="str">
            <v>Energy Star PCs</v>
          </cell>
          <cell r="F1219" t="str">
            <v>New</v>
          </cell>
          <cell r="G1219" t="str">
            <v>Warehouse</v>
          </cell>
          <cell r="M1219">
            <v>123.51540393600004</v>
          </cell>
        </row>
        <row r="1220">
          <cell r="B1220" t="str">
            <v>Energy Star Servers</v>
          </cell>
          <cell r="F1220" t="str">
            <v>Turnover</v>
          </cell>
          <cell r="G1220" t="str">
            <v>Assembly</v>
          </cell>
          <cell r="M1220">
            <v>1136.6997182173809</v>
          </cell>
        </row>
        <row r="1221">
          <cell r="B1221" t="str">
            <v>Energy Star Servers</v>
          </cell>
          <cell r="F1221" t="str">
            <v>Turnover</v>
          </cell>
          <cell r="G1221" t="str">
            <v>College and University</v>
          </cell>
          <cell r="M1221">
            <v>1136.6997182173809</v>
          </cell>
        </row>
        <row r="1222">
          <cell r="B1222" t="str">
            <v>Energy Star Servers</v>
          </cell>
          <cell r="F1222" t="str">
            <v>Turnover</v>
          </cell>
          <cell r="G1222" t="str">
            <v>Grocery</v>
          </cell>
          <cell r="M1222">
            <v>1136.6997182173809</v>
          </cell>
        </row>
        <row r="1223">
          <cell r="B1223" t="str">
            <v>Energy Star Servers</v>
          </cell>
          <cell r="F1223" t="str">
            <v>Turnover</v>
          </cell>
          <cell r="G1223" t="str">
            <v>Healthcare</v>
          </cell>
          <cell r="M1223">
            <v>1136.6997182173809</v>
          </cell>
        </row>
        <row r="1224">
          <cell r="B1224" t="str">
            <v>Energy Star Servers</v>
          </cell>
          <cell r="F1224" t="str">
            <v>Turnover</v>
          </cell>
          <cell r="G1224" t="str">
            <v>Hospitals</v>
          </cell>
          <cell r="M1224">
            <v>1136.6997182173809</v>
          </cell>
        </row>
        <row r="1225">
          <cell r="B1225" t="str">
            <v>Energy Star Servers</v>
          </cell>
          <cell r="F1225" t="str">
            <v>Turnover</v>
          </cell>
          <cell r="G1225" t="str">
            <v>Institutional</v>
          </cell>
          <cell r="M1225">
            <v>1136.6997182173809</v>
          </cell>
        </row>
        <row r="1226">
          <cell r="B1226" t="str">
            <v>Energy Star Servers</v>
          </cell>
          <cell r="F1226" t="str">
            <v>Turnover</v>
          </cell>
          <cell r="G1226" t="str">
            <v>Lodging/Hospitality</v>
          </cell>
          <cell r="M1226">
            <v>1136.6997182173809</v>
          </cell>
        </row>
        <row r="1227">
          <cell r="B1227" t="str">
            <v>Energy Star Servers</v>
          </cell>
          <cell r="F1227" t="str">
            <v>Turnover</v>
          </cell>
          <cell r="G1227" t="str">
            <v>Miscellaneous</v>
          </cell>
          <cell r="M1227">
            <v>1136.6997182173809</v>
          </cell>
        </row>
        <row r="1228">
          <cell r="B1228" t="str">
            <v>Energy Star Servers</v>
          </cell>
          <cell r="F1228" t="str">
            <v>Turnover</v>
          </cell>
          <cell r="G1228" t="str">
            <v>Offices</v>
          </cell>
          <cell r="M1228">
            <v>1136.6997182173809</v>
          </cell>
        </row>
        <row r="1229">
          <cell r="B1229" t="str">
            <v>Energy Star Servers</v>
          </cell>
          <cell r="F1229" t="str">
            <v>Turnover</v>
          </cell>
          <cell r="G1229" t="str">
            <v>Restaurants</v>
          </cell>
          <cell r="M1229">
            <v>1136.6997182173809</v>
          </cell>
        </row>
        <row r="1230">
          <cell r="B1230" t="str">
            <v>Energy Star Servers</v>
          </cell>
          <cell r="F1230" t="str">
            <v>Turnover</v>
          </cell>
          <cell r="G1230" t="str">
            <v>Retail</v>
          </cell>
          <cell r="M1230">
            <v>1136.6997182173809</v>
          </cell>
        </row>
        <row r="1231">
          <cell r="B1231" t="str">
            <v>Energy Star Servers</v>
          </cell>
          <cell r="F1231" t="str">
            <v>Turnover</v>
          </cell>
          <cell r="G1231" t="str">
            <v>Schools K-12</v>
          </cell>
          <cell r="M1231">
            <v>1136.6997182173809</v>
          </cell>
        </row>
        <row r="1232">
          <cell r="B1232" t="str">
            <v>Energy Star Servers</v>
          </cell>
          <cell r="F1232" t="str">
            <v>Turnover</v>
          </cell>
          <cell r="G1232" t="str">
            <v>Warehouse</v>
          </cell>
          <cell r="M1232">
            <v>1136.6997182173809</v>
          </cell>
        </row>
        <row r="1233">
          <cell r="B1233" t="str">
            <v>Energy Star Servers</v>
          </cell>
          <cell r="F1233" t="str">
            <v>New</v>
          </cell>
          <cell r="G1233" t="str">
            <v>Assembly</v>
          </cell>
          <cell r="M1233">
            <v>1136.6997182173809</v>
          </cell>
        </row>
        <row r="1234">
          <cell r="B1234" t="str">
            <v>Energy Star Servers</v>
          </cell>
          <cell r="F1234" t="str">
            <v>New</v>
          </cell>
          <cell r="G1234" t="str">
            <v>College and University</v>
          </cell>
          <cell r="M1234">
            <v>1136.6997182173809</v>
          </cell>
        </row>
        <row r="1235">
          <cell r="B1235" t="str">
            <v>Energy Star Servers</v>
          </cell>
          <cell r="F1235" t="str">
            <v>New</v>
          </cell>
          <cell r="G1235" t="str">
            <v>Grocery</v>
          </cell>
          <cell r="M1235">
            <v>1136.6997182173809</v>
          </cell>
        </row>
        <row r="1236">
          <cell r="B1236" t="str">
            <v>Energy Star Servers</v>
          </cell>
          <cell r="F1236" t="str">
            <v>New</v>
          </cell>
          <cell r="G1236" t="str">
            <v>Healthcare</v>
          </cell>
          <cell r="M1236">
            <v>1136.6997182173809</v>
          </cell>
        </row>
        <row r="1237">
          <cell r="B1237" t="str">
            <v>Energy Star Servers</v>
          </cell>
          <cell r="F1237" t="str">
            <v>New</v>
          </cell>
          <cell r="G1237" t="str">
            <v>Hospitals</v>
          </cell>
          <cell r="M1237">
            <v>1136.6997182173809</v>
          </cell>
        </row>
        <row r="1238">
          <cell r="B1238" t="str">
            <v>Energy Star Servers</v>
          </cell>
          <cell r="F1238" t="str">
            <v>New</v>
          </cell>
          <cell r="G1238" t="str">
            <v>Institutional</v>
          </cell>
          <cell r="M1238">
            <v>1136.6997182173809</v>
          </cell>
        </row>
        <row r="1239">
          <cell r="B1239" t="str">
            <v>Energy Star Servers</v>
          </cell>
          <cell r="F1239" t="str">
            <v>New</v>
          </cell>
          <cell r="G1239" t="str">
            <v>Lodging/Hospitality</v>
          </cell>
          <cell r="M1239">
            <v>1136.6997182173809</v>
          </cell>
        </row>
        <row r="1240">
          <cell r="B1240" t="str">
            <v>Energy Star Servers</v>
          </cell>
          <cell r="F1240" t="str">
            <v>New</v>
          </cell>
          <cell r="G1240" t="str">
            <v>Miscellaneous</v>
          </cell>
          <cell r="M1240">
            <v>1136.6997182173809</v>
          </cell>
        </row>
        <row r="1241">
          <cell r="B1241" t="str">
            <v>Energy Star Servers</v>
          </cell>
          <cell r="F1241" t="str">
            <v>New</v>
          </cell>
          <cell r="G1241" t="str">
            <v>Offices</v>
          </cell>
          <cell r="M1241">
            <v>1136.6997182173809</v>
          </cell>
        </row>
        <row r="1242">
          <cell r="B1242" t="str">
            <v>Energy Star Servers</v>
          </cell>
          <cell r="F1242" t="str">
            <v>New</v>
          </cell>
          <cell r="G1242" t="str">
            <v>Restaurants</v>
          </cell>
          <cell r="M1242">
            <v>1136.6997182173809</v>
          </cell>
        </row>
        <row r="1243">
          <cell r="B1243" t="str">
            <v>Energy Star Servers</v>
          </cell>
          <cell r="F1243" t="str">
            <v>New</v>
          </cell>
          <cell r="G1243" t="str">
            <v>Retail</v>
          </cell>
          <cell r="M1243">
            <v>1136.6997182173809</v>
          </cell>
        </row>
        <row r="1244">
          <cell r="B1244" t="str">
            <v>Energy Star Servers</v>
          </cell>
          <cell r="F1244" t="str">
            <v>New</v>
          </cell>
          <cell r="G1244" t="str">
            <v>Schools K-12</v>
          </cell>
          <cell r="M1244">
            <v>1136.6997182173809</v>
          </cell>
        </row>
        <row r="1245">
          <cell r="B1245" t="str">
            <v>Energy Star Servers</v>
          </cell>
          <cell r="F1245" t="str">
            <v>New</v>
          </cell>
          <cell r="G1245" t="str">
            <v>Warehouse</v>
          </cell>
          <cell r="M1245">
            <v>1136.6997182173809</v>
          </cell>
        </row>
        <row r="1246">
          <cell r="B1246" t="str">
            <v>Energy Star Uninterruptable Power Supply</v>
          </cell>
          <cell r="F1246" t="str">
            <v>Turnover</v>
          </cell>
          <cell r="G1246" t="str">
            <v>Assembly</v>
          </cell>
          <cell r="M1246">
            <v>5.3521145040806459</v>
          </cell>
        </row>
        <row r="1247">
          <cell r="B1247" t="str">
            <v>Energy Star Uninterruptable Power Supply</v>
          </cell>
          <cell r="F1247" t="str">
            <v>Turnover</v>
          </cell>
          <cell r="G1247" t="str">
            <v>College and University</v>
          </cell>
          <cell r="M1247">
            <v>5.3521145040806459</v>
          </cell>
        </row>
        <row r="1248">
          <cell r="B1248" t="str">
            <v>Energy Star Uninterruptable Power Supply</v>
          </cell>
          <cell r="F1248" t="str">
            <v>Turnover</v>
          </cell>
          <cell r="G1248" t="str">
            <v>Grocery</v>
          </cell>
          <cell r="M1248">
            <v>5.3521145040806459</v>
          </cell>
        </row>
        <row r="1249">
          <cell r="B1249" t="str">
            <v>Energy Star Uninterruptable Power Supply</v>
          </cell>
          <cell r="F1249" t="str">
            <v>Turnover</v>
          </cell>
          <cell r="G1249" t="str">
            <v>Healthcare</v>
          </cell>
          <cell r="M1249">
            <v>5.3521145040806459</v>
          </cell>
        </row>
        <row r="1250">
          <cell r="B1250" t="str">
            <v>Energy Star Uninterruptable Power Supply</v>
          </cell>
          <cell r="F1250" t="str">
            <v>Turnover</v>
          </cell>
          <cell r="G1250" t="str">
            <v>Hospitals</v>
          </cell>
          <cell r="M1250">
            <v>5.3521145040806459</v>
          </cell>
        </row>
        <row r="1251">
          <cell r="B1251" t="str">
            <v>Energy Star Uninterruptable Power Supply</v>
          </cell>
          <cell r="F1251" t="str">
            <v>Turnover</v>
          </cell>
          <cell r="G1251" t="str">
            <v>Institutional</v>
          </cell>
          <cell r="M1251">
            <v>5.3521145040806459</v>
          </cell>
        </row>
        <row r="1252">
          <cell r="B1252" t="str">
            <v>Energy Star Uninterruptable Power Supply</v>
          </cell>
          <cell r="F1252" t="str">
            <v>Turnover</v>
          </cell>
          <cell r="G1252" t="str">
            <v>Lodging/Hospitality</v>
          </cell>
          <cell r="M1252">
            <v>5.3521145040806459</v>
          </cell>
        </row>
        <row r="1253">
          <cell r="B1253" t="str">
            <v>Energy Star Uninterruptable Power Supply</v>
          </cell>
          <cell r="F1253" t="str">
            <v>Turnover</v>
          </cell>
          <cell r="G1253" t="str">
            <v>Miscellaneous</v>
          </cell>
          <cell r="M1253">
            <v>5.3521145040806459</v>
          </cell>
        </row>
        <row r="1254">
          <cell r="B1254" t="str">
            <v>Energy Star Uninterruptable Power Supply</v>
          </cell>
          <cell r="F1254" t="str">
            <v>Turnover</v>
          </cell>
          <cell r="G1254" t="str">
            <v>Offices</v>
          </cell>
          <cell r="M1254">
            <v>5.3521145040806459</v>
          </cell>
        </row>
        <row r="1255">
          <cell r="B1255" t="str">
            <v>Energy Star Uninterruptable Power Supply</v>
          </cell>
          <cell r="F1255" t="str">
            <v>Turnover</v>
          </cell>
          <cell r="G1255" t="str">
            <v>Restaurants</v>
          </cell>
          <cell r="M1255">
            <v>5.3521145040806459</v>
          </cell>
        </row>
        <row r="1256">
          <cell r="B1256" t="str">
            <v>Energy Star Uninterruptable Power Supply</v>
          </cell>
          <cell r="F1256" t="str">
            <v>Turnover</v>
          </cell>
          <cell r="G1256" t="str">
            <v>Retail</v>
          </cell>
          <cell r="M1256">
            <v>5.3521145040806459</v>
          </cell>
        </row>
        <row r="1257">
          <cell r="B1257" t="str">
            <v>Energy Star Uninterruptable Power Supply</v>
          </cell>
          <cell r="F1257" t="str">
            <v>Turnover</v>
          </cell>
          <cell r="G1257" t="str">
            <v>Schools K-12</v>
          </cell>
          <cell r="M1257">
            <v>5.3521145040806459</v>
          </cell>
        </row>
        <row r="1258">
          <cell r="B1258" t="str">
            <v>Energy Star Uninterruptable Power Supply</v>
          </cell>
          <cell r="F1258" t="str">
            <v>Turnover</v>
          </cell>
          <cell r="G1258" t="str">
            <v>Warehouse</v>
          </cell>
          <cell r="M1258">
            <v>5.3521145040806459</v>
          </cell>
        </row>
        <row r="1259">
          <cell r="B1259" t="str">
            <v>Energy Star Uninterruptable Power Supply</v>
          </cell>
          <cell r="F1259" t="str">
            <v>New</v>
          </cell>
          <cell r="G1259" t="str">
            <v>Assembly</v>
          </cell>
          <cell r="M1259">
            <v>5.3521145040806459</v>
          </cell>
        </row>
        <row r="1260">
          <cell r="B1260" t="str">
            <v>Energy Star Uninterruptable Power Supply</v>
          </cell>
          <cell r="F1260" t="str">
            <v>New</v>
          </cell>
          <cell r="G1260" t="str">
            <v>College and University</v>
          </cell>
          <cell r="M1260">
            <v>5.3521145040806459</v>
          </cell>
        </row>
        <row r="1261">
          <cell r="B1261" t="str">
            <v>Energy Star Uninterruptable Power Supply</v>
          </cell>
          <cell r="F1261" t="str">
            <v>New</v>
          </cell>
          <cell r="G1261" t="str">
            <v>Grocery</v>
          </cell>
          <cell r="M1261">
            <v>5.3521145040806459</v>
          </cell>
        </row>
        <row r="1262">
          <cell r="B1262" t="str">
            <v>Energy Star Uninterruptable Power Supply</v>
          </cell>
          <cell r="F1262" t="str">
            <v>New</v>
          </cell>
          <cell r="G1262" t="str">
            <v>Healthcare</v>
          </cell>
          <cell r="M1262">
            <v>5.3521145040806459</v>
          </cell>
        </row>
        <row r="1263">
          <cell r="B1263" t="str">
            <v>Energy Star Uninterruptable Power Supply</v>
          </cell>
          <cell r="F1263" t="str">
            <v>New</v>
          </cell>
          <cell r="G1263" t="str">
            <v>Hospitals</v>
          </cell>
          <cell r="M1263">
            <v>5.3521145040806459</v>
          </cell>
        </row>
        <row r="1264">
          <cell r="B1264" t="str">
            <v>Energy Star Uninterruptable Power Supply</v>
          </cell>
          <cell r="F1264" t="str">
            <v>New</v>
          </cell>
          <cell r="G1264" t="str">
            <v>Institutional</v>
          </cell>
          <cell r="M1264">
            <v>5.3521145040806459</v>
          </cell>
        </row>
        <row r="1265">
          <cell r="B1265" t="str">
            <v>Energy Star Uninterruptable Power Supply</v>
          </cell>
          <cell r="F1265" t="str">
            <v>New</v>
          </cell>
          <cell r="G1265" t="str">
            <v>Lodging/Hospitality</v>
          </cell>
          <cell r="M1265">
            <v>5.3521145040806459</v>
          </cell>
        </row>
        <row r="1266">
          <cell r="B1266" t="str">
            <v>Energy Star Uninterruptable Power Supply</v>
          </cell>
          <cell r="F1266" t="str">
            <v>New</v>
          </cell>
          <cell r="G1266" t="str">
            <v>Miscellaneous</v>
          </cell>
          <cell r="M1266">
            <v>5.3521145040806459</v>
          </cell>
        </row>
        <row r="1267">
          <cell r="B1267" t="str">
            <v>Energy Star Uninterruptable Power Supply</v>
          </cell>
          <cell r="F1267" t="str">
            <v>New</v>
          </cell>
          <cell r="G1267" t="str">
            <v>Offices</v>
          </cell>
          <cell r="M1267">
            <v>5.3521145040806459</v>
          </cell>
        </row>
        <row r="1268">
          <cell r="B1268" t="str">
            <v>Energy Star Uninterruptable Power Supply</v>
          </cell>
          <cell r="F1268" t="str">
            <v>New</v>
          </cell>
          <cell r="G1268" t="str">
            <v>Restaurants</v>
          </cell>
          <cell r="M1268">
            <v>5.3521145040806459</v>
          </cell>
        </row>
        <row r="1269">
          <cell r="B1269" t="str">
            <v>Energy Star Uninterruptable Power Supply</v>
          </cell>
          <cell r="F1269" t="str">
            <v>New</v>
          </cell>
          <cell r="G1269" t="str">
            <v>Retail</v>
          </cell>
          <cell r="M1269">
            <v>5.3521145040806459</v>
          </cell>
        </row>
        <row r="1270">
          <cell r="B1270" t="str">
            <v>Energy Star Uninterruptable Power Supply</v>
          </cell>
          <cell r="F1270" t="str">
            <v>New</v>
          </cell>
          <cell r="G1270" t="str">
            <v>Schools K-12</v>
          </cell>
          <cell r="M1270">
            <v>5.3521145040806459</v>
          </cell>
        </row>
        <row r="1271">
          <cell r="B1271" t="str">
            <v>Energy Star Uninterruptable Power Supply</v>
          </cell>
          <cell r="F1271" t="str">
            <v>New</v>
          </cell>
          <cell r="G1271" t="str">
            <v>Warehouse</v>
          </cell>
          <cell r="M1271">
            <v>5.3521145040806459</v>
          </cell>
        </row>
        <row r="1272">
          <cell r="B1272" t="str">
            <v>Server Virtualization</v>
          </cell>
          <cell r="F1272" t="str">
            <v>Turnover</v>
          </cell>
          <cell r="G1272" t="str">
            <v>Assembly</v>
          </cell>
          <cell r="M1272">
            <v>21024.000000000004</v>
          </cell>
        </row>
        <row r="1273">
          <cell r="B1273" t="str">
            <v>Server Virtualization</v>
          </cell>
          <cell r="F1273" t="str">
            <v>Turnover</v>
          </cell>
          <cell r="G1273" t="str">
            <v>College and University</v>
          </cell>
          <cell r="M1273">
            <v>21024.000000000004</v>
          </cell>
        </row>
        <row r="1274">
          <cell r="B1274" t="str">
            <v>Server Virtualization</v>
          </cell>
          <cell r="F1274" t="str">
            <v>Turnover</v>
          </cell>
          <cell r="G1274" t="str">
            <v>Grocery</v>
          </cell>
          <cell r="M1274">
            <v>21024.000000000004</v>
          </cell>
        </row>
        <row r="1275">
          <cell r="B1275" t="str">
            <v>Server Virtualization</v>
          </cell>
          <cell r="F1275" t="str">
            <v>Turnover</v>
          </cell>
          <cell r="G1275" t="str">
            <v>Healthcare</v>
          </cell>
          <cell r="M1275">
            <v>21024.000000000004</v>
          </cell>
        </row>
        <row r="1276">
          <cell r="B1276" t="str">
            <v>Server Virtualization</v>
          </cell>
          <cell r="F1276" t="str">
            <v>Turnover</v>
          </cell>
          <cell r="G1276" t="str">
            <v>Hospitals</v>
          </cell>
          <cell r="M1276">
            <v>21024.000000000004</v>
          </cell>
        </row>
        <row r="1277">
          <cell r="B1277" t="str">
            <v>Server Virtualization</v>
          </cell>
          <cell r="F1277" t="str">
            <v>Turnover</v>
          </cell>
          <cell r="G1277" t="str">
            <v>Institutional</v>
          </cell>
          <cell r="M1277">
            <v>21024.000000000004</v>
          </cell>
        </row>
        <row r="1278">
          <cell r="B1278" t="str">
            <v>Server Virtualization</v>
          </cell>
          <cell r="F1278" t="str">
            <v>Turnover</v>
          </cell>
          <cell r="G1278" t="str">
            <v>Lodging/Hospitality</v>
          </cell>
          <cell r="M1278">
            <v>21024.000000000004</v>
          </cell>
        </row>
        <row r="1279">
          <cell r="B1279" t="str">
            <v>Server Virtualization</v>
          </cell>
          <cell r="F1279" t="str">
            <v>Turnover</v>
          </cell>
          <cell r="G1279" t="str">
            <v>Miscellaneous</v>
          </cell>
          <cell r="M1279">
            <v>21024.000000000004</v>
          </cell>
        </row>
        <row r="1280">
          <cell r="B1280" t="str">
            <v>Server Virtualization</v>
          </cell>
          <cell r="F1280" t="str">
            <v>Turnover</v>
          </cell>
          <cell r="G1280" t="str">
            <v>Offices</v>
          </cell>
          <cell r="M1280">
            <v>21024.000000000004</v>
          </cell>
        </row>
        <row r="1281">
          <cell r="B1281" t="str">
            <v>Server Virtualization</v>
          </cell>
          <cell r="F1281" t="str">
            <v>Turnover</v>
          </cell>
          <cell r="G1281" t="str">
            <v>Restaurants</v>
          </cell>
          <cell r="M1281">
            <v>21024.000000000004</v>
          </cell>
        </row>
        <row r="1282">
          <cell r="B1282" t="str">
            <v>Server Virtualization</v>
          </cell>
          <cell r="F1282" t="str">
            <v>Turnover</v>
          </cell>
          <cell r="G1282" t="str">
            <v>Retail</v>
          </cell>
          <cell r="M1282">
            <v>21024.000000000004</v>
          </cell>
        </row>
        <row r="1283">
          <cell r="B1283" t="str">
            <v>Server Virtualization</v>
          </cell>
          <cell r="F1283" t="str">
            <v>Turnover</v>
          </cell>
          <cell r="G1283" t="str">
            <v>Schools K-12</v>
          </cell>
          <cell r="M1283">
            <v>21024.000000000004</v>
          </cell>
        </row>
        <row r="1284">
          <cell r="B1284" t="str">
            <v>Server Virtualization</v>
          </cell>
          <cell r="F1284" t="str">
            <v>Turnover</v>
          </cell>
          <cell r="G1284" t="str">
            <v>Warehouse</v>
          </cell>
          <cell r="M1284">
            <v>21024.000000000004</v>
          </cell>
        </row>
        <row r="1285">
          <cell r="B1285" t="str">
            <v>Server Virtualization</v>
          </cell>
          <cell r="F1285" t="str">
            <v>New</v>
          </cell>
          <cell r="G1285" t="str">
            <v>Assembly</v>
          </cell>
          <cell r="M1285">
            <v>21024.000000000004</v>
          </cell>
        </row>
        <row r="1286">
          <cell r="B1286" t="str">
            <v>Server Virtualization</v>
          </cell>
          <cell r="F1286" t="str">
            <v>New</v>
          </cell>
          <cell r="G1286" t="str">
            <v>College and University</v>
          </cell>
          <cell r="M1286">
            <v>21024.000000000004</v>
          </cell>
        </row>
        <row r="1287">
          <cell r="B1287" t="str">
            <v>Server Virtualization</v>
          </cell>
          <cell r="F1287" t="str">
            <v>New</v>
          </cell>
          <cell r="G1287" t="str">
            <v>Grocery</v>
          </cell>
          <cell r="M1287">
            <v>21024.000000000004</v>
          </cell>
        </row>
        <row r="1288">
          <cell r="B1288" t="str">
            <v>Server Virtualization</v>
          </cell>
          <cell r="F1288" t="str">
            <v>New</v>
          </cell>
          <cell r="G1288" t="str">
            <v>Healthcare</v>
          </cell>
          <cell r="M1288">
            <v>21024.000000000004</v>
          </cell>
        </row>
        <row r="1289">
          <cell r="B1289" t="str">
            <v>Server Virtualization</v>
          </cell>
          <cell r="F1289" t="str">
            <v>New</v>
          </cell>
          <cell r="G1289" t="str">
            <v>Hospitals</v>
          </cell>
          <cell r="M1289">
            <v>21024.000000000004</v>
          </cell>
        </row>
        <row r="1290">
          <cell r="B1290" t="str">
            <v>Server Virtualization</v>
          </cell>
          <cell r="F1290" t="str">
            <v>New</v>
          </cell>
          <cell r="G1290" t="str">
            <v>Institutional</v>
          </cell>
          <cell r="M1290">
            <v>21024.000000000004</v>
          </cell>
        </row>
        <row r="1291">
          <cell r="B1291" t="str">
            <v>Server Virtualization</v>
          </cell>
          <cell r="F1291" t="str">
            <v>New</v>
          </cell>
          <cell r="G1291" t="str">
            <v>Lodging/Hospitality</v>
          </cell>
          <cell r="M1291">
            <v>21024.000000000004</v>
          </cell>
        </row>
        <row r="1292">
          <cell r="B1292" t="str">
            <v>Server Virtualization</v>
          </cell>
          <cell r="F1292" t="str">
            <v>New</v>
          </cell>
          <cell r="G1292" t="str">
            <v>Miscellaneous</v>
          </cell>
          <cell r="M1292">
            <v>21024.000000000004</v>
          </cell>
        </row>
        <row r="1293">
          <cell r="B1293" t="str">
            <v>Server Virtualization</v>
          </cell>
          <cell r="F1293" t="str">
            <v>New</v>
          </cell>
          <cell r="G1293" t="str">
            <v>Offices</v>
          </cell>
          <cell r="M1293">
            <v>21024.000000000004</v>
          </cell>
        </row>
        <row r="1294">
          <cell r="B1294" t="str">
            <v>Server Virtualization</v>
          </cell>
          <cell r="F1294" t="str">
            <v>New</v>
          </cell>
          <cell r="G1294" t="str">
            <v>Restaurants</v>
          </cell>
          <cell r="M1294">
            <v>21024.000000000004</v>
          </cell>
        </row>
        <row r="1295">
          <cell r="B1295" t="str">
            <v>Server Virtualization</v>
          </cell>
          <cell r="F1295" t="str">
            <v>New</v>
          </cell>
          <cell r="G1295" t="str">
            <v>Retail</v>
          </cell>
          <cell r="M1295">
            <v>21024.000000000004</v>
          </cell>
        </row>
        <row r="1296">
          <cell r="B1296" t="str">
            <v>Server Virtualization</v>
          </cell>
          <cell r="F1296" t="str">
            <v>New</v>
          </cell>
          <cell r="G1296" t="str">
            <v>Schools K-12</v>
          </cell>
          <cell r="M1296">
            <v>21024.000000000004</v>
          </cell>
        </row>
        <row r="1297">
          <cell r="B1297" t="str">
            <v>Server Virtualization</v>
          </cell>
          <cell r="F1297" t="str">
            <v>New</v>
          </cell>
          <cell r="G1297" t="str">
            <v>Warehouse</v>
          </cell>
          <cell r="M1297">
            <v>21024.000000000004</v>
          </cell>
        </row>
        <row r="1298">
          <cell r="B1298" t="str">
            <v>Energy Star Commercial Glass Door Freezer</v>
          </cell>
          <cell r="F1298" t="str">
            <v>Turnover</v>
          </cell>
          <cell r="G1298" t="str">
            <v>Assembly</v>
          </cell>
          <cell r="M1298">
            <v>4389.9823255814035</v>
          </cell>
        </row>
        <row r="1299">
          <cell r="B1299" t="str">
            <v>Energy Star Commercial Glass Door Freezer</v>
          </cell>
          <cell r="F1299" t="str">
            <v>Turnover</v>
          </cell>
          <cell r="G1299" t="str">
            <v>College and University</v>
          </cell>
          <cell r="M1299">
            <v>4389.9823255814035</v>
          </cell>
        </row>
        <row r="1300">
          <cell r="B1300" t="str">
            <v>Energy Star Commercial Glass Door Freezer</v>
          </cell>
          <cell r="F1300" t="str">
            <v>Turnover</v>
          </cell>
          <cell r="G1300" t="str">
            <v>Grocery</v>
          </cell>
          <cell r="M1300">
            <v>4389.9823255814035</v>
          </cell>
        </row>
        <row r="1301">
          <cell r="B1301" t="str">
            <v>Energy Star Commercial Glass Door Freezer</v>
          </cell>
          <cell r="F1301" t="str">
            <v>Turnover</v>
          </cell>
          <cell r="G1301" t="str">
            <v>Healthcare</v>
          </cell>
          <cell r="M1301">
            <v>4389.9823255814035</v>
          </cell>
        </row>
        <row r="1302">
          <cell r="B1302" t="str">
            <v>Energy Star Commercial Glass Door Freezer</v>
          </cell>
          <cell r="F1302" t="str">
            <v>Turnover</v>
          </cell>
          <cell r="G1302" t="str">
            <v>Hospitals</v>
          </cell>
          <cell r="M1302">
            <v>4389.9823255814035</v>
          </cell>
        </row>
        <row r="1303">
          <cell r="B1303" t="str">
            <v>Energy Star Commercial Glass Door Freezer</v>
          </cell>
          <cell r="F1303" t="str">
            <v>Turnover</v>
          </cell>
          <cell r="G1303" t="str">
            <v>Institutional</v>
          </cell>
          <cell r="M1303">
            <v>4389.9823255814035</v>
          </cell>
        </row>
        <row r="1304">
          <cell r="B1304" t="str">
            <v>Energy Star Commercial Glass Door Freezer</v>
          </cell>
          <cell r="F1304" t="str">
            <v>Turnover</v>
          </cell>
          <cell r="G1304" t="str">
            <v>Lodging/Hospitality</v>
          </cell>
          <cell r="M1304">
            <v>4389.9823255814035</v>
          </cell>
        </row>
        <row r="1305">
          <cell r="B1305" t="str">
            <v>Energy Star Commercial Glass Door Freezer</v>
          </cell>
          <cell r="F1305" t="str">
            <v>Turnover</v>
          </cell>
          <cell r="G1305" t="str">
            <v>Miscellaneous</v>
          </cell>
          <cell r="M1305">
            <v>4389.9823255814035</v>
          </cell>
        </row>
        <row r="1306">
          <cell r="B1306" t="str">
            <v>Energy Star Commercial Glass Door Freezer</v>
          </cell>
          <cell r="F1306" t="str">
            <v>Turnover</v>
          </cell>
          <cell r="G1306" t="str">
            <v>Offices</v>
          </cell>
          <cell r="M1306">
            <v>4389.9823255814035</v>
          </cell>
        </row>
        <row r="1307">
          <cell r="B1307" t="str">
            <v>Energy Star Commercial Glass Door Freezer</v>
          </cell>
          <cell r="F1307" t="str">
            <v>Turnover</v>
          </cell>
          <cell r="G1307" t="str">
            <v>Restaurants</v>
          </cell>
          <cell r="M1307">
            <v>4389.9823255814035</v>
          </cell>
        </row>
        <row r="1308">
          <cell r="B1308" t="str">
            <v>Energy Star Commercial Glass Door Freezer</v>
          </cell>
          <cell r="F1308" t="str">
            <v>Turnover</v>
          </cell>
          <cell r="G1308" t="str">
            <v>Retail</v>
          </cell>
          <cell r="M1308">
            <v>4389.9823255814035</v>
          </cell>
        </row>
        <row r="1309">
          <cell r="B1309" t="str">
            <v>Energy Star Commercial Glass Door Freezer</v>
          </cell>
          <cell r="F1309" t="str">
            <v>Turnover</v>
          </cell>
          <cell r="G1309" t="str">
            <v>Schools K-12</v>
          </cell>
          <cell r="M1309">
            <v>4389.9823255814035</v>
          </cell>
        </row>
        <row r="1310">
          <cell r="B1310" t="str">
            <v>Energy Star Commercial Glass Door Freezer</v>
          </cell>
          <cell r="F1310" t="str">
            <v>Turnover</v>
          </cell>
          <cell r="G1310" t="str">
            <v>Warehouse</v>
          </cell>
          <cell r="M1310">
            <v>4389.9823255814035</v>
          </cell>
        </row>
        <row r="1311">
          <cell r="B1311" t="str">
            <v>Energy Star Commercial Glass Door Freezer</v>
          </cell>
          <cell r="F1311" t="str">
            <v>New</v>
          </cell>
          <cell r="G1311" t="str">
            <v>Assembly</v>
          </cell>
          <cell r="M1311">
            <v>4389.9823255814035</v>
          </cell>
        </row>
        <row r="1312">
          <cell r="B1312" t="str">
            <v>Energy Star Commercial Glass Door Freezer</v>
          </cell>
          <cell r="F1312" t="str">
            <v>New</v>
          </cell>
          <cell r="G1312" t="str">
            <v>College and University</v>
          </cell>
          <cell r="M1312">
            <v>4389.9823255814035</v>
          </cell>
        </row>
        <row r="1313">
          <cell r="B1313" t="str">
            <v>Energy Star Commercial Glass Door Freezer</v>
          </cell>
          <cell r="F1313" t="str">
            <v>New</v>
          </cell>
          <cell r="G1313" t="str">
            <v>Grocery</v>
          </cell>
          <cell r="M1313">
            <v>4389.9823255814035</v>
          </cell>
        </row>
        <row r="1314">
          <cell r="B1314" t="str">
            <v>Energy Star Commercial Glass Door Freezer</v>
          </cell>
          <cell r="F1314" t="str">
            <v>New</v>
          </cell>
          <cell r="G1314" t="str">
            <v>Healthcare</v>
          </cell>
          <cell r="M1314">
            <v>4389.9823255814035</v>
          </cell>
        </row>
        <row r="1315">
          <cell r="B1315" t="str">
            <v>Energy Star Commercial Glass Door Freezer</v>
          </cell>
          <cell r="F1315" t="str">
            <v>New</v>
          </cell>
          <cell r="G1315" t="str">
            <v>Hospitals</v>
          </cell>
          <cell r="M1315">
            <v>4389.9823255814035</v>
          </cell>
        </row>
        <row r="1316">
          <cell r="B1316" t="str">
            <v>Energy Star Commercial Glass Door Freezer</v>
          </cell>
          <cell r="F1316" t="str">
            <v>New</v>
          </cell>
          <cell r="G1316" t="str">
            <v>Institutional</v>
          </cell>
          <cell r="M1316">
            <v>4389.9823255814035</v>
          </cell>
        </row>
        <row r="1317">
          <cell r="B1317" t="str">
            <v>Energy Star Commercial Glass Door Freezer</v>
          </cell>
          <cell r="F1317" t="str">
            <v>New</v>
          </cell>
          <cell r="G1317" t="str">
            <v>Lodging/Hospitality</v>
          </cell>
          <cell r="M1317">
            <v>4389.9823255814035</v>
          </cell>
        </row>
        <row r="1318">
          <cell r="B1318" t="str">
            <v>Energy Star Commercial Glass Door Freezer</v>
          </cell>
          <cell r="F1318" t="str">
            <v>New</v>
          </cell>
          <cell r="G1318" t="str">
            <v>Miscellaneous</v>
          </cell>
          <cell r="M1318">
            <v>4389.9823255814035</v>
          </cell>
        </row>
        <row r="1319">
          <cell r="B1319" t="str">
            <v>Energy Star Commercial Glass Door Freezer</v>
          </cell>
          <cell r="F1319" t="str">
            <v>New</v>
          </cell>
          <cell r="G1319" t="str">
            <v>Offices</v>
          </cell>
          <cell r="M1319">
            <v>4389.9823255814035</v>
          </cell>
        </row>
        <row r="1320">
          <cell r="B1320" t="str">
            <v>Energy Star Commercial Glass Door Freezer</v>
          </cell>
          <cell r="F1320" t="str">
            <v>New</v>
          </cell>
          <cell r="G1320" t="str">
            <v>Restaurants</v>
          </cell>
          <cell r="M1320">
            <v>4389.9823255814035</v>
          </cell>
        </row>
        <row r="1321">
          <cell r="B1321" t="str">
            <v>Energy Star Commercial Glass Door Freezer</v>
          </cell>
          <cell r="F1321" t="str">
            <v>New</v>
          </cell>
          <cell r="G1321" t="str">
            <v>Retail</v>
          </cell>
          <cell r="M1321">
            <v>4389.9823255814035</v>
          </cell>
        </row>
        <row r="1322">
          <cell r="B1322" t="str">
            <v>Energy Star Commercial Glass Door Freezer</v>
          </cell>
          <cell r="F1322" t="str">
            <v>New</v>
          </cell>
          <cell r="G1322" t="str">
            <v>Schools K-12</v>
          </cell>
          <cell r="M1322">
            <v>4389.9823255814035</v>
          </cell>
        </row>
        <row r="1323">
          <cell r="B1323" t="str">
            <v>Energy Star Commercial Glass Door Freezer</v>
          </cell>
          <cell r="F1323" t="str">
            <v>New</v>
          </cell>
          <cell r="G1323" t="str">
            <v>Warehouse</v>
          </cell>
          <cell r="M1323">
            <v>4389.9823255814035</v>
          </cell>
        </row>
        <row r="1324">
          <cell r="B1324" t="str">
            <v>Energy Star Commercial Glass Door Refrigerator</v>
          </cell>
          <cell r="F1324" t="str">
            <v>Turnover</v>
          </cell>
          <cell r="G1324" t="str">
            <v>Assembly</v>
          </cell>
          <cell r="M1324">
            <v>922.86647402597464</v>
          </cell>
        </row>
        <row r="1325">
          <cell r="B1325" t="str">
            <v>Energy Star Commercial Glass Door Refrigerator</v>
          </cell>
          <cell r="F1325" t="str">
            <v>Turnover</v>
          </cell>
          <cell r="G1325" t="str">
            <v>College and University</v>
          </cell>
          <cell r="M1325">
            <v>922.86647402597464</v>
          </cell>
        </row>
        <row r="1326">
          <cell r="B1326" t="str">
            <v>Energy Star Commercial Glass Door Refrigerator</v>
          </cell>
          <cell r="F1326" t="str">
            <v>Turnover</v>
          </cell>
          <cell r="G1326" t="str">
            <v>Grocery</v>
          </cell>
          <cell r="M1326">
            <v>922.86647402597464</v>
          </cell>
        </row>
        <row r="1327">
          <cell r="B1327" t="str">
            <v>Energy Star Commercial Glass Door Refrigerator</v>
          </cell>
          <cell r="F1327" t="str">
            <v>Turnover</v>
          </cell>
          <cell r="G1327" t="str">
            <v>Healthcare</v>
          </cell>
          <cell r="M1327">
            <v>922.86647402597464</v>
          </cell>
        </row>
        <row r="1328">
          <cell r="B1328" t="str">
            <v>Energy Star Commercial Glass Door Refrigerator</v>
          </cell>
          <cell r="F1328" t="str">
            <v>Turnover</v>
          </cell>
          <cell r="G1328" t="str">
            <v>Hospitals</v>
          </cell>
          <cell r="M1328">
            <v>922.86647402597464</v>
          </cell>
        </row>
        <row r="1329">
          <cell r="B1329" t="str">
            <v>Energy Star Commercial Glass Door Refrigerator</v>
          </cell>
          <cell r="F1329" t="str">
            <v>Turnover</v>
          </cell>
          <cell r="G1329" t="str">
            <v>Institutional</v>
          </cell>
          <cell r="M1329">
            <v>922.86647402597464</v>
          </cell>
        </row>
        <row r="1330">
          <cell r="B1330" t="str">
            <v>Energy Star Commercial Glass Door Refrigerator</v>
          </cell>
          <cell r="F1330" t="str">
            <v>Turnover</v>
          </cell>
          <cell r="G1330" t="str">
            <v>Lodging/Hospitality</v>
          </cell>
          <cell r="M1330">
            <v>922.86647402597464</v>
          </cell>
        </row>
        <row r="1331">
          <cell r="B1331" t="str">
            <v>Energy Star Commercial Glass Door Refrigerator</v>
          </cell>
          <cell r="F1331" t="str">
            <v>Turnover</v>
          </cell>
          <cell r="G1331" t="str">
            <v>Miscellaneous</v>
          </cell>
          <cell r="M1331">
            <v>922.86647402597464</v>
          </cell>
        </row>
        <row r="1332">
          <cell r="B1332" t="str">
            <v>Energy Star Commercial Glass Door Refrigerator</v>
          </cell>
          <cell r="F1332" t="str">
            <v>Turnover</v>
          </cell>
          <cell r="G1332" t="str">
            <v>Offices</v>
          </cell>
          <cell r="M1332">
            <v>922.86647402597464</v>
          </cell>
        </row>
        <row r="1333">
          <cell r="B1333" t="str">
            <v>Energy Star Commercial Glass Door Refrigerator</v>
          </cell>
          <cell r="F1333" t="str">
            <v>Turnover</v>
          </cell>
          <cell r="G1333" t="str">
            <v>Restaurants</v>
          </cell>
          <cell r="M1333">
            <v>922.86647402597464</v>
          </cell>
        </row>
        <row r="1334">
          <cell r="B1334" t="str">
            <v>Energy Star Commercial Glass Door Refrigerator</v>
          </cell>
          <cell r="F1334" t="str">
            <v>Turnover</v>
          </cell>
          <cell r="G1334" t="str">
            <v>Retail</v>
          </cell>
          <cell r="M1334">
            <v>922.86647402597464</v>
          </cell>
        </row>
        <row r="1335">
          <cell r="B1335" t="str">
            <v>Energy Star Commercial Glass Door Refrigerator</v>
          </cell>
          <cell r="F1335" t="str">
            <v>Turnover</v>
          </cell>
          <cell r="G1335" t="str">
            <v>Schools K-12</v>
          </cell>
          <cell r="M1335">
            <v>922.86647402597464</v>
          </cell>
        </row>
        <row r="1336">
          <cell r="B1336" t="str">
            <v>Energy Star Commercial Glass Door Refrigerator</v>
          </cell>
          <cell r="F1336" t="str">
            <v>Turnover</v>
          </cell>
          <cell r="G1336" t="str">
            <v>Warehouse</v>
          </cell>
          <cell r="M1336">
            <v>922.86647402597464</v>
          </cell>
        </row>
        <row r="1337">
          <cell r="B1337" t="str">
            <v>Energy Star Commercial Glass Door Refrigerator</v>
          </cell>
          <cell r="F1337" t="str">
            <v>New</v>
          </cell>
          <cell r="G1337" t="str">
            <v>Assembly</v>
          </cell>
          <cell r="M1337">
            <v>922.86647402597464</v>
          </cell>
        </row>
        <row r="1338">
          <cell r="B1338" t="str">
            <v>Energy Star Commercial Glass Door Refrigerator</v>
          </cell>
          <cell r="F1338" t="str">
            <v>New</v>
          </cell>
          <cell r="G1338" t="str">
            <v>College and University</v>
          </cell>
          <cell r="M1338">
            <v>922.86647402597464</v>
          </cell>
        </row>
        <row r="1339">
          <cell r="B1339" t="str">
            <v>Energy Star Commercial Glass Door Refrigerator</v>
          </cell>
          <cell r="F1339" t="str">
            <v>New</v>
          </cell>
          <cell r="G1339" t="str">
            <v>Grocery</v>
          </cell>
          <cell r="M1339">
            <v>922.86647402597464</v>
          </cell>
        </row>
        <row r="1340">
          <cell r="B1340" t="str">
            <v>Energy Star Commercial Glass Door Refrigerator</v>
          </cell>
          <cell r="F1340" t="str">
            <v>New</v>
          </cell>
          <cell r="G1340" t="str">
            <v>Healthcare</v>
          </cell>
          <cell r="M1340">
            <v>922.86647402597464</v>
          </cell>
        </row>
        <row r="1341">
          <cell r="B1341" t="str">
            <v>Energy Star Commercial Glass Door Refrigerator</v>
          </cell>
          <cell r="F1341" t="str">
            <v>New</v>
          </cell>
          <cell r="G1341" t="str">
            <v>Hospitals</v>
          </cell>
          <cell r="M1341">
            <v>922.86647402597464</v>
          </cell>
        </row>
        <row r="1342">
          <cell r="B1342" t="str">
            <v>Energy Star Commercial Glass Door Refrigerator</v>
          </cell>
          <cell r="F1342" t="str">
            <v>New</v>
          </cell>
          <cell r="G1342" t="str">
            <v>Institutional</v>
          </cell>
          <cell r="M1342">
            <v>922.86647402597464</v>
          </cell>
        </row>
        <row r="1343">
          <cell r="B1343" t="str">
            <v>Energy Star Commercial Glass Door Refrigerator</v>
          </cell>
          <cell r="F1343" t="str">
            <v>New</v>
          </cell>
          <cell r="G1343" t="str">
            <v>Lodging/Hospitality</v>
          </cell>
          <cell r="M1343">
            <v>922.86647402597464</v>
          </cell>
        </row>
        <row r="1344">
          <cell r="B1344" t="str">
            <v>Energy Star Commercial Glass Door Refrigerator</v>
          </cell>
          <cell r="F1344" t="str">
            <v>New</v>
          </cell>
          <cell r="G1344" t="str">
            <v>Miscellaneous</v>
          </cell>
          <cell r="M1344">
            <v>922.86647402597464</v>
          </cell>
        </row>
        <row r="1345">
          <cell r="B1345" t="str">
            <v>Energy Star Commercial Glass Door Refrigerator</v>
          </cell>
          <cell r="F1345" t="str">
            <v>New</v>
          </cell>
          <cell r="G1345" t="str">
            <v>Offices</v>
          </cell>
          <cell r="M1345">
            <v>922.86647402597464</v>
          </cell>
        </row>
        <row r="1346">
          <cell r="B1346" t="str">
            <v>Energy Star Commercial Glass Door Refrigerator</v>
          </cell>
          <cell r="F1346" t="str">
            <v>New</v>
          </cell>
          <cell r="G1346" t="str">
            <v>Restaurants</v>
          </cell>
          <cell r="M1346">
            <v>922.86647402597464</v>
          </cell>
        </row>
        <row r="1347">
          <cell r="B1347" t="str">
            <v>Energy Star Commercial Glass Door Refrigerator</v>
          </cell>
          <cell r="F1347" t="str">
            <v>New</v>
          </cell>
          <cell r="G1347" t="str">
            <v>Retail</v>
          </cell>
          <cell r="M1347">
            <v>922.86647402597464</v>
          </cell>
        </row>
        <row r="1348">
          <cell r="B1348" t="str">
            <v>Energy Star Commercial Glass Door Refrigerator</v>
          </cell>
          <cell r="F1348" t="str">
            <v>New</v>
          </cell>
          <cell r="G1348" t="str">
            <v>Schools K-12</v>
          </cell>
          <cell r="M1348">
            <v>922.86647402597464</v>
          </cell>
        </row>
        <row r="1349">
          <cell r="B1349" t="str">
            <v>Energy Star Commercial Glass Door Refrigerator</v>
          </cell>
          <cell r="F1349" t="str">
            <v>New</v>
          </cell>
          <cell r="G1349" t="str">
            <v>Warehouse</v>
          </cell>
          <cell r="M1349">
            <v>922.86647402597464</v>
          </cell>
        </row>
        <row r="1350">
          <cell r="B1350" t="str">
            <v>Energy Star Commercial Solid Door Freezer</v>
          </cell>
          <cell r="F1350" t="str">
            <v>Turnover</v>
          </cell>
          <cell r="G1350" t="str">
            <v>Assembly</v>
          </cell>
          <cell r="M1350">
            <v>2533.0469090909114</v>
          </cell>
        </row>
        <row r="1351">
          <cell r="B1351" t="str">
            <v>Energy Star Commercial Solid Door Freezer</v>
          </cell>
          <cell r="F1351" t="str">
            <v>Turnover</v>
          </cell>
          <cell r="G1351" t="str">
            <v>College and University</v>
          </cell>
          <cell r="M1351">
            <v>2533.0469090909114</v>
          </cell>
        </row>
        <row r="1352">
          <cell r="B1352" t="str">
            <v>Energy Star Commercial Solid Door Freezer</v>
          </cell>
          <cell r="F1352" t="str">
            <v>Turnover</v>
          </cell>
          <cell r="G1352" t="str">
            <v>Grocery</v>
          </cell>
          <cell r="M1352">
            <v>2533.0469090909114</v>
          </cell>
        </row>
        <row r="1353">
          <cell r="B1353" t="str">
            <v>Energy Star Commercial Solid Door Freezer</v>
          </cell>
          <cell r="F1353" t="str">
            <v>Turnover</v>
          </cell>
          <cell r="G1353" t="str">
            <v>Healthcare</v>
          </cell>
          <cell r="M1353">
            <v>2533.0469090909114</v>
          </cell>
        </row>
        <row r="1354">
          <cell r="B1354" t="str">
            <v>Energy Star Commercial Solid Door Freezer</v>
          </cell>
          <cell r="F1354" t="str">
            <v>Turnover</v>
          </cell>
          <cell r="G1354" t="str">
            <v>Hospitals</v>
          </cell>
          <cell r="M1354">
            <v>2533.0469090909114</v>
          </cell>
        </row>
        <row r="1355">
          <cell r="B1355" t="str">
            <v>Energy Star Commercial Solid Door Freezer</v>
          </cell>
          <cell r="F1355" t="str">
            <v>Turnover</v>
          </cell>
          <cell r="G1355" t="str">
            <v>Institutional</v>
          </cell>
          <cell r="M1355">
            <v>2533.0469090909114</v>
          </cell>
        </row>
        <row r="1356">
          <cell r="B1356" t="str">
            <v>Energy Star Commercial Solid Door Freezer</v>
          </cell>
          <cell r="F1356" t="str">
            <v>Turnover</v>
          </cell>
          <cell r="G1356" t="str">
            <v>Lodging/Hospitality</v>
          </cell>
          <cell r="M1356">
            <v>2533.0469090909114</v>
          </cell>
        </row>
        <row r="1357">
          <cell r="B1357" t="str">
            <v>Energy Star Commercial Solid Door Freezer</v>
          </cell>
          <cell r="F1357" t="str">
            <v>Turnover</v>
          </cell>
          <cell r="G1357" t="str">
            <v>Miscellaneous</v>
          </cell>
          <cell r="M1357">
            <v>2533.0469090909114</v>
          </cell>
        </row>
        <row r="1358">
          <cell r="B1358" t="str">
            <v>Energy Star Commercial Solid Door Freezer</v>
          </cell>
          <cell r="F1358" t="str">
            <v>Turnover</v>
          </cell>
          <cell r="G1358" t="str">
            <v>Offices</v>
          </cell>
          <cell r="M1358">
            <v>2533.0469090909114</v>
          </cell>
        </row>
        <row r="1359">
          <cell r="B1359" t="str">
            <v>Energy Star Commercial Solid Door Freezer</v>
          </cell>
          <cell r="F1359" t="str">
            <v>Turnover</v>
          </cell>
          <cell r="G1359" t="str">
            <v>Restaurants</v>
          </cell>
          <cell r="M1359">
            <v>2533.0469090909114</v>
          </cell>
        </row>
        <row r="1360">
          <cell r="B1360" t="str">
            <v>Energy Star Commercial Solid Door Freezer</v>
          </cell>
          <cell r="F1360" t="str">
            <v>Turnover</v>
          </cell>
          <cell r="G1360" t="str">
            <v>Retail</v>
          </cell>
          <cell r="M1360">
            <v>2533.0469090909114</v>
          </cell>
        </row>
        <row r="1361">
          <cell r="B1361" t="str">
            <v>Energy Star Commercial Solid Door Freezer</v>
          </cell>
          <cell r="F1361" t="str">
            <v>Turnover</v>
          </cell>
          <cell r="G1361" t="str">
            <v>Schools K-12</v>
          </cell>
          <cell r="M1361">
            <v>2533.0469090909114</v>
          </cell>
        </row>
        <row r="1362">
          <cell r="B1362" t="str">
            <v>Energy Star Commercial Solid Door Freezer</v>
          </cell>
          <cell r="F1362" t="str">
            <v>Turnover</v>
          </cell>
          <cell r="G1362" t="str">
            <v>Warehouse</v>
          </cell>
          <cell r="M1362">
            <v>2533.0469090909114</v>
          </cell>
        </row>
        <row r="1363">
          <cell r="B1363" t="str">
            <v>Energy Star Commercial Solid Door Freezer</v>
          </cell>
          <cell r="F1363" t="str">
            <v>New</v>
          </cell>
          <cell r="G1363" t="str">
            <v>Assembly</v>
          </cell>
          <cell r="M1363">
            <v>2533.0469090909114</v>
          </cell>
        </row>
        <row r="1364">
          <cell r="B1364" t="str">
            <v>Energy Star Commercial Solid Door Freezer</v>
          </cell>
          <cell r="F1364" t="str">
            <v>New</v>
          </cell>
          <cell r="G1364" t="str">
            <v>College and University</v>
          </cell>
          <cell r="M1364">
            <v>2533.0469090909114</v>
          </cell>
        </row>
        <row r="1365">
          <cell r="B1365" t="str">
            <v>Energy Star Commercial Solid Door Freezer</v>
          </cell>
          <cell r="F1365" t="str">
            <v>New</v>
          </cell>
          <cell r="G1365" t="str">
            <v>Grocery</v>
          </cell>
          <cell r="M1365">
            <v>2533.0469090909114</v>
          </cell>
        </row>
        <row r="1366">
          <cell r="B1366" t="str">
            <v>Energy Star Commercial Solid Door Freezer</v>
          </cell>
          <cell r="F1366" t="str">
            <v>New</v>
          </cell>
          <cell r="G1366" t="str">
            <v>Healthcare</v>
          </cell>
          <cell r="M1366">
            <v>2533.0469090909114</v>
          </cell>
        </row>
        <row r="1367">
          <cell r="B1367" t="str">
            <v>Energy Star Commercial Solid Door Freezer</v>
          </cell>
          <cell r="F1367" t="str">
            <v>New</v>
          </cell>
          <cell r="G1367" t="str">
            <v>Hospitals</v>
          </cell>
          <cell r="M1367">
            <v>2533.0469090909114</v>
          </cell>
        </row>
        <row r="1368">
          <cell r="B1368" t="str">
            <v>Energy Star Commercial Solid Door Freezer</v>
          </cell>
          <cell r="F1368" t="str">
            <v>New</v>
          </cell>
          <cell r="G1368" t="str">
            <v>Institutional</v>
          </cell>
          <cell r="M1368">
            <v>2533.0469090909114</v>
          </cell>
        </row>
        <row r="1369">
          <cell r="B1369" t="str">
            <v>Energy Star Commercial Solid Door Freezer</v>
          </cell>
          <cell r="F1369" t="str">
            <v>New</v>
          </cell>
          <cell r="G1369" t="str">
            <v>Lodging/Hospitality</v>
          </cell>
          <cell r="M1369">
            <v>2533.0469090909114</v>
          </cell>
        </row>
        <row r="1370">
          <cell r="B1370" t="str">
            <v>Energy Star Commercial Solid Door Freezer</v>
          </cell>
          <cell r="F1370" t="str">
            <v>New</v>
          </cell>
          <cell r="G1370" t="str">
            <v>Miscellaneous</v>
          </cell>
          <cell r="M1370">
            <v>2533.0469090909114</v>
          </cell>
        </row>
        <row r="1371">
          <cell r="B1371" t="str">
            <v>Energy Star Commercial Solid Door Freezer</v>
          </cell>
          <cell r="F1371" t="str">
            <v>New</v>
          </cell>
          <cell r="G1371" t="str">
            <v>Offices</v>
          </cell>
          <cell r="M1371">
            <v>2533.0469090909114</v>
          </cell>
        </row>
        <row r="1372">
          <cell r="B1372" t="str">
            <v>Energy Star Commercial Solid Door Freezer</v>
          </cell>
          <cell r="F1372" t="str">
            <v>New</v>
          </cell>
          <cell r="G1372" t="str">
            <v>Restaurants</v>
          </cell>
          <cell r="M1372">
            <v>2533.0469090909114</v>
          </cell>
        </row>
        <row r="1373">
          <cell r="B1373" t="str">
            <v>Energy Star Commercial Solid Door Freezer</v>
          </cell>
          <cell r="F1373" t="str">
            <v>New</v>
          </cell>
          <cell r="G1373" t="str">
            <v>Retail</v>
          </cell>
          <cell r="M1373">
            <v>2533.0469090909114</v>
          </cell>
        </row>
        <row r="1374">
          <cell r="B1374" t="str">
            <v>Energy Star Commercial Solid Door Freezer</v>
          </cell>
          <cell r="F1374" t="str">
            <v>New</v>
          </cell>
          <cell r="G1374" t="str">
            <v>Schools K-12</v>
          </cell>
          <cell r="M1374">
            <v>2533.0469090909114</v>
          </cell>
        </row>
        <row r="1375">
          <cell r="B1375" t="str">
            <v>Energy Star Commercial Solid Door Freezer</v>
          </cell>
          <cell r="F1375" t="str">
            <v>New</v>
          </cell>
          <cell r="G1375" t="str">
            <v>Warehouse</v>
          </cell>
          <cell r="M1375">
            <v>2533.0469090909114</v>
          </cell>
        </row>
        <row r="1376">
          <cell r="B1376" t="str">
            <v>Energy Star Commercial Solid Door Refrigerator</v>
          </cell>
          <cell r="F1376" t="str">
            <v>Turnover</v>
          </cell>
          <cell r="G1376" t="str">
            <v>Assembly</v>
          </cell>
          <cell r="M1376">
            <v>849.92392651888269</v>
          </cell>
        </row>
        <row r="1377">
          <cell r="B1377" t="str">
            <v>Energy Star Commercial Solid Door Refrigerator</v>
          </cell>
          <cell r="F1377" t="str">
            <v>Turnover</v>
          </cell>
          <cell r="G1377" t="str">
            <v>College and University</v>
          </cell>
          <cell r="M1377">
            <v>849.92392651888269</v>
          </cell>
        </row>
        <row r="1378">
          <cell r="B1378" t="str">
            <v>Energy Star Commercial Solid Door Refrigerator</v>
          </cell>
          <cell r="F1378" t="str">
            <v>Turnover</v>
          </cell>
          <cell r="G1378" t="str">
            <v>Grocery</v>
          </cell>
          <cell r="M1378">
            <v>849.92392651888269</v>
          </cell>
        </row>
        <row r="1379">
          <cell r="B1379" t="str">
            <v>Energy Star Commercial Solid Door Refrigerator</v>
          </cell>
          <cell r="F1379" t="str">
            <v>Turnover</v>
          </cell>
          <cell r="G1379" t="str">
            <v>Healthcare</v>
          </cell>
          <cell r="M1379">
            <v>849.92392651888269</v>
          </cell>
        </row>
        <row r="1380">
          <cell r="B1380" t="str">
            <v>Energy Star Commercial Solid Door Refrigerator</v>
          </cell>
          <cell r="F1380" t="str">
            <v>Turnover</v>
          </cell>
          <cell r="G1380" t="str">
            <v>Hospitals</v>
          </cell>
          <cell r="M1380">
            <v>849.92392651888269</v>
          </cell>
        </row>
        <row r="1381">
          <cell r="B1381" t="str">
            <v>Energy Star Commercial Solid Door Refrigerator</v>
          </cell>
          <cell r="F1381" t="str">
            <v>Turnover</v>
          </cell>
          <cell r="G1381" t="str">
            <v>Institutional</v>
          </cell>
          <cell r="M1381">
            <v>849.92392651888269</v>
          </cell>
        </row>
        <row r="1382">
          <cell r="B1382" t="str">
            <v>Energy Star Commercial Solid Door Refrigerator</v>
          </cell>
          <cell r="F1382" t="str">
            <v>Turnover</v>
          </cell>
          <cell r="G1382" t="str">
            <v>Lodging/Hospitality</v>
          </cell>
          <cell r="M1382">
            <v>849.92392651888269</v>
          </cell>
        </row>
        <row r="1383">
          <cell r="B1383" t="str">
            <v>Energy Star Commercial Solid Door Refrigerator</v>
          </cell>
          <cell r="F1383" t="str">
            <v>Turnover</v>
          </cell>
          <cell r="G1383" t="str">
            <v>Miscellaneous</v>
          </cell>
          <cell r="M1383">
            <v>849.92392651888269</v>
          </cell>
        </row>
        <row r="1384">
          <cell r="B1384" t="str">
            <v>Energy Star Commercial Solid Door Refrigerator</v>
          </cell>
          <cell r="F1384" t="str">
            <v>Turnover</v>
          </cell>
          <cell r="G1384" t="str">
            <v>Offices</v>
          </cell>
          <cell r="M1384">
            <v>849.92392651888269</v>
          </cell>
        </row>
        <row r="1385">
          <cell r="B1385" t="str">
            <v>Energy Star Commercial Solid Door Refrigerator</v>
          </cell>
          <cell r="F1385" t="str">
            <v>Turnover</v>
          </cell>
          <cell r="G1385" t="str">
            <v>Restaurants</v>
          </cell>
          <cell r="M1385">
            <v>849.92392651888269</v>
          </cell>
        </row>
        <row r="1386">
          <cell r="B1386" t="str">
            <v>Energy Star Commercial Solid Door Refrigerator</v>
          </cell>
          <cell r="F1386" t="str">
            <v>Turnover</v>
          </cell>
          <cell r="G1386" t="str">
            <v>Retail</v>
          </cell>
          <cell r="M1386">
            <v>849.92392651888269</v>
          </cell>
        </row>
        <row r="1387">
          <cell r="B1387" t="str">
            <v>Energy Star Commercial Solid Door Refrigerator</v>
          </cell>
          <cell r="F1387" t="str">
            <v>Turnover</v>
          </cell>
          <cell r="G1387" t="str">
            <v>Schools K-12</v>
          </cell>
          <cell r="M1387">
            <v>849.92392651888269</v>
          </cell>
        </row>
        <row r="1388">
          <cell r="B1388" t="str">
            <v>Energy Star Commercial Solid Door Refrigerator</v>
          </cell>
          <cell r="F1388" t="str">
            <v>Turnover</v>
          </cell>
          <cell r="G1388" t="str">
            <v>Warehouse</v>
          </cell>
          <cell r="M1388">
            <v>849.92392651888269</v>
          </cell>
        </row>
        <row r="1389">
          <cell r="B1389" t="str">
            <v>Energy Star Commercial Solid Door Refrigerator</v>
          </cell>
          <cell r="F1389" t="str">
            <v>New</v>
          </cell>
          <cell r="G1389" t="str">
            <v>Assembly</v>
          </cell>
          <cell r="M1389">
            <v>849.92392651888269</v>
          </cell>
        </row>
        <row r="1390">
          <cell r="B1390" t="str">
            <v>Energy Star Commercial Solid Door Refrigerator</v>
          </cell>
          <cell r="F1390" t="str">
            <v>New</v>
          </cell>
          <cell r="G1390" t="str">
            <v>College and University</v>
          </cell>
          <cell r="M1390">
            <v>849.92392651888269</v>
          </cell>
        </row>
        <row r="1391">
          <cell r="B1391" t="str">
            <v>Energy Star Commercial Solid Door Refrigerator</v>
          </cell>
          <cell r="F1391" t="str">
            <v>New</v>
          </cell>
          <cell r="G1391" t="str">
            <v>Grocery</v>
          </cell>
          <cell r="M1391">
            <v>849.92392651888269</v>
          </cell>
        </row>
        <row r="1392">
          <cell r="B1392" t="str">
            <v>Energy Star Commercial Solid Door Refrigerator</v>
          </cell>
          <cell r="F1392" t="str">
            <v>New</v>
          </cell>
          <cell r="G1392" t="str">
            <v>Healthcare</v>
          </cell>
          <cell r="M1392">
            <v>849.92392651888269</v>
          </cell>
        </row>
        <row r="1393">
          <cell r="B1393" t="str">
            <v>Energy Star Commercial Solid Door Refrigerator</v>
          </cell>
          <cell r="F1393" t="str">
            <v>New</v>
          </cell>
          <cell r="G1393" t="str">
            <v>Hospitals</v>
          </cell>
          <cell r="M1393">
            <v>849.92392651888269</v>
          </cell>
        </row>
        <row r="1394">
          <cell r="B1394" t="str">
            <v>Energy Star Commercial Solid Door Refrigerator</v>
          </cell>
          <cell r="F1394" t="str">
            <v>New</v>
          </cell>
          <cell r="G1394" t="str">
            <v>Institutional</v>
          </cell>
          <cell r="M1394">
            <v>849.92392651888269</v>
          </cell>
        </row>
        <row r="1395">
          <cell r="B1395" t="str">
            <v>Energy Star Commercial Solid Door Refrigerator</v>
          </cell>
          <cell r="F1395" t="str">
            <v>New</v>
          </cell>
          <cell r="G1395" t="str">
            <v>Lodging/Hospitality</v>
          </cell>
          <cell r="M1395">
            <v>849.92392651888269</v>
          </cell>
        </row>
        <row r="1396">
          <cell r="B1396" t="str">
            <v>Energy Star Commercial Solid Door Refrigerator</v>
          </cell>
          <cell r="F1396" t="str">
            <v>New</v>
          </cell>
          <cell r="G1396" t="str">
            <v>Miscellaneous</v>
          </cell>
          <cell r="M1396">
            <v>849.92392651888269</v>
          </cell>
        </row>
        <row r="1397">
          <cell r="B1397" t="str">
            <v>Energy Star Commercial Solid Door Refrigerator</v>
          </cell>
          <cell r="F1397" t="str">
            <v>New</v>
          </cell>
          <cell r="G1397" t="str">
            <v>Offices</v>
          </cell>
          <cell r="M1397">
            <v>849.92392651888269</v>
          </cell>
        </row>
        <row r="1398">
          <cell r="B1398" t="str">
            <v>Energy Star Commercial Solid Door Refrigerator</v>
          </cell>
          <cell r="F1398" t="str">
            <v>New</v>
          </cell>
          <cell r="G1398" t="str">
            <v>Restaurants</v>
          </cell>
          <cell r="M1398">
            <v>849.92392651888269</v>
          </cell>
        </row>
        <row r="1399">
          <cell r="B1399" t="str">
            <v>Energy Star Commercial Solid Door Refrigerator</v>
          </cell>
          <cell r="F1399" t="str">
            <v>New</v>
          </cell>
          <cell r="G1399" t="str">
            <v>Retail</v>
          </cell>
          <cell r="M1399">
            <v>849.92392651888269</v>
          </cell>
        </row>
        <row r="1400">
          <cell r="B1400" t="str">
            <v>Energy Star Commercial Solid Door Refrigerator</v>
          </cell>
          <cell r="F1400" t="str">
            <v>New</v>
          </cell>
          <cell r="G1400" t="str">
            <v>Schools K-12</v>
          </cell>
          <cell r="M1400">
            <v>849.92392651888269</v>
          </cell>
        </row>
        <row r="1401">
          <cell r="B1401" t="str">
            <v>Energy Star Commercial Solid Door Refrigerator</v>
          </cell>
          <cell r="F1401" t="str">
            <v>New</v>
          </cell>
          <cell r="G1401" t="str">
            <v>Warehouse</v>
          </cell>
          <cell r="M1401">
            <v>849.92392651888269</v>
          </cell>
        </row>
        <row r="1402">
          <cell r="B1402" t="str">
            <v>Energy Star Ice Maker</v>
          </cell>
          <cell r="F1402" t="str">
            <v>Turnover</v>
          </cell>
          <cell r="G1402" t="str">
            <v>Assembly</v>
          </cell>
          <cell r="M1402">
            <v>237.86099999999988</v>
          </cell>
        </row>
        <row r="1403">
          <cell r="B1403" t="str">
            <v>Energy Star Ice Maker</v>
          </cell>
          <cell r="F1403" t="str">
            <v>Turnover</v>
          </cell>
          <cell r="G1403" t="str">
            <v>College and University</v>
          </cell>
          <cell r="M1403">
            <v>237.86099999999988</v>
          </cell>
        </row>
        <row r="1404">
          <cell r="B1404" t="str">
            <v>Energy Star Ice Maker</v>
          </cell>
          <cell r="F1404" t="str">
            <v>Turnover</v>
          </cell>
          <cell r="G1404" t="str">
            <v>Grocery</v>
          </cell>
          <cell r="M1404">
            <v>237.86099999999988</v>
          </cell>
        </row>
        <row r="1405">
          <cell r="B1405" t="str">
            <v>Energy Star Ice Maker</v>
          </cell>
          <cell r="F1405" t="str">
            <v>Turnover</v>
          </cell>
          <cell r="G1405" t="str">
            <v>Healthcare</v>
          </cell>
          <cell r="M1405">
            <v>237.86099999999988</v>
          </cell>
        </row>
        <row r="1406">
          <cell r="B1406" t="str">
            <v>Energy Star Ice Maker</v>
          </cell>
          <cell r="F1406" t="str">
            <v>Turnover</v>
          </cell>
          <cell r="G1406" t="str">
            <v>Hospitals</v>
          </cell>
          <cell r="M1406">
            <v>237.86099999999988</v>
          </cell>
        </row>
        <row r="1407">
          <cell r="B1407" t="str">
            <v>Energy Star Ice Maker</v>
          </cell>
          <cell r="F1407" t="str">
            <v>Turnover</v>
          </cell>
          <cell r="G1407" t="str">
            <v>Institutional</v>
          </cell>
          <cell r="M1407">
            <v>237.86099999999988</v>
          </cell>
        </row>
        <row r="1408">
          <cell r="B1408" t="str">
            <v>Energy Star Ice Maker</v>
          </cell>
          <cell r="F1408" t="str">
            <v>Turnover</v>
          </cell>
          <cell r="G1408" t="str">
            <v>Lodging/Hospitality</v>
          </cell>
          <cell r="M1408">
            <v>237.86099999999988</v>
          </cell>
        </row>
        <row r="1409">
          <cell r="B1409" t="str">
            <v>Energy Star Ice Maker</v>
          </cell>
          <cell r="F1409" t="str">
            <v>Turnover</v>
          </cell>
          <cell r="G1409" t="str">
            <v>Miscellaneous</v>
          </cell>
          <cell r="M1409">
            <v>237.86099999999988</v>
          </cell>
        </row>
        <row r="1410">
          <cell r="B1410" t="str">
            <v>Energy Star Ice Maker</v>
          </cell>
          <cell r="F1410" t="str">
            <v>Turnover</v>
          </cell>
          <cell r="G1410" t="str">
            <v>Offices</v>
          </cell>
          <cell r="M1410">
            <v>237.86099999999988</v>
          </cell>
        </row>
        <row r="1411">
          <cell r="B1411" t="str">
            <v>Energy Star Ice Maker</v>
          </cell>
          <cell r="F1411" t="str">
            <v>Turnover</v>
          </cell>
          <cell r="G1411" t="str">
            <v>Restaurants</v>
          </cell>
          <cell r="M1411">
            <v>237.86099999999988</v>
          </cell>
        </row>
        <row r="1412">
          <cell r="B1412" t="str">
            <v>Energy Star Ice Maker</v>
          </cell>
          <cell r="F1412" t="str">
            <v>Turnover</v>
          </cell>
          <cell r="G1412" t="str">
            <v>Retail</v>
          </cell>
          <cell r="M1412">
            <v>237.86099999999988</v>
          </cell>
        </row>
        <row r="1413">
          <cell r="B1413" t="str">
            <v>Energy Star Ice Maker</v>
          </cell>
          <cell r="F1413" t="str">
            <v>Turnover</v>
          </cell>
          <cell r="G1413" t="str">
            <v>Schools K-12</v>
          </cell>
          <cell r="M1413">
            <v>237.86099999999988</v>
          </cell>
        </row>
        <row r="1414">
          <cell r="B1414" t="str">
            <v>Energy Star Ice Maker</v>
          </cell>
          <cell r="F1414" t="str">
            <v>Turnover</v>
          </cell>
          <cell r="G1414" t="str">
            <v>Warehouse</v>
          </cell>
          <cell r="M1414">
            <v>237.86099999999988</v>
          </cell>
        </row>
        <row r="1415">
          <cell r="B1415" t="str">
            <v>Energy Star Ice Maker</v>
          </cell>
          <cell r="F1415" t="str">
            <v>New</v>
          </cell>
          <cell r="G1415" t="str">
            <v>Assembly</v>
          </cell>
          <cell r="M1415">
            <v>237.86099999999988</v>
          </cell>
        </row>
        <row r="1416">
          <cell r="B1416" t="str">
            <v>Energy Star Ice Maker</v>
          </cell>
          <cell r="F1416" t="str">
            <v>New</v>
          </cell>
          <cell r="G1416" t="str">
            <v>College and University</v>
          </cell>
          <cell r="M1416">
            <v>237.86099999999988</v>
          </cell>
        </row>
        <row r="1417">
          <cell r="B1417" t="str">
            <v>Energy Star Ice Maker</v>
          </cell>
          <cell r="F1417" t="str">
            <v>New</v>
          </cell>
          <cell r="G1417" t="str">
            <v>Grocery</v>
          </cell>
          <cell r="M1417">
            <v>237.86099999999988</v>
          </cell>
        </row>
        <row r="1418">
          <cell r="B1418" t="str">
            <v>Energy Star Ice Maker</v>
          </cell>
          <cell r="F1418" t="str">
            <v>New</v>
          </cell>
          <cell r="G1418" t="str">
            <v>Healthcare</v>
          </cell>
          <cell r="M1418">
            <v>237.86099999999988</v>
          </cell>
        </row>
        <row r="1419">
          <cell r="B1419" t="str">
            <v>Energy Star Ice Maker</v>
          </cell>
          <cell r="F1419" t="str">
            <v>New</v>
          </cell>
          <cell r="G1419" t="str">
            <v>Hospitals</v>
          </cell>
          <cell r="M1419">
            <v>237.86099999999988</v>
          </cell>
        </row>
        <row r="1420">
          <cell r="B1420" t="str">
            <v>Energy Star Ice Maker</v>
          </cell>
          <cell r="F1420" t="str">
            <v>New</v>
          </cell>
          <cell r="G1420" t="str">
            <v>Institutional</v>
          </cell>
          <cell r="M1420">
            <v>237.86099999999988</v>
          </cell>
        </row>
        <row r="1421">
          <cell r="B1421" t="str">
            <v>Energy Star Ice Maker</v>
          </cell>
          <cell r="F1421" t="str">
            <v>New</v>
          </cell>
          <cell r="G1421" t="str">
            <v>Lodging/Hospitality</v>
          </cell>
          <cell r="M1421">
            <v>237.86099999999988</v>
          </cell>
        </row>
        <row r="1422">
          <cell r="B1422" t="str">
            <v>Energy Star Ice Maker</v>
          </cell>
          <cell r="F1422" t="str">
            <v>New</v>
          </cell>
          <cell r="G1422" t="str">
            <v>Miscellaneous</v>
          </cell>
          <cell r="M1422">
            <v>237.86099999999988</v>
          </cell>
        </row>
        <row r="1423">
          <cell r="B1423" t="str">
            <v>Energy Star Ice Maker</v>
          </cell>
          <cell r="F1423" t="str">
            <v>New</v>
          </cell>
          <cell r="G1423" t="str">
            <v>Offices</v>
          </cell>
          <cell r="M1423">
            <v>237.86099999999988</v>
          </cell>
        </row>
        <row r="1424">
          <cell r="B1424" t="str">
            <v>Energy Star Ice Maker</v>
          </cell>
          <cell r="F1424" t="str">
            <v>New</v>
          </cell>
          <cell r="G1424" t="str">
            <v>Restaurants</v>
          </cell>
          <cell r="M1424">
            <v>237.86099999999988</v>
          </cell>
        </row>
        <row r="1425">
          <cell r="B1425" t="str">
            <v>Energy Star Ice Maker</v>
          </cell>
          <cell r="F1425" t="str">
            <v>New</v>
          </cell>
          <cell r="G1425" t="str">
            <v>Retail</v>
          </cell>
          <cell r="M1425">
            <v>237.86099999999988</v>
          </cell>
        </row>
        <row r="1426">
          <cell r="B1426" t="str">
            <v>Energy Star Ice Maker</v>
          </cell>
          <cell r="F1426" t="str">
            <v>New</v>
          </cell>
          <cell r="G1426" t="str">
            <v>Schools K-12</v>
          </cell>
          <cell r="M1426">
            <v>237.86099999999988</v>
          </cell>
        </row>
        <row r="1427">
          <cell r="B1427" t="str">
            <v>Energy Star Ice Maker</v>
          </cell>
          <cell r="F1427" t="str">
            <v>New</v>
          </cell>
          <cell r="G1427" t="str">
            <v>Warehouse</v>
          </cell>
          <cell r="M1427">
            <v>237.86099999999988</v>
          </cell>
        </row>
        <row r="1428">
          <cell r="B1428" t="str">
            <v>Energy Star Refrigerator</v>
          </cell>
          <cell r="F1428" t="str">
            <v>Turnover</v>
          </cell>
          <cell r="G1428" t="str">
            <v>Assembly</v>
          </cell>
          <cell r="M1428">
            <v>133.5</v>
          </cell>
        </row>
        <row r="1429">
          <cell r="B1429" t="str">
            <v>Energy Star Refrigerator</v>
          </cell>
          <cell r="F1429" t="str">
            <v>Turnover</v>
          </cell>
          <cell r="G1429" t="str">
            <v>College and University</v>
          </cell>
          <cell r="M1429">
            <v>133.5</v>
          </cell>
        </row>
        <row r="1430">
          <cell r="B1430" t="str">
            <v>Energy Star Refrigerator</v>
          </cell>
          <cell r="F1430" t="str">
            <v>Turnover</v>
          </cell>
          <cell r="G1430" t="str">
            <v>Grocery</v>
          </cell>
          <cell r="M1430">
            <v>133.5</v>
          </cell>
        </row>
        <row r="1431">
          <cell r="B1431" t="str">
            <v>Energy Star Refrigerator</v>
          </cell>
          <cell r="F1431" t="str">
            <v>Turnover</v>
          </cell>
          <cell r="G1431" t="str">
            <v>Healthcare</v>
          </cell>
          <cell r="M1431">
            <v>133.5</v>
          </cell>
        </row>
        <row r="1432">
          <cell r="B1432" t="str">
            <v>Energy Star Refrigerator</v>
          </cell>
          <cell r="F1432" t="str">
            <v>Turnover</v>
          </cell>
          <cell r="G1432" t="str">
            <v>Hospitals</v>
          </cell>
          <cell r="M1432">
            <v>133.5</v>
          </cell>
        </row>
        <row r="1433">
          <cell r="B1433" t="str">
            <v>Energy Star Refrigerator</v>
          </cell>
          <cell r="F1433" t="str">
            <v>Turnover</v>
          </cell>
          <cell r="G1433" t="str">
            <v>Institutional</v>
          </cell>
          <cell r="M1433">
            <v>133.5</v>
          </cell>
        </row>
        <row r="1434">
          <cell r="B1434" t="str">
            <v>Energy Star Refrigerator</v>
          </cell>
          <cell r="F1434" t="str">
            <v>Turnover</v>
          </cell>
          <cell r="G1434" t="str">
            <v>Lodging/Hospitality</v>
          </cell>
          <cell r="M1434">
            <v>133.5</v>
          </cell>
        </row>
        <row r="1435">
          <cell r="B1435" t="str">
            <v>Energy Star Refrigerator</v>
          </cell>
          <cell r="F1435" t="str">
            <v>Turnover</v>
          </cell>
          <cell r="G1435" t="str">
            <v>Miscellaneous</v>
          </cell>
          <cell r="M1435">
            <v>133.5</v>
          </cell>
        </row>
        <row r="1436">
          <cell r="B1436" t="str">
            <v>Energy Star Refrigerator</v>
          </cell>
          <cell r="F1436" t="str">
            <v>Turnover</v>
          </cell>
          <cell r="G1436" t="str">
            <v>Offices</v>
          </cell>
          <cell r="M1436">
            <v>133.5</v>
          </cell>
        </row>
        <row r="1437">
          <cell r="B1437" t="str">
            <v>Energy Star Refrigerator</v>
          </cell>
          <cell r="F1437" t="str">
            <v>Turnover</v>
          </cell>
          <cell r="G1437" t="str">
            <v>Restaurants</v>
          </cell>
          <cell r="M1437">
            <v>133.5</v>
          </cell>
        </row>
        <row r="1438">
          <cell r="B1438" t="str">
            <v>Energy Star Refrigerator</v>
          </cell>
          <cell r="F1438" t="str">
            <v>Turnover</v>
          </cell>
          <cell r="G1438" t="str">
            <v>Retail</v>
          </cell>
          <cell r="M1438">
            <v>133.5</v>
          </cell>
        </row>
        <row r="1439">
          <cell r="B1439" t="str">
            <v>Energy Star Refrigerator</v>
          </cell>
          <cell r="F1439" t="str">
            <v>Turnover</v>
          </cell>
          <cell r="G1439" t="str">
            <v>Schools K-12</v>
          </cell>
          <cell r="M1439">
            <v>133.5</v>
          </cell>
        </row>
        <row r="1440">
          <cell r="B1440" t="str">
            <v>Energy Star Refrigerator</v>
          </cell>
          <cell r="F1440" t="str">
            <v>Turnover</v>
          </cell>
          <cell r="G1440" t="str">
            <v>Warehouse</v>
          </cell>
          <cell r="M1440">
            <v>133.5</v>
          </cell>
        </row>
        <row r="1441">
          <cell r="B1441" t="str">
            <v>Energy Star Refrigerator</v>
          </cell>
          <cell r="F1441" t="str">
            <v>New</v>
          </cell>
          <cell r="G1441" t="str">
            <v>Assembly</v>
          </cell>
          <cell r="M1441">
            <v>133.5</v>
          </cell>
        </row>
        <row r="1442">
          <cell r="B1442" t="str">
            <v>Energy Star Refrigerator</v>
          </cell>
          <cell r="F1442" t="str">
            <v>New</v>
          </cell>
          <cell r="G1442" t="str">
            <v>College and University</v>
          </cell>
          <cell r="M1442">
            <v>133.5</v>
          </cell>
        </row>
        <row r="1443">
          <cell r="B1443" t="str">
            <v>Energy Star Refrigerator</v>
          </cell>
          <cell r="F1443" t="str">
            <v>New</v>
          </cell>
          <cell r="G1443" t="str">
            <v>Grocery</v>
          </cell>
          <cell r="M1443">
            <v>133.5</v>
          </cell>
        </row>
        <row r="1444">
          <cell r="B1444" t="str">
            <v>Energy Star Refrigerator</v>
          </cell>
          <cell r="F1444" t="str">
            <v>New</v>
          </cell>
          <cell r="G1444" t="str">
            <v>Healthcare</v>
          </cell>
          <cell r="M1444">
            <v>133.5</v>
          </cell>
        </row>
        <row r="1445">
          <cell r="B1445" t="str">
            <v>Energy Star Refrigerator</v>
          </cell>
          <cell r="F1445" t="str">
            <v>New</v>
          </cell>
          <cell r="G1445" t="str">
            <v>Hospitals</v>
          </cell>
          <cell r="M1445">
            <v>133.5</v>
          </cell>
        </row>
        <row r="1446">
          <cell r="B1446" t="str">
            <v>Energy Star Refrigerator</v>
          </cell>
          <cell r="F1446" t="str">
            <v>New</v>
          </cell>
          <cell r="G1446" t="str">
            <v>Institutional</v>
          </cell>
          <cell r="M1446">
            <v>133.5</v>
          </cell>
        </row>
        <row r="1447">
          <cell r="B1447" t="str">
            <v>Energy Star Refrigerator</v>
          </cell>
          <cell r="F1447" t="str">
            <v>New</v>
          </cell>
          <cell r="G1447" t="str">
            <v>Lodging/Hospitality</v>
          </cell>
          <cell r="M1447">
            <v>133.5</v>
          </cell>
        </row>
        <row r="1448">
          <cell r="B1448" t="str">
            <v>Energy Star Refrigerator</v>
          </cell>
          <cell r="F1448" t="str">
            <v>New</v>
          </cell>
          <cell r="G1448" t="str">
            <v>Miscellaneous</v>
          </cell>
          <cell r="M1448">
            <v>133.5</v>
          </cell>
        </row>
        <row r="1449">
          <cell r="B1449" t="str">
            <v>Energy Star Refrigerator</v>
          </cell>
          <cell r="F1449" t="str">
            <v>New</v>
          </cell>
          <cell r="G1449" t="str">
            <v>Offices</v>
          </cell>
          <cell r="M1449">
            <v>133.5</v>
          </cell>
        </row>
        <row r="1450">
          <cell r="B1450" t="str">
            <v>Energy Star Refrigerator</v>
          </cell>
          <cell r="F1450" t="str">
            <v>New</v>
          </cell>
          <cell r="G1450" t="str">
            <v>Restaurants</v>
          </cell>
          <cell r="M1450">
            <v>133.5</v>
          </cell>
        </row>
        <row r="1451">
          <cell r="B1451" t="str">
            <v>Energy Star Refrigerator</v>
          </cell>
          <cell r="F1451" t="str">
            <v>New</v>
          </cell>
          <cell r="G1451" t="str">
            <v>Retail</v>
          </cell>
          <cell r="M1451">
            <v>133.5</v>
          </cell>
        </row>
        <row r="1452">
          <cell r="B1452" t="str">
            <v>Energy Star Refrigerator</v>
          </cell>
          <cell r="F1452" t="str">
            <v>New</v>
          </cell>
          <cell r="G1452" t="str">
            <v>Schools K-12</v>
          </cell>
          <cell r="M1452">
            <v>133.5</v>
          </cell>
        </row>
        <row r="1453">
          <cell r="B1453" t="str">
            <v>Energy Star Refrigerator</v>
          </cell>
          <cell r="F1453" t="str">
            <v>New</v>
          </cell>
          <cell r="G1453" t="str">
            <v>Warehouse</v>
          </cell>
          <cell r="M1453">
            <v>133.5</v>
          </cell>
        </row>
        <row r="1454">
          <cell r="B1454" t="str">
            <v>Energy Star Vending Machine</v>
          </cell>
          <cell r="F1454" t="str">
            <v>Turnover</v>
          </cell>
          <cell r="G1454" t="str">
            <v>Assembly</v>
          </cell>
          <cell r="M1454">
            <v>525.73140000000001</v>
          </cell>
        </row>
        <row r="1455">
          <cell r="B1455" t="str">
            <v>Energy Star Vending Machine</v>
          </cell>
          <cell r="F1455" t="str">
            <v>Turnover</v>
          </cell>
          <cell r="G1455" t="str">
            <v>College and University</v>
          </cell>
          <cell r="M1455">
            <v>525.73140000000001</v>
          </cell>
        </row>
        <row r="1456">
          <cell r="B1456" t="str">
            <v>Energy Star Vending Machine</v>
          </cell>
          <cell r="F1456" t="str">
            <v>Turnover</v>
          </cell>
          <cell r="G1456" t="str">
            <v>Grocery</v>
          </cell>
          <cell r="M1456">
            <v>525.73140000000001</v>
          </cell>
        </row>
        <row r="1457">
          <cell r="B1457" t="str">
            <v>Energy Star Vending Machine</v>
          </cell>
          <cell r="F1457" t="str">
            <v>Turnover</v>
          </cell>
          <cell r="G1457" t="str">
            <v>Healthcare</v>
          </cell>
          <cell r="M1457">
            <v>525.73140000000001</v>
          </cell>
        </row>
        <row r="1458">
          <cell r="B1458" t="str">
            <v>Energy Star Vending Machine</v>
          </cell>
          <cell r="F1458" t="str">
            <v>Turnover</v>
          </cell>
          <cell r="G1458" t="str">
            <v>Hospitals</v>
          </cell>
          <cell r="M1458">
            <v>525.73140000000001</v>
          </cell>
        </row>
        <row r="1459">
          <cell r="B1459" t="str">
            <v>Energy Star Vending Machine</v>
          </cell>
          <cell r="F1459" t="str">
            <v>Turnover</v>
          </cell>
          <cell r="G1459" t="str">
            <v>Institutional</v>
          </cell>
          <cell r="M1459">
            <v>525.73140000000001</v>
          </cell>
        </row>
        <row r="1460">
          <cell r="B1460" t="str">
            <v>Energy Star Vending Machine</v>
          </cell>
          <cell r="F1460" t="str">
            <v>Turnover</v>
          </cell>
          <cell r="G1460" t="str">
            <v>Lodging/Hospitality</v>
          </cell>
          <cell r="M1460">
            <v>525.73140000000001</v>
          </cell>
        </row>
        <row r="1461">
          <cell r="B1461" t="str">
            <v>Energy Star Vending Machine</v>
          </cell>
          <cell r="F1461" t="str">
            <v>Turnover</v>
          </cell>
          <cell r="G1461" t="str">
            <v>Miscellaneous</v>
          </cell>
          <cell r="M1461">
            <v>525.73140000000001</v>
          </cell>
        </row>
        <row r="1462">
          <cell r="B1462" t="str">
            <v>Energy Star Vending Machine</v>
          </cell>
          <cell r="F1462" t="str">
            <v>Turnover</v>
          </cell>
          <cell r="G1462" t="str">
            <v>Offices</v>
          </cell>
          <cell r="M1462">
            <v>525.73140000000001</v>
          </cell>
        </row>
        <row r="1463">
          <cell r="B1463" t="str">
            <v>Energy Star Vending Machine</v>
          </cell>
          <cell r="F1463" t="str">
            <v>Turnover</v>
          </cell>
          <cell r="G1463" t="str">
            <v>Restaurants</v>
          </cell>
          <cell r="M1463">
            <v>525.73140000000001</v>
          </cell>
        </row>
        <row r="1464">
          <cell r="B1464" t="str">
            <v>Energy Star Vending Machine</v>
          </cell>
          <cell r="F1464" t="str">
            <v>Turnover</v>
          </cell>
          <cell r="G1464" t="str">
            <v>Retail</v>
          </cell>
          <cell r="M1464">
            <v>525.73140000000001</v>
          </cell>
        </row>
        <row r="1465">
          <cell r="B1465" t="str">
            <v>Energy Star Vending Machine</v>
          </cell>
          <cell r="F1465" t="str">
            <v>Turnover</v>
          </cell>
          <cell r="G1465" t="str">
            <v>Schools K-12</v>
          </cell>
          <cell r="M1465">
            <v>525.73140000000001</v>
          </cell>
        </row>
        <row r="1466">
          <cell r="B1466" t="str">
            <v>Energy Star Vending Machine</v>
          </cell>
          <cell r="F1466" t="str">
            <v>Turnover</v>
          </cell>
          <cell r="G1466" t="str">
            <v>Warehouse</v>
          </cell>
          <cell r="M1466">
            <v>525.73140000000001</v>
          </cell>
        </row>
        <row r="1467">
          <cell r="B1467" t="str">
            <v>Energy Star Vending Machine</v>
          </cell>
          <cell r="F1467" t="str">
            <v>New</v>
          </cell>
          <cell r="G1467" t="str">
            <v>Assembly</v>
          </cell>
          <cell r="M1467">
            <v>525.73140000000001</v>
          </cell>
        </row>
        <row r="1468">
          <cell r="B1468" t="str">
            <v>Energy Star Vending Machine</v>
          </cell>
          <cell r="F1468" t="str">
            <v>New</v>
          </cell>
          <cell r="G1468" t="str">
            <v>College and University</v>
          </cell>
          <cell r="M1468">
            <v>525.73140000000001</v>
          </cell>
        </row>
        <row r="1469">
          <cell r="B1469" t="str">
            <v>Energy Star Vending Machine</v>
          </cell>
          <cell r="F1469" t="str">
            <v>New</v>
          </cell>
          <cell r="G1469" t="str">
            <v>Grocery</v>
          </cell>
          <cell r="M1469">
            <v>525.73140000000001</v>
          </cell>
        </row>
        <row r="1470">
          <cell r="B1470" t="str">
            <v>Energy Star Vending Machine</v>
          </cell>
          <cell r="F1470" t="str">
            <v>New</v>
          </cell>
          <cell r="G1470" t="str">
            <v>Healthcare</v>
          </cell>
          <cell r="M1470">
            <v>525.73140000000001</v>
          </cell>
        </row>
        <row r="1471">
          <cell r="B1471" t="str">
            <v>Energy Star Vending Machine</v>
          </cell>
          <cell r="F1471" t="str">
            <v>New</v>
          </cell>
          <cell r="G1471" t="str">
            <v>Hospitals</v>
          </cell>
          <cell r="M1471">
            <v>525.73140000000001</v>
          </cell>
        </row>
        <row r="1472">
          <cell r="B1472" t="str">
            <v>Energy Star Vending Machine</v>
          </cell>
          <cell r="F1472" t="str">
            <v>New</v>
          </cell>
          <cell r="G1472" t="str">
            <v>Institutional</v>
          </cell>
          <cell r="M1472">
            <v>525.73140000000001</v>
          </cell>
        </row>
        <row r="1473">
          <cell r="B1473" t="str">
            <v>Energy Star Vending Machine</v>
          </cell>
          <cell r="F1473" t="str">
            <v>New</v>
          </cell>
          <cell r="G1473" t="str">
            <v>Lodging/Hospitality</v>
          </cell>
          <cell r="M1473">
            <v>525.73140000000001</v>
          </cell>
        </row>
        <row r="1474">
          <cell r="B1474" t="str">
            <v>Energy Star Vending Machine</v>
          </cell>
          <cell r="F1474" t="str">
            <v>New</v>
          </cell>
          <cell r="G1474" t="str">
            <v>Miscellaneous</v>
          </cell>
          <cell r="M1474">
            <v>525.73140000000001</v>
          </cell>
        </row>
        <row r="1475">
          <cell r="B1475" t="str">
            <v>Energy Star Vending Machine</v>
          </cell>
          <cell r="F1475" t="str">
            <v>New</v>
          </cell>
          <cell r="G1475" t="str">
            <v>Offices</v>
          </cell>
          <cell r="M1475">
            <v>525.73140000000001</v>
          </cell>
        </row>
        <row r="1476">
          <cell r="B1476" t="str">
            <v>Energy Star Vending Machine</v>
          </cell>
          <cell r="F1476" t="str">
            <v>New</v>
          </cell>
          <cell r="G1476" t="str">
            <v>Restaurants</v>
          </cell>
          <cell r="M1476">
            <v>525.73140000000001</v>
          </cell>
        </row>
        <row r="1477">
          <cell r="B1477" t="str">
            <v>Energy Star Vending Machine</v>
          </cell>
          <cell r="F1477" t="str">
            <v>New</v>
          </cell>
          <cell r="G1477" t="str">
            <v>Retail</v>
          </cell>
          <cell r="M1477">
            <v>525.73140000000001</v>
          </cell>
        </row>
        <row r="1478">
          <cell r="B1478" t="str">
            <v>Energy Star Vending Machine</v>
          </cell>
          <cell r="F1478" t="str">
            <v>New</v>
          </cell>
          <cell r="G1478" t="str">
            <v>Schools K-12</v>
          </cell>
          <cell r="M1478">
            <v>525.73140000000001</v>
          </cell>
        </row>
        <row r="1479">
          <cell r="B1479" t="str">
            <v>Energy Star Vending Machine</v>
          </cell>
          <cell r="F1479" t="str">
            <v>New</v>
          </cell>
          <cell r="G1479" t="str">
            <v>Warehouse</v>
          </cell>
          <cell r="M1479">
            <v>525.73140000000001</v>
          </cell>
        </row>
        <row r="1480">
          <cell r="B1480" t="str">
            <v>Refrigerated Display Case LED Lighting</v>
          </cell>
          <cell r="F1480" t="str">
            <v>Turnover</v>
          </cell>
          <cell r="G1480" t="str">
            <v>Assembly</v>
          </cell>
          <cell r="M1480">
            <v>160.98965575</v>
          </cell>
        </row>
        <row r="1481">
          <cell r="B1481" t="str">
            <v>Refrigerated Display Case LED Lighting</v>
          </cell>
          <cell r="F1481" t="str">
            <v>Turnover</v>
          </cell>
          <cell r="G1481" t="str">
            <v>College and University</v>
          </cell>
          <cell r="M1481">
            <v>160.98965575</v>
          </cell>
        </row>
        <row r="1482">
          <cell r="B1482" t="str">
            <v>Refrigerated Display Case LED Lighting</v>
          </cell>
          <cell r="F1482" t="str">
            <v>Turnover</v>
          </cell>
          <cell r="G1482" t="str">
            <v>Grocery</v>
          </cell>
          <cell r="M1482">
            <v>160.98965575</v>
          </cell>
        </row>
        <row r="1483">
          <cell r="B1483" t="str">
            <v>Refrigerated Display Case LED Lighting</v>
          </cell>
          <cell r="F1483" t="str">
            <v>Turnover</v>
          </cell>
          <cell r="G1483" t="str">
            <v>Healthcare</v>
          </cell>
          <cell r="M1483">
            <v>160.98965575</v>
          </cell>
        </row>
        <row r="1484">
          <cell r="B1484" t="str">
            <v>Refrigerated Display Case LED Lighting</v>
          </cell>
          <cell r="F1484" t="str">
            <v>Turnover</v>
          </cell>
          <cell r="G1484" t="str">
            <v>Hospitals</v>
          </cell>
          <cell r="M1484">
            <v>160.98965575</v>
          </cell>
        </row>
        <row r="1485">
          <cell r="B1485" t="str">
            <v>Refrigerated Display Case LED Lighting</v>
          </cell>
          <cell r="F1485" t="str">
            <v>Turnover</v>
          </cell>
          <cell r="G1485" t="str">
            <v>Institutional</v>
          </cell>
          <cell r="M1485">
            <v>160.98965575</v>
          </cell>
        </row>
        <row r="1486">
          <cell r="B1486" t="str">
            <v>Refrigerated Display Case LED Lighting</v>
          </cell>
          <cell r="F1486" t="str">
            <v>Turnover</v>
          </cell>
          <cell r="G1486" t="str">
            <v>Lodging/Hospitality</v>
          </cell>
          <cell r="M1486">
            <v>160.98965575</v>
          </cell>
        </row>
        <row r="1487">
          <cell r="B1487" t="str">
            <v>Refrigerated Display Case LED Lighting</v>
          </cell>
          <cell r="F1487" t="str">
            <v>Turnover</v>
          </cell>
          <cell r="G1487" t="str">
            <v>Miscellaneous</v>
          </cell>
          <cell r="M1487">
            <v>160.98965575</v>
          </cell>
        </row>
        <row r="1488">
          <cell r="B1488" t="str">
            <v>Refrigerated Display Case LED Lighting</v>
          </cell>
          <cell r="F1488" t="str">
            <v>Turnover</v>
          </cell>
          <cell r="G1488" t="str">
            <v>Offices</v>
          </cell>
          <cell r="M1488">
            <v>160.98965575</v>
          </cell>
        </row>
        <row r="1489">
          <cell r="B1489" t="str">
            <v>Refrigerated Display Case LED Lighting</v>
          </cell>
          <cell r="F1489" t="str">
            <v>Turnover</v>
          </cell>
          <cell r="G1489" t="str">
            <v>Restaurants</v>
          </cell>
          <cell r="M1489">
            <v>160.98965575</v>
          </cell>
        </row>
        <row r="1490">
          <cell r="B1490" t="str">
            <v>Refrigerated Display Case LED Lighting</v>
          </cell>
          <cell r="F1490" t="str">
            <v>Turnover</v>
          </cell>
          <cell r="G1490" t="str">
            <v>Retail</v>
          </cell>
          <cell r="M1490">
            <v>160.98965575</v>
          </cell>
        </row>
        <row r="1491">
          <cell r="B1491" t="str">
            <v>Refrigerated Display Case LED Lighting</v>
          </cell>
          <cell r="F1491" t="str">
            <v>Turnover</v>
          </cell>
          <cell r="G1491" t="str">
            <v>Schools K-12</v>
          </cell>
          <cell r="M1491">
            <v>160.98965575</v>
          </cell>
        </row>
        <row r="1492">
          <cell r="B1492" t="str">
            <v>Refrigerated Display Case LED Lighting</v>
          </cell>
          <cell r="F1492" t="str">
            <v>Turnover</v>
          </cell>
          <cell r="G1492" t="str">
            <v>Warehouse</v>
          </cell>
          <cell r="M1492">
            <v>160.98965575</v>
          </cell>
        </row>
        <row r="1493">
          <cell r="B1493" t="str">
            <v>Refrigerated Display Case LED Lighting</v>
          </cell>
          <cell r="F1493" t="str">
            <v>New</v>
          </cell>
          <cell r="G1493" t="str">
            <v>Assembly</v>
          </cell>
          <cell r="M1493">
            <v>0</v>
          </cell>
        </row>
        <row r="1494">
          <cell r="B1494" t="str">
            <v>Refrigerated Display Case LED Lighting</v>
          </cell>
          <cell r="F1494" t="str">
            <v>New</v>
          </cell>
          <cell r="G1494" t="str">
            <v>College and University</v>
          </cell>
          <cell r="M1494">
            <v>0</v>
          </cell>
        </row>
        <row r="1495">
          <cell r="B1495" t="str">
            <v>Refrigerated Display Case LED Lighting</v>
          </cell>
          <cell r="F1495" t="str">
            <v>New</v>
          </cell>
          <cell r="G1495" t="str">
            <v>Grocery</v>
          </cell>
          <cell r="M1495">
            <v>0</v>
          </cell>
        </row>
        <row r="1496">
          <cell r="B1496" t="str">
            <v>Refrigerated Display Case LED Lighting</v>
          </cell>
          <cell r="F1496" t="str">
            <v>New</v>
          </cell>
          <cell r="G1496" t="str">
            <v>Healthcare</v>
          </cell>
          <cell r="M1496">
            <v>0</v>
          </cell>
        </row>
        <row r="1497">
          <cell r="B1497" t="str">
            <v>Refrigerated Display Case LED Lighting</v>
          </cell>
          <cell r="F1497" t="str">
            <v>New</v>
          </cell>
          <cell r="G1497" t="str">
            <v>Hospitals</v>
          </cell>
          <cell r="M1497">
            <v>0</v>
          </cell>
        </row>
        <row r="1498">
          <cell r="B1498" t="str">
            <v>Refrigerated Display Case LED Lighting</v>
          </cell>
          <cell r="F1498" t="str">
            <v>New</v>
          </cell>
          <cell r="G1498" t="str">
            <v>Institutional</v>
          </cell>
          <cell r="M1498">
            <v>0</v>
          </cell>
        </row>
        <row r="1499">
          <cell r="B1499" t="str">
            <v>Refrigerated Display Case LED Lighting</v>
          </cell>
          <cell r="F1499" t="str">
            <v>New</v>
          </cell>
          <cell r="G1499" t="str">
            <v>Lodging/Hospitality</v>
          </cell>
          <cell r="M1499">
            <v>0</v>
          </cell>
        </row>
        <row r="1500">
          <cell r="B1500" t="str">
            <v>Refrigerated Display Case LED Lighting</v>
          </cell>
          <cell r="F1500" t="str">
            <v>New</v>
          </cell>
          <cell r="G1500" t="str">
            <v>Miscellaneous</v>
          </cell>
          <cell r="M1500">
            <v>0</v>
          </cell>
        </row>
        <row r="1501">
          <cell r="B1501" t="str">
            <v>Refrigerated Display Case LED Lighting</v>
          </cell>
          <cell r="F1501" t="str">
            <v>New</v>
          </cell>
          <cell r="G1501" t="str">
            <v>Offices</v>
          </cell>
          <cell r="M1501">
            <v>0</v>
          </cell>
        </row>
        <row r="1502">
          <cell r="B1502" t="str">
            <v>Refrigerated Display Case LED Lighting</v>
          </cell>
          <cell r="F1502" t="str">
            <v>New</v>
          </cell>
          <cell r="G1502" t="str">
            <v>Restaurants</v>
          </cell>
          <cell r="M1502">
            <v>0</v>
          </cell>
        </row>
        <row r="1503">
          <cell r="B1503" t="str">
            <v>Refrigerated Display Case LED Lighting</v>
          </cell>
          <cell r="F1503" t="str">
            <v>New</v>
          </cell>
          <cell r="G1503" t="str">
            <v>Retail</v>
          </cell>
          <cell r="M1503">
            <v>0</v>
          </cell>
        </row>
        <row r="1504">
          <cell r="B1504" t="str">
            <v>Refrigerated Display Case LED Lighting</v>
          </cell>
          <cell r="F1504" t="str">
            <v>New</v>
          </cell>
          <cell r="G1504" t="str">
            <v>Schools K-12</v>
          </cell>
          <cell r="M1504">
            <v>0</v>
          </cell>
        </row>
        <row r="1505">
          <cell r="B1505" t="str">
            <v>Refrigerated Display Case LED Lighting</v>
          </cell>
          <cell r="F1505" t="str">
            <v>New</v>
          </cell>
          <cell r="G1505" t="str">
            <v>Warehouse</v>
          </cell>
          <cell r="M1505">
            <v>0</v>
          </cell>
        </row>
        <row r="1506">
          <cell r="B1506" t="str">
            <v>10HP Open Drip-Proof(ODP) Motor</v>
          </cell>
          <cell r="F1506" t="str">
            <v>Turnover</v>
          </cell>
          <cell r="G1506" t="str">
            <v>Assembly</v>
          </cell>
          <cell r="M1506">
            <v>223.19209607803714</v>
          </cell>
        </row>
        <row r="1507">
          <cell r="B1507" t="str">
            <v>10HP Open Drip-Proof(ODP) Motor</v>
          </cell>
          <cell r="F1507" t="str">
            <v>Turnover</v>
          </cell>
          <cell r="G1507" t="str">
            <v>College and University</v>
          </cell>
          <cell r="M1507">
            <v>223.19209607803714</v>
          </cell>
        </row>
        <row r="1508">
          <cell r="B1508" t="str">
            <v>10HP Open Drip-Proof(ODP) Motor</v>
          </cell>
          <cell r="F1508" t="str">
            <v>Turnover</v>
          </cell>
          <cell r="G1508" t="str">
            <v>Grocery</v>
          </cell>
          <cell r="M1508">
            <v>223.19209607803714</v>
          </cell>
        </row>
        <row r="1509">
          <cell r="B1509" t="str">
            <v>10HP Open Drip-Proof(ODP) Motor</v>
          </cell>
          <cell r="F1509" t="str">
            <v>Turnover</v>
          </cell>
          <cell r="G1509" t="str">
            <v>Healthcare</v>
          </cell>
          <cell r="M1509">
            <v>223.19209607803714</v>
          </cell>
        </row>
        <row r="1510">
          <cell r="B1510" t="str">
            <v>10HP Open Drip-Proof(ODP) Motor</v>
          </cell>
          <cell r="F1510" t="str">
            <v>Turnover</v>
          </cell>
          <cell r="G1510" t="str">
            <v>Hospitals</v>
          </cell>
          <cell r="M1510">
            <v>223.19209607803714</v>
          </cell>
        </row>
        <row r="1511">
          <cell r="B1511" t="str">
            <v>10HP Open Drip-Proof(ODP) Motor</v>
          </cell>
          <cell r="F1511" t="str">
            <v>Turnover</v>
          </cell>
          <cell r="G1511" t="str">
            <v>Institutional</v>
          </cell>
          <cell r="M1511">
            <v>223.19209607803714</v>
          </cell>
        </row>
        <row r="1512">
          <cell r="B1512" t="str">
            <v>10HP Open Drip-Proof(ODP) Motor</v>
          </cell>
          <cell r="F1512" t="str">
            <v>Turnover</v>
          </cell>
          <cell r="G1512" t="str">
            <v>Lodging/Hospitality</v>
          </cell>
          <cell r="M1512">
            <v>223.19209607803714</v>
          </cell>
        </row>
        <row r="1513">
          <cell r="B1513" t="str">
            <v>10HP Open Drip-Proof(ODP) Motor</v>
          </cell>
          <cell r="F1513" t="str">
            <v>Turnover</v>
          </cell>
          <cell r="G1513" t="str">
            <v>Miscellaneous</v>
          </cell>
          <cell r="M1513">
            <v>223.19209607803714</v>
          </cell>
        </row>
        <row r="1514">
          <cell r="B1514" t="str">
            <v>10HP Open Drip-Proof(ODP) Motor</v>
          </cell>
          <cell r="F1514" t="str">
            <v>Turnover</v>
          </cell>
          <cell r="G1514" t="str">
            <v>Offices</v>
          </cell>
          <cell r="M1514">
            <v>223.19209607803714</v>
          </cell>
        </row>
        <row r="1515">
          <cell r="B1515" t="str">
            <v>10HP Open Drip-Proof(ODP) Motor</v>
          </cell>
          <cell r="F1515" t="str">
            <v>Turnover</v>
          </cell>
          <cell r="G1515" t="str">
            <v>Restaurants</v>
          </cell>
          <cell r="M1515">
            <v>223.19209607803714</v>
          </cell>
        </row>
        <row r="1516">
          <cell r="B1516" t="str">
            <v>10HP Open Drip-Proof(ODP) Motor</v>
          </cell>
          <cell r="F1516" t="str">
            <v>Turnover</v>
          </cell>
          <cell r="G1516" t="str">
            <v>Retail</v>
          </cell>
          <cell r="M1516">
            <v>223.19209607803714</v>
          </cell>
        </row>
        <row r="1517">
          <cell r="B1517" t="str">
            <v>10HP Open Drip-Proof(ODP) Motor</v>
          </cell>
          <cell r="F1517" t="str">
            <v>Turnover</v>
          </cell>
          <cell r="G1517" t="str">
            <v>Schools K-12</v>
          </cell>
          <cell r="M1517">
            <v>223.19209607803714</v>
          </cell>
        </row>
        <row r="1518">
          <cell r="B1518" t="str">
            <v>10HP Open Drip-Proof(ODP) Motor</v>
          </cell>
          <cell r="F1518" t="str">
            <v>Turnover</v>
          </cell>
          <cell r="G1518" t="str">
            <v>Warehouse</v>
          </cell>
          <cell r="M1518">
            <v>223.19209607803714</v>
          </cell>
        </row>
        <row r="1519">
          <cell r="B1519" t="str">
            <v>10HP Open Drip-Proof(ODP) Motor</v>
          </cell>
          <cell r="F1519" t="str">
            <v>New</v>
          </cell>
          <cell r="G1519" t="str">
            <v>Assembly</v>
          </cell>
          <cell r="M1519">
            <v>223.19209607803714</v>
          </cell>
        </row>
        <row r="1520">
          <cell r="B1520" t="str">
            <v>10HP Open Drip-Proof(ODP) Motor</v>
          </cell>
          <cell r="F1520" t="str">
            <v>New</v>
          </cell>
          <cell r="G1520" t="str">
            <v>College and University</v>
          </cell>
          <cell r="M1520">
            <v>223.19209607803714</v>
          </cell>
        </row>
        <row r="1521">
          <cell r="B1521" t="str">
            <v>10HP Open Drip-Proof(ODP) Motor</v>
          </cell>
          <cell r="F1521" t="str">
            <v>New</v>
          </cell>
          <cell r="G1521" t="str">
            <v>Grocery</v>
          </cell>
          <cell r="M1521">
            <v>223.19209607803714</v>
          </cell>
        </row>
        <row r="1522">
          <cell r="B1522" t="str">
            <v>10HP Open Drip-Proof(ODP) Motor</v>
          </cell>
          <cell r="F1522" t="str">
            <v>New</v>
          </cell>
          <cell r="G1522" t="str">
            <v>Healthcare</v>
          </cell>
          <cell r="M1522">
            <v>223.19209607803714</v>
          </cell>
        </row>
        <row r="1523">
          <cell r="B1523" t="str">
            <v>10HP Open Drip-Proof(ODP) Motor</v>
          </cell>
          <cell r="F1523" t="str">
            <v>New</v>
          </cell>
          <cell r="G1523" t="str">
            <v>Hospitals</v>
          </cell>
          <cell r="M1523">
            <v>223.19209607803714</v>
          </cell>
        </row>
        <row r="1524">
          <cell r="B1524" t="str">
            <v>10HP Open Drip-Proof(ODP) Motor</v>
          </cell>
          <cell r="F1524" t="str">
            <v>New</v>
          </cell>
          <cell r="G1524" t="str">
            <v>Institutional</v>
          </cell>
          <cell r="M1524">
            <v>223.19209607803714</v>
          </cell>
        </row>
        <row r="1525">
          <cell r="B1525" t="str">
            <v>10HP Open Drip-Proof(ODP) Motor</v>
          </cell>
          <cell r="F1525" t="str">
            <v>New</v>
          </cell>
          <cell r="G1525" t="str">
            <v>Lodging/Hospitality</v>
          </cell>
          <cell r="M1525">
            <v>223.19209607803714</v>
          </cell>
        </row>
        <row r="1526">
          <cell r="B1526" t="str">
            <v>10HP Open Drip-Proof(ODP) Motor</v>
          </cell>
          <cell r="F1526" t="str">
            <v>New</v>
          </cell>
          <cell r="G1526" t="str">
            <v>Miscellaneous</v>
          </cell>
          <cell r="M1526">
            <v>223.19209607803714</v>
          </cell>
        </row>
        <row r="1527">
          <cell r="B1527" t="str">
            <v>10HP Open Drip-Proof(ODP) Motor</v>
          </cell>
          <cell r="F1527" t="str">
            <v>New</v>
          </cell>
          <cell r="G1527" t="str">
            <v>Offices</v>
          </cell>
          <cell r="M1527">
            <v>223.19209607803714</v>
          </cell>
        </row>
        <row r="1528">
          <cell r="B1528" t="str">
            <v>10HP Open Drip-Proof(ODP) Motor</v>
          </cell>
          <cell r="F1528" t="str">
            <v>New</v>
          </cell>
          <cell r="G1528" t="str">
            <v>Restaurants</v>
          </cell>
          <cell r="M1528">
            <v>223.19209607803714</v>
          </cell>
        </row>
        <row r="1529">
          <cell r="B1529" t="str">
            <v>10HP Open Drip-Proof(ODP) Motor</v>
          </cell>
          <cell r="F1529" t="str">
            <v>New</v>
          </cell>
          <cell r="G1529" t="str">
            <v>Retail</v>
          </cell>
          <cell r="M1529">
            <v>223.192096078037</v>
          </cell>
        </row>
        <row r="1530">
          <cell r="B1530" t="str">
            <v>10HP Open Drip-Proof(ODP) Motor</v>
          </cell>
          <cell r="F1530" t="str">
            <v>New</v>
          </cell>
          <cell r="G1530" t="str">
            <v>Schools K-12</v>
          </cell>
          <cell r="M1530">
            <v>223.192096078037</v>
          </cell>
        </row>
        <row r="1531">
          <cell r="B1531" t="str">
            <v>10HP Open Drip-Proof(ODP) Motor</v>
          </cell>
          <cell r="F1531" t="str">
            <v>New</v>
          </cell>
          <cell r="G1531" t="str">
            <v>Warehouse</v>
          </cell>
          <cell r="M1531">
            <v>223.192096078037</v>
          </cell>
        </row>
        <row r="1532">
          <cell r="B1532" t="str">
            <v>High Speed Fans</v>
          </cell>
          <cell r="F1532" t="str">
            <v>Turnover</v>
          </cell>
          <cell r="G1532" t="str">
            <v>Assembly</v>
          </cell>
          <cell r="M1532">
            <v>508.5618000000004</v>
          </cell>
        </row>
        <row r="1533">
          <cell r="B1533" t="str">
            <v>High Speed Fans</v>
          </cell>
          <cell r="F1533" t="str">
            <v>Turnover</v>
          </cell>
          <cell r="G1533" t="str">
            <v>College and University</v>
          </cell>
          <cell r="M1533">
            <v>508.5618000000004</v>
          </cell>
        </row>
        <row r="1534">
          <cell r="B1534" t="str">
            <v>High Speed Fans</v>
          </cell>
          <cell r="F1534" t="str">
            <v>Turnover</v>
          </cell>
          <cell r="G1534" t="str">
            <v>Grocery</v>
          </cell>
          <cell r="M1534">
            <v>508.5618000000004</v>
          </cell>
        </row>
        <row r="1535">
          <cell r="B1535" t="str">
            <v>High Speed Fans</v>
          </cell>
          <cell r="F1535" t="str">
            <v>Turnover</v>
          </cell>
          <cell r="G1535" t="str">
            <v>Healthcare</v>
          </cell>
          <cell r="M1535">
            <v>508.5618000000004</v>
          </cell>
        </row>
        <row r="1536">
          <cell r="B1536" t="str">
            <v>High Speed Fans</v>
          </cell>
          <cell r="F1536" t="str">
            <v>Turnover</v>
          </cell>
          <cell r="G1536" t="str">
            <v>Hospitals</v>
          </cell>
          <cell r="M1536">
            <v>508.5618000000004</v>
          </cell>
        </row>
        <row r="1537">
          <cell r="B1537" t="str">
            <v>High Speed Fans</v>
          </cell>
          <cell r="F1537" t="str">
            <v>Turnover</v>
          </cell>
          <cell r="G1537" t="str">
            <v>Institutional</v>
          </cell>
          <cell r="M1537">
            <v>508.5618000000004</v>
          </cell>
        </row>
        <row r="1538">
          <cell r="B1538" t="str">
            <v>High Speed Fans</v>
          </cell>
          <cell r="F1538" t="str">
            <v>Turnover</v>
          </cell>
          <cell r="G1538" t="str">
            <v>Lodging/Hospitality</v>
          </cell>
          <cell r="M1538">
            <v>508.5618000000004</v>
          </cell>
        </row>
        <row r="1539">
          <cell r="B1539" t="str">
            <v>High Speed Fans</v>
          </cell>
          <cell r="F1539" t="str">
            <v>Turnover</v>
          </cell>
          <cell r="G1539" t="str">
            <v>Miscellaneous</v>
          </cell>
          <cell r="M1539">
            <v>508.5618000000004</v>
          </cell>
        </row>
        <row r="1540">
          <cell r="B1540" t="str">
            <v>High Speed Fans</v>
          </cell>
          <cell r="F1540" t="str">
            <v>Turnover</v>
          </cell>
          <cell r="G1540" t="str">
            <v>Offices</v>
          </cell>
          <cell r="M1540">
            <v>508.5618000000004</v>
          </cell>
        </row>
        <row r="1541">
          <cell r="B1541" t="str">
            <v>High Speed Fans</v>
          </cell>
          <cell r="F1541" t="str">
            <v>Turnover</v>
          </cell>
          <cell r="G1541" t="str">
            <v>Restaurants</v>
          </cell>
          <cell r="M1541">
            <v>508.5618000000004</v>
          </cell>
        </row>
        <row r="1542">
          <cell r="B1542" t="str">
            <v>High Speed Fans</v>
          </cell>
          <cell r="F1542" t="str">
            <v>Turnover</v>
          </cell>
          <cell r="G1542" t="str">
            <v>Retail</v>
          </cell>
          <cell r="M1542">
            <v>508.5618000000004</v>
          </cell>
        </row>
        <row r="1543">
          <cell r="B1543" t="str">
            <v>High Speed Fans</v>
          </cell>
          <cell r="F1543" t="str">
            <v>Turnover</v>
          </cell>
          <cell r="G1543" t="str">
            <v>Schools K-12</v>
          </cell>
          <cell r="M1543">
            <v>508.5618000000004</v>
          </cell>
        </row>
        <row r="1544">
          <cell r="B1544" t="str">
            <v>High Speed Fans</v>
          </cell>
          <cell r="F1544" t="str">
            <v>Turnover</v>
          </cell>
          <cell r="G1544" t="str">
            <v>Warehouse</v>
          </cell>
          <cell r="M1544">
            <v>508.5618000000004</v>
          </cell>
        </row>
        <row r="1545">
          <cell r="B1545" t="str">
            <v>High Speed Fans</v>
          </cell>
          <cell r="F1545" t="str">
            <v>New</v>
          </cell>
          <cell r="G1545" t="str">
            <v>Assembly</v>
          </cell>
          <cell r="M1545">
            <v>508.5618000000004</v>
          </cell>
        </row>
        <row r="1546">
          <cell r="B1546" t="str">
            <v>High Speed Fans</v>
          </cell>
          <cell r="F1546" t="str">
            <v>New</v>
          </cell>
          <cell r="G1546" t="str">
            <v>College and University</v>
          </cell>
          <cell r="M1546">
            <v>508.5618000000004</v>
          </cell>
        </row>
        <row r="1547">
          <cell r="B1547" t="str">
            <v>High Speed Fans</v>
          </cell>
          <cell r="F1547" t="str">
            <v>New</v>
          </cell>
          <cell r="G1547" t="str">
            <v>Grocery</v>
          </cell>
          <cell r="M1547">
            <v>508.5618000000004</v>
          </cell>
        </row>
        <row r="1548">
          <cell r="B1548" t="str">
            <v>High Speed Fans</v>
          </cell>
          <cell r="F1548" t="str">
            <v>New</v>
          </cell>
          <cell r="G1548" t="str">
            <v>Healthcare</v>
          </cell>
          <cell r="M1548">
            <v>508.5618000000004</v>
          </cell>
        </row>
        <row r="1549">
          <cell r="B1549" t="str">
            <v>High Speed Fans</v>
          </cell>
          <cell r="F1549" t="str">
            <v>New</v>
          </cell>
          <cell r="G1549" t="str">
            <v>Hospitals</v>
          </cell>
          <cell r="M1549">
            <v>508.5618000000004</v>
          </cell>
        </row>
        <row r="1550">
          <cell r="B1550" t="str">
            <v>High Speed Fans</v>
          </cell>
          <cell r="F1550" t="str">
            <v>New</v>
          </cell>
          <cell r="G1550" t="str">
            <v>Institutional</v>
          </cell>
          <cell r="M1550">
            <v>508.5618000000004</v>
          </cell>
        </row>
        <row r="1551">
          <cell r="B1551" t="str">
            <v>High Speed Fans</v>
          </cell>
          <cell r="F1551" t="str">
            <v>New</v>
          </cell>
          <cell r="G1551" t="str">
            <v>Lodging/Hospitality</v>
          </cell>
          <cell r="M1551">
            <v>508.5618000000004</v>
          </cell>
        </row>
        <row r="1552">
          <cell r="B1552" t="str">
            <v>High Speed Fans</v>
          </cell>
          <cell r="F1552" t="str">
            <v>New</v>
          </cell>
          <cell r="G1552" t="str">
            <v>Miscellaneous</v>
          </cell>
          <cell r="M1552">
            <v>508.5618000000004</v>
          </cell>
        </row>
        <row r="1553">
          <cell r="B1553" t="str">
            <v>High Speed Fans</v>
          </cell>
          <cell r="F1553" t="str">
            <v>New</v>
          </cell>
          <cell r="G1553" t="str">
            <v>Offices</v>
          </cell>
          <cell r="M1553">
            <v>508.5618000000004</v>
          </cell>
        </row>
        <row r="1554">
          <cell r="B1554" t="str">
            <v>High Speed Fans</v>
          </cell>
          <cell r="F1554" t="str">
            <v>New</v>
          </cell>
          <cell r="G1554" t="str">
            <v>Restaurants</v>
          </cell>
          <cell r="M1554">
            <v>508.5618000000004</v>
          </cell>
        </row>
        <row r="1555">
          <cell r="B1555" t="str">
            <v>High Speed Fans</v>
          </cell>
          <cell r="F1555" t="str">
            <v>New</v>
          </cell>
          <cell r="G1555" t="str">
            <v>Retail</v>
          </cell>
          <cell r="M1555">
            <v>508.5618000000004</v>
          </cell>
        </row>
        <row r="1556">
          <cell r="B1556" t="str">
            <v>High Speed Fans</v>
          </cell>
          <cell r="F1556" t="str">
            <v>New</v>
          </cell>
          <cell r="G1556" t="str">
            <v>Schools K-12</v>
          </cell>
          <cell r="M1556">
            <v>508.5618000000004</v>
          </cell>
        </row>
        <row r="1557">
          <cell r="B1557" t="str">
            <v>High Speed Fans</v>
          </cell>
          <cell r="F1557" t="str">
            <v>New</v>
          </cell>
          <cell r="G1557" t="str">
            <v>Warehouse</v>
          </cell>
          <cell r="M1557">
            <v>508.5618000000004</v>
          </cell>
        </row>
        <row r="1558">
          <cell r="B1558" t="str">
            <v>Drain Water Heat Recovery</v>
          </cell>
          <cell r="F1558" t="str">
            <v>Existing</v>
          </cell>
          <cell r="G1558" t="str">
            <v>Assembly</v>
          </cell>
          <cell r="M1558">
            <v>830.38361483156791</v>
          </cell>
        </row>
        <row r="1559">
          <cell r="B1559" t="str">
            <v>Drain Water Heat Recovery</v>
          </cell>
          <cell r="F1559" t="str">
            <v>Existing</v>
          </cell>
          <cell r="G1559" t="str">
            <v>College and University</v>
          </cell>
          <cell r="M1559">
            <v>19098.823141126064</v>
          </cell>
        </row>
        <row r="1560">
          <cell r="B1560" t="str">
            <v>Drain Water Heat Recovery</v>
          </cell>
          <cell r="F1560" t="str">
            <v>Existing</v>
          </cell>
          <cell r="G1560" t="str">
            <v>Grocery</v>
          </cell>
          <cell r="M1560">
            <v>1660.7672296631358</v>
          </cell>
        </row>
        <row r="1561">
          <cell r="B1561" t="str">
            <v>Drain Water Heat Recovery</v>
          </cell>
          <cell r="F1561" t="str">
            <v>Existing</v>
          </cell>
          <cell r="G1561" t="str">
            <v>Healthcare</v>
          </cell>
          <cell r="M1561">
            <v>1107.1781531087572</v>
          </cell>
        </row>
        <row r="1562">
          <cell r="B1562" t="str">
            <v>Drain Water Heat Recovery</v>
          </cell>
          <cell r="F1562" t="str">
            <v>Existing</v>
          </cell>
          <cell r="G1562" t="str">
            <v>Hospitals</v>
          </cell>
          <cell r="M1562">
            <v>33492.139131539916</v>
          </cell>
        </row>
        <row r="1563">
          <cell r="B1563" t="str">
            <v>Drain Water Heat Recovery</v>
          </cell>
          <cell r="F1563" t="str">
            <v>Existing</v>
          </cell>
          <cell r="G1563" t="str">
            <v>Institutional</v>
          </cell>
          <cell r="M1563">
            <v>66430.689186525444</v>
          </cell>
        </row>
        <row r="1564">
          <cell r="B1564" t="str">
            <v>Drain Water Heat Recovery</v>
          </cell>
          <cell r="F1564" t="str">
            <v>Existing</v>
          </cell>
          <cell r="G1564" t="str">
            <v>Lodging/Hospitality</v>
          </cell>
          <cell r="M1564">
            <v>7971.6827023830519</v>
          </cell>
        </row>
        <row r="1565">
          <cell r="B1565" t="str">
            <v>Drain Water Heat Recovery</v>
          </cell>
          <cell r="F1565" t="str">
            <v>Existing</v>
          </cell>
          <cell r="G1565" t="str">
            <v>Miscellaneous</v>
          </cell>
          <cell r="M1565">
            <v>49823.016889894083</v>
          </cell>
        </row>
        <row r="1566">
          <cell r="B1566" t="str">
            <v>Drain Water Heat Recovery</v>
          </cell>
          <cell r="F1566" t="str">
            <v>Existing</v>
          </cell>
          <cell r="G1566" t="str">
            <v>Offices</v>
          </cell>
          <cell r="M1566">
            <v>6919.8634569297328</v>
          </cell>
        </row>
        <row r="1567">
          <cell r="B1567" t="str">
            <v>Drain Water Heat Recovery</v>
          </cell>
          <cell r="F1567" t="str">
            <v>Existing</v>
          </cell>
          <cell r="G1567" t="str">
            <v>Restaurants</v>
          </cell>
          <cell r="M1567">
            <v>2767.9453827718939</v>
          </cell>
        </row>
        <row r="1568">
          <cell r="B1568" t="str">
            <v>Drain Water Heat Recovery</v>
          </cell>
          <cell r="F1568" t="str">
            <v>Existing</v>
          </cell>
          <cell r="G1568" t="str">
            <v>Retail</v>
          </cell>
          <cell r="M1568">
            <v>4932.4786720995144</v>
          </cell>
        </row>
        <row r="1569">
          <cell r="B1569" t="str">
            <v>Drain Water Heat Recovery</v>
          </cell>
          <cell r="F1569" t="str">
            <v>Existing</v>
          </cell>
          <cell r="G1569" t="str">
            <v>Schools K-12</v>
          </cell>
          <cell r="M1569">
            <v>346.00075625849428</v>
          </cell>
        </row>
        <row r="1570">
          <cell r="B1570" t="str">
            <v>Drain Water Heat Recovery</v>
          </cell>
          <cell r="F1570" t="str">
            <v>Existing</v>
          </cell>
          <cell r="G1570" t="str">
            <v>Warehouse</v>
          </cell>
          <cell r="M1570">
            <v>1660.7672296631358</v>
          </cell>
        </row>
        <row r="1571">
          <cell r="B1571" t="str">
            <v>Drain Water Heat Recovery</v>
          </cell>
          <cell r="F1571" t="str">
            <v>New</v>
          </cell>
          <cell r="G1571" t="str">
            <v>Assembly</v>
          </cell>
          <cell r="M1571">
            <v>794.3563892145371</v>
          </cell>
        </row>
        <row r="1572">
          <cell r="B1572" t="str">
            <v>Drain Water Heat Recovery</v>
          </cell>
          <cell r="F1572" t="str">
            <v>New</v>
          </cell>
          <cell r="G1572" t="str">
            <v>College and University</v>
          </cell>
          <cell r="M1572">
            <v>18270.196951934351</v>
          </cell>
        </row>
        <row r="1573">
          <cell r="B1573" t="str">
            <v>Drain Water Heat Recovery</v>
          </cell>
          <cell r="F1573" t="str">
            <v>New</v>
          </cell>
          <cell r="G1573" t="str">
            <v>Grocery</v>
          </cell>
          <cell r="M1573">
            <v>1588.7127784290742</v>
          </cell>
        </row>
        <row r="1574">
          <cell r="B1574" t="str">
            <v>Drain Water Heat Recovery</v>
          </cell>
          <cell r="F1574" t="str">
            <v>New</v>
          </cell>
          <cell r="G1574" t="str">
            <v>Healthcare</v>
          </cell>
          <cell r="M1574">
            <v>1059.1418522860495</v>
          </cell>
        </row>
        <row r="1575">
          <cell r="B1575" t="str">
            <v>Drain Water Heat Recovery</v>
          </cell>
          <cell r="F1575" t="str">
            <v>New</v>
          </cell>
          <cell r="G1575" t="str">
            <v>Hospitals</v>
          </cell>
          <cell r="M1575">
            <v>32039.041031652992</v>
          </cell>
        </row>
        <row r="1576">
          <cell r="B1576" t="str">
            <v>Drain Water Heat Recovery</v>
          </cell>
          <cell r="F1576" t="str">
            <v>New</v>
          </cell>
          <cell r="G1576" t="str">
            <v>Institutional</v>
          </cell>
          <cell r="M1576">
            <v>63548.511137162961</v>
          </cell>
        </row>
        <row r="1577">
          <cell r="B1577" t="str">
            <v>Drain Water Heat Recovery</v>
          </cell>
          <cell r="F1577" t="str">
            <v>New</v>
          </cell>
          <cell r="G1577" t="str">
            <v>Lodging/Hospitality</v>
          </cell>
          <cell r="M1577">
            <v>7625.8213364595549</v>
          </cell>
        </row>
        <row r="1578">
          <cell r="B1578" t="str">
            <v>Drain Water Heat Recovery</v>
          </cell>
          <cell r="F1578" t="str">
            <v>New</v>
          </cell>
          <cell r="G1578" t="str">
            <v>Miscellaneous</v>
          </cell>
          <cell r="M1578">
            <v>47661.383352872224</v>
          </cell>
        </row>
        <row r="1579">
          <cell r="B1579" t="str">
            <v>Drain Water Heat Recovery</v>
          </cell>
          <cell r="F1579" t="str">
            <v>New</v>
          </cell>
          <cell r="G1579" t="str">
            <v>Offices</v>
          </cell>
          <cell r="M1579">
            <v>6619.6365767878087</v>
          </cell>
        </row>
        <row r="1580">
          <cell r="B1580" t="str">
            <v>Drain Water Heat Recovery</v>
          </cell>
          <cell r="F1580" t="str">
            <v>New</v>
          </cell>
          <cell r="G1580" t="str">
            <v>Restaurants</v>
          </cell>
          <cell r="M1580">
            <v>2647.8546307151237</v>
          </cell>
        </row>
        <row r="1581">
          <cell r="B1581" t="str">
            <v>Drain Water Heat Recovery</v>
          </cell>
          <cell r="F1581" t="str">
            <v>New</v>
          </cell>
          <cell r="G1581" t="str">
            <v>Retail</v>
          </cell>
          <cell r="M1581">
            <v>4718.4769519343499</v>
          </cell>
        </row>
        <row r="1582">
          <cell r="B1582" t="str">
            <v>Drain Water Heat Recovery</v>
          </cell>
          <cell r="F1582" t="str">
            <v>New</v>
          </cell>
          <cell r="G1582" t="str">
            <v>Schools K-12</v>
          </cell>
          <cell r="M1582">
            <v>330.98908323563899</v>
          </cell>
        </row>
        <row r="1583">
          <cell r="B1583" t="str">
            <v>Drain Water Heat Recovery</v>
          </cell>
          <cell r="F1583" t="str">
            <v>New</v>
          </cell>
          <cell r="G1583" t="str">
            <v>Warehouse</v>
          </cell>
          <cell r="M1583">
            <v>1588.7127784290742</v>
          </cell>
        </row>
        <row r="1584">
          <cell r="B1584" t="str">
            <v>Faucet Aerator</v>
          </cell>
          <cell r="F1584" t="str">
            <v>Existing</v>
          </cell>
          <cell r="G1584" t="str">
            <v>Assembly</v>
          </cell>
          <cell r="M1584">
            <v>245.56455158264936</v>
          </cell>
        </row>
        <row r="1585">
          <cell r="B1585" t="str">
            <v>Faucet Aerator</v>
          </cell>
          <cell r="F1585" t="str">
            <v>Existing</v>
          </cell>
          <cell r="G1585" t="str">
            <v>College and University</v>
          </cell>
          <cell r="M1585">
            <v>2783.0649179366928</v>
          </cell>
        </row>
        <row r="1586">
          <cell r="B1586" t="str">
            <v>Faucet Aerator</v>
          </cell>
          <cell r="F1586" t="str">
            <v>Existing</v>
          </cell>
          <cell r="G1586" t="str">
            <v>Grocery</v>
          </cell>
          <cell r="M1586">
            <v>245.56455158264936</v>
          </cell>
        </row>
        <row r="1587">
          <cell r="B1587" t="str">
            <v>Faucet Aerator</v>
          </cell>
          <cell r="F1587" t="str">
            <v>Existing</v>
          </cell>
          <cell r="G1587" t="str">
            <v>Healthcare</v>
          </cell>
          <cell r="M1587">
            <v>245.56455158264936</v>
          </cell>
        </row>
        <row r="1588">
          <cell r="B1588" t="str">
            <v>Faucet Aerator</v>
          </cell>
          <cell r="F1588" t="str">
            <v>Existing</v>
          </cell>
          <cell r="G1588" t="str">
            <v>Hospitals</v>
          </cell>
          <cell r="M1588">
            <v>3192.3391705744416</v>
          </cell>
        </row>
        <row r="1589">
          <cell r="B1589" t="str">
            <v>Faucet Aerator</v>
          </cell>
          <cell r="F1589" t="str">
            <v>Existing</v>
          </cell>
          <cell r="G1589" t="str">
            <v>Institutional</v>
          </cell>
          <cell r="M1589">
            <v>13260.485785463065</v>
          </cell>
        </row>
        <row r="1590">
          <cell r="B1590" t="str">
            <v>Faucet Aerator</v>
          </cell>
          <cell r="F1590" t="str">
            <v>Existing</v>
          </cell>
          <cell r="G1590" t="str">
            <v>Lodging/Hospitality</v>
          </cell>
          <cell r="M1590">
            <v>654.83880422039829</v>
          </cell>
        </row>
        <row r="1591">
          <cell r="B1591" t="str">
            <v>Faucet Aerator</v>
          </cell>
          <cell r="F1591" t="str">
            <v>Existing</v>
          </cell>
          <cell r="G1591" t="str">
            <v>Miscellaneous</v>
          </cell>
          <cell r="M1591">
            <v>1964.5164126611949</v>
          </cell>
        </row>
        <row r="1592">
          <cell r="B1592" t="str">
            <v>Faucet Aerator</v>
          </cell>
          <cell r="F1592" t="str">
            <v>Existing</v>
          </cell>
          <cell r="G1592" t="str">
            <v>Offices</v>
          </cell>
          <cell r="M1592">
            <v>245.56455158264936</v>
          </cell>
        </row>
        <row r="1593">
          <cell r="B1593" t="str">
            <v>Faucet Aerator</v>
          </cell>
          <cell r="F1593" t="str">
            <v>Existing</v>
          </cell>
          <cell r="G1593" t="str">
            <v>Restaurants</v>
          </cell>
          <cell r="M1593">
            <v>81.854850527549786</v>
          </cell>
        </row>
        <row r="1594">
          <cell r="B1594" t="str">
            <v>Faucet Aerator</v>
          </cell>
          <cell r="F1594" t="str">
            <v>Existing</v>
          </cell>
          <cell r="G1594" t="str">
            <v>Retail</v>
          </cell>
          <cell r="M1594">
            <v>163.70970105509957</v>
          </cell>
        </row>
        <row r="1595">
          <cell r="B1595" t="str">
            <v>Faucet Aerator</v>
          </cell>
          <cell r="F1595" t="str">
            <v>Existing</v>
          </cell>
          <cell r="G1595" t="str">
            <v>Schools K-12</v>
          </cell>
          <cell r="M1595">
            <v>81.854850527549786</v>
          </cell>
        </row>
        <row r="1596">
          <cell r="B1596" t="str">
            <v>Faucet Aerator</v>
          </cell>
          <cell r="F1596" t="str">
            <v>Existing</v>
          </cell>
          <cell r="G1596" t="str">
            <v>Warehouse</v>
          </cell>
          <cell r="M1596">
            <v>81.854850527549786</v>
          </cell>
        </row>
        <row r="1597">
          <cell r="B1597" t="str">
            <v>Faucet Aerator</v>
          </cell>
          <cell r="F1597" t="str">
            <v>New</v>
          </cell>
          <cell r="G1597" t="str">
            <v>Assembly</v>
          </cell>
          <cell r="M1597">
            <v>245.56455158264936</v>
          </cell>
        </row>
        <row r="1598">
          <cell r="B1598" t="str">
            <v>Faucet Aerator</v>
          </cell>
          <cell r="F1598" t="str">
            <v>New</v>
          </cell>
          <cell r="G1598" t="str">
            <v>College and University</v>
          </cell>
          <cell r="M1598">
            <v>2783.0649179366928</v>
          </cell>
        </row>
        <row r="1599">
          <cell r="B1599" t="str">
            <v>Faucet Aerator</v>
          </cell>
          <cell r="F1599" t="str">
            <v>New</v>
          </cell>
          <cell r="G1599" t="str">
            <v>Grocery</v>
          </cell>
          <cell r="M1599">
            <v>245.56455158264936</v>
          </cell>
        </row>
        <row r="1600">
          <cell r="B1600" t="str">
            <v>Faucet Aerator</v>
          </cell>
          <cell r="F1600" t="str">
            <v>New</v>
          </cell>
          <cell r="G1600" t="str">
            <v>Healthcare</v>
          </cell>
          <cell r="M1600">
            <v>245.56455158264936</v>
          </cell>
        </row>
        <row r="1601">
          <cell r="B1601" t="str">
            <v>Faucet Aerator</v>
          </cell>
          <cell r="F1601" t="str">
            <v>New</v>
          </cell>
          <cell r="G1601" t="str">
            <v>Hospitals</v>
          </cell>
          <cell r="M1601">
            <v>3192.3391705744416</v>
          </cell>
        </row>
        <row r="1602">
          <cell r="B1602" t="str">
            <v>Faucet Aerator</v>
          </cell>
          <cell r="F1602" t="str">
            <v>New</v>
          </cell>
          <cell r="G1602" t="str">
            <v>Institutional</v>
          </cell>
          <cell r="M1602">
            <v>13260.485785463065</v>
          </cell>
        </row>
        <row r="1603">
          <cell r="B1603" t="str">
            <v>Faucet Aerator</v>
          </cell>
          <cell r="F1603" t="str">
            <v>New</v>
          </cell>
          <cell r="G1603" t="str">
            <v>Lodging/Hospitality</v>
          </cell>
          <cell r="M1603">
            <v>654.83880422039829</v>
          </cell>
        </row>
        <row r="1604">
          <cell r="B1604" t="str">
            <v>Faucet Aerator</v>
          </cell>
          <cell r="F1604" t="str">
            <v>New</v>
          </cell>
          <cell r="G1604" t="str">
            <v>Miscellaneous</v>
          </cell>
          <cell r="M1604">
            <v>1964.5164126611949</v>
          </cell>
        </row>
        <row r="1605">
          <cell r="B1605" t="str">
            <v>Faucet Aerator</v>
          </cell>
          <cell r="F1605" t="str">
            <v>New</v>
          </cell>
          <cell r="G1605" t="str">
            <v>Offices</v>
          </cell>
          <cell r="M1605">
            <v>245.56455158264936</v>
          </cell>
        </row>
        <row r="1606">
          <cell r="B1606" t="str">
            <v>Faucet Aerator</v>
          </cell>
          <cell r="F1606" t="str">
            <v>New</v>
          </cell>
          <cell r="G1606" t="str">
            <v>Restaurants</v>
          </cell>
          <cell r="M1606">
            <v>81.854850527549786</v>
          </cell>
        </row>
        <row r="1607">
          <cell r="B1607" t="str">
            <v>Faucet Aerator</v>
          </cell>
          <cell r="F1607" t="str">
            <v>New</v>
          </cell>
          <cell r="G1607" t="str">
            <v>Retail</v>
          </cell>
          <cell r="M1607">
            <v>163.70970105509957</v>
          </cell>
        </row>
        <row r="1608">
          <cell r="B1608" t="str">
            <v>Faucet Aerator</v>
          </cell>
          <cell r="F1608" t="str">
            <v>New</v>
          </cell>
          <cell r="G1608" t="str">
            <v>Schools K-12</v>
          </cell>
          <cell r="M1608">
            <v>81.854850527549786</v>
          </cell>
        </row>
        <row r="1609">
          <cell r="B1609" t="str">
            <v>Faucet Aerator</v>
          </cell>
          <cell r="F1609" t="str">
            <v>New</v>
          </cell>
          <cell r="G1609" t="str">
            <v>Warehouse</v>
          </cell>
          <cell r="M1609">
            <v>81.854850527549786</v>
          </cell>
        </row>
        <row r="1610">
          <cell r="B1610" t="str">
            <v>Hot Water Circulation Pump Control</v>
          </cell>
          <cell r="F1610" t="str">
            <v>Existing</v>
          </cell>
          <cell r="G1610" t="str">
            <v>Assembly</v>
          </cell>
          <cell r="M1610">
            <v>651</v>
          </cell>
        </row>
        <row r="1611">
          <cell r="B1611" t="str">
            <v>Hot Water Circulation Pump Control</v>
          </cell>
          <cell r="F1611" t="str">
            <v>Existing</v>
          </cell>
          <cell r="G1611" t="str">
            <v>College and University</v>
          </cell>
          <cell r="M1611">
            <v>6510</v>
          </cell>
        </row>
        <row r="1612">
          <cell r="B1612" t="str">
            <v>Hot Water Circulation Pump Control</v>
          </cell>
          <cell r="F1612" t="str">
            <v>Existing</v>
          </cell>
          <cell r="G1612" t="str">
            <v>Grocery</v>
          </cell>
          <cell r="M1612">
            <v>651</v>
          </cell>
        </row>
        <row r="1613">
          <cell r="B1613" t="str">
            <v>Hot Water Circulation Pump Control</v>
          </cell>
          <cell r="F1613" t="str">
            <v>Existing</v>
          </cell>
          <cell r="G1613" t="str">
            <v>Healthcare</v>
          </cell>
          <cell r="M1613">
            <v>651</v>
          </cell>
        </row>
        <row r="1614">
          <cell r="B1614" t="str">
            <v>Hot Water Circulation Pump Control</v>
          </cell>
          <cell r="F1614" t="str">
            <v>Existing</v>
          </cell>
          <cell r="G1614" t="str">
            <v>Hospitals</v>
          </cell>
          <cell r="M1614">
            <v>9765</v>
          </cell>
        </row>
        <row r="1615">
          <cell r="B1615" t="str">
            <v>Hot Water Circulation Pump Control</v>
          </cell>
          <cell r="F1615" t="str">
            <v>Existing</v>
          </cell>
          <cell r="G1615" t="str">
            <v>Institutional</v>
          </cell>
          <cell r="M1615">
            <v>16275</v>
          </cell>
        </row>
        <row r="1616">
          <cell r="B1616" t="str">
            <v>Hot Water Circulation Pump Control</v>
          </cell>
          <cell r="F1616" t="str">
            <v>Existing</v>
          </cell>
          <cell r="G1616" t="str">
            <v>Lodging/Hospitality</v>
          </cell>
          <cell r="M1616">
            <v>1953</v>
          </cell>
        </row>
        <row r="1617">
          <cell r="B1617" t="str">
            <v>Hot Water Circulation Pump Control</v>
          </cell>
          <cell r="F1617" t="str">
            <v>Existing</v>
          </cell>
          <cell r="G1617" t="str">
            <v>Miscellaneous</v>
          </cell>
          <cell r="M1617">
            <v>13020</v>
          </cell>
        </row>
        <row r="1618">
          <cell r="B1618" t="str">
            <v>Hot Water Circulation Pump Control</v>
          </cell>
          <cell r="F1618" t="str">
            <v>Existing</v>
          </cell>
          <cell r="G1618" t="str">
            <v>Offices</v>
          </cell>
          <cell r="M1618">
            <v>1953</v>
          </cell>
        </row>
        <row r="1619">
          <cell r="B1619" t="str">
            <v>Hot Water Circulation Pump Control</v>
          </cell>
          <cell r="F1619" t="str">
            <v>Existing</v>
          </cell>
          <cell r="G1619" t="str">
            <v>Restaurants</v>
          </cell>
          <cell r="M1619">
            <v>1302</v>
          </cell>
        </row>
        <row r="1620">
          <cell r="B1620" t="str">
            <v>Hot Water Circulation Pump Control</v>
          </cell>
          <cell r="F1620" t="str">
            <v>Existing</v>
          </cell>
          <cell r="G1620" t="str">
            <v>Retail</v>
          </cell>
          <cell r="M1620">
            <v>1953</v>
          </cell>
        </row>
        <row r="1621">
          <cell r="B1621" t="str">
            <v>Hot Water Circulation Pump Control</v>
          </cell>
          <cell r="F1621" t="str">
            <v>Existing</v>
          </cell>
          <cell r="G1621" t="str">
            <v>Schools K-12</v>
          </cell>
          <cell r="M1621">
            <v>651</v>
          </cell>
        </row>
        <row r="1622">
          <cell r="B1622" t="str">
            <v>Hot Water Circulation Pump Control</v>
          </cell>
          <cell r="F1622" t="str">
            <v>Existing</v>
          </cell>
          <cell r="G1622" t="str">
            <v>Warehouse</v>
          </cell>
          <cell r="M1622">
            <v>651</v>
          </cell>
        </row>
        <row r="1623">
          <cell r="B1623" t="str">
            <v>Hot Water Circulation Pump Control</v>
          </cell>
          <cell r="F1623" t="str">
            <v>New</v>
          </cell>
          <cell r="G1623" t="str">
            <v>Assembly</v>
          </cell>
          <cell r="M1623">
            <v>651</v>
          </cell>
        </row>
        <row r="1624">
          <cell r="B1624" t="str">
            <v>Hot Water Circulation Pump Control</v>
          </cell>
          <cell r="F1624" t="str">
            <v>New</v>
          </cell>
          <cell r="G1624" t="str">
            <v>College and University</v>
          </cell>
          <cell r="M1624">
            <v>6510</v>
          </cell>
        </row>
        <row r="1625">
          <cell r="B1625" t="str">
            <v>Hot Water Circulation Pump Control</v>
          </cell>
          <cell r="F1625" t="str">
            <v>New</v>
          </cell>
          <cell r="G1625" t="str">
            <v>Grocery</v>
          </cell>
          <cell r="M1625">
            <v>651</v>
          </cell>
        </row>
        <row r="1626">
          <cell r="B1626" t="str">
            <v>Hot Water Circulation Pump Control</v>
          </cell>
          <cell r="F1626" t="str">
            <v>New</v>
          </cell>
          <cell r="G1626" t="str">
            <v>Healthcare</v>
          </cell>
          <cell r="M1626">
            <v>651</v>
          </cell>
        </row>
        <row r="1627">
          <cell r="B1627" t="str">
            <v>Hot Water Circulation Pump Control</v>
          </cell>
          <cell r="F1627" t="str">
            <v>New</v>
          </cell>
          <cell r="G1627" t="str">
            <v>Hospitals</v>
          </cell>
          <cell r="M1627">
            <v>9765</v>
          </cell>
        </row>
        <row r="1628">
          <cell r="B1628" t="str">
            <v>Hot Water Circulation Pump Control</v>
          </cell>
          <cell r="F1628" t="str">
            <v>New</v>
          </cell>
          <cell r="G1628" t="str">
            <v>Institutional</v>
          </cell>
          <cell r="M1628">
            <v>16275</v>
          </cell>
        </row>
        <row r="1629">
          <cell r="B1629" t="str">
            <v>Hot Water Circulation Pump Control</v>
          </cell>
          <cell r="F1629" t="str">
            <v>New</v>
          </cell>
          <cell r="G1629" t="str">
            <v>Lodging/Hospitality</v>
          </cell>
          <cell r="M1629">
            <v>1953</v>
          </cell>
        </row>
        <row r="1630">
          <cell r="B1630" t="str">
            <v>Hot Water Circulation Pump Control</v>
          </cell>
          <cell r="F1630" t="str">
            <v>New</v>
          </cell>
          <cell r="G1630" t="str">
            <v>Miscellaneous</v>
          </cell>
          <cell r="M1630">
            <v>13020</v>
          </cell>
        </row>
        <row r="1631">
          <cell r="B1631" t="str">
            <v>Hot Water Circulation Pump Control</v>
          </cell>
          <cell r="F1631" t="str">
            <v>New</v>
          </cell>
          <cell r="G1631" t="str">
            <v>Offices</v>
          </cell>
          <cell r="M1631">
            <v>1953</v>
          </cell>
        </row>
        <row r="1632">
          <cell r="B1632" t="str">
            <v>Hot Water Circulation Pump Control</v>
          </cell>
          <cell r="F1632" t="str">
            <v>New</v>
          </cell>
          <cell r="G1632" t="str">
            <v>Restaurants</v>
          </cell>
          <cell r="M1632">
            <v>1302</v>
          </cell>
        </row>
        <row r="1633">
          <cell r="B1633" t="str">
            <v>Hot Water Circulation Pump Control</v>
          </cell>
          <cell r="F1633" t="str">
            <v>New</v>
          </cell>
          <cell r="G1633" t="str">
            <v>Retail</v>
          </cell>
          <cell r="M1633">
            <v>1953</v>
          </cell>
        </row>
        <row r="1634">
          <cell r="B1634" t="str">
            <v>Hot Water Circulation Pump Control</v>
          </cell>
          <cell r="F1634" t="str">
            <v>New</v>
          </cell>
          <cell r="G1634" t="str">
            <v>Schools K-12</v>
          </cell>
          <cell r="M1634">
            <v>651</v>
          </cell>
        </row>
        <row r="1635">
          <cell r="B1635" t="str">
            <v>Hot Water Circulation Pump Control</v>
          </cell>
          <cell r="F1635" t="str">
            <v>New</v>
          </cell>
          <cell r="G1635" t="str">
            <v>Warehouse</v>
          </cell>
          <cell r="M1635">
            <v>651</v>
          </cell>
        </row>
        <row r="1636">
          <cell r="B1636" t="str">
            <v>Hot Water Pipe Insulation</v>
          </cell>
          <cell r="F1636" t="str">
            <v>Existing</v>
          </cell>
          <cell r="G1636" t="str">
            <v>Assembly</v>
          </cell>
          <cell r="M1636">
            <v>1355.5920281359904</v>
          </cell>
        </row>
        <row r="1637">
          <cell r="B1637" t="str">
            <v>Hot Water Pipe Insulation</v>
          </cell>
          <cell r="F1637" t="str">
            <v>Existing</v>
          </cell>
          <cell r="G1637" t="str">
            <v>College and University</v>
          </cell>
          <cell r="M1637">
            <v>13555.920281359904</v>
          </cell>
        </row>
        <row r="1638">
          <cell r="B1638" t="str">
            <v>Hot Water Pipe Insulation</v>
          </cell>
          <cell r="F1638" t="str">
            <v>Existing</v>
          </cell>
          <cell r="G1638" t="str">
            <v>Grocery</v>
          </cell>
          <cell r="M1638">
            <v>1355.5920281359904</v>
          </cell>
        </row>
        <row r="1639">
          <cell r="B1639" t="str">
            <v>Hot Water Pipe Insulation</v>
          </cell>
          <cell r="F1639" t="str">
            <v>Existing</v>
          </cell>
          <cell r="G1639" t="str">
            <v>Healthcare</v>
          </cell>
          <cell r="M1639">
            <v>1355.5920281359904</v>
          </cell>
        </row>
        <row r="1640">
          <cell r="B1640" t="str">
            <v>Hot Water Pipe Insulation</v>
          </cell>
          <cell r="F1640" t="str">
            <v>Existing</v>
          </cell>
          <cell r="G1640" t="str">
            <v>Hospitals</v>
          </cell>
          <cell r="M1640">
            <v>20333.880422039856</v>
          </cell>
        </row>
        <row r="1641">
          <cell r="B1641" t="str">
            <v>Hot Water Pipe Insulation</v>
          </cell>
          <cell r="F1641" t="str">
            <v>Existing</v>
          </cell>
          <cell r="G1641" t="str">
            <v>Institutional</v>
          </cell>
          <cell r="M1641">
            <v>33889.800703399756</v>
          </cell>
        </row>
        <row r="1642">
          <cell r="B1642" t="str">
            <v>Hot Water Pipe Insulation</v>
          </cell>
          <cell r="F1642" t="str">
            <v>Existing</v>
          </cell>
          <cell r="G1642" t="str">
            <v>Lodging/Hospitality</v>
          </cell>
          <cell r="M1642">
            <v>4066.7760844079712</v>
          </cell>
        </row>
        <row r="1643">
          <cell r="B1643" t="str">
            <v>Hot Water Pipe Insulation</v>
          </cell>
          <cell r="F1643" t="str">
            <v>Existing</v>
          </cell>
          <cell r="G1643" t="str">
            <v>Miscellaneous</v>
          </cell>
          <cell r="M1643">
            <v>27111.840562719808</v>
          </cell>
        </row>
        <row r="1644">
          <cell r="B1644" t="str">
            <v>Hot Water Pipe Insulation</v>
          </cell>
          <cell r="F1644" t="str">
            <v>Existing</v>
          </cell>
          <cell r="G1644" t="str">
            <v>Offices</v>
          </cell>
          <cell r="M1644">
            <v>4066.7760844079712</v>
          </cell>
        </row>
        <row r="1645">
          <cell r="B1645" t="str">
            <v>Hot Water Pipe Insulation</v>
          </cell>
          <cell r="F1645" t="str">
            <v>Existing</v>
          </cell>
          <cell r="G1645" t="str">
            <v>Restaurants</v>
          </cell>
          <cell r="M1645">
            <v>2711.1840562719808</v>
          </cell>
        </row>
        <row r="1646">
          <cell r="B1646" t="str">
            <v>Hot Water Pipe Insulation</v>
          </cell>
          <cell r="F1646" t="str">
            <v>Existing</v>
          </cell>
          <cell r="G1646" t="str">
            <v>Retail</v>
          </cell>
          <cell r="M1646">
            <v>4066.7760844079712</v>
          </cell>
        </row>
        <row r="1647">
          <cell r="B1647" t="str">
            <v>Hot Water Pipe Insulation</v>
          </cell>
          <cell r="F1647" t="str">
            <v>Existing</v>
          </cell>
          <cell r="G1647" t="str">
            <v>Schools K-12</v>
          </cell>
          <cell r="M1647">
            <v>1355.5920281359904</v>
          </cell>
        </row>
        <row r="1648">
          <cell r="B1648" t="str">
            <v>Hot Water Pipe Insulation</v>
          </cell>
          <cell r="F1648" t="str">
            <v>Existing</v>
          </cell>
          <cell r="G1648" t="str">
            <v>Warehouse</v>
          </cell>
          <cell r="M1648">
            <v>1355.5920281359904</v>
          </cell>
        </row>
        <row r="1649">
          <cell r="B1649" t="str">
            <v>Hot Water Pipe Insulation</v>
          </cell>
          <cell r="F1649" t="str">
            <v>New</v>
          </cell>
          <cell r="G1649" t="str">
            <v>Assembly</v>
          </cell>
          <cell r="M1649">
            <v>1355.5920281359904</v>
          </cell>
        </row>
        <row r="1650">
          <cell r="B1650" t="str">
            <v>Hot Water Pipe Insulation</v>
          </cell>
          <cell r="F1650" t="str">
            <v>New</v>
          </cell>
          <cell r="G1650" t="str">
            <v>College and University</v>
          </cell>
          <cell r="M1650">
            <v>13555.920281359904</v>
          </cell>
        </row>
        <row r="1651">
          <cell r="B1651" t="str">
            <v>Hot Water Pipe Insulation</v>
          </cell>
          <cell r="F1651" t="str">
            <v>New</v>
          </cell>
          <cell r="G1651" t="str">
            <v>Grocery</v>
          </cell>
          <cell r="M1651">
            <v>1355.5920281359904</v>
          </cell>
        </row>
        <row r="1652">
          <cell r="B1652" t="str">
            <v>Hot Water Pipe Insulation</v>
          </cell>
          <cell r="F1652" t="str">
            <v>New</v>
          </cell>
          <cell r="G1652" t="str">
            <v>Healthcare</v>
          </cell>
          <cell r="M1652">
            <v>1355.5920281359904</v>
          </cell>
        </row>
        <row r="1653">
          <cell r="B1653" t="str">
            <v>Hot Water Pipe Insulation</v>
          </cell>
          <cell r="F1653" t="str">
            <v>New</v>
          </cell>
          <cell r="G1653" t="str">
            <v>Hospitals</v>
          </cell>
          <cell r="M1653">
            <v>20333.880422039856</v>
          </cell>
        </row>
        <row r="1654">
          <cell r="B1654" t="str">
            <v>Hot Water Pipe Insulation</v>
          </cell>
          <cell r="F1654" t="str">
            <v>New</v>
          </cell>
          <cell r="G1654" t="str">
            <v>Institutional</v>
          </cell>
          <cell r="M1654">
            <v>33889.800703399756</v>
          </cell>
        </row>
        <row r="1655">
          <cell r="B1655" t="str">
            <v>Hot Water Pipe Insulation</v>
          </cell>
          <cell r="F1655" t="str">
            <v>New</v>
          </cell>
          <cell r="G1655" t="str">
            <v>Lodging/Hospitality</v>
          </cell>
          <cell r="M1655">
            <v>4066.7760844079712</v>
          </cell>
        </row>
        <row r="1656">
          <cell r="B1656" t="str">
            <v>Hot Water Pipe Insulation</v>
          </cell>
          <cell r="F1656" t="str">
            <v>New</v>
          </cell>
          <cell r="G1656" t="str">
            <v>Miscellaneous</v>
          </cell>
          <cell r="M1656">
            <v>27111.840562719808</v>
          </cell>
        </row>
        <row r="1657">
          <cell r="B1657" t="str">
            <v>Hot Water Pipe Insulation</v>
          </cell>
          <cell r="F1657" t="str">
            <v>New</v>
          </cell>
          <cell r="G1657" t="str">
            <v>Offices</v>
          </cell>
          <cell r="M1657">
            <v>4066.7760844079712</v>
          </cell>
        </row>
        <row r="1658">
          <cell r="B1658" t="str">
            <v>Hot Water Pipe Insulation</v>
          </cell>
          <cell r="F1658" t="str">
            <v>New</v>
          </cell>
          <cell r="G1658" t="str">
            <v>Restaurants</v>
          </cell>
          <cell r="M1658">
            <v>2711.1840562719808</v>
          </cell>
        </row>
        <row r="1659">
          <cell r="B1659" t="str">
            <v>Hot Water Pipe Insulation</v>
          </cell>
          <cell r="F1659" t="str">
            <v>New</v>
          </cell>
          <cell r="G1659" t="str">
            <v>Retail</v>
          </cell>
          <cell r="M1659">
            <v>4066.7760844079712</v>
          </cell>
        </row>
        <row r="1660">
          <cell r="B1660" t="str">
            <v>Hot Water Pipe Insulation</v>
          </cell>
          <cell r="F1660" t="str">
            <v>New</v>
          </cell>
          <cell r="G1660" t="str">
            <v>Schools K-12</v>
          </cell>
          <cell r="M1660">
            <v>1355.5920281359904</v>
          </cell>
        </row>
        <row r="1661">
          <cell r="B1661" t="str">
            <v>Hot Water Pipe Insulation</v>
          </cell>
          <cell r="F1661" t="str">
            <v>New</v>
          </cell>
          <cell r="G1661" t="str">
            <v>Warehouse</v>
          </cell>
          <cell r="M1661">
            <v>1355.5920281359904</v>
          </cell>
        </row>
        <row r="1662">
          <cell r="B1662" t="str">
            <v>Low Flow Shower Head</v>
          </cell>
          <cell r="F1662" t="str">
            <v>Existing</v>
          </cell>
          <cell r="G1662" t="str">
            <v>Assembly</v>
          </cell>
          <cell r="M1662">
            <v>173.76799978971263</v>
          </cell>
        </row>
        <row r="1663">
          <cell r="B1663" t="str">
            <v>Low Flow Shower Head</v>
          </cell>
          <cell r="F1663" t="str">
            <v>Existing</v>
          </cell>
          <cell r="G1663" t="str">
            <v>College and University</v>
          </cell>
          <cell r="M1663">
            <v>6776.9519917987946</v>
          </cell>
        </row>
        <row r="1664">
          <cell r="B1664" t="str">
            <v>Low Flow Shower Head</v>
          </cell>
          <cell r="F1664" t="str">
            <v>Existing</v>
          </cell>
          <cell r="G1664" t="str">
            <v>Grocery</v>
          </cell>
          <cell r="M1664">
            <v>173.76799978971263</v>
          </cell>
        </row>
        <row r="1665">
          <cell r="B1665" t="str">
            <v>Low Flow Shower Head</v>
          </cell>
          <cell r="F1665" t="str">
            <v>Existing</v>
          </cell>
          <cell r="G1665" t="str">
            <v>Healthcare</v>
          </cell>
          <cell r="M1665">
            <v>173.76799978971263</v>
          </cell>
        </row>
        <row r="1666">
          <cell r="B1666" t="str">
            <v>Low Flow Shower Head</v>
          </cell>
          <cell r="F1666" t="str">
            <v>Existing</v>
          </cell>
          <cell r="G1666" t="str">
            <v>Hospitals</v>
          </cell>
          <cell r="M1666">
            <v>4517.9679945325333</v>
          </cell>
        </row>
        <row r="1667">
          <cell r="B1667" t="str">
            <v>Low Flow Shower Head</v>
          </cell>
          <cell r="F1667" t="str">
            <v>Existing</v>
          </cell>
          <cell r="G1667" t="str">
            <v>Institutional</v>
          </cell>
          <cell r="M1667">
            <v>3822.895995373683</v>
          </cell>
        </row>
        <row r="1668">
          <cell r="B1668" t="str">
            <v>Low Flow Shower Head</v>
          </cell>
          <cell r="F1668" t="str">
            <v>Existing</v>
          </cell>
          <cell r="G1668" t="str">
            <v>Lodging/Hospitality</v>
          </cell>
          <cell r="M1668">
            <v>1911.4479976868415</v>
          </cell>
        </row>
        <row r="1669">
          <cell r="B1669" t="str">
            <v>Low Flow Shower Head</v>
          </cell>
          <cell r="F1669" t="str">
            <v>Existing</v>
          </cell>
          <cell r="G1669" t="str">
            <v>Miscellaneous</v>
          </cell>
          <cell r="M1669">
            <v>2954.0559964251179</v>
          </cell>
        </row>
        <row r="1670">
          <cell r="B1670" t="str">
            <v>Low Flow Shower Head</v>
          </cell>
          <cell r="F1670" t="str">
            <v>Existing</v>
          </cell>
          <cell r="G1670" t="str">
            <v>Offices</v>
          </cell>
          <cell r="M1670">
            <v>347.53599957942527</v>
          </cell>
        </row>
        <row r="1671">
          <cell r="B1671" t="str">
            <v>Low Flow Shower Head</v>
          </cell>
          <cell r="F1671" t="str">
            <v>Existing</v>
          </cell>
          <cell r="G1671" t="str">
            <v>Restaurants</v>
          </cell>
          <cell r="M1671">
            <v>173.76799978971263</v>
          </cell>
        </row>
        <row r="1672">
          <cell r="B1672" t="str">
            <v>Low Flow Shower Head</v>
          </cell>
          <cell r="F1672" t="str">
            <v>Existing</v>
          </cell>
          <cell r="G1672" t="str">
            <v>Retail</v>
          </cell>
          <cell r="M1672">
            <v>347.53599957942527</v>
          </cell>
        </row>
        <row r="1673">
          <cell r="B1673" t="str">
            <v>Low Flow Shower Head</v>
          </cell>
          <cell r="F1673" t="str">
            <v>Existing</v>
          </cell>
          <cell r="G1673" t="str">
            <v>Schools K-12</v>
          </cell>
          <cell r="M1673">
            <v>173.76799978971263</v>
          </cell>
        </row>
        <row r="1674">
          <cell r="B1674" t="str">
            <v>Low Flow Shower Head</v>
          </cell>
          <cell r="F1674" t="str">
            <v>Existing</v>
          </cell>
          <cell r="G1674" t="str">
            <v>Warehouse</v>
          </cell>
          <cell r="M1674">
            <v>173.76799978971263</v>
          </cell>
        </row>
        <row r="1675">
          <cell r="B1675" t="str">
            <v>Low Flow Shower Head</v>
          </cell>
          <cell r="F1675" t="str">
            <v>New</v>
          </cell>
          <cell r="G1675" t="str">
            <v>Assembly</v>
          </cell>
          <cell r="M1675">
            <v>173.76799978971263</v>
          </cell>
        </row>
        <row r="1676">
          <cell r="B1676" t="str">
            <v>Low Flow Shower Head</v>
          </cell>
          <cell r="F1676" t="str">
            <v>New</v>
          </cell>
          <cell r="G1676" t="str">
            <v>College and University</v>
          </cell>
          <cell r="M1676">
            <v>6776.9519917987946</v>
          </cell>
        </row>
        <row r="1677">
          <cell r="B1677" t="str">
            <v>Low Flow Shower Head</v>
          </cell>
          <cell r="F1677" t="str">
            <v>New</v>
          </cell>
          <cell r="G1677" t="str">
            <v>Grocery</v>
          </cell>
          <cell r="M1677">
            <v>173.76799978971263</v>
          </cell>
        </row>
        <row r="1678">
          <cell r="B1678" t="str">
            <v>Low Flow Shower Head</v>
          </cell>
          <cell r="F1678" t="str">
            <v>New</v>
          </cell>
          <cell r="G1678" t="str">
            <v>Healthcare</v>
          </cell>
          <cell r="M1678">
            <v>173.76799978971263</v>
          </cell>
        </row>
        <row r="1679">
          <cell r="B1679" t="str">
            <v>Low Flow Shower Head</v>
          </cell>
          <cell r="F1679" t="str">
            <v>New</v>
          </cell>
          <cell r="G1679" t="str">
            <v>Hospitals</v>
          </cell>
          <cell r="M1679">
            <v>4517.9679945325333</v>
          </cell>
        </row>
        <row r="1680">
          <cell r="B1680" t="str">
            <v>Low Flow Shower Head</v>
          </cell>
          <cell r="F1680" t="str">
            <v>New</v>
          </cell>
          <cell r="G1680" t="str">
            <v>Institutional</v>
          </cell>
          <cell r="M1680">
            <v>3822.895995373683</v>
          </cell>
        </row>
        <row r="1681">
          <cell r="B1681" t="str">
            <v>Low Flow Shower Head</v>
          </cell>
          <cell r="F1681" t="str">
            <v>New</v>
          </cell>
          <cell r="G1681" t="str">
            <v>Lodging/Hospitality</v>
          </cell>
          <cell r="M1681">
            <v>1911.4479976868415</v>
          </cell>
        </row>
        <row r="1682">
          <cell r="B1682" t="str">
            <v>Low Flow Shower Head</v>
          </cell>
          <cell r="F1682" t="str">
            <v>New</v>
          </cell>
          <cell r="G1682" t="str">
            <v>Miscellaneous</v>
          </cell>
          <cell r="M1682">
            <v>2954.0559964251179</v>
          </cell>
        </row>
        <row r="1683">
          <cell r="B1683" t="str">
            <v>Low Flow Shower Head</v>
          </cell>
          <cell r="F1683" t="str">
            <v>New</v>
          </cell>
          <cell r="G1683" t="str">
            <v>Offices</v>
          </cell>
          <cell r="M1683">
            <v>347.53599957942527</v>
          </cell>
        </row>
        <row r="1684">
          <cell r="B1684" t="str">
            <v>Low Flow Shower Head</v>
          </cell>
          <cell r="F1684" t="str">
            <v>New</v>
          </cell>
          <cell r="G1684" t="str">
            <v>Restaurants</v>
          </cell>
          <cell r="M1684">
            <v>173.76799978971263</v>
          </cell>
        </row>
        <row r="1685">
          <cell r="B1685" t="str">
            <v>Low Flow Shower Head</v>
          </cell>
          <cell r="F1685" t="str">
            <v>New</v>
          </cell>
          <cell r="G1685" t="str">
            <v>Retail</v>
          </cell>
          <cell r="M1685">
            <v>347.53599957942527</v>
          </cell>
        </row>
        <row r="1686">
          <cell r="B1686" t="str">
            <v>Low Flow Shower Head</v>
          </cell>
          <cell r="F1686" t="str">
            <v>New</v>
          </cell>
          <cell r="G1686" t="str">
            <v>Schools K-12</v>
          </cell>
          <cell r="M1686">
            <v>173.76799978971263</v>
          </cell>
        </row>
        <row r="1687">
          <cell r="B1687" t="str">
            <v>Low Flow Shower Head</v>
          </cell>
          <cell r="F1687" t="str">
            <v>New</v>
          </cell>
          <cell r="G1687" t="str">
            <v>Warehouse</v>
          </cell>
          <cell r="M1687">
            <v>173.76799978971263</v>
          </cell>
        </row>
        <row r="1688">
          <cell r="B1688" t="str">
            <v>Low-Flow Pre-Rinse Sprayers</v>
          </cell>
          <cell r="F1688" t="str">
            <v>Existing</v>
          </cell>
          <cell r="G1688" t="str">
            <v>Assembly</v>
          </cell>
          <cell r="M1688">
            <v>2261.9740604613039</v>
          </cell>
        </row>
        <row r="1689">
          <cell r="B1689" t="str">
            <v>Low-Flow Pre-Rinse Sprayers</v>
          </cell>
          <cell r="F1689" t="str">
            <v>Existing</v>
          </cell>
          <cell r="G1689" t="str">
            <v>College and University</v>
          </cell>
          <cell r="M1689">
            <v>2261.9740604613039</v>
          </cell>
        </row>
        <row r="1690">
          <cell r="B1690" t="str">
            <v>Low-Flow Pre-Rinse Sprayers</v>
          </cell>
          <cell r="F1690" t="str">
            <v>Existing</v>
          </cell>
          <cell r="G1690" t="str">
            <v>Grocery</v>
          </cell>
          <cell r="M1690">
            <v>2261.9740604613039</v>
          </cell>
        </row>
        <row r="1691">
          <cell r="B1691" t="str">
            <v>Low-Flow Pre-Rinse Sprayers</v>
          </cell>
          <cell r="F1691" t="str">
            <v>Existing</v>
          </cell>
          <cell r="G1691" t="str">
            <v>Healthcare</v>
          </cell>
          <cell r="M1691">
            <v>2261.9740604613039</v>
          </cell>
        </row>
        <row r="1692">
          <cell r="B1692" t="str">
            <v>Low-Flow Pre-Rinse Sprayers</v>
          </cell>
          <cell r="F1692" t="str">
            <v>Existing</v>
          </cell>
          <cell r="G1692" t="str">
            <v>Hospitals</v>
          </cell>
          <cell r="M1692">
            <v>2261.9740604613039</v>
          </cell>
        </row>
        <row r="1693">
          <cell r="B1693" t="str">
            <v>Low-Flow Pre-Rinse Sprayers</v>
          </cell>
          <cell r="F1693" t="str">
            <v>Existing</v>
          </cell>
          <cell r="G1693" t="str">
            <v>Institutional</v>
          </cell>
          <cell r="M1693">
            <v>2261.9740604613039</v>
          </cell>
        </row>
        <row r="1694">
          <cell r="B1694" t="str">
            <v>Low-Flow Pre-Rinse Sprayers</v>
          </cell>
          <cell r="F1694" t="str">
            <v>Existing</v>
          </cell>
          <cell r="G1694" t="str">
            <v>Lodging/Hospitality</v>
          </cell>
          <cell r="M1694">
            <v>2261.9740604613039</v>
          </cell>
        </row>
        <row r="1695">
          <cell r="B1695" t="str">
            <v>Low-Flow Pre-Rinse Sprayers</v>
          </cell>
          <cell r="F1695" t="str">
            <v>Existing</v>
          </cell>
          <cell r="G1695" t="str">
            <v>Miscellaneous</v>
          </cell>
          <cell r="M1695">
            <v>2261.9740604613039</v>
          </cell>
        </row>
        <row r="1696">
          <cell r="B1696" t="str">
            <v>Low-Flow Pre-Rinse Sprayers</v>
          </cell>
          <cell r="F1696" t="str">
            <v>Existing</v>
          </cell>
          <cell r="G1696" t="str">
            <v>Offices</v>
          </cell>
          <cell r="M1696">
            <v>2261.9740604613039</v>
          </cell>
        </row>
        <row r="1697">
          <cell r="B1697" t="str">
            <v>Low-Flow Pre-Rinse Sprayers</v>
          </cell>
          <cell r="F1697" t="str">
            <v>Existing</v>
          </cell>
          <cell r="G1697" t="str">
            <v>Restaurants</v>
          </cell>
          <cell r="M1697">
            <v>2261.9740604613039</v>
          </cell>
        </row>
        <row r="1698">
          <cell r="B1698" t="str">
            <v>Low-Flow Pre-Rinse Sprayers</v>
          </cell>
          <cell r="F1698" t="str">
            <v>Existing</v>
          </cell>
          <cell r="G1698" t="str">
            <v>Retail</v>
          </cell>
          <cell r="M1698">
            <v>2261.9740604613039</v>
          </cell>
        </row>
        <row r="1699">
          <cell r="B1699" t="str">
            <v>Low-Flow Pre-Rinse Sprayers</v>
          </cell>
          <cell r="F1699" t="str">
            <v>Existing</v>
          </cell>
          <cell r="G1699" t="str">
            <v>Schools K-12</v>
          </cell>
          <cell r="M1699">
            <v>1130.987030230652</v>
          </cell>
        </row>
        <row r="1700">
          <cell r="B1700" t="str">
            <v>Low-Flow Pre-Rinse Sprayers</v>
          </cell>
          <cell r="F1700" t="str">
            <v>Existing</v>
          </cell>
          <cell r="G1700" t="str">
            <v>Warehouse</v>
          </cell>
          <cell r="M1700">
            <v>2261.9740604613039</v>
          </cell>
        </row>
        <row r="1701">
          <cell r="B1701" t="str">
            <v>Low-Flow Pre-Rinse Sprayers</v>
          </cell>
          <cell r="F1701" t="str">
            <v>New</v>
          </cell>
          <cell r="G1701" t="str">
            <v>Assembly</v>
          </cell>
          <cell r="M1701">
            <v>2261.9740604613039</v>
          </cell>
        </row>
        <row r="1702">
          <cell r="B1702" t="str">
            <v>Low-Flow Pre-Rinse Sprayers</v>
          </cell>
          <cell r="F1702" t="str">
            <v>New</v>
          </cell>
          <cell r="G1702" t="str">
            <v>College and University</v>
          </cell>
          <cell r="M1702">
            <v>2261.9740604613039</v>
          </cell>
        </row>
        <row r="1703">
          <cell r="B1703" t="str">
            <v>Low-Flow Pre-Rinse Sprayers</v>
          </cell>
          <cell r="F1703" t="str">
            <v>New</v>
          </cell>
          <cell r="G1703" t="str">
            <v>Grocery</v>
          </cell>
          <cell r="M1703">
            <v>2261.9740604613039</v>
          </cell>
        </row>
        <row r="1704">
          <cell r="B1704" t="str">
            <v>Low-Flow Pre-Rinse Sprayers</v>
          </cell>
          <cell r="F1704" t="str">
            <v>New</v>
          </cell>
          <cell r="G1704" t="str">
            <v>Healthcare</v>
          </cell>
          <cell r="M1704">
            <v>2261.9740604613039</v>
          </cell>
        </row>
        <row r="1705">
          <cell r="B1705" t="str">
            <v>Low-Flow Pre-Rinse Sprayers</v>
          </cell>
          <cell r="F1705" t="str">
            <v>New</v>
          </cell>
          <cell r="G1705" t="str">
            <v>Hospitals</v>
          </cell>
          <cell r="M1705">
            <v>2261.9740604613039</v>
          </cell>
        </row>
        <row r="1706">
          <cell r="B1706" t="str">
            <v>Low-Flow Pre-Rinse Sprayers</v>
          </cell>
          <cell r="F1706" t="str">
            <v>New</v>
          </cell>
          <cell r="G1706" t="str">
            <v>Institutional</v>
          </cell>
          <cell r="M1706">
            <v>2261.9740604613039</v>
          </cell>
        </row>
        <row r="1707">
          <cell r="B1707" t="str">
            <v>Low-Flow Pre-Rinse Sprayers</v>
          </cell>
          <cell r="F1707" t="str">
            <v>New</v>
          </cell>
          <cell r="G1707" t="str">
            <v>Lodging/Hospitality</v>
          </cell>
          <cell r="M1707">
            <v>2261.9740604613039</v>
          </cell>
        </row>
        <row r="1708">
          <cell r="B1708" t="str">
            <v>Low-Flow Pre-Rinse Sprayers</v>
          </cell>
          <cell r="F1708" t="str">
            <v>New</v>
          </cell>
          <cell r="G1708" t="str">
            <v>Miscellaneous</v>
          </cell>
          <cell r="M1708">
            <v>2261.9740604613039</v>
          </cell>
        </row>
        <row r="1709">
          <cell r="B1709" t="str">
            <v>Low-Flow Pre-Rinse Sprayers</v>
          </cell>
          <cell r="F1709" t="str">
            <v>New</v>
          </cell>
          <cell r="G1709" t="str">
            <v>Offices</v>
          </cell>
          <cell r="M1709">
            <v>2261.9740604613039</v>
          </cell>
        </row>
        <row r="1710">
          <cell r="B1710" t="str">
            <v>Low-Flow Pre-Rinse Sprayers</v>
          </cell>
          <cell r="F1710" t="str">
            <v>New</v>
          </cell>
          <cell r="G1710" t="str">
            <v>Restaurants</v>
          </cell>
          <cell r="M1710">
            <v>2261.9740604613039</v>
          </cell>
        </row>
        <row r="1711">
          <cell r="B1711" t="str">
            <v>Low-Flow Pre-Rinse Sprayers</v>
          </cell>
          <cell r="F1711" t="str">
            <v>New</v>
          </cell>
          <cell r="G1711" t="str">
            <v>Retail</v>
          </cell>
          <cell r="M1711">
            <v>2261.9740604613039</v>
          </cell>
        </row>
        <row r="1712">
          <cell r="B1712" t="str">
            <v>Low-Flow Pre-Rinse Sprayers</v>
          </cell>
          <cell r="F1712" t="str">
            <v>New</v>
          </cell>
          <cell r="G1712" t="str">
            <v>Schools K-12</v>
          </cell>
          <cell r="M1712">
            <v>1130.987030230652</v>
          </cell>
        </row>
        <row r="1713">
          <cell r="B1713" t="str">
            <v>Low-Flow Pre-Rinse Sprayers</v>
          </cell>
          <cell r="F1713" t="str">
            <v>New</v>
          </cell>
          <cell r="G1713" t="str">
            <v>Warehouse</v>
          </cell>
          <cell r="M1713">
            <v>2261.9740604613039</v>
          </cell>
        </row>
        <row r="1714">
          <cell r="B1714" t="str">
            <v>Tank Wrap on Water Heater</v>
          </cell>
          <cell r="F1714" t="str">
            <v>Existing</v>
          </cell>
          <cell r="G1714" t="str">
            <v>Assembly</v>
          </cell>
          <cell r="M1714">
            <v>236.38877244810095</v>
          </cell>
        </row>
        <row r="1715">
          <cell r="B1715" t="str">
            <v>Tank Wrap on Water Heater</v>
          </cell>
          <cell r="F1715" t="str">
            <v>Existing</v>
          </cell>
          <cell r="G1715" t="str">
            <v>College and University</v>
          </cell>
          <cell r="M1715">
            <v>2363.8877244810096</v>
          </cell>
        </row>
        <row r="1716">
          <cell r="B1716" t="str">
            <v>Tank Wrap on Water Heater</v>
          </cell>
          <cell r="F1716" t="str">
            <v>Existing</v>
          </cell>
          <cell r="G1716" t="str">
            <v>Grocery</v>
          </cell>
          <cell r="M1716">
            <v>236.38877244810095</v>
          </cell>
        </row>
        <row r="1717">
          <cell r="B1717" t="str">
            <v>Tank Wrap on Water Heater</v>
          </cell>
          <cell r="F1717" t="str">
            <v>Existing</v>
          </cell>
          <cell r="G1717" t="str">
            <v>Healthcare</v>
          </cell>
          <cell r="M1717">
            <v>236.38877244810095</v>
          </cell>
        </row>
        <row r="1718">
          <cell r="B1718" t="str">
            <v>Tank Wrap on Water Heater</v>
          </cell>
          <cell r="F1718" t="str">
            <v>Existing</v>
          </cell>
          <cell r="G1718" t="str">
            <v>Hospitals</v>
          </cell>
          <cell r="M1718">
            <v>3545.8315867215142</v>
          </cell>
        </row>
        <row r="1719">
          <cell r="B1719" t="str">
            <v>Tank Wrap on Water Heater</v>
          </cell>
          <cell r="F1719" t="str">
            <v>Existing</v>
          </cell>
          <cell r="G1719" t="str">
            <v>Institutional</v>
          </cell>
          <cell r="M1719">
            <v>5909.7193112025234</v>
          </cell>
        </row>
        <row r="1720">
          <cell r="B1720" t="str">
            <v>Tank Wrap on Water Heater</v>
          </cell>
          <cell r="F1720" t="str">
            <v>Existing</v>
          </cell>
          <cell r="G1720" t="str">
            <v>Lodging/Hospitality</v>
          </cell>
          <cell r="M1720">
            <v>709.1663173443028</v>
          </cell>
        </row>
        <row r="1721">
          <cell r="B1721" t="str">
            <v>Tank Wrap on Water Heater</v>
          </cell>
          <cell r="F1721" t="str">
            <v>Existing</v>
          </cell>
          <cell r="G1721" t="str">
            <v>Miscellaneous</v>
          </cell>
          <cell r="M1721">
            <v>4727.7754489620193</v>
          </cell>
        </row>
        <row r="1722">
          <cell r="B1722" t="str">
            <v>Tank Wrap on Water Heater</v>
          </cell>
          <cell r="F1722" t="str">
            <v>Existing</v>
          </cell>
          <cell r="G1722" t="str">
            <v>Offices</v>
          </cell>
          <cell r="M1722">
            <v>709.1663173443028</v>
          </cell>
        </row>
        <row r="1723">
          <cell r="B1723" t="str">
            <v>Tank Wrap on Water Heater</v>
          </cell>
          <cell r="F1723" t="str">
            <v>Existing</v>
          </cell>
          <cell r="G1723" t="str">
            <v>Restaurants</v>
          </cell>
          <cell r="M1723">
            <v>472.7775448962019</v>
          </cell>
        </row>
        <row r="1724">
          <cell r="B1724" t="str">
            <v>Tank Wrap on Water Heater</v>
          </cell>
          <cell r="F1724" t="str">
            <v>Existing</v>
          </cell>
          <cell r="G1724" t="str">
            <v>Retail</v>
          </cell>
          <cell r="M1724">
            <v>709.1663173443028</v>
          </cell>
        </row>
        <row r="1725">
          <cell r="B1725" t="str">
            <v>Tank Wrap on Water Heater</v>
          </cell>
          <cell r="F1725" t="str">
            <v>Existing</v>
          </cell>
          <cell r="G1725" t="str">
            <v>Schools K-12</v>
          </cell>
          <cell r="M1725">
            <v>236.38877244810095</v>
          </cell>
        </row>
        <row r="1726">
          <cell r="B1726" t="str">
            <v>Tank Wrap on Water Heater</v>
          </cell>
          <cell r="F1726" t="str">
            <v>Existing</v>
          </cell>
          <cell r="G1726" t="str">
            <v>Warehouse</v>
          </cell>
          <cell r="M1726">
            <v>236.38877244810095</v>
          </cell>
        </row>
        <row r="1727">
          <cell r="B1727" t="str">
            <v>Tank Wrap on Water Heater</v>
          </cell>
          <cell r="F1727" t="str">
            <v>New</v>
          </cell>
          <cell r="G1727" t="str">
            <v>Assembly</v>
          </cell>
          <cell r="M1727">
            <v>226.13275163289234</v>
          </cell>
        </row>
        <row r="1728">
          <cell r="B1728" t="str">
            <v>Tank Wrap on Water Heater</v>
          </cell>
          <cell r="F1728" t="str">
            <v>New</v>
          </cell>
          <cell r="G1728" t="str">
            <v>College and University</v>
          </cell>
          <cell r="M1728">
            <v>2261.3275163289236</v>
          </cell>
        </row>
        <row r="1729">
          <cell r="B1729" t="str">
            <v>Tank Wrap on Water Heater</v>
          </cell>
          <cell r="F1729" t="str">
            <v>New</v>
          </cell>
          <cell r="G1729" t="str">
            <v>Grocery</v>
          </cell>
          <cell r="M1729">
            <v>226.13275163289234</v>
          </cell>
        </row>
        <row r="1730">
          <cell r="B1730" t="str">
            <v>Tank Wrap on Water Heater</v>
          </cell>
          <cell r="F1730" t="str">
            <v>New</v>
          </cell>
          <cell r="G1730" t="str">
            <v>Healthcare</v>
          </cell>
          <cell r="M1730">
            <v>226.13275163289234</v>
          </cell>
        </row>
        <row r="1731">
          <cell r="B1731" t="str">
            <v>Tank Wrap on Water Heater</v>
          </cell>
          <cell r="F1731" t="str">
            <v>New</v>
          </cell>
          <cell r="G1731" t="str">
            <v>Hospitals</v>
          </cell>
          <cell r="M1731">
            <v>3391.9912744933849</v>
          </cell>
        </row>
        <row r="1732">
          <cell r="B1732" t="str">
            <v>Tank Wrap on Water Heater</v>
          </cell>
          <cell r="F1732" t="str">
            <v>New</v>
          </cell>
          <cell r="G1732" t="str">
            <v>Institutional</v>
          </cell>
          <cell r="M1732">
            <v>5653.3187908223081</v>
          </cell>
        </row>
        <row r="1733">
          <cell r="B1733" t="str">
            <v>Tank Wrap on Water Heater</v>
          </cell>
          <cell r="F1733" t="str">
            <v>New</v>
          </cell>
          <cell r="G1733" t="str">
            <v>Lodging/Hospitality</v>
          </cell>
          <cell r="M1733">
            <v>678.39825489867701</v>
          </cell>
        </row>
        <row r="1734">
          <cell r="B1734" t="str">
            <v>Tank Wrap on Water Heater</v>
          </cell>
          <cell r="F1734" t="str">
            <v>New</v>
          </cell>
          <cell r="G1734" t="str">
            <v>Miscellaneous</v>
          </cell>
          <cell r="M1734">
            <v>4522.6550326578472</v>
          </cell>
        </row>
        <row r="1735">
          <cell r="B1735" t="str">
            <v>Tank Wrap on Water Heater</v>
          </cell>
          <cell r="F1735" t="str">
            <v>New</v>
          </cell>
          <cell r="G1735" t="str">
            <v>Offices</v>
          </cell>
          <cell r="M1735">
            <v>678.39825489867701</v>
          </cell>
        </row>
        <row r="1736">
          <cell r="B1736" t="str">
            <v>Tank Wrap on Water Heater</v>
          </cell>
          <cell r="F1736" t="str">
            <v>New</v>
          </cell>
          <cell r="G1736" t="str">
            <v>Restaurants</v>
          </cell>
          <cell r="M1736">
            <v>452.26550326578467</v>
          </cell>
        </row>
        <row r="1737">
          <cell r="B1737" t="str">
            <v>Tank Wrap on Water Heater</v>
          </cell>
          <cell r="F1737" t="str">
            <v>New</v>
          </cell>
          <cell r="G1737" t="str">
            <v>Retail</v>
          </cell>
          <cell r="M1737">
            <v>678.39825489867701</v>
          </cell>
        </row>
        <row r="1738">
          <cell r="B1738" t="str">
            <v>Tank Wrap on Water Heater</v>
          </cell>
          <cell r="F1738" t="str">
            <v>New</v>
          </cell>
          <cell r="G1738" t="str">
            <v>Schools K-12</v>
          </cell>
          <cell r="M1738">
            <v>226.13275163289234</v>
          </cell>
        </row>
        <row r="1739">
          <cell r="B1739" t="str">
            <v>Tank Wrap on Water Heater</v>
          </cell>
          <cell r="F1739" t="str">
            <v>New</v>
          </cell>
          <cell r="G1739" t="str">
            <v>Warehouse</v>
          </cell>
          <cell r="M1739">
            <v>226.13275163289234</v>
          </cell>
        </row>
        <row r="1740">
          <cell r="B1740" t="str">
            <v>Thermostatic Shower Restriction Valve</v>
          </cell>
          <cell r="F1740" t="str">
            <v>Existing</v>
          </cell>
          <cell r="G1740" t="str">
            <v>Assembly</v>
          </cell>
          <cell r="M1740">
            <v>857.65046055718517</v>
          </cell>
        </row>
        <row r="1741">
          <cell r="B1741" t="str">
            <v>Thermostatic Shower Restriction Valve</v>
          </cell>
          <cell r="F1741" t="str">
            <v>Existing</v>
          </cell>
          <cell r="G1741" t="str">
            <v>College and University</v>
          </cell>
          <cell r="M1741">
            <v>33448.367961730219</v>
          </cell>
        </row>
        <row r="1742">
          <cell r="B1742" t="str">
            <v>Thermostatic Shower Restriction Valve</v>
          </cell>
          <cell r="F1742" t="str">
            <v>Existing</v>
          </cell>
          <cell r="G1742" t="str">
            <v>Grocery</v>
          </cell>
          <cell r="M1742">
            <v>857.65046055718517</v>
          </cell>
        </row>
        <row r="1743">
          <cell r="B1743" t="str">
            <v>Thermostatic Shower Restriction Valve</v>
          </cell>
          <cell r="F1743" t="str">
            <v>Existing</v>
          </cell>
          <cell r="G1743" t="str">
            <v>Healthcare</v>
          </cell>
          <cell r="M1743">
            <v>857.65046055718517</v>
          </cell>
        </row>
        <row r="1744">
          <cell r="B1744" t="str">
            <v>Thermostatic Shower Restriction Valve</v>
          </cell>
          <cell r="F1744" t="str">
            <v>Existing</v>
          </cell>
          <cell r="G1744" t="str">
            <v>Hospitals</v>
          </cell>
          <cell r="M1744">
            <v>22298.911974486815</v>
          </cell>
        </row>
        <row r="1745">
          <cell r="B1745" t="str">
            <v>Thermostatic Shower Restriction Valve</v>
          </cell>
          <cell r="F1745" t="str">
            <v>Existing</v>
          </cell>
          <cell r="G1745" t="str">
            <v>Institutional</v>
          </cell>
          <cell r="M1745">
            <v>18868.310132258073</v>
          </cell>
        </row>
        <row r="1746">
          <cell r="B1746" t="str">
            <v>Thermostatic Shower Restriction Valve</v>
          </cell>
          <cell r="F1746" t="str">
            <v>Existing</v>
          </cell>
          <cell r="G1746" t="str">
            <v>Lodging/Hospitality</v>
          </cell>
          <cell r="M1746">
            <v>9434.1550661290366</v>
          </cell>
        </row>
        <row r="1747">
          <cell r="B1747" t="str">
            <v>Thermostatic Shower Restriction Valve</v>
          </cell>
          <cell r="F1747" t="str">
            <v>Existing</v>
          </cell>
          <cell r="G1747" t="str">
            <v>Miscellaneous</v>
          </cell>
          <cell r="M1747">
            <v>14580.057829472147</v>
          </cell>
        </row>
        <row r="1748">
          <cell r="B1748" t="str">
            <v>Thermostatic Shower Restriction Valve</v>
          </cell>
          <cell r="F1748" t="str">
            <v>Existing</v>
          </cell>
          <cell r="G1748" t="str">
            <v>Offices</v>
          </cell>
          <cell r="M1748">
            <v>1715.3009211143703</v>
          </cell>
        </row>
        <row r="1749">
          <cell r="B1749" t="str">
            <v>Thermostatic Shower Restriction Valve</v>
          </cell>
          <cell r="F1749" t="str">
            <v>Existing</v>
          </cell>
          <cell r="G1749" t="str">
            <v>Restaurants</v>
          </cell>
          <cell r="M1749">
            <v>857.65046055718517</v>
          </cell>
        </row>
        <row r="1750">
          <cell r="B1750" t="str">
            <v>Thermostatic Shower Restriction Valve</v>
          </cell>
          <cell r="F1750" t="str">
            <v>Existing</v>
          </cell>
          <cell r="G1750" t="str">
            <v>Retail</v>
          </cell>
          <cell r="M1750">
            <v>1715.3009211143703</v>
          </cell>
        </row>
        <row r="1751">
          <cell r="B1751" t="str">
            <v>Thermostatic Shower Restriction Valve</v>
          </cell>
          <cell r="F1751" t="str">
            <v>Existing</v>
          </cell>
          <cell r="G1751" t="str">
            <v>Schools K-12</v>
          </cell>
          <cell r="M1751">
            <v>857.65046055718517</v>
          </cell>
        </row>
        <row r="1752">
          <cell r="B1752" t="str">
            <v>Thermostatic Shower Restriction Valve</v>
          </cell>
          <cell r="F1752" t="str">
            <v>Existing</v>
          </cell>
          <cell r="G1752" t="str">
            <v>Warehouse</v>
          </cell>
          <cell r="M1752">
            <v>857.65046055718517</v>
          </cell>
        </row>
        <row r="1753">
          <cell r="B1753" t="str">
            <v>Thermostatic Shower Restriction Valve</v>
          </cell>
          <cell r="F1753" t="str">
            <v>New</v>
          </cell>
          <cell r="G1753" t="str">
            <v>Assembly</v>
          </cell>
          <cell r="M1753">
            <v>857.65046055718517</v>
          </cell>
        </row>
        <row r="1754">
          <cell r="B1754" t="str">
            <v>Thermostatic Shower Restriction Valve</v>
          </cell>
          <cell r="F1754" t="str">
            <v>New</v>
          </cell>
          <cell r="G1754" t="str">
            <v>College and University</v>
          </cell>
          <cell r="M1754">
            <v>33448.367961730219</v>
          </cell>
        </row>
        <row r="1755">
          <cell r="B1755" t="str">
            <v>Thermostatic Shower Restriction Valve</v>
          </cell>
          <cell r="F1755" t="str">
            <v>New</v>
          </cell>
          <cell r="G1755" t="str">
            <v>Grocery</v>
          </cell>
          <cell r="M1755">
            <v>857.65046055718517</v>
          </cell>
        </row>
        <row r="1756">
          <cell r="B1756" t="str">
            <v>Thermostatic Shower Restriction Valve</v>
          </cell>
          <cell r="F1756" t="str">
            <v>New</v>
          </cell>
          <cell r="G1756" t="str">
            <v>Healthcare</v>
          </cell>
          <cell r="M1756">
            <v>857.65046055718517</v>
          </cell>
        </row>
        <row r="1757">
          <cell r="B1757" t="str">
            <v>Thermostatic Shower Restriction Valve</v>
          </cell>
          <cell r="F1757" t="str">
            <v>New</v>
          </cell>
          <cell r="G1757" t="str">
            <v>Hospitals</v>
          </cell>
          <cell r="M1757">
            <v>22298.911974486815</v>
          </cell>
        </row>
        <row r="1758">
          <cell r="B1758" t="str">
            <v>Thermostatic Shower Restriction Valve</v>
          </cell>
          <cell r="F1758" t="str">
            <v>New</v>
          </cell>
          <cell r="G1758" t="str">
            <v>Institutional</v>
          </cell>
          <cell r="M1758">
            <v>18868.310132258073</v>
          </cell>
        </row>
        <row r="1759">
          <cell r="B1759" t="str">
            <v>Thermostatic Shower Restriction Valve</v>
          </cell>
          <cell r="F1759" t="str">
            <v>New</v>
          </cell>
          <cell r="G1759" t="str">
            <v>Lodging/Hospitality</v>
          </cell>
          <cell r="M1759">
            <v>9434.1550661290366</v>
          </cell>
        </row>
        <row r="1760">
          <cell r="B1760" t="str">
            <v>Thermostatic Shower Restriction Valve</v>
          </cell>
          <cell r="F1760" t="str">
            <v>New</v>
          </cell>
          <cell r="G1760" t="str">
            <v>Miscellaneous</v>
          </cell>
          <cell r="M1760">
            <v>14580.057829472147</v>
          </cell>
        </row>
        <row r="1761">
          <cell r="B1761" t="str">
            <v>Thermostatic Shower Restriction Valve</v>
          </cell>
          <cell r="F1761" t="str">
            <v>New</v>
          </cell>
          <cell r="G1761" t="str">
            <v>Offices</v>
          </cell>
          <cell r="M1761">
            <v>1715.3009211143703</v>
          </cell>
        </row>
        <row r="1762">
          <cell r="B1762" t="str">
            <v>Thermostatic Shower Restriction Valve</v>
          </cell>
          <cell r="F1762" t="str">
            <v>New</v>
          </cell>
          <cell r="G1762" t="str">
            <v>Restaurants</v>
          </cell>
          <cell r="M1762">
            <v>857.65046055718517</v>
          </cell>
        </row>
        <row r="1763">
          <cell r="B1763" t="str">
            <v>Thermostatic Shower Restriction Valve</v>
          </cell>
          <cell r="F1763" t="str">
            <v>New</v>
          </cell>
          <cell r="G1763" t="str">
            <v>Retail</v>
          </cell>
          <cell r="M1763">
            <v>1715.3009211143703</v>
          </cell>
        </row>
        <row r="1764">
          <cell r="B1764" t="str">
            <v>Thermostatic Shower Restriction Valve</v>
          </cell>
          <cell r="F1764" t="str">
            <v>New</v>
          </cell>
          <cell r="G1764" t="str">
            <v>Schools K-12</v>
          </cell>
          <cell r="M1764">
            <v>857.65046055718517</v>
          </cell>
        </row>
        <row r="1765">
          <cell r="B1765" t="str">
            <v>Thermostatic Shower Restriction Valve</v>
          </cell>
          <cell r="F1765" t="str">
            <v>New</v>
          </cell>
          <cell r="G1765" t="str">
            <v>Warehouse</v>
          </cell>
          <cell r="M1765">
            <v>857.65046055718517</v>
          </cell>
        </row>
        <row r="1766">
          <cell r="B1766" t="str">
            <v>Bi-Level Lighting Control (Exterior)</v>
          </cell>
          <cell r="F1766" t="str">
            <v>Existing</v>
          </cell>
          <cell r="G1766" t="str">
            <v>Assembly</v>
          </cell>
          <cell r="M1766">
            <v>1357.8</v>
          </cell>
        </row>
        <row r="1767">
          <cell r="B1767" t="str">
            <v>Bi-Level Lighting Control (Exterior)</v>
          </cell>
          <cell r="F1767" t="str">
            <v>Existing</v>
          </cell>
          <cell r="G1767" t="str">
            <v>College and University</v>
          </cell>
          <cell r="M1767">
            <v>1357.8</v>
          </cell>
        </row>
        <row r="1768">
          <cell r="B1768" t="str">
            <v>Bi-Level Lighting Control (Exterior)</v>
          </cell>
          <cell r="F1768" t="str">
            <v>Existing</v>
          </cell>
          <cell r="G1768" t="str">
            <v>Grocery</v>
          </cell>
          <cell r="M1768">
            <v>1357.8</v>
          </cell>
        </row>
        <row r="1769">
          <cell r="B1769" t="str">
            <v>Bi-Level Lighting Control (Exterior)</v>
          </cell>
          <cell r="F1769" t="str">
            <v>Existing</v>
          </cell>
          <cell r="G1769" t="str">
            <v>Healthcare</v>
          </cell>
          <cell r="M1769">
            <v>1357.8</v>
          </cell>
        </row>
        <row r="1770">
          <cell r="B1770" t="str">
            <v>Bi-Level Lighting Control (Exterior)</v>
          </cell>
          <cell r="F1770" t="str">
            <v>Existing</v>
          </cell>
          <cell r="G1770" t="str">
            <v>Hospitals</v>
          </cell>
          <cell r="M1770">
            <v>1357.8</v>
          </cell>
        </row>
        <row r="1771">
          <cell r="B1771" t="str">
            <v>Bi-Level Lighting Control (Exterior)</v>
          </cell>
          <cell r="F1771" t="str">
            <v>Existing</v>
          </cell>
          <cell r="G1771" t="str">
            <v>Institutional</v>
          </cell>
          <cell r="M1771">
            <v>1357.8</v>
          </cell>
        </row>
        <row r="1772">
          <cell r="B1772" t="str">
            <v>Bi-Level Lighting Control (Exterior)</v>
          </cell>
          <cell r="F1772" t="str">
            <v>Existing</v>
          </cell>
          <cell r="G1772" t="str">
            <v>Lodging/Hospitality</v>
          </cell>
          <cell r="M1772">
            <v>1357.8</v>
          </cell>
        </row>
        <row r="1773">
          <cell r="B1773" t="str">
            <v>Bi-Level Lighting Control (Exterior)</v>
          </cell>
          <cell r="F1773" t="str">
            <v>Existing</v>
          </cell>
          <cell r="G1773" t="str">
            <v>Miscellaneous</v>
          </cell>
          <cell r="M1773">
            <v>1357.8</v>
          </cell>
        </row>
        <row r="1774">
          <cell r="B1774" t="str">
            <v>Bi-Level Lighting Control (Exterior)</v>
          </cell>
          <cell r="F1774" t="str">
            <v>Existing</v>
          </cell>
          <cell r="G1774" t="str">
            <v>Offices</v>
          </cell>
          <cell r="M1774">
            <v>1357.8</v>
          </cell>
        </row>
        <row r="1775">
          <cell r="B1775" t="str">
            <v>Bi-Level Lighting Control (Exterior)</v>
          </cell>
          <cell r="F1775" t="str">
            <v>Existing</v>
          </cell>
          <cell r="G1775" t="str">
            <v>Restaurants</v>
          </cell>
          <cell r="M1775">
            <v>1357.8</v>
          </cell>
        </row>
        <row r="1776">
          <cell r="B1776" t="str">
            <v>Bi-Level Lighting Control (Exterior)</v>
          </cell>
          <cell r="F1776" t="str">
            <v>Existing</v>
          </cell>
          <cell r="G1776" t="str">
            <v>Retail</v>
          </cell>
          <cell r="M1776">
            <v>1357.8</v>
          </cell>
        </row>
        <row r="1777">
          <cell r="B1777" t="str">
            <v>Bi-Level Lighting Control (Exterior)</v>
          </cell>
          <cell r="F1777" t="str">
            <v>Existing</v>
          </cell>
          <cell r="G1777" t="str">
            <v>Schools K-12</v>
          </cell>
          <cell r="M1777">
            <v>1357.8</v>
          </cell>
        </row>
        <row r="1778">
          <cell r="B1778" t="str">
            <v>Bi-Level Lighting Control (Exterior)</v>
          </cell>
          <cell r="F1778" t="str">
            <v>Existing</v>
          </cell>
          <cell r="G1778" t="str">
            <v>Warehouse</v>
          </cell>
          <cell r="M1778">
            <v>1357.8</v>
          </cell>
        </row>
        <row r="1779">
          <cell r="B1779" t="str">
            <v>Bi-Level Lighting Control (Exterior)</v>
          </cell>
          <cell r="F1779" t="str">
            <v>New</v>
          </cell>
          <cell r="G1779" t="str">
            <v>Assembly</v>
          </cell>
          <cell r="M1779">
            <v>1357.8</v>
          </cell>
        </row>
        <row r="1780">
          <cell r="B1780" t="str">
            <v>Bi-Level Lighting Control (Exterior)</v>
          </cell>
          <cell r="F1780" t="str">
            <v>New</v>
          </cell>
          <cell r="G1780" t="str">
            <v>College and University</v>
          </cell>
          <cell r="M1780">
            <v>1357.8</v>
          </cell>
        </row>
        <row r="1781">
          <cell r="B1781" t="str">
            <v>Bi-Level Lighting Control (Exterior)</v>
          </cell>
          <cell r="F1781" t="str">
            <v>New</v>
          </cell>
          <cell r="G1781" t="str">
            <v>Grocery</v>
          </cell>
          <cell r="M1781">
            <v>1357.8</v>
          </cell>
        </row>
        <row r="1782">
          <cell r="B1782" t="str">
            <v>Bi-Level Lighting Control (Exterior)</v>
          </cell>
          <cell r="F1782" t="str">
            <v>New</v>
          </cell>
          <cell r="G1782" t="str">
            <v>Healthcare</v>
          </cell>
          <cell r="M1782">
            <v>1357.8</v>
          </cell>
        </row>
        <row r="1783">
          <cell r="B1783" t="str">
            <v>Bi-Level Lighting Control (Exterior)</v>
          </cell>
          <cell r="F1783" t="str">
            <v>New</v>
          </cell>
          <cell r="G1783" t="str">
            <v>Hospitals</v>
          </cell>
          <cell r="M1783">
            <v>1357.8</v>
          </cell>
        </row>
        <row r="1784">
          <cell r="B1784" t="str">
            <v>Bi-Level Lighting Control (Exterior)</v>
          </cell>
          <cell r="F1784" t="str">
            <v>New</v>
          </cell>
          <cell r="G1784" t="str">
            <v>Institutional</v>
          </cell>
          <cell r="M1784">
            <v>1357.8</v>
          </cell>
        </row>
        <row r="1785">
          <cell r="B1785" t="str">
            <v>Bi-Level Lighting Control (Exterior)</v>
          </cell>
          <cell r="F1785" t="str">
            <v>New</v>
          </cell>
          <cell r="G1785" t="str">
            <v>Lodging/Hospitality</v>
          </cell>
          <cell r="M1785">
            <v>1357.8</v>
          </cell>
        </row>
        <row r="1786">
          <cell r="B1786" t="str">
            <v>Bi-Level Lighting Control (Exterior)</v>
          </cell>
          <cell r="F1786" t="str">
            <v>New</v>
          </cell>
          <cell r="G1786" t="str">
            <v>Miscellaneous</v>
          </cell>
          <cell r="M1786">
            <v>1357.8</v>
          </cell>
        </row>
        <row r="1787">
          <cell r="B1787" t="str">
            <v>Bi-Level Lighting Control (Exterior)</v>
          </cell>
          <cell r="F1787" t="str">
            <v>New</v>
          </cell>
          <cell r="G1787" t="str">
            <v>Offices</v>
          </cell>
          <cell r="M1787">
            <v>1357.8</v>
          </cell>
        </row>
        <row r="1788">
          <cell r="B1788" t="str">
            <v>Bi-Level Lighting Control (Exterior)</v>
          </cell>
          <cell r="F1788" t="str">
            <v>New</v>
          </cell>
          <cell r="G1788" t="str">
            <v>Restaurants</v>
          </cell>
          <cell r="M1788">
            <v>1357.8</v>
          </cell>
        </row>
        <row r="1789">
          <cell r="B1789" t="str">
            <v>Bi-Level Lighting Control (Exterior)</v>
          </cell>
          <cell r="F1789" t="str">
            <v>New</v>
          </cell>
          <cell r="G1789" t="str">
            <v>Retail</v>
          </cell>
          <cell r="M1789">
            <v>1357.8</v>
          </cell>
        </row>
        <row r="1790">
          <cell r="B1790" t="str">
            <v>Bi-Level Lighting Control (Exterior)</v>
          </cell>
          <cell r="F1790" t="str">
            <v>New</v>
          </cell>
          <cell r="G1790" t="str">
            <v>Schools K-12</v>
          </cell>
          <cell r="M1790">
            <v>1357.8</v>
          </cell>
        </row>
        <row r="1791">
          <cell r="B1791" t="str">
            <v>Bi-Level Lighting Control (Exterior)</v>
          </cell>
          <cell r="F1791" t="str">
            <v>New</v>
          </cell>
          <cell r="G1791" t="str">
            <v>Warehouse</v>
          </cell>
          <cell r="M1791">
            <v>1357.8</v>
          </cell>
        </row>
        <row r="1792">
          <cell r="B1792" t="str">
            <v>Outdoor Lighting Controls</v>
          </cell>
          <cell r="F1792" t="str">
            <v>Existing</v>
          </cell>
          <cell r="G1792" t="str">
            <v>Assembly</v>
          </cell>
          <cell r="M1792">
            <v>562.5200000000001</v>
          </cell>
        </row>
        <row r="1793">
          <cell r="B1793" t="str">
            <v>Outdoor Lighting Controls</v>
          </cell>
          <cell r="F1793" t="str">
            <v>Existing</v>
          </cell>
          <cell r="G1793" t="str">
            <v>College and University</v>
          </cell>
          <cell r="M1793">
            <v>562.5200000000001</v>
          </cell>
        </row>
        <row r="1794">
          <cell r="B1794" t="str">
            <v>Outdoor Lighting Controls</v>
          </cell>
          <cell r="F1794" t="str">
            <v>Existing</v>
          </cell>
          <cell r="G1794" t="str">
            <v>Grocery</v>
          </cell>
          <cell r="M1794">
            <v>562.5200000000001</v>
          </cell>
        </row>
        <row r="1795">
          <cell r="B1795" t="str">
            <v>Outdoor Lighting Controls</v>
          </cell>
          <cell r="F1795" t="str">
            <v>Existing</v>
          </cell>
          <cell r="G1795" t="str">
            <v>Healthcare</v>
          </cell>
          <cell r="M1795">
            <v>562.5200000000001</v>
          </cell>
        </row>
        <row r="1796">
          <cell r="B1796" t="str">
            <v>Outdoor Lighting Controls</v>
          </cell>
          <cell r="F1796" t="str">
            <v>Existing</v>
          </cell>
          <cell r="G1796" t="str">
            <v>Hospitals</v>
          </cell>
          <cell r="M1796">
            <v>562.5200000000001</v>
          </cell>
        </row>
        <row r="1797">
          <cell r="B1797" t="str">
            <v>Outdoor Lighting Controls</v>
          </cell>
          <cell r="F1797" t="str">
            <v>Existing</v>
          </cell>
          <cell r="G1797" t="str">
            <v>Institutional</v>
          </cell>
          <cell r="M1797">
            <v>562.5200000000001</v>
          </cell>
        </row>
        <row r="1798">
          <cell r="B1798" t="str">
            <v>Outdoor Lighting Controls</v>
          </cell>
          <cell r="F1798" t="str">
            <v>Existing</v>
          </cell>
          <cell r="G1798" t="str">
            <v>Lodging/Hospitality</v>
          </cell>
          <cell r="M1798">
            <v>562.5200000000001</v>
          </cell>
        </row>
        <row r="1799">
          <cell r="B1799" t="str">
            <v>Outdoor Lighting Controls</v>
          </cell>
          <cell r="F1799" t="str">
            <v>Existing</v>
          </cell>
          <cell r="G1799" t="str">
            <v>Miscellaneous</v>
          </cell>
          <cell r="M1799">
            <v>562.5200000000001</v>
          </cell>
        </row>
        <row r="1800">
          <cell r="B1800" t="str">
            <v>Outdoor Lighting Controls</v>
          </cell>
          <cell r="F1800" t="str">
            <v>Existing</v>
          </cell>
          <cell r="G1800" t="str">
            <v>Offices</v>
          </cell>
          <cell r="M1800">
            <v>562.5200000000001</v>
          </cell>
        </row>
        <row r="1801">
          <cell r="B1801" t="str">
            <v>Outdoor Lighting Controls</v>
          </cell>
          <cell r="F1801" t="str">
            <v>Existing</v>
          </cell>
          <cell r="G1801" t="str">
            <v>Restaurants</v>
          </cell>
          <cell r="M1801">
            <v>562.5200000000001</v>
          </cell>
        </row>
        <row r="1802">
          <cell r="B1802" t="str">
            <v>Outdoor Lighting Controls</v>
          </cell>
          <cell r="F1802" t="str">
            <v>Existing</v>
          </cell>
          <cell r="G1802" t="str">
            <v>Retail</v>
          </cell>
          <cell r="M1802">
            <v>562.5200000000001</v>
          </cell>
        </row>
        <row r="1803">
          <cell r="B1803" t="str">
            <v>Outdoor Lighting Controls</v>
          </cell>
          <cell r="F1803" t="str">
            <v>Existing</v>
          </cell>
          <cell r="G1803" t="str">
            <v>Schools K-12</v>
          </cell>
          <cell r="M1803">
            <v>562.5200000000001</v>
          </cell>
        </row>
        <row r="1804">
          <cell r="B1804" t="str">
            <v>Outdoor Lighting Controls</v>
          </cell>
          <cell r="F1804" t="str">
            <v>Existing</v>
          </cell>
          <cell r="G1804" t="str">
            <v>Warehouse</v>
          </cell>
          <cell r="M1804">
            <v>562.5200000000001</v>
          </cell>
        </row>
        <row r="1805">
          <cell r="B1805" t="str">
            <v>Outdoor Lighting Controls</v>
          </cell>
          <cell r="F1805" t="str">
            <v>New</v>
          </cell>
          <cell r="G1805" t="str">
            <v>Assembly</v>
          </cell>
          <cell r="M1805">
            <v>562.5200000000001</v>
          </cell>
        </row>
        <row r="1806">
          <cell r="B1806" t="str">
            <v>Outdoor Lighting Controls</v>
          </cell>
          <cell r="F1806" t="str">
            <v>New</v>
          </cell>
          <cell r="G1806" t="str">
            <v>College and University</v>
          </cell>
          <cell r="M1806">
            <v>562.5200000000001</v>
          </cell>
        </row>
        <row r="1807">
          <cell r="B1807" t="str">
            <v>Outdoor Lighting Controls</v>
          </cell>
          <cell r="F1807" t="str">
            <v>New</v>
          </cell>
          <cell r="G1807" t="str">
            <v>Grocery</v>
          </cell>
          <cell r="M1807">
            <v>562.5200000000001</v>
          </cell>
        </row>
        <row r="1808">
          <cell r="B1808" t="str">
            <v>Outdoor Lighting Controls</v>
          </cell>
          <cell r="F1808" t="str">
            <v>New</v>
          </cell>
          <cell r="G1808" t="str">
            <v>Healthcare</v>
          </cell>
          <cell r="M1808">
            <v>562.5200000000001</v>
          </cell>
        </row>
        <row r="1809">
          <cell r="B1809" t="str">
            <v>Outdoor Lighting Controls</v>
          </cell>
          <cell r="F1809" t="str">
            <v>New</v>
          </cell>
          <cell r="G1809" t="str">
            <v>Hospitals</v>
          </cell>
          <cell r="M1809">
            <v>562.5200000000001</v>
          </cell>
        </row>
        <row r="1810">
          <cell r="B1810" t="str">
            <v>Outdoor Lighting Controls</v>
          </cell>
          <cell r="F1810" t="str">
            <v>New</v>
          </cell>
          <cell r="G1810" t="str">
            <v>Institutional</v>
          </cell>
          <cell r="M1810">
            <v>562.5200000000001</v>
          </cell>
        </row>
        <row r="1811">
          <cell r="B1811" t="str">
            <v>Outdoor Lighting Controls</v>
          </cell>
          <cell r="F1811" t="str">
            <v>New</v>
          </cell>
          <cell r="G1811" t="str">
            <v>Lodging/Hospitality</v>
          </cell>
          <cell r="M1811">
            <v>562.5200000000001</v>
          </cell>
        </row>
        <row r="1812">
          <cell r="B1812" t="str">
            <v>Outdoor Lighting Controls</v>
          </cell>
          <cell r="F1812" t="str">
            <v>New</v>
          </cell>
          <cell r="G1812" t="str">
            <v>Miscellaneous</v>
          </cell>
          <cell r="M1812">
            <v>562.5200000000001</v>
          </cell>
        </row>
        <row r="1813">
          <cell r="B1813" t="str">
            <v>Outdoor Lighting Controls</v>
          </cell>
          <cell r="F1813" t="str">
            <v>New</v>
          </cell>
          <cell r="G1813" t="str">
            <v>Offices</v>
          </cell>
          <cell r="M1813">
            <v>562.5200000000001</v>
          </cell>
        </row>
        <row r="1814">
          <cell r="B1814" t="str">
            <v>Outdoor Lighting Controls</v>
          </cell>
          <cell r="F1814" t="str">
            <v>New</v>
          </cell>
          <cell r="G1814" t="str">
            <v>Restaurants</v>
          </cell>
          <cell r="M1814">
            <v>562.5200000000001</v>
          </cell>
        </row>
        <row r="1815">
          <cell r="B1815" t="str">
            <v>Outdoor Lighting Controls</v>
          </cell>
          <cell r="F1815" t="str">
            <v>New</v>
          </cell>
          <cell r="G1815" t="str">
            <v>Retail</v>
          </cell>
          <cell r="M1815">
            <v>562.5200000000001</v>
          </cell>
        </row>
        <row r="1816">
          <cell r="B1816" t="str">
            <v>Outdoor Lighting Controls</v>
          </cell>
          <cell r="F1816" t="str">
            <v>New</v>
          </cell>
          <cell r="G1816" t="str">
            <v>Schools K-12</v>
          </cell>
          <cell r="M1816">
            <v>562.5200000000001</v>
          </cell>
        </row>
        <row r="1817">
          <cell r="B1817" t="str">
            <v>Outdoor Lighting Controls</v>
          </cell>
          <cell r="F1817" t="str">
            <v>New</v>
          </cell>
          <cell r="G1817" t="str">
            <v>Warehouse</v>
          </cell>
          <cell r="M1817">
            <v>562.5200000000001</v>
          </cell>
        </row>
        <row r="1818">
          <cell r="B1818" t="str">
            <v>Air Curtains</v>
          </cell>
          <cell r="F1818" t="str">
            <v>Existing</v>
          </cell>
          <cell r="G1818" t="str">
            <v>Assembly</v>
          </cell>
          <cell r="M1818">
            <v>81.081000000000003</v>
          </cell>
        </row>
        <row r="1819">
          <cell r="B1819" t="str">
            <v>Air Curtains</v>
          </cell>
          <cell r="F1819" t="str">
            <v>Existing</v>
          </cell>
          <cell r="G1819" t="str">
            <v>College and University</v>
          </cell>
          <cell r="M1819">
            <v>81.081000000000003</v>
          </cell>
        </row>
        <row r="1820">
          <cell r="B1820" t="str">
            <v>Air Curtains</v>
          </cell>
          <cell r="F1820" t="str">
            <v>Existing</v>
          </cell>
          <cell r="G1820" t="str">
            <v>Grocery</v>
          </cell>
          <cell r="M1820">
            <v>81.081000000000003</v>
          </cell>
        </row>
        <row r="1821">
          <cell r="B1821" t="str">
            <v>Air Curtains</v>
          </cell>
          <cell r="F1821" t="str">
            <v>Existing</v>
          </cell>
          <cell r="G1821" t="str">
            <v>Healthcare</v>
          </cell>
          <cell r="M1821">
            <v>81.081000000000003</v>
          </cell>
        </row>
        <row r="1822">
          <cell r="B1822" t="str">
            <v>Air Curtains</v>
          </cell>
          <cell r="F1822" t="str">
            <v>Existing</v>
          </cell>
          <cell r="G1822" t="str">
            <v>Hospitals</v>
          </cell>
          <cell r="M1822">
            <v>81.081000000000003</v>
          </cell>
        </row>
        <row r="1823">
          <cell r="B1823" t="str">
            <v>Air Curtains</v>
          </cell>
          <cell r="F1823" t="str">
            <v>Existing</v>
          </cell>
          <cell r="G1823" t="str">
            <v>Institutional</v>
          </cell>
          <cell r="M1823">
            <v>81.081000000000003</v>
          </cell>
        </row>
        <row r="1824">
          <cell r="B1824" t="str">
            <v>Air Curtains</v>
          </cell>
          <cell r="F1824" t="str">
            <v>Existing</v>
          </cell>
          <cell r="G1824" t="str">
            <v>Lodging/Hospitality</v>
          </cell>
          <cell r="M1824">
            <v>81.081000000000003</v>
          </cell>
        </row>
        <row r="1825">
          <cell r="B1825" t="str">
            <v>Air Curtains</v>
          </cell>
          <cell r="F1825" t="str">
            <v>Existing</v>
          </cell>
          <cell r="G1825" t="str">
            <v>Miscellaneous</v>
          </cell>
          <cell r="M1825">
            <v>81.081000000000003</v>
          </cell>
        </row>
        <row r="1826">
          <cell r="B1826" t="str">
            <v>Air Curtains</v>
          </cell>
          <cell r="F1826" t="str">
            <v>Existing</v>
          </cell>
          <cell r="G1826" t="str">
            <v>Offices</v>
          </cell>
          <cell r="M1826">
            <v>81.081000000000003</v>
          </cell>
        </row>
        <row r="1827">
          <cell r="B1827" t="str">
            <v>Air Curtains</v>
          </cell>
          <cell r="F1827" t="str">
            <v>Existing</v>
          </cell>
          <cell r="G1827" t="str">
            <v>Restaurants</v>
          </cell>
          <cell r="M1827">
            <v>81.081000000000003</v>
          </cell>
        </row>
        <row r="1828">
          <cell r="B1828" t="str">
            <v>Air Curtains</v>
          </cell>
          <cell r="F1828" t="str">
            <v>Existing</v>
          </cell>
          <cell r="G1828" t="str">
            <v>Retail</v>
          </cell>
          <cell r="M1828">
            <v>81.081000000000003</v>
          </cell>
        </row>
        <row r="1829">
          <cell r="B1829" t="str">
            <v>Air Curtains</v>
          </cell>
          <cell r="F1829" t="str">
            <v>Existing</v>
          </cell>
          <cell r="G1829" t="str">
            <v>Schools K-12</v>
          </cell>
          <cell r="M1829">
            <v>81.081000000000003</v>
          </cell>
        </row>
        <row r="1830">
          <cell r="B1830" t="str">
            <v>Air Curtains</v>
          </cell>
          <cell r="F1830" t="str">
            <v>Existing</v>
          </cell>
          <cell r="G1830" t="str">
            <v>Warehouse</v>
          </cell>
          <cell r="M1830">
            <v>81.081000000000003</v>
          </cell>
        </row>
        <row r="1831">
          <cell r="B1831" t="str">
            <v>Air Curtains</v>
          </cell>
          <cell r="F1831" t="str">
            <v>New</v>
          </cell>
          <cell r="G1831" t="str">
            <v>Assembly</v>
          </cell>
          <cell r="M1831">
            <v>81.081000000000003</v>
          </cell>
        </row>
        <row r="1832">
          <cell r="B1832" t="str">
            <v>Air Curtains</v>
          </cell>
          <cell r="F1832" t="str">
            <v>New</v>
          </cell>
          <cell r="G1832" t="str">
            <v>College and University</v>
          </cell>
          <cell r="M1832">
            <v>81.081000000000003</v>
          </cell>
        </row>
        <row r="1833">
          <cell r="B1833" t="str">
            <v>Air Curtains</v>
          </cell>
          <cell r="F1833" t="str">
            <v>New</v>
          </cell>
          <cell r="G1833" t="str">
            <v>Grocery</v>
          </cell>
          <cell r="M1833">
            <v>81.081000000000003</v>
          </cell>
        </row>
        <row r="1834">
          <cell r="B1834" t="str">
            <v>Air Curtains</v>
          </cell>
          <cell r="F1834" t="str">
            <v>New</v>
          </cell>
          <cell r="G1834" t="str">
            <v>Healthcare</v>
          </cell>
          <cell r="M1834">
            <v>81.081000000000003</v>
          </cell>
        </row>
        <row r="1835">
          <cell r="B1835" t="str">
            <v>Air Curtains</v>
          </cell>
          <cell r="F1835" t="str">
            <v>New</v>
          </cell>
          <cell r="G1835" t="str">
            <v>Hospitals</v>
          </cell>
          <cell r="M1835">
            <v>81.081000000000003</v>
          </cell>
        </row>
        <row r="1836">
          <cell r="B1836" t="str">
            <v>Air Curtains</v>
          </cell>
          <cell r="F1836" t="str">
            <v>New</v>
          </cell>
          <cell r="G1836" t="str">
            <v>Institutional</v>
          </cell>
          <cell r="M1836">
            <v>81.081000000000003</v>
          </cell>
        </row>
        <row r="1837">
          <cell r="B1837" t="str">
            <v>Air Curtains</v>
          </cell>
          <cell r="F1837" t="str">
            <v>New</v>
          </cell>
          <cell r="G1837" t="str">
            <v>Lodging/Hospitality</v>
          </cell>
          <cell r="M1837">
            <v>81.081000000000003</v>
          </cell>
        </row>
        <row r="1838">
          <cell r="B1838" t="str">
            <v>Air Curtains</v>
          </cell>
          <cell r="F1838" t="str">
            <v>New</v>
          </cell>
          <cell r="G1838" t="str">
            <v>Miscellaneous</v>
          </cell>
          <cell r="M1838">
            <v>81.081000000000003</v>
          </cell>
        </row>
        <row r="1839">
          <cell r="B1839" t="str">
            <v>Air Curtains</v>
          </cell>
          <cell r="F1839" t="str">
            <v>New</v>
          </cell>
          <cell r="G1839" t="str">
            <v>Offices</v>
          </cell>
          <cell r="M1839">
            <v>81.081000000000003</v>
          </cell>
        </row>
        <row r="1840">
          <cell r="B1840" t="str">
            <v>Air Curtains</v>
          </cell>
          <cell r="F1840" t="str">
            <v>New</v>
          </cell>
          <cell r="G1840" t="str">
            <v>Restaurants</v>
          </cell>
          <cell r="M1840">
            <v>81.081000000000003</v>
          </cell>
        </row>
        <row r="1841">
          <cell r="B1841" t="str">
            <v>Air Curtains</v>
          </cell>
          <cell r="F1841" t="str">
            <v>New</v>
          </cell>
          <cell r="G1841" t="str">
            <v>Retail</v>
          </cell>
          <cell r="M1841">
            <v>81.081000000000003</v>
          </cell>
        </row>
        <row r="1842">
          <cell r="B1842" t="str">
            <v>Air Curtains</v>
          </cell>
          <cell r="F1842" t="str">
            <v>New</v>
          </cell>
          <cell r="G1842" t="str">
            <v>Schools K-12</v>
          </cell>
          <cell r="M1842">
            <v>81.081000000000003</v>
          </cell>
        </row>
        <row r="1843">
          <cell r="B1843" t="str">
            <v>Air Curtains</v>
          </cell>
          <cell r="F1843" t="str">
            <v>New</v>
          </cell>
          <cell r="G1843" t="str">
            <v>Warehouse</v>
          </cell>
          <cell r="M1843">
            <v>81.081000000000003</v>
          </cell>
        </row>
        <row r="1844">
          <cell r="B1844" t="str">
            <v>Airside Economizer</v>
          </cell>
          <cell r="F1844" t="str">
            <v>Existing</v>
          </cell>
          <cell r="G1844" t="str">
            <v>Assembly</v>
          </cell>
          <cell r="M1844">
            <v>528.34388659654962</v>
          </cell>
        </row>
        <row r="1845">
          <cell r="B1845" t="str">
            <v>Airside Economizer</v>
          </cell>
          <cell r="F1845" t="str">
            <v>Existing</v>
          </cell>
          <cell r="G1845" t="str">
            <v>College and University</v>
          </cell>
          <cell r="M1845">
            <v>3155.5894750765683</v>
          </cell>
        </row>
        <row r="1846">
          <cell r="B1846" t="str">
            <v>Airside Economizer</v>
          </cell>
          <cell r="F1846" t="str">
            <v>Existing</v>
          </cell>
          <cell r="G1846" t="str">
            <v>Grocery</v>
          </cell>
          <cell r="M1846">
            <v>1272.0390873352508</v>
          </cell>
        </row>
        <row r="1847">
          <cell r="B1847" t="str">
            <v>Airside Economizer</v>
          </cell>
          <cell r="F1847" t="str">
            <v>Existing</v>
          </cell>
          <cell r="G1847" t="str">
            <v>Healthcare</v>
          </cell>
          <cell r="M1847">
            <v>2220.3497865098748</v>
          </cell>
        </row>
        <row r="1848">
          <cell r="B1848" t="str">
            <v>Airside Economizer</v>
          </cell>
          <cell r="F1848" t="str">
            <v>Existing</v>
          </cell>
          <cell r="G1848" t="str">
            <v>Hospitals</v>
          </cell>
          <cell r="M1848">
            <v>23135.695422139972</v>
          </cell>
        </row>
        <row r="1849">
          <cell r="B1849" t="str">
            <v>Airside Economizer</v>
          </cell>
          <cell r="F1849" t="str">
            <v>Existing</v>
          </cell>
          <cell r="G1849" t="str">
            <v>Institutional</v>
          </cell>
          <cell r="M1849">
            <v>2566.7479973628401</v>
          </cell>
        </row>
        <row r="1850">
          <cell r="B1850" t="str">
            <v>Airside Economizer</v>
          </cell>
          <cell r="F1850" t="str">
            <v>Existing</v>
          </cell>
          <cell r="G1850" t="str">
            <v>Lodging/Hospitality</v>
          </cell>
          <cell r="M1850">
            <v>2105.564778648999</v>
          </cell>
        </row>
        <row r="1851">
          <cell r="B1851" t="str">
            <v>Airside Economizer</v>
          </cell>
          <cell r="F1851" t="str">
            <v>Existing</v>
          </cell>
          <cell r="G1851" t="str">
            <v>Miscellaneous</v>
          </cell>
          <cell r="M1851">
            <v>24470.564382877124</v>
          </cell>
        </row>
        <row r="1852">
          <cell r="B1852" t="str">
            <v>Airside Economizer</v>
          </cell>
          <cell r="F1852" t="str">
            <v>Existing</v>
          </cell>
          <cell r="G1852" t="str">
            <v>Offices</v>
          </cell>
          <cell r="M1852">
            <v>1829.1840990152896</v>
          </cell>
        </row>
        <row r="1853">
          <cell r="B1853" t="str">
            <v>Airside Economizer</v>
          </cell>
          <cell r="F1853" t="str">
            <v>Existing</v>
          </cell>
          <cell r="G1853" t="str">
            <v>Restaurants</v>
          </cell>
          <cell r="M1853">
            <v>1325.4724976283105</v>
          </cell>
        </row>
        <row r="1854">
          <cell r="B1854" t="str">
            <v>Airside Economizer</v>
          </cell>
          <cell r="F1854" t="str">
            <v>Existing</v>
          </cell>
          <cell r="G1854" t="str">
            <v>Retail</v>
          </cell>
          <cell r="M1854">
            <v>578.9341091121554</v>
          </cell>
        </row>
        <row r="1855">
          <cell r="B1855" t="str">
            <v>Airside Economizer</v>
          </cell>
          <cell r="F1855" t="str">
            <v>Existing</v>
          </cell>
          <cell r="G1855" t="str">
            <v>Schools K-12</v>
          </cell>
          <cell r="M1855">
            <v>2163.5308573849666</v>
          </cell>
        </row>
        <row r="1856">
          <cell r="B1856" t="str">
            <v>Airside Economizer</v>
          </cell>
          <cell r="F1856" t="str">
            <v>Existing</v>
          </cell>
          <cell r="G1856" t="str">
            <v>Warehouse</v>
          </cell>
          <cell r="M1856">
            <v>214.9259863805637</v>
          </cell>
        </row>
        <row r="1857">
          <cell r="B1857" t="str">
            <v>Airside Economizer</v>
          </cell>
          <cell r="F1857" t="str">
            <v>New</v>
          </cell>
          <cell r="G1857" t="str">
            <v>Assembly</v>
          </cell>
          <cell r="M1857">
            <v>528.34388659654962</v>
          </cell>
        </row>
        <row r="1858">
          <cell r="B1858" t="str">
            <v>Airside Economizer</v>
          </cell>
          <cell r="F1858" t="str">
            <v>New</v>
          </cell>
          <cell r="G1858" t="str">
            <v>College and University</v>
          </cell>
          <cell r="M1858">
            <v>3155.5894750765683</v>
          </cell>
        </row>
        <row r="1859">
          <cell r="B1859" t="str">
            <v>Airside Economizer</v>
          </cell>
          <cell r="F1859" t="str">
            <v>New</v>
          </cell>
          <cell r="G1859" t="str">
            <v>Grocery</v>
          </cell>
          <cell r="M1859">
            <v>1272.0390873352508</v>
          </cell>
        </row>
        <row r="1860">
          <cell r="B1860" t="str">
            <v>Airside Economizer</v>
          </cell>
          <cell r="F1860" t="str">
            <v>New</v>
          </cell>
          <cell r="G1860" t="str">
            <v>Healthcare</v>
          </cell>
          <cell r="M1860">
            <v>2220.3497865098748</v>
          </cell>
        </row>
        <row r="1861">
          <cell r="B1861" t="str">
            <v>Airside Economizer</v>
          </cell>
          <cell r="F1861" t="str">
            <v>New</v>
          </cell>
          <cell r="G1861" t="str">
            <v>Hospitals</v>
          </cell>
          <cell r="M1861">
            <v>23135.695422139972</v>
          </cell>
        </row>
        <row r="1862">
          <cell r="B1862" t="str">
            <v>Airside Economizer</v>
          </cell>
          <cell r="F1862" t="str">
            <v>New</v>
          </cell>
          <cell r="G1862" t="str">
            <v>Institutional</v>
          </cell>
          <cell r="M1862">
            <v>2566.7479973628401</v>
          </cell>
        </row>
        <row r="1863">
          <cell r="B1863" t="str">
            <v>Airside Economizer</v>
          </cell>
          <cell r="F1863" t="str">
            <v>New</v>
          </cell>
          <cell r="G1863" t="str">
            <v>Lodging/Hospitality</v>
          </cell>
          <cell r="M1863">
            <v>2105.564778648999</v>
          </cell>
        </row>
        <row r="1864">
          <cell r="B1864" t="str">
            <v>Airside Economizer</v>
          </cell>
          <cell r="F1864" t="str">
            <v>New</v>
          </cell>
          <cell r="G1864" t="str">
            <v>Miscellaneous</v>
          </cell>
          <cell r="M1864">
            <v>24470.564382877124</v>
          </cell>
        </row>
        <row r="1865">
          <cell r="B1865" t="str">
            <v>Airside Economizer</v>
          </cell>
          <cell r="F1865" t="str">
            <v>New</v>
          </cell>
          <cell r="G1865" t="str">
            <v>Offices</v>
          </cell>
          <cell r="M1865">
            <v>1829.1840990152896</v>
          </cell>
        </row>
        <row r="1866">
          <cell r="B1866" t="str">
            <v>Airside Economizer</v>
          </cell>
          <cell r="F1866" t="str">
            <v>New</v>
          </cell>
          <cell r="G1866" t="str">
            <v>Restaurants</v>
          </cell>
          <cell r="M1866">
            <v>1325.4724976283105</v>
          </cell>
        </row>
        <row r="1867">
          <cell r="B1867" t="str">
            <v>Airside Economizer</v>
          </cell>
          <cell r="F1867" t="str">
            <v>New</v>
          </cell>
          <cell r="G1867" t="str">
            <v>Retail</v>
          </cell>
          <cell r="M1867">
            <v>578.9341091121554</v>
          </cell>
        </row>
        <row r="1868">
          <cell r="B1868" t="str">
            <v>Airside Economizer</v>
          </cell>
          <cell r="F1868" t="str">
            <v>New</v>
          </cell>
          <cell r="G1868" t="str">
            <v>Schools K-12</v>
          </cell>
          <cell r="M1868">
            <v>2163.5308573849666</v>
          </cell>
        </row>
        <row r="1869">
          <cell r="B1869" t="str">
            <v>Airside Economizer</v>
          </cell>
          <cell r="F1869" t="str">
            <v>New</v>
          </cell>
          <cell r="G1869" t="str">
            <v>Warehouse</v>
          </cell>
          <cell r="M1869">
            <v>214.9259863805637</v>
          </cell>
        </row>
        <row r="1870">
          <cell r="B1870" t="str">
            <v>Ceiling Insulation(R12 to R38)</v>
          </cell>
          <cell r="F1870" t="str">
            <v>Existing</v>
          </cell>
          <cell r="G1870" t="str">
            <v>Assembly</v>
          </cell>
          <cell r="M1870">
            <v>0.23113720300849144</v>
          </cell>
        </row>
        <row r="1871">
          <cell r="B1871" t="str">
            <v>Ceiling Insulation(R12 to R38)</v>
          </cell>
          <cell r="F1871" t="str">
            <v>Existing</v>
          </cell>
          <cell r="G1871" t="str">
            <v>College and University</v>
          </cell>
          <cell r="M1871">
            <v>0.23113720300849144</v>
          </cell>
        </row>
        <row r="1872">
          <cell r="B1872" t="str">
            <v>Ceiling Insulation(R12 to R38)</v>
          </cell>
          <cell r="F1872" t="str">
            <v>Existing</v>
          </cell>
          <cell r="G1872" t="str">
            <v>Grocery</v>
          </cell>
          <cell r="M1872">
            <v>0.23113720300849144</v>
          </cell>
        </row>
        <row r="1873">
          <cell r="B1873" t="str">
            <v>Ceiling Insulation(R12 to R38)</v>
          </cell>
          <cell r="F1873" t="str">
            <v>Existing</v>
          </cell>
          <cell r="G1873" t="str">
            <v>Healthcare</v>
          </cell>
          <cell r="M1873">
            <v>0.23113720300849144</v>
          </cell>
        </row>
        <row r="1874">
          <cell r="B1874" t="str">
            <v>Ceiling Insulation(R12 to R38)</v>
          </cell>
          <cell r="F1874" t="str">
            <v>Existing</v>
          </cell>
          <cell r="G1874" t="str">
            <v>Hospitals</v>
          </cell>
          <cell r="M1874">
            <v>0.23113720300849144</v>
          </cell>
        </row>
        <row r="1875">
          <cell r="B1875" t="str">
            <v>Ceiling Insulation(R12 to R38)</v>
          </cell>
          <cell r="F1875" t="str">
            <v>Existing</v>
          </cell>
          <cell r="G1875" t="str">
            <v>Institutional</v>
          </cell>
          <cell r="M1875">
            <v>0.23113720300849144</v>
          </cell>
        </row>
        <row r="1876">
          <cell r="B1876" t="str">
            <v>Ceiling Insulation(R12 to R38)</v>
          </cell>
          <cell r="F1876" t="str">
            <v>Existing</v>
          </cell>
          <cell r="G1876" t="str">
            <v>Lodging/Hospitality</v>
          </cell>
          <cell r="M1876">
            <v>0.23113720300849144</v>
          </cell>
        </row>
        <row r="1877">
          <cell r="B1877" t="str">
            <v>Ceiling Insulation(R12 to R38)</v>
          </cell>
          <cell r="F1877" t="str">
            <v>Existing</v>
          </cell>
          <cell r="G1877" t="str">
            <v>Miscellaneous</v>
          </cell>
          <cell r="M1877">
            <v>0.23113720300849144</v>
          </cell>
        </row>
        <row r="1878">
          <cell r="B1878" t="str">
            <v>Ceiling Insulation(R12 to R38)</v>
          </cell>
          <cell r="F1878" t="str">
            <v>Existing</v>
          </cell>
          <cell r="G1878" t="str">
            <v>Offices</v>
          </cell>
          <cell r="M1878">
            <v>0.23113720300849144</v>
          </cell>
        </row>
        <row r="1879">
          <cell r="B1879" t="str">
            <v>Ceiling Insulation(R12 to R38)</v>
          </cell>
          <cell r="F1879" t="str">
            <v>Existing</v>
          </cell>
          <cell r="G1879" t="str">
            <v>Restaurants</v>
          </cell>
          <cell r="M1879">
            <v>0.23113720300849144</v>
          </cell>
        </row>
        <row r="1880">
          <cell r="B1880" t="str">
            <v>Ceiling Insulation(R12 to R38)</v>
          </cell>
          <cell r="F1880" t="str">
            <v>Existing</v>
          </cell>
          <cell r="G1880" t="str">
            <v>Retail</v>
          </cell>
          <cell r="M1880">
            <v>0.23113720300849144</v>
          </cell>
        </row>
        <row r="1881">
          <cell r="B1881" t="str">
            <v>Ceiling Insulation(R12 to R38)</v>
          </cell>
          <cell r="F1881" t="str">
            <v>Existing</v>
          </cell>
          <cell r="G1881" t="str">
            <v>Schools K-12</v>
          </cell>
          <cell r="M1881">
            <v>0.23113720300849144</v>
          </cell>
        </row>
        <row r="1882">
          <cell r="B1882" t="str">
            <v>Ceiling Insulation(R12 to R38)</v>
          </cell>
          <cell r="F1882" t="str">
            <v>Existing</v>
          </cell>
          <cell r="G1882" t="str">
            <v>Warehouse</v>
          </cell>
          <cell r="M1882">
            <v>0.23113720300849144</v>
          </cell>
        </row>
        <row r="1883">
          <cell r="B1883" t="str">
            <v>Ceiling Insulation(R12 to R38)</v>
          </cell>
          <cell r="F1883" t="str">
            <v>New</v>
          </cell>
          <cell r="G1883" t="str">
            <v>Assembly</v>
          </cell>
          <cell r="M1883">
            <v>0.22987217970012958</v>
          </cell>
        </row>
        <row r="1884">
          <cell r="B1884" t="str">
            <v>Ceiling Insulation(R12 to R38)</v>
          </cell>
          <cell r="F1884" t="str">
            <v>New</v>
          </cell>
          <cell r="G1884" t="str">
            <v>College and University</v>
          </cell>
          <cell r="M1884">
            <v>0.22987217970012958</v>
          </cell>
        </row>
        <row r="1885">
          <cell r="B1885" t="str">
            <v>Ceiling Insulation(R12 to R38)</v>
          </cell>
          <cell r="F1885" t="str">
            <v>New</v>
          </cell>
          <cell r="G1885" t="str">
            <v>Grocery</v>
          </cell>
          <cell r="M1885">
            <v>0.22987217970012958</v>
          </cell>
        </row>
        <row r="1886">
          <cell r="B1886" t="str">
            <v>Ceiling Insulation(R12 to R38)</v>
          </cell>
          <cell r="F1886" t="str">
            <v>New</v>
          </cell>
          <cell r="G1886" t="str">
            <v>Healthcare</v>
          </cell>
          <cell r="M1886">
            <v>0.22987217970012958</v>
          </cell>
        </row>
        <row r="1887">
          <cell r="B1887" t="str">
            <v>Ceiling Insulation(R12 to R38)</v>
          </cell>
          <cell r="F1887" t="str">
            <v>New</v>
          </cell>
          <cell r="G1887" t="str">
            <v>Hospitals</v>
          </cell>
          <cell r="M1887">
            <v>0.22987217970012958</v>
          </cell>
        </row>
        <row r="1888">
          <cell r="B1888" t="str">
            <v>Ceiling Insulation(R12 to R38)</v>
          </cell>
          <cell r="F1888" t="str">
            <v>New</v>
          </cell>
          <cell r="G1888" t="str">
            <v>Institutional</v>
          </cell>
          <cell r="M1888">
            <v>0.22987217970012958</v>
          </cell>
        </row>
        <row r="1889">
          <cell r="B1889" t="str">
            <v>Ceiling Insulation(R12 to R38)</v>
          </cell>
          <cell r="F1889" t="str">
            <v>New</v>
          </cell>
          <cell r="G1889" t="str">
            <v>Lodging/Hospitality</v>
          </cell>
          <cell r="M1889">
            <v>0.22987217970012958</v>
          </cell>
        </row>
        <row r="1890">
          <cell r="B1890" t="str">
            <v>Ceiling Insulation(R12 to R38)</v>
          </cell>
          <cell r="F1890" t="str">
            <v>New</v>
          </cell>
          <cell r="G1890" t="str">
            <v>Miscellaneous</v>
          </cell>
          <cell r="M1890">
            <v>0.22987217970012958</v>
          </cell>
        </row>
        <row r="1891">
          <cell r="B1891" t="str">
            <v>Ceiling Insulation(R12 to R38)</v>
          </cell>
          <cell r="F1891" t="str">
            <v>New</v>
          </cell>
          <cell r="G1891" t="str">
            <v>Offices</v>
          </cell>
          <cell r="M1891">
            <v>0.22987217970012958</v>
          </cell>
        </row>
        <row r="1892">
          <cell r="B1892" t="str">
            <v>Ceiling Insulation(R12 to R38)</v>
          </cell>
          <cell r="F1892" t="str">
            <v>New</v>
          </cell>
          <cell r="G1892" t="str">
            <v>Restaurants</v>
          </cell>
          <cell r="M1892">
            <v>0.22987217970012958</v>
          </cell>
        </row>
        <row r="1893">
          <cell r="B1893" t="str">
            <v>Ceiling Insulation(R12 to R38)</v>
          </cell>
          <cell r="F1893" t="str">
            <v>New</v>
          </cell>
          <cell r="G1893" t="str">
            <v>Retail</v>
          </cell>
          <cell r="M1893">
            <v>0.22987217970012958</v>
          </cell>
        </row>
        <row r="1894">
          <cell r="B1894" t="str">
            <v>Ceiling Insulation(R12 to R38)</v>
          </cell>
          <cell r="F1894" t="str">
            <v>New</v>
          </cell>
          <cell r="G1894" t="str">
            <v>Schools K-12</v>
          </cell>
          <cell r="M1894">
            <v>0.22987217970012958</v>
          </cell>
        </row>
        <row r="1895">
          <cell r="B1895" t="str">
            <v>Ceiling Insulation(R12 to R38)</v>
          </cell>
          <cell r="F1895" t="str">
            <v>New</v>
          </cell>
          <cell r="G1895" t="str">
            <v>Warehouse</v>
          </cell>
          <cell r="M1895">
            <v>0.22987217970012958</v>
          </cell>
        </row>
        <row r="1896">
          <cell r="B1896" t="str">
            <v>Ceiling Insulation(R19 to R38)</v>
          </cell>
          <cell r="F1896" t="str">
            <v>Existing</v>
          </cell>
          <cell r="G1896" t="str">
            <v>Assembly</v>
          </cell>
          <cell r="M1896">
            <v>0.1066787090808422</v>
          </cell>
        </row>
        <row r="1897">
          <cell r="B1897" t="str">
            <v>Ceiling Insulation(R19 to R38)</v>
          </cell>
          <cell r="F1897" t="str">
            <v>Existing</v>
          </cell>
          <cell r="G1897" t="str">
            <v>College and University</v>
          </cell>
          <cell r="M1897">
            <v>0.1066787090808422</v>
          </cell>
        </row>
        <row r="1898">
          <cell r="B1898" t="str">
            <v>Ceiling Insulation(R19 to R38)</v>
          </cell>
          <cell r="F1898" t="str">
            <v>Existing</v>
          </cell>
          <cell r="G1898" t="str">
            <v>Grocery</v>
          </cell>
          <cell r="M1898">
            <v>0.1066787090808422</v>
          </cell>
        </row>
        <row r="1899">
          <cell r="B1899" t="str">
            <v>Ceiling Insulation(R19 to R38)</v>
          </cell>
          <cell r="F1899" t="str">
            <v>Existing</v>
          </cell>
          <cell r="G1899" t="str">
            <v>Healthcare</v>
          </cell>
          <cell r="M1899">
            <v>0.1066787090808422</v>
          </cell>
        </row>
        <row r="1900">
          <cell r="B1900" t="str">
            <v>Ceiling Insulation(R19 to R38)</v>
          </cell>
          <cell r="F1900" t="str">
            <v>Existing</v>
          </cell>
          <cell r="G1900" t="str">
            <v>Hospitals</v>
          </cell>
          <cell r="M1900">
            <v>0.1066787090808422</v>
          </cell>
        </row>
        <row r="1901">
          <cell r="B1901" t="str">
            <v>Ceiling Insulation(R19 to R38)</v>
          </cell>
          <cell r="F1901" t="str">
            <v>Existing</v>
          </cell>
          <cell r="G1901" t="str">
            <v>Institutional</v>
          </cell>
          <cell r="M1901">
            <v>0.1066787090808422</v>
          </cell>
        </row>
        <row r="1902">
          <cell r="B1902" t="str">
            <v>Ceiling Insulation(R19 to R38)</v>
          </cell>
          <cell r="F1902" t="str">
            <v>Existing</v>
          </cell>
          <cell r="G1902" t="str">
            <v>Lodging/Hospitality</v>
          </cell>
          <cell r="M1902">
            <v>0.1066787090808422</v>
          </cell>
        </row>
        <row r="1903">
          <cell r="B1903" t="str">
            <v>Ceiling Insulation(R19 to R38)</v>
          </cell>
          <cell r="F1903" t="str">
            <v>Existing</v>
          </cell>
          <cell r="G1903" t="str">
            <v>Miscellaneous</v>
          </cell>
          <cell r="M1903">
            <v>0.1066787090808422</v>
          </cell>
        </row>
        <row r="1904">
          <cell r="B1904" t="str">
            <v>Ceiling Insulation(R19 to R38)</v>
          </cell>
          <cell r="F1904" t="str">
            <v>Existing</v>
          </cell>
          <cell r="G1904" t="str">
            <v>Offices</v>
          </cell>
          <cell r="M1904">
            <v>0.1066787090808422</v>
          </cell>
        </row>
        <row r="1905">
          <cell r="B1905" t="str">
            <v>Ceiling Insulation(R19 to R38)</v>
          </cell>
          <cell r="F1905" t="str">
            <v>Existing</v>
          </cell>
          <cell r="G1905" t="str">
            <v>Restaurants</v>
          </cell>
          <cell r="M1905">
            <v>0.1066787090808422</v>
          </cell>
        </row>
        <row r="1906">
          <cell r="B1906" t="str">
            <v>Ceiling Insulation(R19 to R38)</v>
          </cell>
          <cell r="F1906" t="str">
            <v>Existing</v>
          </cell>
          <cell r="G1906" t="str">
            <v>Retail</v>
          </cell>
          <cell r="M1906">
            <v>0.1066787090808422</v>
          </cell>
        </row>
        <row r="1907">
          <cell r="B1907" t="str">
            <v>Ceiling Insulation(R19 to R38)</v>
          </cell>
          <cell r="F1907" t="str">
            <v>Existing</v>
          </cell>
          <cell r="G1907" t="str">
            <v>Schools K-12</v>
          </cell>
          <cell r="M1907">
            <v>0.1066787090808422</v>
          </cell>
        </row>
        <row r="1908">
          <cell r="B1908" t="str">
            <v>Ceiling Insulation(R19 to R38)</v>
          </cell>
          <cell r="F1908" t="str">
            <v>Existing</v>
          </cell>
          <cell r="G1908" t="str">
            <v>Warehouse</v>
          </cell>
          <cell r="M1908">
            <v>0.1066787090808422</v>
          </cell>
        </row>
        <row r="1909">
          <cell r="B1909" t="str">
            <v>Ceiling Insulation(R19 to R38)</v>
          </cell>
          <cell r="F1909" t="str">
            <v>New</v>
          </cell>
          <cell r="G1909" t="str">
            <v>Assembly</v>
          </cell>
          <cell r="M1909">
            <v>0.10609485216929058</v>
          </cell>
        </row>
        <row r="1910">
          <cell r="B1910" t="str">
            <v>Ceiling Insulation(R19 to R38)</v>
          </cell>
          <cell r="F1910" t="str">
            <v>New</v>
          </cell>
          <cell r="G1910" t="str">
            <v>College and University</v>
          </cell>
          <cell r="M1910">
            <v>0.10609485216929058</v>
          </cell>
        </row>
        <row r="1911">
          <cell r="B1911" t="str">
            <v>Ceiling Insulation(R19 to R38)</v>
          </cell>
          <cell r="F1911" t="str">
            <v>New</v>
          </cell>
          <cell r="G1911" t="str">
            <v>Grocery</v>
          </cell>
          <cell r="M1911">
            <v>0.10609485216929058</v>
          </cell>
        </row>
        <row r="1912">
          <cell r="B1912" t="str">
            <v>Ceiling Insulation(R19 to R38)</v>
          </cell>
          <cell r="F1912" t="str">
            <v>New</v>
          </cell>
          <cell r="G1912" t="str">
            <v>Healthcare</v>
          </cell>
          <cell r="M1912">
            <v>0.10609485216929058</v>
          </cell>
        </row>
        <row r="1913">
          <cell r="B1913" t="str">
            <v>Ceiling Insulation(R19 to R38)</v>
          </cell>
          <cell r="F1913" t="str">
            <v>New</v>
          </cell>
          <cell r="G1913" t="str">
            <v>Hospitals</v>
          </cell>
          <cell r="M1913">
            <v>0.10609485216929058</v>
          </cell>
        </row>
        <row r="1914">
          <cell r="B1914" t="str">
            <v>Ceiling Insulation(R19 to R38)</v>
          </cell>
          <cell r="F1914" t="str">
            <v>New</v>
          </cell>
          <cell r="G1914" t="str">
            <v>Institutional</v>
          </cell>
          <cell r="M1914">
            <v>0.10609485216929058</v>
          </cell>
        </row>
        <row r="1915">
          <cell r="B1915" t="str">
            <v>Ceiling Insulation(R19 to R38)</v>
          </cell>
          <cell r="F1915" t="str">
            <v>New</v>
          </cell>
          <cell r="G1915" t="str">
            <v>Lodging/Hospitality</v>
          </cell>
          <cell r="M1915">
            <v>0.10609485216929058</v>
          </cell>
        </row>
        <row r="1916">
          <cell r="B1916" t="str">
            <v>Ceiling Insulation(R19 to R38)</v>
          </cell>
          <cell r="F1916" t="str">
            <v>New</v>
          </cell>
          <cell r="G1916" t="str">
            <v>Miscellaneous</v>
          </cell>
          <cell r="M1916">
            <v>0.10609485216929058</v>
          </cell>
        </row>
        <row r="1917">
          <cell r="B1917" t="str">
            <v>Ceiling Insulation(R19 to R38)</v>
          </cell>
          <cell r="F1917" t="str">
            <v>New</v>
          </cell>
          <cell r="G1917" t="str">
            <v>Offices</v>
          </cell>
          <cell r="M1917">
            <v>0.10609485216929058</v>
          </cell>
        </row>
        <row r="1918">
          <cell r="B1918" t="str">
            <v>Ceiling Insulation(R19 to R38)</v>
          </cell>
          <cell r="F1918" t="str">
            <v>New</v>
          </cell>
          <cell r="G1918" t="str">
            <v>Restaurants</v>
          </cell>
          <cell r="M1918">
            <v>0.10609485216929058</v>
          </cell>
        </row>
        <row r="1919">
          <cell r="B1919" t="str">
            <v>Ceiling Insulation(R19 to R38)</v>
          </cell>
          <cell r="F1919" t="str">
            <v>New</v>
          </cell>
          <cell r="G1919" t="str">
            <v>Retail</v>
          </cell>
          <cell r="M1919">
            <v>0.10609485216929058</v>
          </cell>
        </row>
        <row r="1920">
          <cell r="B1920" t="str">
            <v>Ceiling Insulation(R19 to R38)</v>
          </cell>
          <cell r="F1920" t="str">
            <v>New</v>
          </cell>
          <cell r="G1920" t="str">
            <v>Schools K-12</v>
          </cell>
          <cell r="M1920">
            <v>0.10609485216929058</v>
          </cell>
        </row>
        <row r="1921">
          <cell r="B1921" t="str">
            <v>Ceiling Insulation(R19 to R38)</v>
          </cell>
          <cell r="F1921" t="str">
            <v>New</v>
          </cell>
          <cell r="G1921" t="str">
            <v>Warehouse</v>
          </cell>
          <cell r="M1921">
            <v>0.10609485216929058</v>
          </cell>
        </row>
        <row r="1922">
          <cell r="B1922" t="str">
            <v>Ceiling Insulation(R2 to R38)</v>
          </cell>
          <cell r="F1922" t="str">
            <v>Existing</v>
          </cell>
          <cell r="G1922" t="str">
            <v>Assembly</v>
          </cell>
          <cell r="M1922">
            <v>1.9202167634551599</v>
          </cell>
        </row>
        <row r="1923">
          <cell r="B1923" t="str">
            <v>Ceiling Insulation(R2 to R38)</v>
          </cell>
          <cell r="F1923" t="str">
            <v>Existing</v>
          </cell>
          <cell r="G1923" t="str">
            <v>College and University</v>
          </cell>
          <cell r="M1923">
            <v>1.9202167634551599</v>
          </cell>
        </row>
        <row r="1924">
          <cell r="B1924" t="str">
            <v>Ceiling Insulation(R2 to R38)</v>
          </cell>
          <cell r="F1924" t="str">
            <v>Existing</v>
          </cell>
          <cell r="G1924" t="str">
            <v>Grocery</v>
          </cell>
          <cell r="M1924">
            <v>1.9202167634551599</v>
          </cell>
        </row>
        <row r="1925">
          <cell r="B1925" t="str">
            <v>Ceiling Insulation(R2 to R38)</v>
          </cell>
          <cell r="F1925" t="str">
            <v>Existing</v>
          </cell>
          <cell r="G1925" t="str">
            <v>Healthcare</v>
          </cell>
          <cell r="M1925">
            <v>1.9202167634551599</v>
          </cell>
        </row>
        <row r="1926">
          <cell r="B1926" t="str">
            <v>Ceiling Insulation(R2 to R38)</v>
          </cell>
          <cell r="F1926" t="str">
            <v>Existing</v>
          </cell>
          <cell r="G1926" t="str">
            <v>Hospitals</v>
          </cell>
          <cell r="M1926">
            <v>1.9202167634551599</v>
          </cell>
        </row>
        <row r="1927">
          <cell r="B1927" t="str">
            <v>Ceiling Insulation(R2 to R38)</v>
          </cell>
          <cell r="F1927" t="str">
            <v>Existing</v>
          </cell>
          <cell r="G1927" t="str">
            <v>Institutional</v>
          </cell>
          <cell r="M1927">
            <v>1.9202167634551599</v>
          </cell>
        </row>
        <row r="1928">
          <cell r="B1928" t="str">
            <v>Ceiling Insulation(R2 to R38)</v>
          </cell>
          <cell r="F1928" t="str">
            <v>Existing</v>
          </cell>
          <cell r="G1928" t="str">
            <v>Lodging/Hospitality</v>
          </cell>
          <cell r="M1928">
            <v>1.9202167634551599</v>
          </cell>
        </row>
        <row r="1929">
          <cell r="B1929" t="str">
            <v>Ceiling Insulation(R2 to R38)</v>
          </cell>
          <cell r="F1929" t="str">
            <v>Existing</v>
          </cell>
          <cell r="G1929" t="str">
            <v>Miscellaneous</v>
          </cell>
          <cell r="M1929">
            <v>1.9202167634551599</v>
          </cell>
        </row>
        <row r="1930">
          <cell r="B1930" t="str">
            <v>Ceiling Insulation(R2 to R38)</v>
          </cell>
          <cell r="F1930" t="str">
            <v>Existing</v>
          </cell>
          <cell r="G1930" t="str">
            <v>Offices</v>
          </cell>
          <cell r="M1930">
            <v>1.9202167634551599</v>
          </cell>
        </row>
        <row r="1931">
          <cell r="B1931" t="str">
            <v>Ceiling Insulation(R2 to R38)</v>
          </cell>
          <cell r="F1931" t="str">
            <v>Existing</v>
          </cell>
          <cell r="G1931" t="str">
            <v>Restaurants</v>
          </cell>
          <cell r="M1931">
            <v>1.9202167634551599</v>
          </cell>
        </row>
        <row r="1932">
          <cell r="B1932" t="str">
            <v>Ceiling Insulation(R2 to R38)</v>
          </cell>
          <cell r="F1932" t="str">
            <v>Existing</v>
          </cell>
          <cell r="G1932" t="str">
            <v>Retail</v>
          </cell>
          <cell r="M1932">
            <v>1.9202167634551599</v>
          </cell>
        </row>
        <row r="1933">
          <cell r="B1933" t="str">
            <v>Ceiling Insulation(R2 to R38)</v>
          </cell>
          <cell r="F1933" t="str">
            <v>Existing</v>
          </cell>
          <cell r="G1933" t="str">
            <v>Schools K-12</v>
          </cell>
          <cell r="M1933">
            <v>1.9202167634551599</v>
          </cell>
        </row>
        <row r="1934">
          <cell r="B1934" t="str">
            <v>Ceiling Insulation(R2 to R38)</v>
          </cell>
          <cell r="F1934" t="str">
            <v>Existing</v>
          </cell>
          <cell r="G1934" t="str">
            <v>Warehouse</v>
          </cell>
          <cell r="M1934">
            <v>1.2330082379624234</v>
          </cell>
        </row>
        <row r="1935">
          <cell r="B1935" t="str">
            <v>Ceiling Insulation(R2 to R38)</v>
          </cell>
          <cell r="F1935" t="str">
            <v>New</v>
          </cell>
          <cell r="G1935" t="str">
            <v>Assembly</v>
          </cell>
          <cell r="M1935">
            <v>1.9097073390472306</v>
          </cell>
        </row>
        <row r="1936">
          <cell r="B1936" t="str">
            <v>Ceiling Insulation(R2 to R38)</v>
          </cell>
          <cell r="F1936" t="str">
            <v>New</v>
          </cell>
          <cell r="G1936" t="str">
            <v>College and University</v>
          </cell>
          <cell r="M1936">
            <v>1.9097073390472306</v>
          </cell>
        </row>
        <row r="1937">
          <cell r="B1937" t="str">
            <v>Ceiling Insulation(R2 to R38)</v>
          </cell>
          <cell r="F1937" t="str">
            <v>New</v>
          </cell>
          <cell r="G1937" t="str">
            <v>Grocery</v>
          </cell>
          <cell r="M1937">
            <v>1.9097073390472306</v>
          </cell>
        </row>
        <row r="1938">
          <cell r="B1938" t="str">
            <v>Ceiling Insulation(R2 to R38)</v>
          </cell>
          <cell r="F1938" t="str">
            <v>New</v>
          </cell>
          <cell r="G1938" t="str">
            <v>Healthcare</v>
          </cell>
          <cell r="M1938">
            <v>1.9097073390472306</v>
          </cell>
        </row>
        <row r="1939">
          <cell r="B1939" t="str">
            <v>Ceiling Insulation(R2 to R38)</v>
          </cell>
          <cell r="F1939" t="str">
            <v>New</v>
          </cell>
          <cell r="G1939" t="str">
            <v>Hospitals</v>
          </cell>
          <cell r="M1939">
            <v>1.9097073390472306</v>
          </cell>
        </row>
        <row r="1940">
          <cell r="B1940" t="str">
            <v>Ceiling Insulation(R2 to R38)</v>
          </cell>
          <cell r="F1940" t="str">
            <v>New</v>
          </cell>
          <cell r="G1940" t="str">
            <v>Institutional</v>
          </cell>
          <cell r="M1940">
            <v>1.9097073390472306</v>
          </cell>
        </row>
        <row r="1941">
          <cell r="B1941" t="str">
            <v>Ceiling Insulation(R2 to R38)</v>
          </cell>
          <cell r="F1941" t="str">
            <v>New</v>
          </cell>
          <cell r="G1941" t="str">
            <v>Lodging/Hospitality</v>
          </cell>
          <cell r="M1941">
            <v>1.9097073390472306</v>
          </cell>
        </row>
        <row r="1942">
          <cell r="B1942" t="str">
            <v>Ceiling Insulation(R2 to R38)</v>
          </cell>
          <cell r="F1942" t="str">
            <v>New</v>
          </cell>
          <cell r="G1942" t="str">
            <v>Miscellaneous</v>
          </cell>
          <cell r="M1942">
            <v>1.9097073390472306</v>
          </cell>
        </row>
        <row r="1943">
          <cell r="B1943" t="str">
            <v>Ceiling Insulation(R2 to R38)</v>
          </cell>
          <cell r="F1943" t="str">
            <v>New</v>
          </cell>
          <cell r="G1943" t="str">
            <v>Offices</v>
          </cell>
          <cell r="M1943">
            <v>1.9097073390472306</v>
          </cell>
        </row>
        <row r="1944">
          <cell r="B1944" t="str">
            <v>Ceiling Insulation(R2 to R38)</v>
          </cell>
          <cell r="F1944" t="str">
            <v>New</v>
          </cell>
          <cell r="G1944" t="str">
            <v>Restaurants</v>
          </cell>
          <cell r="M1944">
            <v>1.9097073390472306</v>
          </cell>
        </row>
        <row r="1945">
          <cell r="B1945" t="str">
            <v>Ceiling Insulation(R2 to R38)</v>
          </cell>
          <cell r="F1945" t="str">
            <v>New</v>
          </cell>
          <cell r="G1945" t="str">
            <v>Retail</v>
          </cell>
          <cell r="M1945">
            <v>1.9097073390472306</v>
          </cell>
        </row>
        <row r="1946">
          <cell r="B1946" t="str">
            <v>Ceiling Insulation(R2 to R38)</v>
          </cell>
          <cell r="F1946" t="str">
            <v>New</v>
          </cell>
          <cell r="G1946" t="str">
            <v>Schools K-12</v>
          </cell>
          <cell r="M1946">
            <v>1.9097073390472306</v>
          </cell>
        </row>
        <row r="1947">
          <cell r="B1947" t="str">
            <v>Ceiling Insulation(R2 to R38)</v>
          </cell>
          <cell r="F1947" t="str">
            <v>New</v>
          </cell>
          <cell r="G1947" t="str">
            <v>Warehouse</v>
          </cell>
          <cell r="M1947">
            <v>1.2224988135544941</v>
          </cell>
        </row>
        <row r="1948">
          <cell r="B1948" t="str">
            <v>Ceiling Insulation(R30 to R38)</v>
          </cell>
          <cell r="F1948" t="str">
            <v>Existing</v>
          </cell>
          <cell r="G1948" t="str">
            <v>Assembly</v>
          </cell>
          <cell r="M1948">
            <v>2.8447655754891259E-2</v>
          </cell>
        </row>
        <row r="1949">
          <cell r="B1949" t="str">
            <v>Ceiling Insulation(R30 to R38)</v>
          </cell>
          <cell r="F1949" t="str">
            <v>Existing</v>
          </cell>
          <cell r="G1949" t="str">
            <v>College and University</v>
          </cell>
          <cell r="M1949">
            <v>2.8447655754891259E-2</v>
          </cell>
        </row>
        <row r="1950">
          <cell r="B1950" t="str">
            <v>Ceiling Insulation(R30 to R38)</v>
          </cell>
          <cell r="F1950" t="str">
            <v>Existing</v>
          </cell>
          <cell r="G1950" t="str">
            <v>Grocery</v>
          </cell>
          <cell r="M1950">
            <v>2.8447655754891259E-2</v>
          </cell>
        </row>
        <row r="1951">
          <cell r="B1951" t="str">
            <v>Ceiling Insulation(R30 to R38)</v>
          </cell>
          <cell r="F1951" t="str">
            <v>Existing</v>
          </cell>
          <cell r="G1951" t="str">
            <v>Healthcare</v>
          </cell>
          <cell r="M1951">
            <v>2.8447655754891259E-2</v>
          </cell>
        </row>
        <row r="1952">
          <cell r="B1952" t="str">
            <v>Ceiling Insulation(R30 to R38)</v>
          </cell>
          <cell r="F1952" t="str">
            <v>Existing</v>
          </cell>
          <cell r="G1952" t="str">
            <v>Hospitals</v>
          </cell>
          <cell r="M1952">
            <v>2.8447655754891259E-2</v>
          </cell>
        </row>
        <row r="1953">
          <cell r="B1953" t="str">
            <v>Ceiling Insulation(R30 to R38)</v>
          </cell>
          <cell r="F1953" t="str">
            <v>Existing</v>
          </cell>
          <cell r="G1953" t="str">
            <v>Institutional</v>
          </cell>
          <cell r="M1953">
            <v>2.8447655754891259E-2</v>
          </cell>
        </row>
        <row r="1954">
          <cell r="B1954" t="str">
            <v>Ceiling Insulation(R30 to R38)</v>
          </cell>
          <cell r="F1954" t="str">
            <v>Existing</v>
          </cell>
          <cell r="G1954" t="str">
            <v>Lodging/Hospitality</v>
          </cell>
          <cell r="M1954">
            <v>2.8447655754891259E-2</v>
          </cell>
        </row>
        <row r="1955">
          <cell r="B1955" t="str">
            <v>Ceiling Insulation(R30 to R38)</v>
          </cell>
          <cell r="F1955" t="str">
            <v>Existing</v>
          </cell>
          <cell r="G1955" t="str">
            <v>Miscellaneous</v>
          </cell>
          <cell r="M1955">
            <v>2.8447655754891259E-2</v>
          </cell>
        </row>
        <row r="1956">
          <cell r="B1956" t="str">
            <v>Ceiling Insulation(R30 to R38)</v>
          </cell>
          <cell r="F1956" t="str">
            <v>Existing</v>
          </cell>
          <cell r="G1956" t="str">
            <v>Offices</v>
          </cell>
          <cell r="M1956">
            <v>2.8447655754891259E-2</v>
          </cell>
        </row>
        <row r="1957">
          <cell r="B1957" t="str">
            <v>Ceiling Insulation(R30 to R38)</v>
          </cell>
          <cell r="F1957" t="str">
            <v>Existing</v>
          </cell>
          <cell r="G1957" t="str">
            <v>Restaurants</v>
          </cell>
          <cell r="M1957">
            <v>2.8447655754891259E-2</v>
          </cell>
        </row>
        <row r="1958">
          <cell r="B1958" t="str">
            <v>Ceiling Insulation(R30 to R38)</v>
          </cell>
          <cell r="F1958" t="str">
            <v>Existing</v>
          </cell>
          <cell r="G1958" t="str">
            <v>Retail</v>
          </cell>
          <cell r="M1958">
            <v>2.8447655754891259E-2</v>
          </cell>
        </row>
        <row r="1959">
          <cell r="B1959" t="str">
            <v>Ceiling Insulation(R30 to R38)</v>
          </cell>
          <cell r="F1959" t="str">
            <v>Existing</v>
          </cell>
          <cell r="G1959" t="str">
            <v>Schools K-12</v>
          </cell>
          <cell r="M1959">
            <v>2.8447655754891259E-2</v>
          </cell>
        </row>
        <row r="1960">
          <cell r="B1960" t="str">
            <v>Ceiling Insulation(R30 to R38)</v>
          </cell>
          <cell r="F1960" t="str">
            <v>Existing</v>
          </cell>
          <cell r="G1960" t="str">
            <v>Warehouse</v>
          </cell>
          <cell r="M1960">
            <v>2.8447655754891259E-2</v>
          </cell>
        </row>
        <row r="1961">
          <cell r="B1961" t="str">
            <v>Ceiling Insulation(R30 to R38)</v>
          </cell>
          <cell r="F1961" t="str">
            <v>New</v>
          </cell>
          <cell r="G1961" t="str">
            <v>Assembly</v>
          </cell>
          <cell r="M1961">
            <v>2.829196057847749E-2</v>
          </cell>
        </row>
        <row r="1962">
          <cell r="B1962" t="str">
            <v>Ceiling Insulation(R30 to R38)</v>
          </cell>
          <cell r="F1962" t="str">
            <v>New</v>
          </cell>
          <cell r="G1962" t="str">
            <v>College and University</v>
          </cell>
          <cell r="M1962">
            <v>2.829196057847749E-2</v>
          </cell>
        </row>
        <row r="1963">
          <cell r="B1963" t="str">
            <v>Ceiling Insulation(R30 to R38)</v>
          </cell>
          <cell r="F1963" t="str">
            <v>New</v>
          </cell>
          <cell r="G1963" t="str">
            <v>Grocery</v>
          </cell>
          <cell r="M1963">
            <v>2.829196057847749E-2</v>
          </cell>
        </row>
        <row r="1964">
          <cell r="B1964" t="str">
            <v>Ceiling Insulation(R30 to R38)</v>
          </cell>
          <cell r="F1964" t="str">
            <v>New</v>
          </cell>
          <cell r="G1964" t="str">
            <v>Healthcare</v>
          </cell>
          <cell r="M1964">
            <v>2.829196057847749E-2</v>
          </cell>
        </row>
        <row r="1965">
          <cell r="B1965" t="str">
            <v>Ceiling Insulation(R30 to R38)</v>
          </cell>
          <cell r="F1965" t="str">
            <v>New</v>
          </cell>
          <cell r="G1965" t="str">
            <v>Hospitals</v>
          </cell>
          <cell r="M1965">
            <v>2.829196057847749E-2</v>
          </cell>
        </row>
        <row r="1966">
          <cell r="B1966" t="str">
            <v>Ceiling Insulation(R30 to R38)</v>
          </cell>
          <cell r="F1966" t="str">
            <v>New</v>
          </cell>
          <cell r="G1966" t="str">
            <v>Institutional</v>
          </cell>
          <cell r="M1966">
            <v>2.829196057847749E-2</v>
          </cell>
        </row>
        <row r="1967">
          <cell r="B1967" t="str">
            <v>Ceiling Insulation(R30 to R38)</v>
          </cell>
          <cell r="F1967" t="str">
            <v>New</v>
          </cell>
          <cell r="G1967" t="str">
            <v>Lodging/Hospitality</v>
          </cell>
          <cell r="M1967">
            <v>2.829196057847749E-2</v>
          </cell>
        </row>
        <row r="1968">
          <cell r="B1968" t="str">
            <v>Ceiling Insulation(R30 to R38)</v>
          </cell>
          <cell r="F1968" t="str">
            <v>New</v>
          </cell>
          <cell r="G1968" t="str">
            <v>Miscellaneous</v>
          </cell>
          <cell r="M1968">
            <v>2.829196057847749E-2</v>
          </cell>
        </row>
        <row r="1969">
          <cell r="B1969" t="str">
            <v>Ceiling Insulation(R30 to R38)</v>
          </cell>
          <cell r="F1969" t="str">
            <v>New</v>
          </cell>
          <cell r="G1969" t="str">
            <v>Offices</v>
          </cell>
          <cell r="M1969">
            <v>2.829196057847749E-2</v>
          </cell>
        </row>
        <row r="1970">
          <cell r="B1970" t="str">
            <v>Ceiling Insulation(R30 to R38)</v>
          </cell>
          <cell r="F1970" t="str">
            <v>New</v>
          </cell>
          <cell r="G1970" t="str">
            <v>Restaurants</v>
          </cell>
          <cell r="M1970">
            <v>2.829196057847749E-2</v>
          </cell>
        </row>
        <row r="1971">
          <cell r="B1971" t="str">
            <v>Ceiling Insulation(R30 to R38)</v>
          </cell>
          <cell r="F1971" t="str">
            <v>New</v>
          </cell>
          <cell r="G1971" t="str">
            <v>Retail</v>
          </cell>
          <cell r="M1971">
            <v>2.829196057847749E-2</v>
          </cell>
        </row>
        <row r="1972">
          <cell r="B1972" t="str">
            <v>Ceiling Insulation(R30 to R38)</v>
          </cell>
          <cell r="F1972" t="str">
            <v>New</v>
          </cell>
          <cell r="G1972" t="str">
            <v>Schools K-12</v>
          </cell>
          <cell r="M1972">
            <v>2.829196057847749E-2</v>
          </cell>
        </row>
        <row r="1973">
          <cell r="B1973" t="str">
            <v>Ceiling Insulation(R30 to R38)</v>
          </cell>
          <cell r="F1973" t="str">
            <v>New</v>
          </cell>
          <cell r="G1973" t="str">
            <v>Warehouse</v>
          </cell>
          <cell r="M1973">
            <v>2.829196057847749E-2</v>
          </cell>
        </row>
        <row r="1974">
          <cell r="B1974" t="str">
            <v>Chilled Water Controls Optimization</v>
          </cell>
          <cell r="F1974" t="str">
            <v>Existing</v>
          </cell>
          <cell r="G1974" t="str">
            <v>Assembly</v>
          </cell>
          <cell r="M1974">
            <v>2988.9930944619337</v>
          </cell>
        </row>
        <row r="1975">
          <cell r="B1975" t="str">
            <v>Chilled Water Controls Optimization</v>
          </cell>
          <cell r="F1975" t="str">
            <v>Existing</v>
          </cell>
          <cell r="G1975" t="str">
            <v>College and University</v>
          </cell>
          <cell r="M1975">
            <v>9567.3985159635777</v>
          </cell>
        </row>
        <row r="1976">
          <cell r="B1976" t="str">
            <v>Chilled Water Controls Optimization</v>
          </cell>
          <cell r="F1976" t="str">
            <v>Existing</v>
          </cell>
          <cell r="G1976" t="str">
            <v>Grocery</v>
          </cell>
          <cell r="M1976">
            <v>0</v>
          </cell>
        </row>
        <row r="1977">
          <cell r="B1977" t="str">
            <v>Chilled Water Controls Optimization</v>
          </cell>
          <cell r="F1977" t="str">
            <v>Existing</v>
          </cell>
          <cell r="G1977" t="str">
            <v>Healthcare</v>
          </cell>
          <cell r="M1977">
            <v>4562.7381196592105</v>
          </cell>
        </row>
        <row r="1978">
          <cell r="B1978" t="str">
            <v>Chilled Water Controls Optimization</v>
          </cell>
          <cell r="F1978" t="str">
            <v>Existing</v>
          </cell>
          <cell r="G1978" t="str">
            <v>Hospitals</v>
          </cell>
          <cell r="M1978">
            <v>26498.324778793205</v>
          </cell>
        </row>
        <row r="1979">
          <cell r="B1979" t="str">
            <v>Chilled Water Controls Optimization</v>
          </cell>
          <cell r="F1979" t="str">
            <v>Existing</v>
          </cell>
          <cell r="G1979" t="str">
            <v>Institutional</v>
          </cell>
          <cell r="M1979">
            <v>1614.5593914997153</v>
          </cell>
        </row>
        <row r="1980">
          <cell r="B1980" t="str">
            <v>Chilled Water Controls Optimization</v>
          </cell>
          <cell r="F1980" t="str">
            <v>Existing</v>
          </cell>
          <cell r="G1980" t="str">
            <v>Lodging/Hospitality</v>
          </cell>
          <cell r="M1980">
            <v>12419.17693126123</v>
          </cell>
        </row>
        <row r="1981">
          <cell r="B1981" t="str">
            <v>Chilled Water Controls Optimization</v>
          </cell>
          <cell r="F1981" t="str">
            <v>Existing</v>
          </cell>
          <cell r="G1981" t="str">
            <v>Miscellaneous</v>
          </cell>
          <cell r="M1981">
            <v>3845.686409791786</v>
          </cell>
        </row>
        <row r="1982">
          <cell r="B1982" t="str">
            <v>Chilled Water Controls Optimization</v>
          </cell>
          <cell r="F1982" t="str">
            <v>Existing</v>
          </cell>
          <cell r="G1982" t="str">
            <v>Offices</v>
          </cell>
          <cell r="M1982">
            <v>3939.023894993712</v>
          </cell>
        </row>
        <row r="1983">
          <cell r="B1983" t="str">
            <v>Chilled Water Controls Optimization</v>
          </cell>
          <cell r="F1983" t="str">
            <v>Existing</v>
          </cell>
          <cell r="G1983" t="str">
            <v>Restaurants</v>
          </cell>
          <cell r="M1983">
            <v>4843.6781744991385</v>
          </cell>
        </row>
        <row r="1984">
          <cell r="B1984" t="str">
            <v>Chilled Water Controls Optimization</v>
          </cell>
          <cell r="F1984" t="str">
            <v>Existing</v>
          </cell>
          <cell r="G1984" t="str">
            <v>Retail</v>
          </cell>
          <cell r="M1984">
            <v>3544.4791867793792</v>
          </cell>
        </row>
        <row r="1985">
          <cell r="B1985" t="str">
            <v>Chilled Water Controls Optimization</v>
          </cell>
          <cell r="F1985" t="str">
            <v>Existing</v>
          </cell>
          <cell r="G1985" t="str">
            <v>Schools K-12</v>
          </cell>
          <cell r="M1985">
            <v>2719.1433927296312</v>
          </cell>
        </row>
        <row r="1986">
          <cell r="B1986" t="str">
            <v>Chilled Water Controls Optimization</v>
          </cell>
          <cell r="F1986" t="str">
            <v>Existing</v>
          </cell>
          <cell r="G1986" t="str">
            <v>Warehouse</v>
          </cell>
          <cell r="M1986">
            <v>1050.4390421600283</v>
          </cell>
        </row>
        <row r="1987">
          <cell r="B1987" t="str">
            <v>Chilled Water Controls Optimization</v>
          </cell>
          <cell r="F1987" t="str">
            <v>New</v>
          </cell>
          <cell r="G1987" t="str">
            <v>Assembly</v>
          </cell>
          <cell r="M1987">
            <v>2988.9930944619337</v>
          </cell>
        </row>
        <row r="1988">
          <cell r="B1988" t="str">
            <v>Chilled Water Controls Optimization</v>
          </cell>
          <cell r="F1988" t="str">
            <v>New</v>
          </cell>
          <cell r="G1988" t="str">
            <v>College and University</v>
          </cell>
          <cell r="M1988">
            <v>9567.3985159635777</v>
          </cell>
        </row>
        <row r="1989">
          <cell r="B1989" t="str">
            <v>Chilled Water Controls Optimization</v>
          </cell>
          <cell r="F1989" t="str">
            <v>New</v>
          </cell>
          <cell r="G1989" t="str">
            <v>Grocery</v>
          </cell>
          <cell r="M1989">
            <v>0</v>
          </cell>
        </row>
        <row r="1990">
          <cell r="B1990" t="str">
            <v>Chilled Water Controls Optimization</v>
          </cell>
          <cell r="F1990" t="str">
            <v>New</v>
          </cell>
          <cell r="G1990" t="str">
            <v>Healthcare</v>
          </cell>
          <cell r="M1990">
            <v>4562.7381196592105</v>
          </cell>
        </row>
        <row r="1991">
          <cell r="B1991" t="str">
            <v>Chilled Water Controls Optimization</v>
          </cell>
          <cell r="F1991" t="str">
            <v>New</v>
          </cell>
          <cell r="G1991" t="str">
            <v>Hospitals</v>
          </cell>
          <cell r="M1991">
            <v>26498.324778793205</v>
          </cell>
        </row>
        <row r="1992">
          <cell r="B1992" t="str">
            <v>Chilled Water Controls Optimization</v>
          </cell>
          <cell r="F1992" t="str">
            <v>New</v>
          </cell>
          <cell r="G1992" t="str">
            <v>Institutional</v>
          </cell>
          <cell r="M1992">
            <v>1614.5593914997153</v>
          </cell>
        </row>
        <row r="1993">
          <cell r="B1993" t="str">
            <v>Chilled Water Controls Optimization</v>
          </cell>
          <cell r="F1993" t="str">
            <v>New</v>
          </cell>
          <cell r="G1993" t="str">
            <v>Lodging/Hospitality</v>
          </cell>
          <cell r="M1993">
            <v>12419.17693126123</v>
          </cell>
        </row>
        <row r="1994">
          <cell r="B1994" t="str">
            <v>Chilled Water Controls Optimization</v>
          </cell>
          <cell r="F1994" t="str">
            <v>New</v>
          </cell>
          <cell r="G1994" t="str">
            <v>Miscellaneous</v>
          </cell>
          <cell r="M1994">
            <v>3845.686409791786</v>
          </cell>
        </row>
        <row r="1995">
          <cell r="B1995" t="str">
            <v>Chilled Water Controls Optimization</v>
          </cell>
          <cell r="F1995" t="str">
            <v>New</v>
          </cell>
          <cell r="G1995" t="str">
            <v>Offices</v>
          </cell>
          <cell r="M1995">
            <v>3939.023894993712</v>
          </cell>
        </row>
        <row r="1996">
          <cell r="B1996" t="str">
            <v>Chilled Water Controls Optimization</v>
          </cell>
          <cell r="F1996" t="str">
            <v>New</v>
          </cell>
          <cell r="G1996" t="str">
            <v>Restaurants</v>
          </cell>
          <cell r="M1996">
            <v>4843.6781744991385</v>
          </cell>
        </row>
        <row r="1997">
          <cell r="B1997" t="str">
            <v>Chilled Water Controls Optimization</v>
          </cell>
          <cell r="F1997" t="str">
            <v>New</v>
          </cell>
          <cell r="G1997" t="str">
            <v>Retail</v>
          </cell>
          <cell r="M1997">
            <v>3544.4791867793792</v>
          </cell>
        </row>
        <row r="1998">
          <cell r="B1998" t="str">
            <v>Chilled Water Controls Optimization</v>
          </cell>
          <cell r="F1998" t="str">
            <v>New</v>
          </cell>
          <cell r="G1998" t="str">
            <v>Schools K-12</v>
          </cell>
          <cell r="M1998">
            <v>2719.1433927296312</v>
          </cell>
        </row>
        <row r="1999">
          <cell r="B1999" t="str">
            <v>Chilled Water Controls Optimization</v>
          </cell>
          <cell r="F1999" t="str">
            <v>New</v>
          </cell>
          <cell r="G1999" t="str">
            <v>Warehouse</v>
          </cell>
          <cell r="M1999">
            <v>1050.4390421600283</v>
          </cell>
        </row>
        <row r="2000">
          <cell r="B2000" t="str">
            <v>Chilled Water System - Variable Speed Drives</v>
          </cell>
          <cell r="F2000" t="str">
            <v>Existing</v>
          </cell>
          <cell r="G2000" t="str">
            <v>Assembly</v>
          </cell>
          <cell r="M2000">
            <v>9027.4108695652176</v>
          </cell>
        </row>
        <row r="2001">
          <cell r="B2001" t="str">
            <v>Chilled Water System - Variable Speed Drives</v>
          </cell>
          <cell r="F2001" t="str">
            <v>Existing</v>
          </cell>
          <cell r="G2001" t="str">
            <v>College and University</v>
          </cell>
          <cell r="M2001">
            <v>9027.4108695652176</v>
          </cell>
        </row>
        <row r="2002">
          <cell r="B2002" t="str">
            <v>Chilled Water System - Variable Speed Drives</v>
          </cell>
          <cell r="F2002" t="str">
            <v>Existing</v>
          </cell>
          <cell r="G2002" t="str">
            <v>Grocery</v>
          </cell>
          <cell r="M2002">
            <v>9027.4108695652176</v>
          </cell>
        </row>
        <row r="2003">
          <cell r="B2003" t="str">
            <v>Chilled Water System - Variable Speed Drives</v>
          </cell>
          <cell r="F2003" t="str">
            <v>Existing</v>
          </cell>
          <cell r="G2003" t="str">
            <v>Healthcare</v>
          </cell>
          <cell r="M2003">
            <v>9027.4108695652176</v>
          </cell>
        </row>
        <row r="2004">
          <cell r="B2004" t="str">
            <v>Chilled Water System - Variable Speed Drives</v>
          </cell>
          <cell r="F2004" t="str">
            <v>Existing</v>
          </cell>
          <cell r="G2004" t="str">
            <v>Hospitals</v>
          </cell>
          <cell r="M2004">
            <v>9027.4108695652176</v>
          </cell>
        </row>
        <row r="2005">
          <cell r="B2005" t="str">
            <v>Chilled Water System - Variable Speed Drives</v>
          </cell>
          <cell r="F2005" t="str">
            <v>Existing</v>
          </cell>
          <cell r="G2005" t="str">
            <v>Institutional</v>
          </cell>
          <cell r="M2005">
            <v>9027.4108695652176</v>
          </cell>
        </row>
        <row r="2006">
          <cell r="B2006" t="str">
            <v>Chilled Water System - Variable Speed Drives</v>
          </cell>
          <cell r="F2006" t="str">
            <v>Existing</v>
          </cell>
          <cell r="G2006" t="str">
            <v>Lodging/Hospitality</v>
          </cell>
          <cell r="M2006">
            <v>9027.4108695652176</v>
          </cell>
        </row>
        <row r="2007">
          <cell r="B2007" t="str">
            <v>Chilled Water System - Variable Speed Drives</v>
          </cell>
          <cell r="F2007" t="str">
            <v>Existing</v>
          </cell>
          <cell r="G2007" t="str">
            <v>Miscellaneous</v>
          </cell>
          <cell r="M2007">
            <v>9027.4108695652176</v>
          </cell>
        </row>
        <row r="2008">
          <cell r="B2008" t="str">
            <v>Chilled Water System - Variable Speed Drives</v>
          </cell>
          <cell r="F2008" t="str">
            <v>Existing</v>
          </cell>
          <cell r="G2008" t="str">
            <v>Offices</v>
          </cell>
          <cell r="M2008">
            <v>9027.4108695652176</v>
          </cell>
        </row>
        <row r="2009">
          <cell r="B2009" t="str">
            <v>Chilled Water System - Variable Speed Drives</v>
          </cell>
          <cell r="F2009" t="str">
            <v>Existing</v>
          </cell>
          <cell r="G2009" t="str">
            <v>Restaurants</v>
          </cell>
          <cell r="M2009">
            <v>9027.4108695652176</v>
          </cell>
        </row>
        <row r="2010">
          <cell r="B2010" t="str">
            <v>Chilled Water System - Variable Speed Drives</v>
          </cell>
          <cell r="F2010" t="str">
            <v>Existing</v>
          </cell>
          <cell r="G2010" t="str">
            <v>Retail</v>
          </cell>
          <cell r="M2010">
            <v>9027.4108695652176</v>
          </cell>
        </row>
        <row r="2011">
          <cell r="B2011" t="str">
            <v>Chilled Water System - Variable Speed Drives</v>
          </cell>
          <cell r="F2011" t="str">
            <v>Existing</v>
          </cell>
          <cell r="G2011" t="str">
            <v>Schools K-12</v>
          </cell>
          <cell r="M2011">
            <v>9027.4108695652176</v>
          </cell>
        </row>
        <row r="2012">
          <cell r="B2012" t="str">
            <v>Chilled Water System - Variable Speed Drives</v>
          </cell>
          <cell r="F2012" t="str">
            <v>Existing</v>
          </cell>
          <cell r="G2012" t="str">
            <v>Warehouse</v>
          </cell>
          <cell r="M2012">
            <v>9027.4108695652176</v>
          </cell>
        </row>
        <row r="2013">
          <cell r="B2013" t="str">
            <v>Chilled Water System - Variable Speed Drives</v>
          </cell>
          <cell r="F2013" t="str">
            <v>New</v>
          </cell>
          <cell r="G2013" t="str">
            <v>Assembly</v>
          </cell>
          <cell r="M2013">
            <v>9027.4108695652176</v>
          </cell>
        </row>
        <row r="2014">
          <cell r="B2014" t="str">
            <v>Chilled Water System - Variable Speed Drives</v>
          </cell>
          <cell r="F2014" t="str">
            <v>New</v>
          </cell>
          <cell r="G2014" t="str">
            <v>College and University</v>
          </cell>
          <cell r="M2014">
            <v>9027.4108695652176</v>
          </cell>
        </row>
        <row r="2015">
          <cell r="B2015" t="str">
            <v>Chilled Water System - Variable Speed Drives</v>
          </cell>
          <cell r="F2015" t="str">
            <v>New</v>
          </cell>
          <cell r="G2015" t="str">
            <v>Grocery</v>
          </cell>
          <cell r="M2015">
            <v>9027.4108695652176</v>
          </cell>
        </row>
        <row r="2016">
          <cell r="B2016" t="str">
            <v>Chilled Water System - Variable Speed Drives</v>
          </cell>
          <cell r="F2016" t="str">
            <v>New</v>
          </cell>
          <cell r="G2016" t="str">
            <v>Healthcare</v>
          </cell>
          <cell r="M2016">
            <v>9027.4108695652176</v>
          </cell>
        </row>
        <row r="2017">
          <cell r="B2017" t="str">
            <v>Chilled Water System - Variable Speed Drives</v>
          </cell>
          <cell r="F2017" t="str">
            <v>New</v>
          </cell>
          <cell r="G2017" t="str">
            <v>Hospitals</v>
          </cell>
          <cell r="M2017">
            <v>9027.4108695652176</v>
          </cell>
        </row>
        <row r="2018">
          <cell r="B2018" t="str">
            <v>Chilled Water System - Variable Speed Drives</v>
          </cell>
          <cell r="F2018" t="str">
            <v>New</v>
          </cell>
          <cell r="G2018" t="str">
            <v>Institutional</v>
          </cell>
          <cell r="M2018">
            <v>9027.4108695652176</v>
          </cell>
        </row>
        <row r="2019">
          <cell r="B2019" t="str">
            <v>Chilled Water System - Variable Speed Drives</v>
          </cell>
          <cell r="F2019" t="str">
            <v>New</v>
          </cell>
          <cell r="G2019" t="str">
            <v>Lodging/Hospitality</v>
          </cell>
          <cell r="M2019">
            <v>9027.4108695652176</v>
          </cell>
        </row>
        <row r="2020">
          <cell r="B2020" t="str">
            <v>Chilled Water System - Variable Speed Drives</v>
          </cell>
          <cell r="F2020" t="str">
            <v>New</v>
          </cell>
          <cell r="G2020" t="str">
            <v>Miscellaneous</v>
          </cell>
          <cell r="M2020">
            <v>9027.4108695652176</v>
          </cell>
        </row>
        <row r="2021">
          <cell r="B2021" t="str">
            <v>Chilled Water System - Variable Speed Drives</v>
          </cell>
          <cell r="F2021" t="str">
            <v>New</v>
          </cell>
          <cell r="G2021" t="str">
            <v>Offices</v>
          </cell>
          <cell r="M2021">
            <v>9027.4108695652176</v>
          </cell>
        </row>
        <row r="2022">
          <cell r="B2022" t="str">
            <v>Chilled Water System - Variable Speed Drives</v>
          </cell>
          <cell r="F2022" t="str">
            <v>New</v>
          </cell>
          <cell r="G2022" t="str">
            <v>Restaurants</v>
          </cell>
          <cell r="M2022">
            <v>9027.4108695652176</v>
          </cell>
        </row>
        <row r="2023">
          <cell r="B2023" t="str">
            <v>Chilled Water System - Variable Speed Drives</v>
          </cell>
          <cell r="F2023" t="str">
            <v>New</v>
          </cell>
          <cell r="G2023" t="str">
            <v>Retail</v>
          </cell>
          <cell r="M2023">
            <v>9027.4108695652176</v>
          </cell>
        </row>
        <row r="2024">
          <cell r="B2024" t="str">
            <v>Chilled Water System - Variable Speed Drives</v>
          </cell>
          <cell r="F2024" t="str">
            <v>New</v>
          </cell>
          <cell r="G2024" t="str">
            <v>Schools K-12</v>
          </cell>
          <cell r="M2024">
            <v>9027.4108695652176</v>
          </cell>
        </row>
        <row r="2025">
          <cell r="B2025" t="str">
            <v>Chilled Water System - Variable Speed Drives</v>
          </cell>
          <cell r="F2025" t="str">
            <v>New</v>
          </cell>
          <cell r="G2025" t="str">
            <v>Warehouse</v>
          </cell>
          <cell r="M2025">
            <v>9027.4108695652176</v>
          </cell>
        </row>
        <row r="2026">
          <cell r="B2026" t="str">
            <v>Cool Roof</v>
          </cell>
          <cell r="F2026" t="str">
            <v>Existing</v>
          </cell>
          <cell r="G2026" t="str">
            <v>Assembly</v>
          </cell>
          <cell r="M2026">
            <v>0.17818715809018568</v>
          </cell>
        </row>
        <row r="2027">
          <cell r="B2027" t="str">
            <v>Cool Roof</v>
          </cell>
          <cell r="F2027" t="str">
            <v>Existing</v>
          </cell>
          <cell r="G2027" t="str">
            <v>College and University</v>
          </cell>
          <cell r="M2027">
            <v>0.17818715809018568</v>
          </cell>
        </row>
        <row r="2028">
          <cell r="B2028" t="str">
            <v>Cool Roof</v>
          </cell>
          <cell r="F2028" t="str">
            <v>Existing</v>
          </cell>
          <cell r="G2028" t="str">
            <v>Grocery</v>
          </cell>
          <cell r="M2028">
            <v>0.17818715809018568</v>
          </cell>
        </row>
        <row r="2029">
          <cell r="B2029" t="str">
            <v>Cool Roof</v>
          </cell>
          <cell r="F2029" t="str">
            <v>Existing</v>
          </cell>
          <cell r="G2029" t="str">
            <v>Healthcare</v>
          </cell>
          <cell r="M2029">
            <v>0.17818715809018568</v>
          </cell>
        </row>
        <row r="2030">
          <cell r="B2030" t="str">
            <v>Cool Roof</v>
          </cell>
          <cell r="F2030" t="str">
            <v>Existing</v>
          </cell>
          <cell r="G2030" t="str">
            <v>Hospitals</v>
          </cell>
          <cell r="M2030">
            <v>0.17818715809018568</v>
          </cell>
        </row>
        <row r="2031">
          <cell r="B2031" t="str">
            <v>Cool Roof</v>
          </cell>
          <cell r="F2031" t="str">
            <v>Existing</v>
          </cell>
          <cell r="G2031" t="str">
            <v>Institutional</v>
          </cell>
          <cell r="M2031">
            <v>0.17818715809018568</v>
          </cell>
        </row>
        <row r="2032">
          <cell r="B2032" t="str">
            <v>Cool Roof</v>
          </cell>
          <cell r="F2032" t="str">
            <v>Existing</v>
          </cell>
          <cell r="G2032" t="str">
            <v>Lodging/Hospitality</v>
          </cell>
          <cell r="M2032">
            <v>0.17818715809018568</v>
          </cell>
        </row>
        <row r="2033">
          <cell r="B2033" t="str">
            <v>Cool Roof</v>
          </cell>
          <cell r="F2033" t="str">
            <v>Existing</v>
          </cell>
          <cell r="G2033" t="str">
            <v>Miscellaneous</v>
          </cell>
          <cell r="M2033">
            <v>0.17818715809018568</v>
          </cell>
        </row>
        <row r="2034">
          <cell r="B2034" t="str">
            <v>Cool Roof</v>
          </cell>
          <cell r="F2034" t="str">
            <v>Existing</v>
          </cell>
          <cell r="G2034" t="str">
            <v>Offices</v>
          </cell>
          <cell r="M2034">
            <v>0.17818715809018568</v>
          </cell>
        </row>
        <row r="2035">
          <cell r="B2035" t="str">
            <v>Cool Roof</v>
          </cell>
          <cell r="F2035" t="str">
            <v>Existing</v>
          </cell>
          <cell r="G2035" t="str">
            <v>Restaurants</v>
          </cell>
          <cell r="M2035">
            <v>0.17818715809018568</v>
          </cell>
        </row>
        <row r="2036">
          <cell r="B2036" t="str">
            <v>Cool Roof</v>
          </cell>
          <cell r="F2036" t="str">
            <v>Existing</v>
          </cell>
          <cell r="G2036" t="str">
            <v>Retail</v>
          </cell>
          <cell r="M2036">
            <v>0.17818715809018568</v>
          </cell>
        </row>
        <row r="2037">
          <cell r="B2037" t="str">
            <v>Cool Roof</v>
          </cell>
          <cell r="F2037" t="str">
            <v>Existing</v>
          </cell>
          <cell r="G2037" t="str">
            <v>Schools K-12</v>
          </cell>
          <cell r="M2037">
            <v>0.17818715809018568</v>
          </cell>
        </row>
        <row r="2038">
          <cell r="B2038" t="str">
            <v>Cool Roof</v>
          </cell>
          <cell r="F2038" t="str">
            <v>Existing</v>
          </cell>
          <cell r="G2038" t="str">
            <v>Warehouse</v>
          </cell>
          <cell r="M2038">
            <v>0.17818715809018568</v>
          </cell>
        </row>
        <row r="2039">
          <cell r="B2039" t="str">
            <v>Cool Roof</v>
          </cell>
          <cell r="F2039" t="str">
            <v>New</v>
          </cell>
          <cell r="G2039" t="str">
            <v>Assembly</v>
          </cell>
          <cell r="M2039">
            <v>0.17775134278846152</v>
          </cell>
        </row>
        <row r="2040">
          <cell r="B2040" t="str">
            <v>Cool Roof</v>
          </cell>
          <cell r="F2040" t="str">
            <v>New</v>
          </cell>
          <cell r="G2040" t="str">
            <v>College and University</v>
          </cell>
          <cell r="M2040">
            <v>0.17775134278846152</v>
          </cell>
        </row>
        <row r="2041">
          <cell r="B2041" t="str">
            <v>Cool Roof</v>
          </cell>
          <cell r="F2041" t="str">
            <v>New</v>
          </cell>
          <cell r="G2041" t="str">
            <v>Grocery</v>
          </cell>
          <cell r="M2041">
            <v>0.17775134278846152</v>
          </cell>
        </row>
        <row r="2042">
          <cell r="B2042" t="str">
            <v>Cool Roof</v>
          </cell>
          <cell r="F2042" t="str">
            <v>New</v>
          </cell>
          <cell r="G2042" t="str">
            <v>Healthcare</v>
          </cell>
          <cell r="M2042">
            <v>0.17775134278846152</v>
          </cell>
        </row>
        <row r="2043">
          <cell r="B2043" t="str">
            <v>Cool Roof</v>
          </cell>
          <cell r="F2043" t="str">
            <v>New</v>
          </cell>
          <cell r="G2043" t="str">
            <v>Hospitals</v>
          </cell>
          <cell r="M2043">
            <v>0.17775134278846152</v>
          </cell>
        </row>
        <row r="2044">
          <cell r="B2044" t="str">
            <v>Cool Roof</v>
          </cell>
          <cell r="F2044" t="str">
            <v>New</v>
          </cell>
          <cell r="G2044" t="str">
            <v>Institutional</v>
          </cell>
          <cell r="M2044">
            <v>0.17775134278846152</v>
          </cell>
        </row>
        <row r="2045">
          <cell r="B2045" t="str">
            <v>Cool Roof</v>
          </cell>
          <cell r="F2045" t="str">
            <v>New</v>
          </cell>
          <cell r="G2045" t="str">
            <v>Lodging/Hospitality</v>
          </cell>
          <cell r="M2045">
            <v>0.17775134278846152</v>
          </cell>
        </row>
        <row r="2046">
          <cell r="B2046" t="str">
            <v>Cool Roof</v>
          </cell>
          <cell r="F2046" t="str">
            <v>New</v>
          </cell>
          <cell r="G2046" t="str">
            <v>Miscellaneous</v>
          </cell>
          <cell r="M2046">
            <v>0.17775134278846152</v>
          </cell>
        </row>
        <row r="2047">
          <cell r="B2047" t="str">
            <v>Cool Roof</v>
          </cell>
          <cell r="F2047" t="str">
            <v>New</v>
          </cell>
          <cell r="G2047" t="str">
            <v>Offices</v>
          </cell>
          <cell r="M2047">
            <v>0.17775134278846152</v>
          </cell>
        </row>
        <row r="2048">
          <cell r="B2048" t="str">
            <v>Cool Roof</v>
          </cell>
          <cell r="F2048" t="str">
            <v>New</v>
          </cell>
          <cell r="G2048" t="str">
            <v>Restaurants</v>
          </cell>
          <cell r="M2048">
            <v>0.17775134278846152</v>
          </cell>
        </row>
        <row r="2049">
          <cell r="B2049" t="str">
            <v>Cool Roof</v>
          </cell>
          <cell r="F2049" t="str">
            <v>New</v>
          </cell>
          <cell r="G2049" t="str">
            <v>Retail</v>
          </cell>
          <cell r="M2049">
            <v>0.17775134278846152</v>
          </cell>
        </row>
        <row r="2050">
          <cell r="B2050" t="str">
            <v>Cool Roof</v>
          </cell>
          <cell r="F2050" t="str">
            <v>New</v>
          </cell>
          <cell r="G2050" t="str">
            <v>Schools K-12</v>
          </cell>
          <cell r="M2050">
            <v>0.17775134278846152</v>
          </cell>
        </row>
        <row r="2051">
          <cell r="B2051" t="str">
            <v>Cool Roof</v>
          </cell>
          <cell r="F2051" t="str">
            <v>New</v>
          </cell>
          <cell r="G2051" t="str">
            <v>Warehouse</v>
          </cell>
          <cell r="M2051">
            <v>0.17775134278846152</v>
          </cell>
        </row>
        <row r="2052">
          <cell r="B2052" t="str">
            <v>Dedicated Outdoor Air System on VRF unit</v>
          </cell>
          <cell r="F2052" t="str">
            <v>Existing</v>
          </cell>
          <cell r="G2052" t="str">
            <v>Assembly</v>
          </cell>
          <cell r="M2052">
            <v>976.50861663209139</v>
          </cell>
        </row>
        <row r="2053">
          <cell r="B2053" t="str">
            <v>Dedicated Outdoor Air System on VRF unit</v>
          </cell>
          <cell r="F2053" t="str">
            <v>Existing</v>
          </cell>
          <cell r="G2053" t="str">
            <v>College and University</v>
          </cell>
          <cell r="M2053">
            <v>1082.2859703813754</v>
          </cell>
        </row>
        <row r="2054">
          <cell r="B2054" t="str">
            <v>Dedicated Outdoor Air System on VRF unit</v>
          </cell>
          <cell r="F2054" t="str">
            <v>Existing</v>
          </cell>
          <cell r="G2054" t="str">
            <v>Grocery</v>
          </cell>
          <cell r="M2054">
            <v>550.78032469420305</v>
          </cell>
        </row>
        <row r="2055">
          <cell r="B2055" t="str">
            <v>Dedicated Outdoor Air System on VRF unit</v>
          </cell>
          <cell r="F2055" t="str">
            <v>Existing</v>
          </cell>
          <cell r="G2055" t="str">
            <v>Healthcare</v>
          </cell>
          <cell r="M2055">
            <v>2118.9502937159828</v>
          </cell>
        </row>
        <row r="2056">
          <cell r="B2056" t="str">
            <v>Dedicated Outdoor Air System on VRF unit</v>
          </cell>
          <cell r="F2056" t="str">
            <v>Existing</v>
          </cell>
          <cell r="G2056" t="str">
            <v>Hospitals</v>
          </cell>
          <cell r="M2056">
            <v>2010.0942013836143</v>
          </cell>
        </row>
        <row r="2057">
          <cell r="B2057" t="str">
            <v>Dedicated Outdoor Air System on VRF unit</v>
          </cell>
          <cell r="F2057" t="str">
            <v>Existing</v>
          </cell>
          <cell r="G2057" t="str">
            <v>Institutional</v>
          </cell>
          <cell r="M2057">
            <v>530.70389530822069</v>
          </cell>
        </row>
        <row r="2058">
          <cell r="B2058" t="str">
            <v>Dedicated Outdoor Air System on VRF unit</v>
          </cell>
          <cell r="F2058" t="str">
            <v>Existing</v>
          </cell>
          <cell r="G2058" t="str">
            <v>Lodging/Hospitality</v>
          </cell>
          <cell r="M2058">
            <v>1607.2787587353259</v>
          </cell>
        </row>
        <row r="2059">
          <cell r="B2059" t="str">
            <v>Dedicated Outdoor Air System on VRF unit</v>
          </cell>
          <cell r="F2059" t="str">
            <v>Existing</v>
          </cell>
          <cell r="G2059" t="str">
            <v>Miscellaneous</v>
          </cell>
          <cell r="M2059">
            <v>545.34685072779462</v>
          </cell>
        </row>
        <row r="2060">
          <cell r="B2060" t="str">
            <v>Dedicated Outdoor Air System on VRF unit</v>
          </cell>
          <cell r="F2060" t="str">
            <v>Existing</v>
          </cell>
          <cell r="G2060" t="str">
            <v>Offices</v>
          </cell>
          <cell r="M2060">
            <v>1093.7768543272227</v>
          </cell>
        </row>
        <row r="2061">
          <cell r="B2061" t="str">
            <v>Dedicated Outdoor Air System on VRF unit</v>
          </cell>
          <cell r="F2061" t="str">
            <v>Existing</v>
          </cell>
          <cell r="G2061" t="str">
            <v>Restaurants</v>
          </cell>
          <cell r="M2061">
            <v>1602.5298079365191</v>
          </cell>
        </row>
        <row r="2062">
          <cell r="B2062" t="str">
            <v>Dedicated Outdoor Air System on VRF unit</v>
          </cell>
          <cell r="F2062" t="str">
            <v>Existing</v>
          </cell>
          <cell r="G2062" t="str">
            <v>Retail</v>
          </cell>
          <cell r="M2062">
            <v>1250.3738804078312</v>
          </cell>
        </row>
        <row r="2063">
          <cell r="B2063" t="str">
            <v>Dedicated Outdoor Air System on VRF unit</v>
          </cell>
          <cell r="F2063" t="str">
            <v>Existing</v>
          </cell>
          <cell r="G2063" t="str">
            <v>Schools K-12</v>
          </cell>
          <cell r="M2063">
            <v>1088.0704102262896</v>
          </cell>
        </row>
        <row r="2064">
          <cell r="B2064" t="str">
            <v>Dedicated Outdoor Air System on VRF unit</v>
          </cell>
          <cell r="F2064" t="str">
            <v>Existing</v>
          </cell>
          <cell r="G2064" t="str">
            <v>Warehouse</v>
          </cell>
          <cell r="M2064">
            <v>239.85001787146967</v>
          </cell>
        </row>
        <row r="2065">
          <cell r="B2065" t="str">
            <v>Dedicated Outdoor Air System on VRF unit</v>
          </cell>
          <cell r="F2065" t="str">
            <v>New</v>
          </cell>
          <cell r="G2065" t="str">
            <v>Assembly</v>
          </cell>
          <cell r="M2065">
            <v>976.50861663209139</v>
          </cell>
        </row>
        <row r="2066">
          <cell r="B2066" t="str">
            <v>Dedicated Outdoor Air System on VRF unit</v>
          </cell>
          <cell r="F2066" t="str">
            <v>New</v>
          </cell>
          <cell r="G2066" t="str">
            <v>College and University</v>
          </cell>
          <cell r="M2066">
            <v>1082.2859703813754</v>
          </cell>
        </row>
        <row r="2067">
          <cell r="B2067" t="str">
            <v>Dedicated Outdoor Air System on VRF unit</v>
          </cell>
          <cell r="F2067" t="str">
            <v>New</v>
          </cell>
          <cell r="G2067" t="str">
            <v>Grocery</v>
          </cell>
          <cell r="M2067">
            <v>550.78032469420305</v>
          </cell>
        </row>
        <row r="2068">
          <cell r="B2068" t="str">
            <v>Dedicated Outdoor Air System on VRF unit</v>
          </cell>
          <cell r="F2068" t="str">
            <v>New</v>
          </cell>
          <cell r="G2068" t="str">
            <v>Healthcare</v>
          </cell>
          <cell r="M2068">
            <v>2118.9502937159828</v>
          </cell>
        </row>
        <row r="2069">
          <cell r="B2069" t="str">
            <v>Dedicated Outdoor Air System on VRF unit</v>
          </cell>
          <cell r="F2069" t="str">
            <v>New</v>
          </cell>
          <cell r="G2069" t="str">
            <v>Hospitals</v>
          </cell>
          <cell r="M2069">
            <v>2010.0942013836143</v>
          </cell>
        </row>
        <row r="2070">
          <cell r="B2070" t="str">
            <v>Dedicated Outdoor Air System on VRF unit</v>
          </cell>
          <cell r="F2070" t="str">
            <v>New</v>
          </cell>
          <cell r="G2070" t="str">
            <v>Institutional</v>
          </cell>
          <cell r="M2070">
            <v>530.70389530822069</v>
          </cell>
        </row>
        <row r="2071">
          <cell r="B2071" t="str">
            <v>Dedicated Outdoor Air System on VRF unit</v>
          </cell>
          <cell r="F2071" t="str">
            <v>New</v>
          </cell>
          <cell r="G2071" t="str">
            <v>Lodging/Hospitality</v>
          </cell>
          <cell r="M2071">
            <v>1607.2787587353259</v>
          </cell>
        </row>
        <row r="2072">
          <cell r="B2072" t="str">
            <v>Dedicated Outdoor Air System on VRF unit</v>
          </cell>
          <cell r="F2072" t="str">
            <v>New</v>
          </cell>
          <cell r="G2072" t="str">
            <v>Miscellaneous</v>
          </cell>
          <cell r="M2072">
            <v>545.34685072779462</v>
          </cell>
        </row>
        <row r="2073">
          <cell r="B2073" t="str">
            <v>Dedicated Outdoor Air System on VRF unit</v>
          </cell>
          <cell r="F2073" t="str">
            <v>New</v>
          </cell>
          <cell r="G2073" t="str">
            <v>Offices</v>
          </cell>
          <cell r="M2073">
            <v>1093.7768543272227</v>
          </cell>
        </row>
        <row r="2074">
          <cell r="B2074" t="str">
            <v>Dedicated Outdoor Air System on VRF unit</v>
          </cell>
          <cell r="F2074" t="str">
            <v>New</v>
          </cell>
          <cell r="G2074" t="str">
            <v>Restaurants</v>
          </cell>
          <cell r="M2074">
            <v>1602.5298079365191</v>
          </cell>
        </row>
        <row r="2075">
          <cell r="B2075" t="str">
            <v>Dedicated Outdoor Air System on VRF unit</v>
          </cell>
          <cell r="F2075" t="str">
            <v>New</v>
          </cell>
          <cell r="G2075" t="str">
            <v>Retail</v>
          </cell>
          <cell r="M2075">
            <v>1250.3738804078312</v>
          </cell>
        </row>
        <row r="2076">
          <cell r="B2076" t="str">
            <v>Dedicated Outdoor Air System on VRF unit</v>
          </cell>
          <cell r="F2076" t="str">
            <v>New</v>
          </cell>
          <cell r="G2076" t="str">
            <v>Schools K-12</v>
          </cell>
          <cell r="M2076">
            <v>1088.0704102262896</v>
          </cell>
        </row>
        <row r="2077">
          <cell r="B2077" t="str">
            <v>Dedicated Outdoor Air System on VRF unit</v>
          </cell>
          <cell r="F2077" t="str">
            <v>New</v>
          </cell>
          <cell r="G2077" t="str">
            <v>Warehouse</v>
          </cell>
          <cell r="M2077">
            <v>239.85001787146967</v>
          </cell>
        </row>
        <row r="2078">
          <cell r="B2078" t="str">
            <v>Destratification Fans</v>
          </cell>
          <cell r="F2078" t="str">
            <v>Existing</v>
          </cell>
          <cell r="G2078" t="str">
            <v>Assembly</v>
          </cell>
          <cell r="M2078">
            <v>277.97198558181066</v>
          </cell>
        </row>
        <row r="2079">
          <cell r="B2079" t="str">
            <v>Destratification Fans</v>
          </cell>
          <cell r="F2079" t="str">
            <v>Existing</v>
          </cell>
          <cell r="G2079" t="str">
            <v>College and University</v>
          </cell>
          <cell r="M2079">
            <v>505.66732607443004</v>
          </cell>
        </row>
        <row r="2080">
          <cell r="B2080" t="str">
            <v>Destratification Fans</v>
          </cell>
          <cell r="F2080" t="str">
            <v>Existing</v>
          </cell>
          <cell r="G2080" t="str">
            <v>Grocery</v>
          </cell>
          <cell r="M2080">
            <v>182.12380080783453</v>
          </cell>
        </row>
        <row r="2081">
          <cell r="B2081" t="str">
            <v>Destratification Fans</v>
          </cell>
          <cell r="F2081" t="str">
            <v>Existing</v>
          </cell>
          <cell r="G2081" t="str">
            <v>Healthcare</v>
          </cell>
          <cell r="M2081">
            <v>455.51702386465558</v>
          </cell>
        </row>
        <row r="2082">
          <cell r="B2082" t="str">
            <v>Destratification Fans</v>
          </cell>
          <cell r="F2082" t="str">
            <v>Existing</v>
          </cell>
          <cell r="G2082" t="str">
            <v>Hospitals</v>
          </cell>
          <cell r="M2082">
            <v>899.48168656484972</v>
          </cell>
        </row>
        <row r="2083">
          <cell r="B2083" t="str">
            <v>Destratification Fans</v>
          </cell>
          <cell r="F2083" t="str">
            <v>Existing</v>
          </cell>
          <cell r="G2083" t="str">
            <v>Institutional</v>
          </cell>
          <cell r="M2083">
            <v>100.1274208670156</v>
          </cell>
        </row>
        <row r="2084">
          <cell r="B2084" t="str">
            <v>Destratification Fans</v>
          </cell>
          <cell r="F2084" t="str">
            <v>Existing</v>
          </cell>
          <cell r="G2084" t="str">
            <v>Lodging/Hospitality</v>
          </cell>
          <cell r="M2084">
            <v>151.0458581101627</v>
          </cell>
        </row>
        <row r="2085">
          <cell r="B2085" t="str">
            <v>Destratification Fans</v>
          </cell>
          <cell r="F2085" t="str">
            <v>Existing</v>
          </cell>
          <cell r="G2085" t="str">
            <v>Miscellaneous</v>
          </cell>
          <cell r="M2085">
            <v>230.83940981420389</v>
          </cell>
        </row>
        <row r="2086">
          <cell r="B2086" t="str">
            <v>Destratification Fans</v>
          </cell>
          <cell r="F2086" t="str">
            <v>Existing</v>
          </cell>
          <cell r="G2086" t="str">
            <v>Offices</v>
          </cell>
          <cell r="M2086">
            <v>50.556967646304948</v>
          </cell>
        </row>
        <row r="2087">
          <cell r="B2087" t="str">
            <v>Destratification Fans</v>
          </cell>
          <cell r="F2087" t="str">
            <v>Existing</v>
          </cell>
          <cell r="G2087" t="str">
            <v>Restaurants</v>
          </cell>
          <cell r="M2087">
            <v>399.57774584166941</v>
          </cell>
        </row>
        <row r="2088">
          <cell r="B2088" t="str">
            <v>Destratification Fans</v>
          </cell>
          <cell r="F2088" t="str">
            <v>Existing</v>
          </cell>
          <cell r="G2088" t="str">
            <v>Retail</v>
          </cell>
          <cell r="M2088">
            <v>478.16425153174509</v>
          </cell>
        </row>
        <row r="2089">
          <cell r="B2089" t="str">
            <v>Destratification Fans</v>
          </cell>
          <cell r="F2089" t="str">
            <v>Existing</v>
          </cell>
          <cell r="G2089" t="str">
            <v>Schools K-12</v>
          </cell>
          <cell r="M2089">
            <v>1511.9028442881299</v>
          </cell>
        </row>
        <row r="2090">
          <cell r="B2090" t="str">
            <v>Destratification Fans</v>
          </cell>
          <cell r="F2090" t="str">
            <v>Existing</v>
          </cell>
          <cell r="G2090" t="str">
            <v>Warehouse</v>
          </cell>
          <cell r="M2090">
            <v>165.73526261469115</v>
          </cell>
        </row>
        <row r="2091">
          <cell r="B2091" t="str">
            <v>Destratification Fans</v>
          </cell>
          <cell r="F2091" t="str">
            <v>New</v>
          </cell>
          <cell r="G2091" t="str">
            <v>Assembly</v>
          </cell>
          <cell r="M2091">
            <v>277.97198558181066</v>
          </cell>
        </row>
        <row r="2092">
          <cell r="B2092" t="str">
            <v>Destratification Fans</v>
          </cell>
          <cell r="F2092" t="str">
            <v>New</v>
          </cell>
          <cell r="G2092" t="str">
            <v>College and University</v>
          </cell>
          <cell r="M2092">
            <v>505.66732607443004</v>
          </cell>
        </row>
        <row r="2093">
          <cell r="B2093" t="str">
            <v>Destratification Fans</v>
          </cell>
          <cell r="F2093" t="str">
            <v>New</v>
          </cell>
          <cell r="G2093" t="str">
            <v>Grocery</v>
          </cell>
          <cell r="M2093">
            <v>182.12380080783453</v>
          </cell>
        </row>
        <row r="2094">
          <cell r="B2094" t="str">
            <v>Destratification Fans</v>
          </cell>
          <cell r="F2094" t="str">
            <v>New</v>
          </cell>
          <cell r="G2094" t="str">
            <v>Healthcare</v>
          </cell>
          <cell r="M2094">
            <v>455.51702386465558</v>
          </cell>
        </row>
        <row r="2095">
          <cell r="B2095" t="str">
            <v>Destratification Fans</v>
          </cell>
          <cell r="F2095" t="str">
            <v>New</v>
          </cell>
          <cell r="G2095" t="str">
            <v>Hospitals</v>
          </cell>
          <cell r="M2095">
            <v>899.48168656484972</v>
          </cell>
        </row>
        <row r="2096">
          <cell r="B2096" t="str">
            <v>Destratification Fans</v>
          </cell>
          <cell r="F2096" t="str">
            <v>New</v>
          </cell>
          <cell r="G2096" t="str">
            <v>Institutional</v>
          </cell>
          <cell r="M2096">
            <v>100.1274208670156</v>
          </cell>
        </row>
        <row r="2097">
          <cell r="B2097" t="str">
            <v>Destratification Fans</v>
          </cell>
          <cell r="F2097" t="str">
            <v>New</v>
          </cell>
          <cell r="G2097" t="str">
            <v>Lodging/Hospitality</v>
          </cell>
          <cell r="M2097">
            <v>151.0458581101627</v>
          </cell>
        </row>
        <row r="2098">
          <cell r="B2098" t="str">
            <v>Destratification Fans</v>
          </cell>
          <cell r="F2098" t="str">
            <v>New</v>
          </cell>
          <cell r="G2098" t="str">
            <v>Miscellaneous</v>
          </cell>
          <cell r="M2098">
            <v>230.83940981420389</v>
          </cell>
        </row>
        <row r="2099">
          <cell r="B2099" t="str">
            <v>Destratification Fans</v>
          </cell>
          <cell r="F2099" t="str">
            <v>New</v>
          </cell>
          <cell r="G2099" t="str">
            <v>Offices</v>
          </cell>
          <cell r="M2099">
            <v>50.556967646304948</v>
          </cell>
        </row>
        <row r="2100">
          <cell r="B2100" t="str">
            <v>Destratification Fans</v>
          </cell>
          <cell r="F2100" t="str">
            <v>New</v>
          </cell>
          <cell r="G2100" t="str">
            <v>Restaurants</v>
          </cell>
          <cell r="M2100">
            <v>399.57774584166941</v>
          </cell>
        </row>
        <row r="2101">
          <cell r="B2101" t="str">
            <v>Destratification Fans</v>
          </cell>
          <cell r="F2101" t="str">
            <v>New</v>
          </cell>
          <cell r="G2101" t="str">
            <v>Retail</v>
          </cell>
          <cell r="M2101">
            <v>478.16425153174509</v>
          </cell>
        </row>
        <row r="2102">
          <cell r="B2102" t="str">
            <v>Destratification Fans</v>
          </cell>
          <cell r="F2102" t="str">
            <v>New</v>
          </cell>
          <cell r="G2102" t="str">
            <v>Schools K-12</v>
          </cell>
          <cell r="M2102">
            <v>1511.9028442881299</v>
          </cell>
        </row>
        <row r="2103">
          <cell r="B2103" t="str">
            <v>Destratification Fans</v>
          </cell>
          <cell r="F2103" t="str">
            <v>New</v>
          </cell>
          <cell r="G2103" t="str">
            <v>Warehouse</v>
          </cell>
          <cell r="M2103">
            <v>165.73526261469115</v>
          </cell>
        </row>
        <row r="2104">
          <cell r="B2104" t="str">
            <v>Duct Insulation</v>
          </cell>
          <cell r="F2104" t="str">
            <v>Existing</v>
          </cell>
          <cell r="G2104" t="str">
            <v>Assembly</v>
          </cell>
          <cell r="M2104">
            <v>983.32010339860506</v>
          </cell>
        </row>
        <row r="2105">
          <cell r="B2105" t="str">
            <v>Duct Insulation</v>
          </cell>
          <cell r="F2105" t="str">
            <v>Existing</v>
          </cell>
          <cell r="G2105" t="str">
            <v>College and University</v>
          </cell>
          <cell r="M2105">
            <v>5872.9828183244972</v>
          </cell>
        </row>
        <row r="2106">
          <cell r="B2106" t="str">
            <v>Duct Insulation</v>
          </cell>
          <cell r="F2106" t="str">
            <v>Existing</v>
          </cell>
          <cell r="G2106" t="str">
            <v>Grocery</v>
          </cell>
          <cell r="M2106">
            <v>2367.4384021395012</v>
          </cell>
        </row>
        <row r="2107">
          <cell r="B2107" t="str">
            <v>Duct Insulation</v>
          </cell>
          <cell r="F2107" t="str">
            <v>Existing</v>
          </cell>
          <cell r="G2107" t="str">
            <v>Healthcare</v>
          </cell>
          <cell r="M2107">
            <v>4132.3740779396076</v>
          </cell>
        </row>
        <row r="2108">
          <cell r="B2108" t="str">
            <v>Duct Insulation</v>
          </cell>
          <cell r="F2108" t="str">
            <v>Existing</v>
          </cell>
          <cell r="G2108" t="str">
            <v>Hospitals</v>
          </cell>
          <cell r="M2108">
            <v>43058.68769795839</v>
          </cell>
        </row>
        <row r="2109">
          <cell r="B2109" t="str">
            <v>Duct Insulation</v>
          </cell>
          <cell r="F2109" t="str">
            <v>Existing</v>
          </cell>
          <cell r="G2109" t="str">
            <v>Institutional</v>
          </cell>
          <cell r="M2109">
            <v>4777.068439401246</v>
          </cell>
        </row>
        <row r="2110">
          <cell r="B2110" t="str">
            <v>Duct Insulation</v>
          </cell>
          <cell r="F2110" t="str">
            <v>Existing</v>
          </cell>
          <cell r="G2110" t="str">
            <v>Lodging/Hospitality</v>
          </cell>
          <cell r="M2110">
            <v>3918.7435080872219</v>
          </cell>
        </row>
        <row r="2111">
          <cell r="B2111" t="str">
            <v>Duct Insulation</v>
          </cell>
          <cell r="F2111" t="str">
            <v>Existing</v>
          </cell>
          <cell r="G2111" t="str">
            <v>Miscellaneous</v>
          </cell>
          <cell r="M2111">
            <v>45543.061073153774</v>
          </cell>
        </row>
        <row r="2112">
          <cell r="B2112" t="str">
            <v>Duct Insulation</v>
          </cell>
          <cell r="F2112" t="str">
            <v>Existing</v>
          </cell>
          <cell r="G2112" t="str">
            <v>Offices</v>
          </cell>
          <cell r="M2112">
            <v>3404.3613310325627</v>
          </cell>
        </row>
        <row r="2113">
          <cell r="B2113" t="str">
            <v>Duct Insulation</v>
          </cell>
          <cell r="F2113" t="str">
            <v>Existing</v>
          </cell>
          <cell r="G2113" t="str">
            <v>Restaurants</v>
          </cell>
          <cell r="M2113">
            <v>2466.8852734158268</v>
          </cell>
        </row>
        <row r="2114">
          <cell r="B2114" t="str">
            <v>Duct Insulation</v>
          </cell>
          <cell r="F2114" t="str">
            <v>Existing</v>
          </cell>
          <cell r="G2114" t="str">
            <v>Retail</v>
          </cell>
          <cell r="M2114">
            <v>1077.4754139786717</v>
          </cell>
        </row>
        <row r="2115">
          <cell r="B2115" t="str">
            <v>Duct Insulation</v>
          </cell>
          <cell r="F2115" t="str">
            <v>Existing</v>
          </cell>
          <cell r="G2115" t="str">
            <v>Schools K-12</v>
          </cell>
          <cell r="M2115">
            <v>4026.6262936589583</v>
          </cell>
        </row>
        <row r="2116">
          <cell r="B2116" t="str">
            <v>Duct Insulation</v>
          </cell>
          <cell r="F2116" t="str">
            <v>Existing</v>
          </cell>
          <cell r="G2116" t="str">
            <v>Warehouse</v>
          </cell>
          <cell r="M2116">
            <v>400.00660277715639</v>
          </cell>
        </row>
        <row r="2117">
          <cell r="B2117" t="str">
            <v>Duct Insulation</v>
          </cell>
          <cell r="F2117" t="str">
            <v>New</v>
          </cell>
          <cell r="G2117" t="str">
            <v>Assembly</v>
          </cell>
          <cell r="M2117">
            <v>983.32010339860506</v>
          </cell>
        </row>
        <row r="2118">
          <cell r="B2118" t="str">
            <v>Duct Insulation</v>
          </cell>
          <cell r="F2118" t="str">
            <v>New</v>
          </cell>
          <cell r="G2118" t="str">
            <v>College and University</v>
          </cell>
          <cell r="M2118">
            <v>5872.9828183244972</v>
          </cell>
        </row>
        <row r="2119">
          <cell r="B2119" t="str">
            <v>Duct Insulation</v>
          </cell>
          <cell r="F2119" t="str">
            <v>New</v>
          </cell>
          <cell r="G2119" t="str">
            <v>Grocery</v>
          </cell>
          <cell r="M2119">
            <v>2367.4384021395012</v>
          </cell>
        </row>
        <row r="2120">
          <cell r="B2120" t="str">
            <v>Duct Insulation</v>
          </cell>
          <cell r="F2120" t="str">
            <v>New</v>
          </cell>
          <cell r="G2120" t="str">
            <v>Healthcare</v>
          </cell>
          <cell r="M2120">
            <v>4132.3740779396076</v>
          </cell>
        </row>
        <row r="2121">
          <cell r="B2121" t="str">
            <v>Duct Insulation</v>
          </cell>
          <cell r="F2121" t="str">
            <v>New</v>
          </cell>
          <cell r="G2121" t="str">
            <v>Hospitals</v>
          </cell>
          <cell r="M2121">
            <v>43058.68769795839</v>
          </cell>
        </row>
        <row r="2122">
          <cell r="B2122" t="str">
            <v>Duct Insulation</v>
          </cell>
          <cell r="F2122" t="str">
            <v>New</v>
          </cell>
          <cell r="G2122" t="str">
            <v>Institutional</v>
          </cell>
          <cell r="M2122">
            <v>4777.068439401246</v>
          </cell>
        </row>
        <row r="2123">
          <cell r="B2123" t="str">
            <v>Duct Insulation</v>
          </cell>
          <cell r="F2123" t="str">
            <v>New</v>
          </cell>
          <cell r="G2123" t="str">
            <v>Lodging/Hospitality</v>
          </cell>
          <cell r="M2123">
            <v>3918.7435080872219</v>
          </cell>
        </row>
        <row r="2124">
          <cell r="B2124" t="str">
            <v>Duct Insulation</v>
          </cell>
          <cell r="F2124" t="str">
            <v>New</v>
          </cell>
          <cell r="G2124" t="str">
            <v>Miscellaneous</v>
          </cell>
          <cell r="M2124">
            <v>45543.061073153774</v>
          </cell>
        </row>
        <row r="2125">
          <cell r="B2125" t="str">
            <v>Duct Insulation</v>
          </cell>
          <cell r="F2125" t="str">
            <v>New</v>
          </cell>
          <cell r="G2125" t="str">
            <v>Offices</v>
          </cell>
          <cell r="M2125">
            <v>3404.3613310325627</v>
          </cell>
        </row>
        <row r="2126">
          <cell r="B2126" t="str">
            <v>Duct Insulation</v>
          </cell>
          <cell r="F2126" t="str">
            <v>New</v>
          </cell>
          <cell r="G2126" t="str">
            <v>Restaurants</v>
          </cell>
          <cell r="M2126">
            <v>2466.8852734158268</v>
          </cell>
        </row>
        <row r="2127">
          <cell r="B2127" t="str">
            <v>Duct Insulation</v>
          </cell>
          <cell r="F2127" t="str">
            <v>New</v>
          </cell>
          <cell r="G2127" t="str">
            <v>Retail</v>
          </cell>
          <cell r="M2127">
            <v>1077.4754139786717</v>
          </cell>
        </row>
        <row r="2128">
          <cell r="B2128" t="str">
            <v>Duct Insulation</v>
          </cell>
          <cell r="F2128" t="str">
            <v>New</v>
          </cell>
          <cell r="G2128" t="str">
            <v>Schools K-12</v>
          </cell>
          <cell r="M2128">
            <v>4026.6262936589583</v>
          </cell>
        </row>
        <row r="2129">
          <cell r="B2129" t="str">
            <v>Duct Insulation</v>
          </cell>
          <cell r="F2129" t="str">
            <v>New</v>
          </cell>
          <cell r="G2129" t="str">
            <v>Warehouse</v>
          </cell>
          <cell r="M2129">
            <v>400.00660277715639</v>
          </cell>
        </row>
        <row r="2130">
          <cell r="B2130" t="str">
            <v>Duct Sealing Repair</v>
          </cell>
          <cell r="F2130" t="str">
            <v>Existing</v>
          </cell>
          <cell r="G2130" t="str">
            <v>Assembly</v>
          </cell>
          <cell r="M2130">
            <v>5769.3882120929884</v>
          </cell>
        </row>
        <row r="2131">
          <cell r="B2131" t="str">
            <v>Duct Sealing Repair</v>
          </cell>
          <cell r="F2131" t="str">
            <v>Existing</v>
          </cell>
          <cell r="G2131" t="str">
            <v>College and University</v>
          </cell>
          <cell r="M2131">
            <v>34458.278362006371</v>
          </cell>
        </row>
        <row r="2132">
          <cell r="B2132" t="str">
            <v>Duct Sealing Repair</v>
          </cell>
          <cell r="F2132" t="str">
            <v>Existing</v>
          </cell>
          <cell r="G2132" t="str">
            <v>Grocery</v>
          </cell>
          <cell r="M2132">
            <v>13890.360995317851</v>
          </cell>
        </row>
        <row r="2133">
          <cell r="B2133" t="str">
            <v>Duct Sealing Repair</v>
          </cell>
          <cell r="F2133" t="str">
            <v>Existing</v>
          </cell>
          <cell r="G2133" t="str">
            <v>Healthcare</v>
          </cell>
          <cell r="M2133">
            <v>24245.685825828125</v>
          </cell>
        </row>
        <row r="2134">
          <cell r="B2134" t="str">
            <v>Duct Sealing Repair</v>
          </cell>
          <cell r="F2134" t="str">
            <v>Existing</v>
          </cell>
          <cell r="G2134" t="str">
            <v>Hospitals</v>
          </cell>
          <cell r="M2134">
            <v>252636.23145116604</v>
          </cell>
        </row>
        <row r="2135">
          <cell r="B2135" t="str">
            <v>Duct Sealing Repair</v>
          </cell>
          <cell r="F2135" t="str">
            <v>Existing</v>
          </cell>
          <cell r="G2135" t="str">
            <v>Institutional</v>
          </cell>
          <cell r="M2135">
            <v>28028.271004920956</v>
          </cell>
        </row>
        <row r="2136">
          <cell r="B2136" t="str">
            <v>Duct Sealing Repair</v>
          </cell>
          <cell r="F2136" t="str">
            <v>Existing</v>
          </cell>
          <cell r="G2136" t="str">
            <v>Lodging/Hospitality</v>
          </cell>
          <cell r="M2136">
            <v>22992.261140225575</v>
          </cell>
        </row>
        <row r="2137">
          <cell r="B2137" t="str">
            <v>Duct Sealing Repair</v>
          </cell>
          <cell r="F2137" t="str">
            <v>Existing</v>
          </cell>
          <cell r="G2137" t="str">
            <v>Miscellaneous</v>
          </cell>
          <cell r="M2137">
            <v>267212.67956379015</v>
          </cell>
        </row>
        <row r="2138">
          <cell r="B2138" t="str">
            <v>Duct Sealing Repair</v>
          </cell>
          <cell r="F2138" t="str">
            <v>Existing</v>
          </cell>
          <cell r="G2138" t="str">
            <v>Offices</v>
          </cell>
          <cell r="M2138">
            <v>19974.250567114286</v>
          </cell>
        </row>
        <row r="2139">
          <cell r="B2139" t="str">
            <v>Duct Sealing Repair</v>
          </cell>
          <cell r="F2139" t="str">
            <v>Existing</v>
          </cell>
          <cell r="G2139" t="str">
            <v>Restaurants</v>
          </cell>
          <cell r="M2139">
            <v>14473.840988138238</v>
          </cell>
        </row>
        <row r="2140">
          <cell r="B2140" t="str">
            <v>Duct Sealing Repair</v>
          </cell>
          <cell r="F2140" t="str">
            <v>Existing</v>
          </cell>
          <cell r="G2140" t="str">
            <v>Retail</v>
          </cell>
          <cell r="M2140">
            <v>6321.8212774692465</v>
          </cell>
        </row>
        <row r="2141">
          <cell r="B2141" t="str">
            <v>Duct Sealing Repair</v>
          </cell>
          <cell r="F2141" t="str">
            <v>Existing</v>
          </cell>
          <cell r="G2141" t="str">
            <v>Schools K-12</v>
          </cell>
          <cell r="M2141">
            <v>23625.236779810384</v>
          </cell>
        </row>
        <row r="2142">
          <cell r="B2142" t="str">
            <v>Duct Sealing Repair</v>
          </cell>
          <cell r="F2142" t="str">
            <v>Existing</v>
          </cell>
          <cell r="G2142" t="str">
            <v>Warehouse</v>
          </cell>
          <cell r="M2142">
            <v>2346.9400969689996</v>
          </cell>
        </row>
        <row r="2143">
          <cell r="B2143" t="str">
            <v>Duct Sealing Repair</v>
          </cell>
          <cell r="F2143" t="str">
            <v>New</v>
          </cell>
          <cell r="G2143" t="str">
            <v>Assembly</v>
          </cell>
          <cell r="M2143">
            <v>5769.3882120929884</v>
          </cell>
        </row>
        <row r="2144">
          <cell r="B2144" t="str">
            <v>Duct Sealing Repair</v>
          </cell>
          <cell r="F2144" t="str">
            <v>New</v>
          </cell>
          <cell r="G2144" t="str">
            <v>College and University</v>
          </cell>
          <cell r="M2144">
            <v>34458.278362006371</v>
          </cell>
        </row>
        <row r="2145">
          <cell r="B2145" t="str">
            <v>Duct Sealing Repair</v>
          </cell>
          <cell r="F2145" t="str">
            <v>New</v>
          </cell>
          <cell r="G2145" t="str">
            <v>Grocery</v>
          </cell>
          <cell r="M2145">
            <v>13890.360995317851</v>
          </cell>
        </row>
        <row r="2146">
          <cell r="B2146" t="str">
            <v>Duct Sealing Repair</v>
          </cell>
          <cell r="F2146" t="str">
            <v>New</v>
          </cell>
          <cell r="G2146" t="str">
            <v>Healthcare</v>
          </cell>
          <cell r="M2146">
            <v>24245.685825828125</v>
          </cell>
        </row>
        <row r="2147">
          <cell r="B2147" t="str">
            <v>Duct Sealing Repair</v>
          </cell>
          <cell r="F2147" t="str">
            <v>New</v>
          </cell>
          <cell r="G2147" t="str">
            <v>Hospitals</v>
          </cell>
          <cell r="M2147">
            <v>252636.23145116604</v>
          </cell>
        </row>
        <row r="2148">
          <cell r="B2148" t="str">
            <v>Duct Sealing Repair</v>
          </cell>
          <cell r="F2148" t="str">
            <v>New</v>
          </cell>
          <cell r="G2148" t="str">
            <v>Institutional</v>
          </cell>
          <cell r="M2148">
            <v>28028.271004920956</v>
          </cell>
        </row>
        <row r="2149">
          <cell r="B2149" t="str">
            <v>Duct Sealing Repair</v>
          </cell>
          <cell r="F2149" t="str">
            <v>New</v>
          </cell>
          <cell r="G2149" t="str">
            <v>Lodging/Hospitality</v>
          </cell>
          <cell r="M2149">
            <v>22992.261140225575</v>
          </cell>
        </row>
        <row r="2150">
          <cell r="B2150" t="str">
            <v>Duct Sealing Repair</v>
          </cell>
          <cell r="F2150" t="str">
            <v>New</v>
          </cell>
          <cell r="G2150" t="str">
            <v>Miscellaneous</v>
          </cell>
          <cell r="M2150">
            <v>267212.67956379015</v>
          </cell>
        </row>
        <row r="2151">
          <cell r="B2151" t="str">
            <v>Duct Sealing Repair</v>
          </cell>
          <cell r="F2151" t="str">
            <v>New</v>
          </cell>
          <cell r="G2151" t="str">
            <v>Offices</v>
          </cell>
          <cell r="M2151">
            <v>19974.250567114286</v>
          </cell>
        </row>
        <row r="2152">
          <cell r="B2152" t="str">
            <v>Duct Sealing Repair</v>
          </cell>
          <cell r="F2152" t="str">
            <v>New</v>
          </cell>
          <cell r="G2152" t="str">
            <v>Restaurants</v>
          </cell>
          <cell r="M2152">
            <v>14473.840988138238</v>
          </cell>
        </row>
        <row r="2153">
          <cell r="B2153" t="str">
            <v>Duct Sealing Repair</v>
          </cell>
          <cell r="F2153" t="str">
            <v>New</v>
          </cell>
          <cell r="G2153" t="str">
            <v>Retail</v>
          </cell>
          <cell r="M2153">
            <v>6321.8212774692465</v>
          </cell>
        </row>
        <row r="2154">
          <cell r="B2154" t="str">
            <v>Duct Sealing Repair</v>
          </cell>
          <cell r="F2154" t="str">
            <v>New</v>
          </cell>
          <cell r="G2154" t="str">
            <v>Schools K-12</v>
          </cell>
          <cell r="M2154">
            <v>23625.236779810384</v>
          </cell>
        </row>
        <row r="2155">
          <cell r="B2155" t="str">
            <v>Duct Sealing Repair</v>
          </cell>
          <cell r="F2155" t="str">
            <v>New</v>
          </cell>
          <cell r="G2155" t="str">
            <v>Warehouse</v>
          </cell>
          <cell r="M2155">
            <v>2346.9400969689996</v>
          </cell>
        </row>
        <row r="2156">
          <cell r="B2156" t="str">
            <v>ECM Motors on Furnaces</v>
          </cell>
          <cell r="F2156" t="str">
            <v>Existing</v>
          </cell>
          <cell r="G2156" t="str">
            <v>Assembly</v>
          </cell>
          <cell r="M2156">
            <v>174.93115318416523</v>
          </cell>
        </row>
        <row r="2157">
          <cell r="B2157" t="str">
            <v>ECM Motors on Furnaces</v>
          </cell>
          <cell r="F2157" t="str">
            <v>Existing</v>
          </cell>
          <cell r="G2157" t="str">
            <v>College and University</v>
          </cell>
          <cell r="M2157">
            <v>174.93115318416523</v>
          </cell>
        </row>
        <row r="2158">
          <cell r="B2158" t="str">
            <v>ECM Motors on Furnaces</v>
          </cell>
          <cell r="F2158" t="str">
            <v>Existing</v>
          </cell>
          <cell r="G2158" t="str">
            <v>Grocery</v>
          </cell>
          <cell r="M2158">
            <v>300.88158347676421</v>
          </cell>
        </row>
        <row r="2159">
          <cell r="B2159" t="str">
            <v>ECM Motors on Furnaces</v>
          </cell>
          <cell r="F2159" t="str">
            <v>Existing</v>
          </cell>
          <cell r="G2159" t="str">
            <v>Healthcare</v>
          </cell>
          <cell r="M2159">
            <v>274.29204819277112</v>
          </cell>
        </row>
        <row r="2160">
          <cell r="B2160" t="str">
            <v>ECM Motors on Furnaces</v>
          </cell>
          <cell r="F2160" t="str">
            <v>Existing</v>
          </cell>
          <cell r="G2160" t="str">
            <v>Hospitals</v>
          </cell>
          <cell r="M2160">
            <v>312.0771772805507</v>
          </cell>
        </row>
        <row r="2161">
          <cell r="B2161" t="str">
            <v>ECM Motors on Furnaces</v>
          </cell>
          <cell r="F2161" t="str">
            <v>Existing</v>
          </cell>
          <cell r="G2161" t="str">
            <v>Institutional</v>
          </cell>
          <cell r="M2161">
            <v>152.5399655765921</v>
          </cell>
        </row>
        <row r="2162">
          <cell r="B2162" t="str">
            <v>ECM Motors on Furnaces</v>
          </cell>
          <cell r="F2162" t="str">
            <v>Existing</v>
          </cell>
          <cell r="G2162" t="str">
            <v>Lodging/Hospitality</v>
          </cell>
          <cell r="M2162">
            <v>184.72729776247849</v>
          </cell>
        </row>
        <row r="2163">
          <cell r="B2163" t="str">
            <v>ECM Motors on Furnaces</v>
          </cell>
          <cell r="F2163" t="str">
            <v>Existing</v>
          </cell>
          <cell r="G2163" t="str">
            <v>Miscellaneous</v>
          </cell>
          <cell r="M2163">
            <v>96.561996557659199</v>
          </cell>
        </row>
        <row r="2164">
          <cell r="B2164" t="str">
            <v>ECM Motors on Furnaces</v>
          </cell>
          <cell r="F2164" t="str">
            <v>Existing</v>
          </cell>
          <cell r="G2164" t="str">
            <v>Offices</v>
          </cell>
          <cell r="M2164">
            <v>102.15979345955249</v>
          </cell>
        </row>
        <row r="2165">
          <cell r="B2165" t="str">
            <v>ECM Motors on Furnaces</v>
          </cell>
          <cell r="F2165" t="str">
            <v>Existing</v>
          </cell>
          <cell r="G2165" t="str">
            <v>Restaurants</v>
          </cell>
          <cell r="M2165">
            <v>645.14609294320121</v>
          </cell>
        </row>
        <row r="2166">
          <cell r="B2166" t="str">
            <v>ECM Motors on Furnaces</v>
          </cell>
          <cell r="F2166" t="str">
            <v>Existing</v>
          </cell>
          <cell r="G2166" t="str">
            <v>Retail</v>
          </cell>
          <cell r="M2166">
            <v>404.44082616178997</v>
          </cell>
        </row>
        <row r="2167">
          <cell r="B2167" t="str">
            <v>ECM Motors on Furnaces</v>
          </cell>
          <cell r="F2167" t="str">
            <v>Existing</v>
          </cell>
          <cell r="G2167" t="str">
            <v>Schools K-12</v>
          </cell>
          <cell r="M2167">
            <v>372.25349397590355</v>
          </cell>
        </row>
        <row r="2168">
          <cell r="B2168" t="str">
            <v>ECM Motors on Furnaces</v>
          </cell>
          <cell r="F2168" t="str">
            <v>Existing</v>
          </cell>
          <cell r="G2168" t="str">
            <v>Warehouse</v>
          </cell>
          <cell r="M2168">
            <v>96.561996557659199</v>
          </cell>
        </row>
        <row r="2169">
          <cell r="B2169" t="str">
            <v>ECM Motors on Furnaces</v>
          </cell>
          <cell r="F2169" t="str">
            <v>New</v>
          </cell>
          <cell r="G2169" t="str">
            <v>Assembly</v>
          </cell>
          <cell r="M2169">
            <v>174.93115318416523</v>
          </cell>
        </row>
        <row r="2170">
          <cell r="B2170" t="str">
            <v>ECM Motors on Furnaces</v>
          </cell>
          <cell r="F2170" t="str">
            <v>New</v>
          </cell>
          <cell r="G2170" t="str">
            <v>College and University</v>
          </cell>
          <cell r="M2170">
            <v>174.93115318416523</v>
          </cell>
        </row>
        <row r="2171">
          <cell r="B2171" t="str">
            <v>ECM Motors on Furnaces</v>
          </cell>
          <cell r="F2171" t="str">
            <v>New</v>
          </cell>
          <cell r="G2171" t="str">
            <v>Grocery</v>
          </cell>
          <cell r="M2171">
            <v>300.88158347676421</v>
          </cell>
        </row>
        <row r="2172">
          <cell r="B2172" t="str">
            <v>ECM Motors on Furnaces</v>
          </cell>
          <cell r="F2172" t="str">
            <v>New</v>
          </cell>
          <cell r="G2172" t="str">
            <v>Healthcare</v>
          </cell>
          <cell r="M2172">
            <v>274.29204819277112</v>
          </cell>
        </row>
        <row r="2173">
          <cell r="B2173" t="str">
            <v>ECM Motors on Furnaces</v>
          </cell>
          <cell r="F2173" t="str">
            <v>New</v>
          </cell>
          <cell r="G2173" t="str">
            <v>Hospitals</v>
          </cell>
          <cell r="M2173">
            <v>312.0771772805507</v>
          </cell>
        </row>
        <row r="2174">
          <cell r="B2174" t="str">
            <v>ECM Motors on Furnaces</v>
          </cell>
          <cell r="F2174" t="str">
            <v>New</v>
          </cell>
          <cell r="G2174" t="str">
            <v>Institutional</v>
          </cell>
          <cell r="M2174">
            <v>152.5399655765921</v>
          </cell>
        </row>
        <row r="2175">
          <cell r="B2175" t="str">
            <v>ECM Motors on Furnaces</v>
          </cell>
          <cell r="F2175" t="str">
            <v>New</v>
          </cell>
          <cell r="G2175" t="str">
            <v>Lodging/Hospitality</v>
          </cell>
          <cell r="M2175">
            <v>184.72729776247849</v>
          </cell>
        </row>
        <row r="2176">
          <cell r="B2176" t="str">
            <v>ECM Motors on Furnaces</v>
          </cell>
          <cell r="F2176" t="str">
            <v>New</v>
          </cell>
          <cell r="G2176" t="str">
            <v>Miscellaneous</v>
          </cell>
          <cell r="M2176">
            <v>96.561996557659199</v>
          </cell>
        </row>
        <row r="2177">
          <cell r="B2177" t="str">
            <v>ECM Motors on Furnaces</v>
          </cell>
          <cell r="F2177" t="str">
            <v>New</v>
          </cell>
          <cell r="G2177" t="str">
            <v>Offices</v>
          </cell>
          <cell r="M2177">
            <v>102.15979345955249</v>
          </cell>
        </row>
        <row r="2178">
          <cell r="B2178" t="str">
            <v>ECM Motors on Furnaces</v>
          </cell>
          <cell r="F2178" t="str">
            <v>New</v>
          </cell>
          <cell r="G2178" t="str">
            <v>Restaurants</v>
          </cell>
          <cell r="M2178">
            <v>645.14609294320121</v>
          </cell>
        </row>
        <row r="2179">
          <cell r="B2179" t="str">
            <v>ECM Motors on Furnaces</v>
          </cell>
          <cell r="F2179" t="str">
            <v>New</v>
          </cell>
          <cell r="G2179" t="str">
            <v>Retail</v>
          </cell>
          <cell r="M2179">
            <v>404.44082616178997</v>
          </cell>
        </row>
        <row r="2180">
          <cell r="B2180" t="str">
            <v>ECM Motors on Furnaces</v>
          </cell>
          <cell r="F2180" t="str">
            <v>New</v>
          </cell>
          <cell r="G2180" t="str">
            <v>Schools K-12</v>
          </cell>
          <cell r="M2180">
            <v>372.25349397590355</v>
          </cell>
        </row>
        <row r="2181">
          <cell r="B2181" t="str">
            <v>ECM Motors on Furnaces</v>
          </cell>
          <cell r="F2181" t="str">
            <v>New</v>
          </cell>
          <cell r="G2181" t="str">
            <v>Warehouse</v>
          </cell>
          <cell r="M2181">
            <v>96.561996557659199</v>
          </cell>
        </row>
        <row r="2182">
          <cell r="B2182" t="str">
            <v>Energy Recovery Ventilation System (ERV)</v>
          </cell>
          <cell r="F2182" t="str">
            <v>Existing</v>
          </cell>
          <cell r="G2182" t="str">
            <v>Assembly</v>
          </cell>
          <cell r="M2182">
            <v>7854.7642458222927</v>
          </cell>
        </row>
        <row r="2183">
          <cell r="B2183" t="str">
            <v>Energy Recovery Ventilation System (ERV)</v>
          </cell>
          <cell r="F2183" t="str">
            <v>Existing</v>
          </cell>
          <cell r="G2183" t="str">
            <v>College and University</v>
          </cell>
          <cell r="M2183">
            <v>29553.023548643556</v>
          </cell>
        </row>
        <row r="2184">
          <cell r="B2184" t="str">
            <v>Energy Recovery Ventilation System (ERV)</v>
          </cell>
          <cell r="F2184" t="str">
            <v>Existing</v>
          </cell>
          <cell r="G2184" t="str">
            <v>Grocery</v>
          </cell>
          <cell r="M2184">
            <v>11717.724769217662</v>
          </cell>
        </row>
        <row r="2185">
          <cell r="B2185" t="str">
            <v>Energy Recovery Ventilation System (ERV)</v>
          </cell>
          <cell r="F2185" t="str">
            <v>Existing</v>
          </cell>
          <cell r="G2185" t="str">
            <v>Healthcare</v>
          </cell>
          <cell r="M2185">
            <v>20453.339798085079</v>
          </cell>
        </row>
        <row r="2186">
          <cell r="B2186" t="str">
            <v>Energy Recovery Ventilation System (ERV)</v>
          </cell>
          <cell r="F2186" t="str">
            <v>Existing</v>
          </cell>
          <cell r="G2186" t="str">
            <v>Hospitals</v>
          </cell>
          <cell r="M2186">
            <v>213120.58253571292</v>
          </cell>
        </row>
        <row r="2187">
          <cell r="B2187" t="str">
            <v>Energy Recovery Ventilation System (ERV)</v>
          </cell>
          <cell r="F2187" t="str">
            <v>Existing</v>
          </cell>
          <cell r="G2187" t="str">
            <v>Institutional</v>
          </cell>
          <cell r="M2187">
            <v>23644.27861100122</v>
          </cell>
        </row>
        <row r="2188">
          <cell r="B2188" t="str">
            <v>Energy Recovery Ventilation System (ERV)</v>
          </cell>
          <cell r="F2188" t="str">
            <v>Existing</v>
          </cell>
          <cell r="G2188" t="str">
            <v>Lodging/Hospitality</v>
          </cell>
          <cell r="M2188">
            <v>19395.967313907833</v>
          </cell>
        </row>
        <row r="2189">
          <cell r="B2189" t="str">
            <v>Energy Recovery Ventilation System (ERV)</v>
          </cell>
          <cell r="F2189" t="str">
            <v>Existing</v>
          </cell>
          <cell r="G2189" t="str">
            <v>Miscellaneous</v>
          </cell>
          <cell r="M2189">
            <v>225417.08131520927</v>
          </cell>
        </row>
        <row r="2190">
          <cell r="B2190" t="str">
            <v>Energy Recovery Ventilation System (ERV)</v>
          </cell>
          <cell r="F2190" t="str">
            <v>Existing</v>
          </cell>
          <cell r="G2190" t="str">
            <v>Offices</v>
          </cell>
          <cell r="M2190">
            <v>10063.20252120029</v>
          </cell>
        </row>
        <row r="2191">
          <cell r="B2191" t="str">
            <v>Energy Recovery Ventilation System (ERV)</v>
          </cell>
          <cell r="F2191" t="str">
            <v>Existing</v>
          </cell>
          <cell r="G2191" t="str">
            <v>Restaurants</v>
          </cell>
          <cell r="M2191">
            <v>14075.348390255927</v>
          </cell>
        </row>
        <row r="2192">
          <cell r="B2192" t="str">
            <v>Energy Recovery Ventilation System (ERV)</v>
          </cell>
          <cell r="F2192" t="str">
            <v>Existing</v>
          </cell>
          <cell r="G2192" t="str">
            <v>Retail</v>
          </cell>
          <cell r="M2192">
            <v>6577.3725784659819</v>
          </cell>
        </row>
        <row r="2193">
          <cell r="B2193" t="str">
            <v>Energy Recovery Ventilation System (ERV)</v>
          </cell>
          <cell r="F2193" t="str">
            <v>Existing</v>
          </cell>
          <cell r="G2193" t="str">
            <v>Schools K-12</v>
          </cell>
          <cell r="M2193">
            <v>20262.102812015328</v>
          </cell>
        </row>
        <row r="2194">
          <cell r="B2194" t="str">
            <v>Energy Recovery Ventilation System (ERV)</v>
          </cell>
          <cell r="F2194" t="str">
            <v>Existing</v>
          </cell>
          <cell r="G2194" t="str">
            <v>Warehouse</v>
          </cell>
          <cell r="M2194">
            <v>1979.8476157174277</v>
          </cell>
        </row>
        <row r="2195">
          <cell r="B2195" t="str">
            <v>Energy Recovery Ventilation System (ERV)</v>
          </cell>
          <cell r="F2195" t="str">
            <v>New</v>
          </cell>
          <cell r="G2195" t="str">
            <v>Assembly</v>
          </cell>
          <cell r="M2195">
            <v>7854.7642458222927</v>
          </cell>
        </row>
        <row r="2196">
          <cell r="B2196" t="str">
            <v>Energy Recovery Ventilation System (ERV)</v>
          </cell>
          <cell r="F2196" t="str">
            <v>New</v>
          </cell>
          <cell r="G2196" t="str">
            <v>College and University</v>
          </cell>
          <cell r="M2196">
            <v>29553.023548643556</v>
          </cell>
        </row>
        <row r="2197">
          <cell r="B2197" t="str">
            <v>Energy Recovery Ventilation System (ERV)</v>
          </cell>
          <cell r="F2197" t="str">
            <v>New</v>
          </cell>
          <cell r="G2197" t="str">
            <v>Grocery</v>
          </cell>
          <cell r="M2197">
            <v>11717.724769217662</v>
          </cell>
        </row>
        <row r="2198">
          <cell r="B2198" t="str">
            <v>Energy Recovery Ventilation System (ERV)</v>
          </cell>
          <cell r="F2198" t="str">
            <v>New</v>
          </cell>
          <cell r="G2198" t="str">
            <v>Healthcare</v>
          </cell>
          <cell r="M2198">
            <v>20453.339798085079</v>
          </cell>
        </row>
        <row r="2199">
          <cell r="B2199" t="str">
            <v>Energy Recovery Ventilation System (ERV)</v>
          </cell>
          <cell r="F2199" t="str">
            <v>New</v>
          </cell>
          <cell r="G2199" t="str">
            <v>Hospitals</v>
          </cell>
          <cell r="M2199">
            <v>213120.58253571292</v>
          </cell>
        </row>
        <row r="2200">
          <cell r="B2200" t="str">
            <v>Energy Recovery Ventilation System (ERV)</v>
          </cell>
          <cell r="F2200" t="str">
            <v>New</v>
          </cell>
          <cell r="G2200" t="str">
            <v>Institutional</v>
          </cell>
          <cell r="M2200">
            <v>23644.27861100122</v>
          </cell>
        </row>
        <row r="2201">
          <cell r="B2201" t="str">
            <v>Energy Recovery Ventilation System (ERV)</v>
          </cell>
          <cell r="F2201" t="str">
            <v>New</v>
          </cell>
          <cell r="G2201" t="str">
            <v>Lodging/Hospitality</v>
          </cell>
          <cell r="M2201">
            <v>19395.967313907833</v>
          </cell>
        </row>
        <row r="2202">
          <cell r="B2202" t="str">
            <v>Energy Recovery Ventilation System (ERV)</v>
          </cell>
          <cell r="F2202" t="str">
            <v>New</v>
          </cell>
          <cell r="G2202" t="str">
            <v>Miscellaneous</v>
          </cell>
          <cell r="M2202">
            <v>225417.08131520927</v>
          </cell>
        </row>
        <row r="2203">
          <cell r="B2203" t="str">
            <v>Energy Recovery Ventilation System (ERV)</v>
          </cell>
          <cell r="F2203" t="str">
            <v>New</v>
          </cell>
          <cell r="G2203" t="str">
            <v>Offices</v>
          </cell>
          <cell r="M2203">
            <v>10063.20252120029</v>
          </cell>
        </row>
        <row r="2204">
          <cell r="B2204" t="str">
            <v>Energy Recovery Ventilation System (ERV)</v>
          </cell>
          <cell r="F2204" t="str">
            <v>New</v>
          </cell>
          <cell r="G2204" t="str">
            <v>Restaurants</v>
          </cell>
          <cell r="M2204">
            <v>14075.348390255927</v>
          </cell>
        </row>
        <row r="2205">
          <cell r="B2205" t="str">
            <v>Energy Recovery Ventilation System (ERV)</v>
          </cell>
          <cell r="F2205" t="str">
            <v>New</v>
          </cell>
          <cell r="G2205" t="str">
            <v>Retail</v>
          </cell>
          <cell r="M2205">
            <v>6577.3725784659819</v>
          </cell>
        </row>
        <row r="2206">
          <cell r="B2206" t="str">
            <v>Energy Recovery Ventilation System (ERV)</v>
          </cell>
          <cell r="F2206" t="str">
            <v>New</v>
          </cell>
          <cell r="G2206" t="str">
            <v>Schools K-12</v>
          </cell>
          <cell r="M2206">
            <v>20262.102812015328</v>
          </cell>
        </row>
        <row r="2207">
          <cell r="B2207" t="str">
            <v>Energy Recovery Ventilation System (ERV)</v>
          </cell>
          <cell r="F2207" t="str">
            <v>New</v>
          </cell>
          <cell r="G2207" t="str">
            <v>Warehouse</v>
          </cell>
          <cell r="M2207">
            <v>1979.8476157174277</v>
          </cell>
        </row>
        <row r="2208">
          <cell r="B2208" t="str">
            <v>Facility Commissioning</v>
          </cell>
          <cell r="F2208" t="str">
            <v>Existing</v>
          </cell>
          <cell r="G2208" t="str">
            <v>Assembly</v>
          </cell>
          <cell r="M2208">
            <v>0</v>
          </cell>
        </row>
        <row r="2209">
          <cell r="B2209" t="str">
            <v>Facility Commissioning</v>
          </cell>
          <cell r="F2209" t="str">
            <v>Existing</v>
          </cell>
          <cell r="G2209" t="str">
            <v>College and University</v>
          </cell>
          <cell r="M2209">
            <v>0</v>
          </cell>
        </row>
        <row r="2210">
          <cell r="B2210" t="str">
            <v>Facility Commissioning</v>
          </cell>
          <cell r="F2210" t="str">
            <v>Existing</v>
          </cell>
          <cell r="G2210" t="str">
            <v>Grocery</v>
          </cell>
          <cell r="M2210">
            <v>0</v>
          </cell>
        </row>
        <row r="2211">
          <cell r="B2211" t="str">
            <v>Facility Commissioning</v>
          </cell>
          <cell r="F2211" t="str">
            <v>Existing</v>
          </cell>
          <cell r="G2211" t="str">
            <v>Healthcare</v>
          </cell>
          <cell r="M2211">
            <v>0</v>
          </cell>
        </row>
        <row r="2212">
          <cell r="B2212" t="str">
            <v>Facility Commissioning</v>
          </cell>
          <cell r="F2212" t="str">
            <v>Existing</v>
          </cell>
          <cell r="G2212" t="str">
            <v>Hospitals</v>
          </cell>
          <cell r="M2212">
            <v>0</v>
          </cell>
        </row>
        <row r="2213">
          <cell r="B2213" t="str">
            <v>Facility Commissioning</v>
          </cell>
          <cell r="F2213" t="str">
            <v>Existing</v>
          </cell>
          <cell r="G2213" t="str">
            <v>Institutional</v>
          </cell>
          <cell r="M2213">
            <v>0</v>
          </cell>
        </row>
        <row r="2214">
          <cell r="B2214" t="str">
            <v>Facility Commissioning</v>
          </cell>
          <cell r="F2214" t="str">
            <v>Existing</v>
          </cell>
          <cell r="G2214" t="str">
            <v>Lodging/Hospitality</v>
          </cell>
          <cell r="M2214">
            <v>0</v>
          </cell>
        </row>
        <row r="2215">
          <cell r="B2215" t="str">
            <v>Facility Commissioning</v>
          </cell>
          <cell r="F2215" t="str">
            <v>Existing</v>
          </cell>
          <cell r="G2215" t="str">
            <v>Miscellaneous</v>
          </cell>
          <cell r="M2215">
            <v>0</v>
          </cell>
        </row>
        <row r="2216">
          <cell r="B2216" t="str">
            <v>Facility Commissioning</v>
          </cell>
          <cell r="F2216" t="str">
            <v>Existing</v>
          </cell>
          <cell r="G2216" t="str">
            <v>Offices</v>
          </cell>
          <cell r="M2216">
            <v>0</v>
          </cell>
        </row>
        <row r="2217">
          <cell r="B2217" t="str">
            <v>Facility Commissioning</v>
          </cell>
          <cell r="F2217" t="str">
            <v>Existing</v>
          </cell>
          <cell r="G2217" t="str">
            <v>Restaurants</v>
          </cell>
          <cell r="M2217">
            <v>0</v>
          </cell>
        </row>
        <row r="2218">
          <cell r="B2218" t="str">
            <v>Facility Commissioning</v>
          </cell>
          <cell r="F2218" t="str">
            <v>Existing</v>
          </cell>
          <cell r="G2218" t="str">
            <v>Retail</v>
          </cell>
          <cell r="M2218">
            <v>0</v>
          </cell>
        </row>
        <row r="2219">
          <cell r="B2219" t="str">
            <v>Facility Commissioning</v>
          </cell>
          <cell r="F2219" t="str">
            <v>Existing</v>
          </cell>
          <cell r="G2219" t="str">
            <v>Schools K-12</v>
          </cell>
          <cell r="M2219">
            <v>0</v>
          </cell>
        </row>
        <row r="2220">
          <cell r="B2220" t="str">
            <v>Facility Commissioning</v>
          </cell>
          <cell r="F2220" t="str">
            <v>Existing</v>
          </cell>
          <cell r="G2220" t="str">
            <v>Warehouse</v>
          </cell>
          <cell r="M2220">
            <v>0</v>
          </cell>
        </row>
        <row r="2221">
          <cell r="B2221" t="str">
            <v>Facility Commissioning</v>
          </cell>
          <cell r="F2221" t="str">
            <v>New</v>
          </cell>
          <cell r="G2221" t="str">
            <v>Assembly</v>
          </cell>
          <cell r="M2221">
            <v>6489.3060894917398</v>
          </cell>
        </row>
        <row r="2222">
          <cell r="B2222" t="str">
            <v>Facility Commissioning</v>
          </cell>
          <cell r="F2222" t="str">
            <v>New</v>
          </cell>
          <cell r="G2222" t="str">
            <v>College and University</v>
          </cell>
          <cell r="M2222">
            <v>38758.063670352203</v>
          </cell>
        </row>
        <row r="2223">
          <cell r="B2223" t="str">
            <v>Facility Commissioning</v>
          </cell>
          <cell r="F2223" t="str">
            <v>New</v>
          </cell>
          <cell r="G2223" t="str">
            <v>Grocery</v>
          </cell>
          <cell r="M2223">
            <v>15623.633025623551</v>
          </cell>
        </row>
        <row r="2224">
          <cell r="B2224" t="str">
            <v>Facility Commissioning</v>
          </cell>
          <cell r="F2224" t="str">
            <v>New</v>
          </cell>
          <cell r="G2224" t="str">
            <v>Healthcare</v>
          </cell>
          <cell r="M2224">
            <v>27271.119730780105</v>
          </cell>
        </row>
        <row r="2225">
          <cell r="B2225" t="str">
            <v>Facility Commissioning</v>
          </cell>
          <cell r="F2225" t="str">
            <v>New</v>
          </cell>
          <cell r="G2225" t="str">
            <v>Hospitals</v>
          </cell>
          <cell r="M2225">
            <v>284160.77671428391</v>
          </cell>
        </row>
        <row r="2226">
          <cell r="B2226" t="str">
            <v>Facility Commissioning</v>
          </cell>
          <cell r="F2226" t="str">
            <v>New</v>
          </cell>
          <cell r="G2226" t="str">
            <v>Institutional</v>
          </cell>
          <cell r="M2226">
            <v>31525.704814668294</v>
          </cell>
        </row>
        <row r="2227">
          <cell r="B2227" t="str">
            <v>Facility Commissioning</v>
          </cell>
          <cell r="F2227" t="str">
            <v>New</v>
          </cell>
          <cell r="G2227" t="str">
            <v>Lodging/Hospitality</v>
          </cell>
          <cell r="M2227">
            <v>25861.289751877113</v>
          </cell>
        </row>
        <row r="2228">
          <cell r="B2228" t="str">
            <v>Facility Commissioning</v>
          </cell>
          <cell r="F2228" t="str">
            <v>New</v>
          </cell>
          <cell r="G2228" t="str">
            <v>Miscellaneous</v>
          </cell>
          <cell r="M2228">
            <v>300556.10842027905</v>
          </cell>
        </row>
        <row r="2229">
          <cell r="B2229" t="str">
            <v>Facility Commissioning</v>
          </cell>
          <cell r="F2229" t="str">
            <v>New</v>
          </cell>
          <cell r="G2229" t="str">
            <v>Offices</v>
          </cell>
          <cell r="M2229">
            <v>22466.684698493671</v>
          </cell>
        </row>
        <row r="2230">
          <cell r="B2230" t="str">
            <v>Facility Commissioning</v>
          </cell>
          <cell r="F2230" t="str">
            <v>New</v>
          </cell>
          <cell r="G2230" t="str">
            <v>Restaurants</v>
          </cell>
          <cell r="M2230">
            <v>16279.921029693603</v>
          </cell>
        </row>
        <row r="2231">
          <cell r="B2231" t="str">
            <v>Facility Commissioning</v>
          </cell>
          <cell r="F2231" t="str">
            <v>New</v>
          </cell>
          <cell r="G2231" t="str">
            <v>Retail</v>
          </cell>
          <cell r="M2231">
            <v>7110.673057801062</v>
          </cell>
        </row>
        <row r="2232">
          <cell r="B2232" t="str">
            <v>Facility Commissioning</v>
          </cell>
          <cell r="F2232" t="str">
            <v>New</v>
          </cell>
          <cell r="G2232" t="str">
            <v>Schools K-12</v>
          </cell>
          <cell r="M2232">
            <v>26573.249589528299</v>
          </cell>
        </row>
        <row r="2233">
          <cell r="B2233" t="str">
            <v>Facility Commissioning</v>
          </cell>
          <cell r="F2233" t="str">
            <v>New</v>
          </cell>
          <cell r="G2233" t="str">
            <v>Warehouse</v>
          </cell>
          <cell r="M2233">
            <v>2639.7968209565706</v>
          </cell>
        </row>
        <row r="2234">
          <cell r="B2234" t="str">
            <v>Facility Energy Management System</v>
          </cell>
          <cell r="F2234" t="str">
            <v>Existing</v>
          </cell>
          <cell r="G2234" t="str">
            <v>Assembly</v>
          </cell>
          <cell r="M2234">
            <v>18398.423131289012</v>
          </cell>
        </row>
        <row r="2235">
          <cell r="B2235" t="str">
            <v>Facility Energy Management System</v>
          </cell>
          <cell r="F2235" t="str">
            <v>Existing</v>
          </cell>
          <cell r="G2235" t="str">
            <v>College and University</v>
          </cell>
          <cell r="M2235">
            <v>109886.51871208509</v>
          </cell>
        </row>
        <row r="2236">
          <cell r="B2236" t="str">
            <v>Facility Energy Management System</v>
          </cell>
          <cell r="F2236" t="str">
            <v>Existing</v>
          </cell>
          <cell r="G2236" t="str">
            <v>Grocery</v>
          </cell>
          <cell r="M2236">
            <v>44295.985934915283</v>
          </cell>
        </row>
        <row r="2237">
          <cell r="B2237" t="str">
            <v>Facility Energy Management System</v>
          </cell>
          <cell r="F2237" t="str">
            <v>Existing</v>
          </cell>
          <cell r="G2237" t="str">
            <v>Healthcare</v>
          </cell>
          <cell r="M2237">
            <v>77318.837037500227</v>
          </cell>
        </row>
        <row r="2238">
          <cell r="B2238" t="str">
            <v>Facility Energy Management System</v>
          </cell>
          <cell r="F2238" t="str">
            <v>Existing</v>
          </cell>
          <cell r="G2238" t="str">
            <v>Hospitals</v>
          </cell>
          <cell r="M2238">
            <v>805650.11646453268</v>
          </cell>
        </row>
        <row r="2239">
          <cell r="B2239" t="str">
            <v>Facility Energy Management System</v>
          </cell>
          <cell r="F2239" t="str">
            <v>Existing</v>
          </cell>
          <cell r="G2239" t="str">
            <v>Institutional</v>
          </cell>
          <cell r="M2239">
            <v>89381.398975861463</v>
          </cell>
        </row>
        <row r="2240">
          <cell r="B2240" t="str">
            <v>Facility Energy Management System</v>
          </cell>
          <cell r="F2240" t="str">
            <v>Existing</v>
          </cell>
          <cell r="G2240" t="str">
            <v>Lodging/Hospitality</v>
          </cell>
          <cell r="M2240">
            <v>73321.699578590284</v>
          </cell>
        </row>
        <row r="2241">
          <cell r="B2241" t="str">
            <v>Facility Energy Management System</v>
          </cell>
          <cell r="F2241" t="str">
            <v>Existing</v>
          </cell>
          <cell r="G2241" t="str">
            <v>Miscellaneous</v>
          </cell>
          <cell r="M2241">
            <v>852134.01563571743</v>
          </cell>
        </row>
        <row r="2242">
          <cell r="B2242" t="str">
            <v>Facility Energy Management System</v>
          </cell>
          <cell r="F2242" t="str">
            <v>Existing</v>
          </cell>
          <cell r="G2242" t="str">
            <v>Offices</v>
          </cell>
          <cell r="M2242">
            <v>63697.34540182889</v>
          </cell>
        </row>
        <row r="2243">
          <cell r="B2243" t="str">
            <v>Facility Energy Management System</v>
          </cell>
          <cell r="F2243" t="str">
            <v>Existing</v>
          </cell>
          <cell r="G2243" t="str">
            <v>Restaurants</v>
          </cell>
          <cell r="M2243">
            <v>46156.687857887548</v>
          </cell>
        </row>
        <row r="2244">
          <cell r="B2244" t="str">
            <v>Facility Energy Management System</v>
          </cell>
          <cell r="F2244" t="str">
            <v>Existing</v>
          </cell>
          <cell r="G2244" t="str">
            <v>Retail</v>
          </cell>
          <cell r="M2244">
            <v>20160.117254546021</v>
          </cell>
        </row>
        <row r="2245">
          <cell r="B2245" t="str">
            <v>Facility Energy Management System</v>
          </cell>
          <cell r="F2245" t="str">
            <v>Existing</v>
          </cell>
          <cell r="G2245" t="str">
            <v>Schools K-12</v>
          </cell>
          <cell r="M2245">
            <v>75340.241790620727</v>
          </cell>
        </row>
        <row r="2246">
          <cell r="B2246" t="str">
            <v>Facility Energy Management System</v>
          </cell>
          <cell r="F2246" t="str">
            <v>Existing</v>
          </cell>
          <cell r="G2246" t="str">
            <v>Warehouse</v>
          </cell>
          <cell r="M2246">
            <v>7484.3285577747447</v>
          </cell>
        </row>
        <row r="2247">
          <cell r="B2247" t="str">
            <v>Facility Energy Management System</v>
          </cell>
          <cell r="F2247" t="str">
            <v>New</v>
          </cell>
          <cell r="G2247" t="str">
            <v>Assembly</v>
          </cell>
          <cell r="M2247">
            <v>18398.423131289012</v>
          </cell>
        </row>
        <row r="2248">
          <cell r="B2248" t="str">
            <v>Facility Energy Management System</v>
          </cell>
          <cell r="F2248" t="str">
            <v>New</v>
          </cell>
          <cell r="G2248" t="str">
            <v>College and University</v>
          </cell>
          <cell r="M2248">
            <v>109886.51871208509</v>
          </cell>
        </row>
        <row r="2249">
          <cell r="B2249" t="str">
            <v>Facility Energy Management System</v>
          </cell>
          <cell r="F2249" t="str">
            <v>New</v>
          </cell>
          <cell r="G2249" t="str">
            <v>Grocery</v>
          </cell>
          <cell r="M2249">
            <v>44295.985934915283</v>
          </cell>
        </row>
        <row r="2250">
          <cell r="B2250" t="str">
            <v>Facility Energy Management System</v>
          </cell>
          <cell r="F2250" t="str">
            <v>New</v>
          </cell>
          <cell r="G2250" t="str">
            <v>Healthcare</v>
          </cell>
          <cell r="M2250">
            <v>77318.837037500227</v>
          </cell>
        </row>
        <row r="2251">
          <cell r="B2251" t="str">
            <v>Facility Energy Management System</v>
          </cell>
          <cell r="F2251" t="str">
            <v>New</v>
          </cell>
          <cell r="G2251" t="str">
            <v>Hospitals</v>
          </cell>
          <cell r="M2251">
            <v>805650.11646453268</v>
          </cell>
        </row>
        <row r="2252">
          <cell r="B2252" t="str">
            <v>Facility Energy Management System</v>
          </cell>
          <cell r="F2252" t="str">
            <v>New</v>
          </cell>
          <cell r="G2252" t="str">
            <v>Institutional</v>
          </cell>
          <cell r="M2252">
            <v>89381.398975861463</v>
          </cell>
        </row>
        <row r="2253">
          <cell r="B2253" t="str">
            <v>Facility Energy Management System</v>
          </cell>
          <cell r="F2253" t="str">
            <v>New</v>
          </cell>
          <cell r="G2253" t="str">
            <v>Lodging/Hospitality</v>
          </cell>
          <cell r="M2253">
            <v>73321.699578590284</v>
          </cell>
        </row>
        <row r="2254">
          <cell r="B2254" t="str">
            <v>Facility Energy Management System</v>
          </cell>
          <cell r="F2254" t="str">
            <v>New</v>
          </cell>
          <cell r="G2254" t="str">
            <v>Miscellaneous</v>
          </cell>
          <cell r="M2254">
            <v>852134.01563571743</v>
          </cell>
        </row>
        <row r="2255">
          <cell r="B2255" t="str">
            <v>Facility Energy Management System</v>
          </cell>
          <cell r="F2255" t="str">
            <v>New</v>
          </cell>
          <cell r="G2255" t="str">
            <v>Offices</v>
          </cell>
          <cell r="M2255">
            <v>63697.34540182889</v>
          </cell>
        </row>
        <row r="2256">
          <cell r="B2256" t="str">
            <v>Facility Energy Management System</v>
          </cell>
          <cell r="F2256" t="str">
            <v>New</v>
          </cell>
          <cell r="G2256" t="str">
            <v>Restaurants</v>
          </cell>
          <cell r="M2256">
            <v>46156.687857887548</v>
          </cell>
        </row>
        <row r="2257">
          <cell r="B2257" t="str">
            <v>Facility Energy Management System</v>
          </cell>
          <cell r="F2257" t="str">
            <v>New</v>
          </cell>
          <cell r="G2257" t="str">
            <v>Retail</v>
          </cell>
          <cell r="M2257">
            <v>20160.117254546021</v>
          </cell>
        </row>
        <row r="2258">
          <cell r="B2258" t="str">
            <v>Facility Energy Management System</v>
          </cell>
          <cell r="F2258" t="str">
            <v>New</v>
          </cell>
          <cell r="G2258" t="str">
            <v>Schools K-12</v>
          </cell>
          <cell r="M2258">
            <v>75340.241790620727</v>
          </cell>
        </row>
        <row r="2259">
          <cell r="B2259" t="str">
            <v>Facility Energy Management System</v>
          </cell>
          <cell r="F2259" t="str">
            <v>New</v>
          </cell>
          <cell r="G2259" t="str">
            <v>Warehouse</v>
          </cell>
          <cell r="M2259">
            <v>7484.3285577747447</v>
          </cell>
        </row>
        <row r="2260">
          <cell r="B2260" t="str">
            <v>Floor Insulation</v>
          </cell>
          <cell r="F2260" t="str">
            <v>Existing</v>
          </cell>
          <cell r="G2260" t="str">
            <v>Assembly</v>
          </cell>
          <cell r="M2260">
            <v>7.3854490902121539E-2</v>
          </cell>
        </row>
        <row r="2261">
          <cell r="B2261" t="str">
            <v>Floor Insulation</v>
          </cell>
          <cell r="F2261" t="str">
            <v>Existing</v>
          </cell>
          <cell r="G2261" t="str">
            <v>College and University</v>
          </cell>
          <cell r="M2261">
            <v>7.3854490902121539E-2</v>
          </cell>
        </row>
        <row r="2262">
          <cell r="B2262" t="str">
            <v>Floor Insulation</v>
          </cell>
          <cell r="F2262" t="str">
            <v>Existing</v>
          </cell>
          <cell r="G2262" t="str">
            <v>Grocery</v>
          </cell>
          <cell r="M2262">
            <v>7.3854490902121539E-2</v>
          </cell>
        </row>
        <row r="2263">
          <cell r="B2263" t="str">
            <v>Floor Insulation</v>
          </cell>
          <cell r="F2263" t="str">
            <v>Existing</v>
          </cell>
          <cell r="G2263" t="str">
            <v>Healthcare</v>
          </cell>
          <cell r="M2263">
            <v>7.3854490902121539E-2</v>
          </cell>
        </row>
        <row r="2264">
          <cell r="B2264" t="str">
            <v>Floor Insulation</v>
          </cell>
          <cell r="F2264" t="str">
            <v>Existing</v>
          </cell>
          <cell r="G2264" t="str">
            <v>Hospitals</v>
          </cell>
          <cell r="M2264">
            <v>7.3854490902121539E-2</v>
          </cell>
        </row>
        <row r="2265">
          <cell r="B2265" t="str">
            <v>Floor Insulation</v>
          </cell>
          <cell r="F2265" t="str">
            <v>Existing</v>
          </cell>
          <cell r="G2265" t="str">
            <v>Institutional</v>
          </cell>
          <cell r="M2265">
            <v>7.3854490902121539E-2</v>
          </cell>
        </row>
        <row r="2266">
          <cell r="B2266" t="str">
            <v>Floor Insulation</v>
          </cell>
          <cell r="F2266" t="str">
            <v>Existing</v>
          </cell>
          <cell r="G2266" t="str">
            <v>Lodging/Hospitality</v>
          </cell>
          <cell r="M2266">
            <v>7.3854490902121539E-2</v>
          </cell>
        </row>
        <row r="2267">
          <cell r="B2267" t="str">
            <v>Floor Insulation</v>
          </cell>
          <cell r="F2267" t="str">
            <v>Existing</v>
          </cell>
          <cell r="G2267" t="str">
            <v>Miscellaneous</v>
          </cell>
          <cell r="M2267">
            <v>7.3854490902121539E-2</v>
          </cell>
        </row>
        <row r="2268">
          <cell r="B2268" t="str">
            <v>Floor Insulation</v>
          </cell>
          <cell r="F2268" t="str">
            <v>Existing</v>
          </cell>
          <cell r="G2268" t="str">
            <v>Offices</v>
          </cell>
          <cell r="M2268">
            <v>7.3854490902121539E-2</v>
          </cell>
        </row>
        <row r="2269">
          <cell r="B2269" t="str">
            <v>Floor Insulation</v>
          </cell>
          <cell r="F2269" t="str">
            <v>Existing</v>
          </cell>
          <cell r="G2269" t="str">
            <v>Restaurants</v>
          </cell>
          <cell r="M2269">
            <v>7.3854490902121539E-2</v>
          </cell>
        </row>
        <row r="2270">
          <cell r="B2270" t="str">
            <v>Floor Insulation</v>
          </cell>
          <cell r="F2270" t="str">
            <v>Existing</v>
          </cell>
          <cell r="G2270" t="str">
            <v>Retail</v>
          </cell>
          <cell r="M2270">
            <v>7.3854490902121539E-2</v>
          </cell>
        </row>
        <row r="2271">
          <cell r="B2271" t="str">
            <v>Floor Insulation</v>
          </cell>
          <cell r="F2271" t="str">
            <v>Existing</v>
          </cell>
          <cell r="G2271" t="str">
            <v>Schools K-12</v>
          </cell>
          <cell r="M2271">
            <v>7.3854490902121539E-2</v>
          </cell>
        </row>
        <row r="2272">
          <cell r="B2272" t="str">
            <v>Floor Insulation</v>
          </cell>
          <cell r="F2272" t="str">
            <v>Existing</v>
          </cell>
          <cell r="G2272" t="str">
            <v>Warehouse</v>
          </cell>
          <cell r="M2272">
            <v>7.3854490902121539E-2</v>
          </cell>
        </row>
        <row r="2273">
          <cell r="B2273" t="str">
            <v>Floor Insulation</v>
          </cell>
          <cell r="F2273" t="str">
            <v>New</v>
          </cell>
          <cell r="G2273" t="str">
            <v>Assembly</v>
          </cell>
          <cell r="M2273">
            <v>7.3450282271047329E-2</v>
          </cell>
        </row>
        <row r="2274">
          <cell r="B2274" t="str">
            <v>Floor Insulation</v>
          </cell>
          <cell r="F2274" t="str">
            <v>New</v>
          </cell>
          <cell r="G2274" t="str">
            <v>College and University</v>
          </cell>
          <cell r="M2274">
            <v>7.3450282271047329E-2</v>
          </cell>
        </row>
        <row r="2275">
          <cell r="B2275" t="str">
            <v>Floor Insulation</v>
          </cell>
          <cell r="F2275" t="str">
            <v>New</v>
          </cell>
          <cell r="G2275" t="str">
            <v>Grocery</v>
          </cell>
          <cell r="M2275">
            <v>7.3450282271047329E-2</v>
          </cell>
        </row>
        <row r="2276">
          <cell r="B2276" t="str">
            <v>Floor Insulation</v>
          </cell>
          <cell r="F2276" t="str">
            <v>New</v>
          </cell>
          <cell r="G2276" t="str">
            <v>Healthcare</v>
          </cell>
          <cell r="M2276">
            <v>7.3450282271047329E-2</v>
          </cell>
        </row>
        <row r="2277">
          <cell r="B2277" t="str">
            <v>Floor Insulation</v>
          </cell>
          <cell r="F2277" t="str">
            <v>New</v>
          </cell>
          <cell r="G2277" t="str">
            <v>Hospitals</v>
          </cell>
          <cell r="M2277">
            <v>7.3450282271047329E-2</v>
          </cell>
        </row>
        <row r="2278">
          <cell r="B2278" t="str">
            <v>Floor Insulation</v>
          </cell>
          <cell r="F2278" t="str">
            <v>New</v>
          </cell>
          <cell r="G2278" t="str">
            <v>Institutional</v>
          </cell>
          <cell r="M2278">
            <v>7.3450282271047329E-2</v>
          </cell>
        </row>
        <row r="2279">
          <cell r="B2279" t="str">
            <v>Floor Insulation</v>
          </cell>
          <cell r="F2279" t="str">
            <v>New</v>
          </cell>
          <cell r="G2279" t="str">
            <v>Lodging/Hospitality</v>
          </cell>
          <cell r="M2279">
            <v>7.3450282271047329E-2</v>
          </cell>
        </row>
        <row r="2280">
          <cell r="B2280" t="str">
            <v>Floor Insulation</v>
          </cell>
          <cell r="F2280" t="str">
            <v>New</v>
          </cell>
          <cell r="G2280" t="str">
            <v>Miscellaneous</v>
          </cell>
          <cell r="M2280">
            <v>7.3450282271047329E-2</v>
          </cell>
        </row>
        <row r="2281">
          <cell r="B2281" t="str">
            <v>Floor Insulation</v>
          </cell>
          <cell r="F2281" t="str">
            <v>New</v>
          </cell>
          <cell r="G2281" t="str">
            <v>Offices</v>
          </cell>
          <cell r="M2281">
            <v>7.3450282271047329E-2</v>
          </cell>
        </row>
        <row r="2282">
          <cell r="B2282" t="str">
            <v>Floor Insulation</v>
          </cell>
          <cell r="F2282" t="str">
            <v>New</v>
          </cell>
          <cell r="G2282" t="str">
            <v>Restaurants</v>
          </cell>
          <cell r="M2282">
            <v>7.3450282271047329E-2</v>
          </cell>
        </row>
        <row r="2283">
          <cell r="B2283" t="str">
            <v>Floor Insulation</v>
          </cell>
          <cell r="F2283" t="str">
            <v>New</v>
          </cell>
          <cell r="G2283" t="str">
            <v>Retail</v>
          </cell>
          <cell r="M2283">
            <v>7.3450282271047329E-2</v>
          </cell>
        </row>
        <row r="2284">
          <cell r="B2284" t="str">
            <v>Floor Insulation</v>
          </cell>
          <cell r="F2284" t="str">
            <v>New</v>
          </cell>
          <cell r="G2284" t="str">
            <v>Schools K-12</v>
          </cell>
          <cell r="M2284">
            <v>7.3450282271047329E-2</v>
          </cell>
        </row>
        <row r="2285">
          <cell r="B2285" t="str">
            <v>Floor Insulation</v>
          </cell>
          <cell r="F2285" t="str">
            <v>New</v>
          </cell>
          <cell r="G2285" t="str">
            <v>Warehouse</v>
          </cell>
          <cell r="M2285">
            <v>7.3450282271047329E-2</v>
          </cell>
        </row>
        <row r="2286">
          <cell r="B2286" t="str">
            <v>Green Roof</v>
          </cell>
          <cell r="F2286" t="str">
            <v>Existing</v>
          </cell>
          <cell r="G2286" t="str">
            <v>Assembly</v>
          </cell>
          <cell r="M2286">
            <v>0.16632404491880393</v>
          </cell>
        </row>
        <row r="2287">
          <cell r="B2287" t="str">
            <v>Green Roof</v>
          </cell>
          <cell r="F2287" t="str">
            <v>Existing</v>
          </cell>
          <cell r="G2287" t="str">
            <v>College and University</v>
          </cell>
          <cell r="M2287">
            <v>0.16632404491880393</v>
          </cell>
        </row>
        <row r="2288">
          <cell r="B2288" t="str">
            <v>Green Roof</v>
          </cell>
          <cell r="F2288" t="str">
            <v>Existing</v>
          </cell>
          <cell r="G2288" t="str">
            <v>Grocery</v>
          </cell>
          <cell r="M2288">
            <v>0.16632404491880393</v>
          </cell>
        </row>
        <row r="2289">
          <cell r="B2289" t="str">
            <v>Green Roof</v>
          </cell>
          <cell r="F2289" t="str">
            <v>Existing</v>
          </cell>
          <cell r="G2289" t="str">
            <v>Healthcare</v>
          </cell>
          <cell r="M2289">
            <v>0.16632404491880393</v>
          </cell>
        </row>
        <row r="2290">
          <cell r="B2290" t="str">
            <v>Green Roof</v>
          </cell>
          <cell r="F2290" t="str">
            <v>Existing</v>
          </cell>
          <cell r="G2290" t="str">
            <v>Hospitals</v>
          </cell>
          <cell r="M2290">
            <v>0.16632404491880393</v>
          </cell>
        </row>
        <row r="2291">
          <cell r="B2291" t="str">
            <v>Green Roof</v>
          </cell>
          <cell r="F2291" t="str">
            <v>Existing</v>
          </cell>
          <cell r="G2291" t="str">
            <v>Institutional</v>
          </cell>
          <cell r="M2291">
            <v>0.16632404491880393</v>
          </cell>
        </row>
        <row r="2292">
          <cell r="B2292" t="str">
            <v>Green Roof</v>
          </cell>
          <cell r="F2292" t="str">
            <v>Existing</v>
          </cell>
          <cell r="G2292" t="str">
            <v>Lodging/Hospitality</v>
          </cell>
          <cell r="M2292">
            <v>0.16632404491880393</v>
          </cell>
        </row>
        <row r="2293">
          <cell r="B2293" t="str">
            <v>Green Roof</v>
          </cell>
          <cell r="F2293" t="str">
            <v>Existing</v>
          </cell>
          <cell r="G2293" t="str">
            <v>Miscellaneous</v>
          </cell>
          <cell r="M2293">
            <v>0.16632404491880393</v>
          </cell>
        </row>
        <row r="2294">
          <cell r="B2294" t="str">
            <v>Green Roof</v>
          </cell>
          <cell r="F2294" t="str">
            <v>Existing</v>
          </cell>
          <cell r="G2294" t="str">
            <v>Offices</v>
          </cell>
          <cell r="M2294">
            <v>0.16632404491880393</v>
          </cell>
        </row>
        <row r="2295">
          <cell r="B2295" t="str">
            <v>Green Roof</v>
          </cell>
          <cell r="F2295" t="str">
            <v>Existing</v>
          </cell>
          <cell r="G2295" t="str">
            <v>Restaurants</v>
          </cell>
          <cell r="M2295">
            <v>0.16632404491880393</v>
          </cell>
        </row>
        <row r="2296">
          <cell r="B2296" t="str">
            <v>Green Roof</v>
          </cell>
          <cell r="F2296" t="str">
            <v>Existing</v>
          </cell>
          <cell r="G2296" t="str">
            <v>Retail</v>
          </cell>
          <cell r="M2296">
            <v>0.16632404491880393</v>
          </cell>
        </row>
        <row r="2297">
          <cell r="B2297" t="str">
            <v>Green Roof</v>
          </cell>
          <cell r="F2297" t="str">
            <v>Existing</v>
          </cell>
          <cell r="G2297" t="str">
            <v>Schools K-12</v>
          </cell>
          <cell r="M2297">
            <v>0.16632404491880393</v>
          </cell>
        </row>
        <row r="2298">
          <cell r="B2298" t="str">
            <v>Green Roof</v>
          </cell>
          <cell r="F2298" t="str">
            <v>Existing</v>
          </cell>
          <cell r="G2298" t="str">
            <v>Warehouse</v>
          </cell>
          <cell r="M2298">
            <v>0.16632404491880393</v>
          </cell>
        </row>
        <row r="2299">
          <cell r="B2299" t="str">
            <v>Green Roof</v>
          </cell>
          <cell r="F2299" t="str">
            <v>New</v>
          </cell>
          <cell r="G2299" t="str">
            <v>Assembly</v>
          </cell>
          <cell r="M2299">
            <v>0.16513352781430943</v>
          </cell>
        </row>
        <row r="2300">
          <cell r="B2300" t="str">
            <v>Green Roof</v>
          </cell>
          <cell r="F2300" t="str">
            <v>New</v>
          </cell>
          <cell r="G2300" t="str">
            <v>College and University</v>
          </cell>
          <cell r="M2300">
            <v>0.16513352781430943</v>
          </cell>
        </row>
        <row r="2301">
          <cell r="B2301" t="str">
            <v>Green Roof</v>
          </cell>
          <cell r="F2301" t="str">
            <v>New</v>
          </cell>
          <cell r="G2301" t="str">
            <v>Grocery</v>
          </cell>
          <cell r="M2301">
            <v>0.16513352781430943</v>
          </cell>
        </row>
        <row r="2302">
          <cell r="B2302" t="str">
            <v>Green Roof</v>
          </cell>
          <cell r="F2302" t="str">
            <v>New</v>
          </cell>
          <cell r="G2302" t="str">
            <v>Healthcare</v>
          </cell>
          <cell r="M2302">
            <v>0.16513352781430943</v>
          </cell>
        </row>
        <row r="2303">
          <cell r="B2303" t="str">
            <v>Green Roof</v>
          </cell>
          <cell r="F2303" t="str">
            <v>New</v>
          </cell>
          <cell r="G2303" t="str">
            <v>Hospitals</v>
          </cell>
          <cell r="M2303">
            <v>0.16513352781430943</v>
          </cell>
        </row>
        <row r="2304">
          <cell r="B2304" t="str">
            <v>Green Roof</v>
          </cell>
          <cell r="F2304" t="str">
            <v>New</v>
          </cell>
          <cell r="G2304" t="str">
            <v>Institutional</v>
          </cell>
          <cell r="M2304">
            <v>0.16513352781430943</v>
          </cell>
        </row>
        <row r="2305">
          <cell r="B2305" t="str">
            <v>Green Roof</v>
          </cell>
          <cell r="F2305" t="str">
            <v>New</v>
          </cell>
          <cell r="G2305" t="str">
            <v>Lodging/Hospitality</v>
          </cell>
          <cell r="M2305">
            <v>0.16513352781430943</v>
          </cell>
        </row>
        <row r="2306">
          <cell r="B2306" t="str">
            <v>Green Roof</v>
          </cell>
          <cell r="F2306" t="str">
            <v>New</v>
          </cell>
          <cell r="G2306" t="str">
            <v>Miscellaneous</v>
          </cell>
          <cell r="M2306">
            <v>0.16513352781430943</v>
          </cell>
        </row>
        <row r="2307">
          <cell r="B2307" t="str">
            <v>Green Roof</v>
          </cell>
          <cell r="F2307" t="str">
            <v>New</v>
          </cell>
          <cell r="G2307" t="str">
            <v>Offices</v>
          </cell>
          <cell r="M2307">
            <v>0.16513352781430943</v>
          </cell>
        </row>
        <row r="2308">
          <cell r="B2308" t="str">
            <v>Green Roof</v>
          </cell>
          <cell r="F2308" t="str">
            <v>New</v>
          </cell>
          <cell r="G2308" t="str">
            <v>Restaurants</v>
          </cell>
          <cell r="M2308">
            <v>0.16513352781430943</v>
          </cell>
        </row>
        <row r="2309">
          <cell r="B2309" t="str">
            <v>Green Roof</v>
          </cell>
          <cell r="F2309" t="str">
            <v>New</v>
          </cell>
          <cell r="G2309" t="str">
            <v>Retail</v>
          </cell>
          <cell r="M2309">
            <v>0.16513352781430943</v>
          </cell>
        </row>
        <row r="2310">
          <cell r="B2310" t="str">
            <v>Green Roof</v>
          </cell>
          <cell r="F2310" t="str">
            <v>New</v>
          </cell>
          <cell r="G2310" t="str">
            <v>Schools K-12</v>
          </cell>
          <cell r="M2310">
            <v>0.16513352781430943</v>
          </cell>
        </row>
        <row r="2311">
          <cell r="B2311" t="str">
            <v>Green Roof</v>
          </cell>
          <cell r="F2311" t="str">
            <v>New</v>
          </cell>
          <cell r="G2311" t="str">
            <v>Warehouse</v>
          </cell>
          <cell r="M2311">
            <v>0.16513352781430943</v>
          </cell>
        </row>
        <row r="2312">
          <cell r="B2312" t="str">
            <v>Hotel Card Energy Control Systems</v>
          </cell>
          <cell r="F2312" t="str">
            <v>Existing</v>
          </cell>
          <cell r="G2312" t="str">
            <v>Assembly</v>
          </cell>
          <cell r="M2312">
            <v>0</v>
          </cell>
        </row>
        <row r="2313">
          <cell r="B2313" t="str">
            <v>Hotel Card Energy Control Systems</v>
          </cell>
          <cell r="F2313" t="str">
            <v>Existing</v>
          </cell>
          <cell r="G2313" t="str">
            <v>College and University</v>
          </cell>
          <cell r="M2313">
            <v>0</v>
          </cell>
        </row>
        <row r="2314">
          <cell r="B2314" t="str">
            <v>Hotel Card Energy Control Systems</v>
          </cell>
          <cell r="F2314" t="str">
            <v>Existing</v>
          </cell>
          <cell r="G2314" t="str">
            <v>Grocery</v>
          </cell>
          <cell r="M2314">
            <v>0</v>
          </cell>
        </row>
        <row r="2315">
          <cell r="B2315" t="str">
            <v>Hotel Card Energy Control Systems</v>
          </cell>
          <cell r="F2315" t="str">
            <v>Existing</v>
          </cell>
          <cell r="G2315" t="str">
            <v>Healthcare</v>
          </cell>
          <cell r="M2315">
            <v>0</v>
          </cell>
        </row>
        <row r="2316">
          <cell r="B2316" t="str">
            <v>Hotel Card Energy Control Systems</v>
          </cell>
          <cell r="F2316" t="str">
            <v>Existing</v>
          </cell>
          <cell r="G2316" t="str">
            <v>Hospitals</v>
          </cell>
          <cell r="M2316">
            <v>0</v>
          </cell>
        </row>
        <row r="2317">
          <cell r="B2317" t="str">
            <v>Hotel Card Energy Control Systems</v>
          </cell>
          <cell r="F2317" t="str">
            <v>Existing</v>
          </cell>
          <cell r="G2317" t="str">
            <v>Institutional</v>
          </cell>
          <cell r="M2317">
            <v>0</v>
          </cell>
        </row>
        <row r="2318">
          <cell r="B2318" t="str">
            <v>Hotel Card Energy Control Systems</v>
          </cell>
          <cell r="F2318" t="str">
            <v>Existing</v>
          </cell>
          <cell r="G2318" t="str">
            <v>Lodging/Hospitality</v>
          </cell>
          <cell r="M2318">
            <v>561.41999999999996</v>
          </cell>
        </row>
        <row r="2319">
          <cell r="B2319" t="str">
            <v>Hotel Card Energy Control Systems</v>
          </cell>
          <cell r="F2319" t="str">
            <v>Existing</v>
          </cell>
          <cell r="G2319" t="str">
            <v>Miscellaneous</v>
          </cell>
          <cell r="M2319">
            <v>0</v>
          </cell>
        </row>
        <row r="2320">
          <cell r="B2320" t="str">
            <v>Hotel Card Energy Control Systems</v>
          </cell>
          <cell r="F2320" t="str">
            <v>Existing</v>
          </cell>
          <cell r="G2320" t="str">
            <v>Offices</v>
          </cell>
          <cell r="M2320">
            <v>0</v>
          </cell>
        </row>
        <row r="2321">
          <cell r="B2321" t="str">
            <v>Hotel Card Energy Control Systems</v>
          </cell>
          <cell r="F2321" t="str">
            <v>Existing</v>
          </cell>
          <cell r="G2321" t="str">
            <v>Restaurants</v>
          </cell>
          <cell r="M2321">
            <v>0</v>
          </cell>
        </row>
        <row r="2322">
          <cell r="B2322" t="str">
            <v>Hotel Card Energy Control Systems</v>
          </cell>
          <cell r="F2322" t="str">
            <v>Existing</v>
          </cell>
          <cell r="G2322" t="str">
            <v>Retail</v>
          </cell>
          <cell r="M2322">
            <v>0</v>
          </cell>
        </row>
        <row r="2323">
          <cell r="B2323" t="str">
            <v>Hotel Card Energy Control Systems</v>
          </cell>
          <cell r="F2323" t="str">
            <v>Existing</v>
          </cell>
          <cell r="G2323" t="str">
            <v>Schools K-12</v>
          </cell>
          <cell r="M2323">
            <v>0</v>
          </cell>
        </row>
        <row r="2324">
          <cell r="B2324" t="str">
            <v>Hotel Card Energy Control Systems</v>
          </cell>
          <cell r="F2324" t="str">
            <v>Existing</v>
          </cell>
          <cell r="G2324" t="str">
            <v>Warehouse</v>
          </cell>
          <cell r="M2324">
            <v>0</v>
          </cell>
        </row>
        <row r="2325">
          <cell r="B2325" t="str">
            <v>Hotel Card Energy Control Systems</v>
          </cell>
          <cell r="F2325" t="str">
            <v>New</v>
          </cell>
          <cell r="G2325" t="str">
            <v>Assembly</v>
          </cell>
          <cell r="M2325">
            <v>0</v>
          </cell>
        </row>
        <row r="2326">
          <cell r="B2326" t="str">
            <v>Hotel Card Energy Control Systems</v>
          </cell>
          <cell r="F2326" t="str">
            <v>New</v>
          </cell>
          <cell r="G2326" t="str">
            <v>College and University</v>
          </cell>
          <cell r="M2326">
            <v>0</v>
          </cell>
        </row>
        <row r="2327">
          <cell r="B2327" t="str">
            <v>Hotel Card Energy Control Systems</v>
          </cell>
          <cell r="F2327" t="str">
            <v>New</v>
          </cell>
          <cell r="G2327" t="str">
            <v>Grocery</v>
          </cell>
          <cell r="M2327">
            <v>0</v>
          </cell>
        </row>
        <row r="2328">
          <cell r="B2328" t="str">
            <v>Hotel Card Energy Control Systems</v>
          </cell>
          <cell r="F2328" t="str">
            <v>New</v>
          </cell>
          <cell r="G2328" t="str">
            <v>Healthcare</v>
          </cell>
          <cell r="M2328">
            <v>0</v>
          </cell>
        </row>
        <row r="2329">
          <cell r="B2329" t="str">
            <v>Hotel Card Energy Control Systems</v>
          </cell>
          <cell r="F2329" t="str">
            <v>New</v>
          </cell>
          <cell r="G2329" t="str">
            <v>Hospitals</v>
          </cell>
          <cell r="M2329">
            <v>0</v>
          </cell>
        </row>
        <row r="2330">
          <cell r="B2330" t="str">
            <v>Hotel Card Energy Control Systems</v>
          </cell>
          <cell r="F2330" t="str">
            <v>New</v>
          </cell>
          <cell r="G2330" t="str">
            <v>Institutional</v>
          </cell>
          <cell r="M2330">
            <v>0</v>
          </cell>
        </row>
        <row r="2331">
          <cell r="B2331" t="str">
            <v>Hotel Card Energy Control Systems</v>
          </cell>
          <cell r="F2331" t="str">
            <v>New</v>
          </cell>
          <cell r="G2331" t="str">
            <v>Lodging/Hospitality</v>
          </cell>
          <cell r="M2331">
            <v>561.41999999999996</v>
          </cell>
        </row>
        <row r="2332">
          <cell r="B2332" t="str">
            <v>Hotel Card Energy Control Systems</v>
          </cell>
          <cell r="F2332" t="str">
            <v>New</v>
          </cell>
          <cell r="G2332" t="str">
            <v>Miscellaneous</v>
          </cell>
          <cell r="M2332">
            <v>0</v>
          </cell>
        </row>
        <row r="2333">
          <cell r="B2333" t="str">
            <v>Hotel Card Energy Control Systems</v>
          </cell>
          <cell r="F2333" t="str">
            <v>New</v>
          </cell>
          <cell r="G2333" t="str">
            <v>Offices</v>
          </cell>
          <cell r="M2333">
            <v>0</v>
          </cell>
        </row>
        <row r="2334">
          <cell r="B2334" t="str">
            <v>Hotel Card Energy Control Systems</v>
          </cell>
          <cell r="F2334" t="str">
            <v>New</v>
          </cell>
          <cell r="G2334" t="str">
            <v>Restaurants</v>
          </cell>
          <cell r="M2334">
            <v>0</v>
          </cell>
        </row>
        <row r="2335">
          <cell r="B2335" t="str">
            <v>Hotel Card Energy Control Systems</v>
          </cell>
          <cell r="F2335" t="str">
            <v>New</v>
          </cell>
          <cell r="G2335" t="str">
            <v>Retail</v>
          </cell>
          <cell r="M2335">
            <v>0</v>
          </cell>
        </row>
        <row r="2336">
          <cell r="B2336" t="str">
            <v>Hotel Card Energy Control Systems</v>
          </cell>
          <cell r="F2336" t="str">
            <v>New</v>
          </cell>
          <cell r="G2336" t="str">
            <v>Schools K-12</v>
          </cell>
          <cell r="M2336">
            <v>0</v>
          </cell>
        </row>
        <row r="2337">
          <cell r="B2337" t="str">
            <v>Hotel Card Energy Control Systems</v>
          </cell>
          <cell r="F2337" t="str">
            <v>New</v>
          </cell>
          <cell r="G2337" t="str">
            <v>Warehouse</v>
          </cell>
          <cell r="M2337">
            <v>0</v>
          </cell>
        </row>
        <row r="2338">
          <cell r="B2338" t="str">
            <v>HVAC tune-up</v>
          </cell>
          <cell r="F2338" t="str">
            <v>Existing</v>
          </cell>
          <cell r="G2338" t="str">
            <v>Assembly</v>
          </cell>
          <cell r="M2338">
            <v>197.30412637407568</v>
          </cell>
        </row>
        <row r="2339">
          <cell r="B2339" t="str">
            <v>HVAC tune-up</v>
          </cell>
          <cell r="F2339" t="str">
            <v>Existing</v>
          </cell>
          <cell r="G2339" t="str">
            <v>College and University</v>
          </cell>
          <cell r="M2339">
            <v>218.89134142495004</v>
          </cell>
        </row>
        <row r="2340">
          <cell r="B2340" t="str">
            <v>HVAC tune-up</v>
          </cell>
          <cell r="F2340" t="str">
            <v>Existing</v>
          </cell>
          <cell r="G2340" t="str">
            <v>Grocery</v>
          </cell>
          <cell r="M2340">
            <v>108.99279207504408</v>
          </cell>
        </row>
        <row r="2341">
          <cell r="B2341" t="str">
            <v>HVAC tune-up</v>
          </cell>
          <cell r="F2341" t="str">
            <v>Existing</v>
          </cell>
          <cell r="G2341" t="str">
            <v>Healthcare</v>
          </cell>
          <cell r="M2341">
            <v>429.32894828452265</v>
          </cell>
        </row>
        <row r="2342">
          <cell r="B2342" t="str">
            <v>HVAC tune-up</v>
          </cell>
          <cell r="F2342" t="str">
            <v>Existing</v>
          </cell>
          <cell r="G2342" t="str">
            <v>Hospitals</v>
          </cell>
          <cell r="M2342">
            <v>406.68501641297615</v>
          </cell>
        </row>
        <row r="2343">
          <cell r="B2343" t="str">
            <v>HVAC tune-up</v>
          </cell>
          <cell r="F2343" t="str">
            <v>Existing</v>
          </cell>
          <cell r="G2343" t="str">
            <v>Institutional</v>
          </cell>
          <cell r="M2343">
            <v>106.57743934207913</v>
          </cell>
        </row>
        <row r="2344">
          <cell r="B2344" t="str">
            <v>HVAC tune-up</v>
          </cell>
          <cell r="F2344" t="str">
            <v>Existing</v>
          </cell>
          <cell r="G2344" t="str">
            <v>Lodging/Hospitality</v>
          </cell>
          <cell r="M2344">
            <v>325.92165940446012</v>
          </cell>
        </row>
        <row r="2345">
          <cell r="B2345" t="str">
            <v>HVAC tune-up</v>
          </cell>
          <cell r="F2345" t="str">
            <v>Existing</v>
          </cell>
          <cell r="G2345" t="str">
            <v>Miscellaneous</v>
          </cell>
          <cell r="M2345">
            <v>110.20046844152658</v>
          </cell>
        </row>
        <row r="2346">
          <cell r="B2346" t="str">
            <v>HVAC tune-up</v>
          </cell>
          <cell r="F2346" t="str">
            <v>Existing</v>
          </cell>
          <cell r="G2346" t="str">
            <v>Offices</v>
          </cell>
          <cell r="M2346">
            <v>222.06149188696656</v>
          </cell>
        </row>
        <row r="2347">
          <cell r="B2347" t="str">
            <v>HVAC tune-up</v>
          </cell>
          <cell r="F2347" t="str">
            <v>Existing</v>
          </cell>
          <cell r="G2347" t="str">
            <v>Restaurants</v>
          </cell>
          <cell r="M2347">
            <v>319.73231802623741</v>
          </cell>
        </row>
        <row r="2348">
          <cell r="B2348" t="str">
            <v>HVAC tune-up</v>
          </cell>
          <cell r="F2348" t="str">
            <v>Existing</v>
          </cell>
          <cell r="G2348" t="str">
            <v>Retail</v>
          </cell>
          <cell r="M2348">
            <v>250.59284604511524</v>
          </cell>
        </row>
        <row r="2349">
          <cell r="B2349" t="str">
            <v>HVAC tune-up</v>
          </cell>
          <cell r="F2349" t="str">
            <v>Existing</v>
          </cell>
          <cell r="G2349" t="str">
            <v>Schools K-12</v>
          </cell>
          <cell r="M2349">
            <v>217.83462460427788</v>
          </cell>
        </row>
        <row r="2350">
          <cell r="B2350" t="str">
            <v>HVAC tune-up</v>
          </cell>
          <cell r="F2350" t="str">
            <v>Existing</v>
          </cell>
          <cell r="G2350" t="str">
            <v>Warehouse</v>
          </cell>
          <cell r="M2350">
            <v>47.854176021868398</v>
          </cell>
        </row>
        <row r="2351">
          <cell r="B2351" t="str">
            <v>HVAC tune-up</v>
          </cell>
          <cell r="F2351" t="str">
            <v>New</v>
          </cell>
          <cell r="G2351" t="str">
            <v>Assembly</v>
          </cell>
          <cell r="M2351">
            <v>197.30412637407568</v>
          </cell>
        </row>
        <row r="2352">
          <cell r="B2352" t="str">
            <v>HVAC tune-up</v>
          </cell>
          <cell r="F2352" t="str">
            <v>New</v>
          </cell>
          <cell r="G2352" t="str">
            <v>College and University</v>
          </cell>
          <cell r="M2352">
            <v>218.89134142495004</v>
          </cell>
        </row>
        <row r="2353">
          <cell r="B2353" t="str">
            <v>HVAC tune-up</v>
          </cell>
          <cell r="F2353" t="str">
            <v>New</v>
          </cell>
          <cell r="G2353" t="str">
            <v>Grocery</v>
          </cell>
          <cell r="M2353">
            <v>108.99279207504408</v>
          </cell>
        </row>
        <row r="2354">
          <cell r="B2354" t="str">
            <v>HVAC tune-up</v>
          </cell>
          <cell r="F2354" t="str">
            <v>New</v>
          </cell>
          <cell r="G2354" t="str">
            <v>Healthcare</v>
          </cell>
          <cell r="M2354">
            <v>429.32894828452265</v>
          </cell>
        </row>
        <row r="2355">
          <cell r="B2355" t="str">
            <v>HVAC tune-up</v>
          </cell>
          <cell r="F2355" t="str">
            <v>New</v>
          </cell>
          <cell r="G2355" t="str">
            <v>Hospitals</v>
          </cell>
          <cell r="M2355">
            <v>406.68501641297615</v>
          </cell>
        </row>
        <row r="2356">
          <cell r="B2356" t="str">
            <v>HVAC tune-up</v>
          </cell>
          <cell r="F2356" t="str">
            <v>New</v>
          </cell>
          <cell r="G2356" t="str">
            <v>Institutional</v>
          </cell>
          <cell r="M2356">
            <v>106.57743934207913</v>
          </cell>
        </row>
        <row r="2357">
          <cell r="B2357" t="str">
            <v>HVAC tune-up</v>
          </cell>
          <cell r="F2357" t="str">
            <v>New</v>
          </cell>
          <cell r="G2357" t="str">
            <v>Lodging/Hospitality</v>
          </cell>
          <cell r="M2357">
            <v>325.92165940446012</v>
          </cell>
        </row>
        <row r="2358">
          <cell r="B2358" t="str">
            <v>HVAC tune-up</v>
          </cell>
          <cell r="F2358" t="str">
            <v>New</v>
          </cell>
          <cell r="G2358" t="str">
            <v>Miscellaneous</v>
          </cell>
          <cell r="M2358">
            <v>110.20046844152658</v>
          </cell>
        </row>
        <row r="2359">
          <cell r="B2359" t="str">
            <v>HVAC tune-up</v>
          </cell>
          <cell r="F2359" t="str">
            <v>New</v>
          </cell>
          <cell r="G2359" t="str">
            <v>Offices</v>
          </cell>
          <cell r="M2359">
            <v>222.06149188696656</v>
          </cell>
        </row>
        <row r="2360">
          <cell r="B2360" t="str">
            <v>HVAC tune-up</v>
          </cell>
          <cell r="F2360" t="str">
            <v>New</v>
          </cell>
          <cell r="G2360" t="str">
            <v>Restaurants</v>
          </cell>
          <cell r="M2360">
            <v>319.73231802623741</v>
          </cell>
        </row>
        <row r="2361">
          <cell r="B2361" t="str">
            <v>HVAC tune-up</v>
          </cell>
          <cell r="F2361" t="str">
            <v>New</v>
          </cell>
          <cell r="G2361" t="str">
            <v>Retail</v>
          </cell>
          <cell r="M2361">
            <v>250.59284604511524</v>
          </cell>
        </row>
        <row r="2362">
          <cell r="B2362" t="str">
            <v>HVAC tune-up</v>
          </cell>
          <cell r="F2362" t="str">
            <v>New</v>
          </cell>
          <cell r="G2362" t="str">
            <v>Schools K-12</v>
          </cell>
          <cell r="M2362">
            <v>217.83462460427788</v>
          </cell>
        </row>
        <row r="2363">
          <cell r="B2363" t="str">
            <v>HVAC tune-up</v>
          </cell>
          <cell r="F2363" t="str">
            <v>New</v>
          </cell>
          <cell r="G2363" t="str">
            <v>Warehouse</v>
          </cell>
          <cell r="M2363">
            <v>47.854176021868398</v>
          </cell>
        </row>
        <row r="2364">
          <cell r="B2364" t="str">
            <v>HVAC tune-up_RTU</v>
          </cell>
          <cell r="F2364" t="str">
            <v>Existing</v>
          </cell>
          <cell r="G2364" t="str">
            <v>Assembly</v>
          </cell>
          <cell r="M2364">
            <v>986.52063187037845</v>
          </cell>
        </row>
        <row r="2365">
          <cell r="B2365" t="str">
            <v>HVAC tune-up_RTU</v>
          </cell>
          <cell r="F2365" t="str">
            <v>Existing</v>
          </cell>
          <cell r="G2365" t="str">
            <v>College and University</v>
          </cell>
          <cell r="M2365">
            <v>1094.4567071247502</v>
          </cell>
        </row>
        <row r="2366">
          <cell r="B2366" t="str">
            <v>HVAC tune-up_RTU</v>
          </cell>
          <cell r="F2366" t="str">
            <v>Existing</v>
          </cell>
          <cell r="G2366" t="str">
            <v>Grocery</v>
          </cell>
          <cell r="M2366">
            <v>544.96396037522049</v>
          </cell>
        </row>
        <row r="2367">
          <cell r="B2367" t="str">
            <v>HVAC tune-up_RTU</v>
          </cell>
          <cell r="F2367" t="str">
            <v>Existing</v>
          </cell>
          <cell r="G2367" t="str">
            <v>Healthcare</v>
          </cell>
          <cell r="M2367">
            <v>2146.6447414226136</v>
          </cell>
        </row>
        <row r="2368">
          <cell r="B2368" t="str">
            <v>HVAC tune-up_RTU</v>
          </cell>
          <cell r="F2368" t="str">
            <v>Existing</v>
          </cell>
          <cell r="G2368" t="str">
            <v>Hospitals</v>
          </cell>
          <cell r="M2368">
            <v>2033.4250820648811</v>
          </cell>
        </row>
        <row r="2369">
          <cell r="B2369" t="str">
            <v>HVAC tune-up_RTU</v>
          </cell>
          <cell r="F2369" t="str">
            <v>Existing</v>
          </cell>
          <cell r="G2369" t="str">
            <v>Institutional</v>
          </cell>
          <cell r="M2369">
            <v>532.88719671039564</v>
          </cell>
        </row>
        <row r="2370">
          <cell r="B2370" t="str">
            <v>HVAC tune-up_RTU</v>
          </cell>
          <cell r="F2370" t="str">
            <v>Existing</v>
          </cell>
          <cell r="G2370" t="str">
            <v>Lodging/Hospitality</v>
          </cell>
          <cell r="M2370">
            <v>1629.6082970223008</v>
          </cell>
        </row>
        <row r="2371">
          <cell r="B2371" t="str">
            <v>HVAC tune-up_RTU</v>
          </cell>
          <cell r="F2371" t="str">
            <v>Existing</v>
          </cell>
          <cell r="G2371" t="str">
            <v>Miscellaneous</v>
          </cell>
          <cell r="M2371">
            <v>551.00234220763286</v>
          </cell>
        </row>
        <row r="2372">
          <cell r="B2372" t="str">
            <v>HVAC tune-up_RTU</v>
          </cell>
          <cell r="F2372" t="str">
            <v>Existing</v>
          </cell>
          <cell r="G2372" t="str">
            <v>Offices</v>
          </cell>
          <cell r="M2372">
            <v>1110.3074594348332</v>
          </cell>
        </row>
        <row r="2373">
          <cell r="B2373" t="str">
            <v>HVAC tune-up_RTU</v>
          </cell>
          <cell r="F2373" t="str">
            <v>Existing</v>
          </cell>
          <cell r="G2373" t="str">
            <v>Restaurants</v>
          </cell>
          <cell r="M2373">
            <v>1598.661590131187</v>
          </cell>
        </row>
        <row r="2374">
          <cell r="B2374" t="str">
            <v>HVAC tune-up_RTU</v>
          </cell>
          <cell r="F2374" t="str">
            <v>Existing</v>
          </cell>
          <cell r="G2374" t="str">
            <v>Retail</v>
          </cell>
          <cell r="M2374">
            <v>1252.9642302255761</v>
          </cell>
        </row>
        <row r="2375">
          <cell r="B2375" t="str">
            <v>HVAC tune-up_RTU</v>
          </cell>
          <cell r="F2375" t="str">
            <v>Existing</v>
          </cell>
          <cell r="G2375" t="str">
            <v>Schools K-12</v>
          </cell>
          <cell r="M2375">
            <v>1089.1731230213895</v>
          </cell>
        </row>
        <row r="2376">
          <cell r="B2376" t="str">
            <v>HVAC tune-up_RTU</v>
          </cell>
          <cell r="F2376" t="str">
            <v>Existing</v>
          </cell>
          <cell r="G2376" t="str">
            <v>Warehouse</v>
          </cell>
          <cell r="M2376">
            <v>239.27088010934196</v>
          </cell>
        </row>
        <row r="2377">
          <cell r="B2377" t="str">
            <v>HVAC tune-up_RTU</v>
          </cell>
          <cell r="F2377" t="str">
            <v>New</v>
          </cell>
          <cell r="G2377" t="str">
            <v>Assembly</v>
          </cell>
          <cell r="M2377">
            <v>986.52063187037845</v>
          </cell>
        </row>
        <row r="2378">
          <cell r="B2378" t="str">
            <v>HVAC tune-up_RTU</v>
          </cell>
          <cell r="F2378" t="str">
            <v>New</v>
          </cell>
          <cell r="G2378" t="str">
            <v>College and University</v>
          </cell>
          <cell r="M2378">
            <v>1094.4567071247502</v>
          </cell>
        </row>
        <row r="2379">
          <cell r="B2379" t="str">
            <v>HVAC tune-up_RTU</v>
          </cell>
          <cell r="F2379" t="str">
            <v>New</v>
          </cell>
          <cell r="G2379" t="str">
            <v>Grocery</v>
          </cell>
          <cell r="M2379">
            <v>544.96396037522049</v>
          </cell>
        </row>
        <row r="2380">
          <cell r="B2380" t="str">
            <v>HVAC tune-up_RTU</v>
          </cell>
          <cell r="F2380" t="str">
            <v>New</v>
          </cell>
          <cell r="G2380" t="str">
            <v>Healthcare</v>
          </cell>
          <cell r="M2380">
            <v>2146.6447414226136</v>
          </cell>
        </row>
        <row r="2381">
          <cell r="B2381" t="str">
            <v>HVAC tune-up_RTU</v>
          </cell>
          <cell r="F2381" t="str">
            <v>New</v>
          </cell>
          <cell r="G2381" t="str">
            <v>Hospitals</v>
          </cell>
          <cell r="M2381">
            <v>2033.4250820648811</v>
          </cell>
        </row>
        <row r="2382">
          <cell r="B2382" t="str">
            <v>HVAC tune-up_RTU</v>
          </cell>
          <cell r="F2382" t="str">
            <v>New</v>
          </cell>
          <cell r="G2382" t="str">
            <v>Institutional</v>
          </cell>
          <cell r="M2382">
            <v>532.88719671039564</v>
          </cell>
        </row>
        <row r="2383">
          <cell r="B2383" t="str">
            <v>HVAC tune-up_RTU</v>
          </cell>
          <cell r="F2383" t="str">
            <v>New</v>
          </cell>
          <cell r="G2383" t="str">
            <v>Lodging/Hospitality</v>
          </cell>
          <cell r="M2383">
            <v>1629.6082970223008</v>
          </cell>
        </row>
        <row r="2384">
          <cell r="B2384" t="str">
            <v>HVAC tune-up_RTU</v>
          </cell>
          <cell r="F2384" t="str">
            <v>New</v>
          </cell>
          <cell r="G2384" t="str">
            <v>Miscellaneous</v>
          </cell>
          <cell r="M2384">
            <v>551.00234220763286</v>
          </cell>
        </row>
        <row r="2385">
          <cell r="B2385" t="str">
            <v>HVAC tune-up_RTU</v>
          </cell>
          <cell r="F2385" t="str">
            <v>New</v>
          </cell>
          <cell r="G2385" t="str">
            <v>Offices</v>
          </cell>
          <cell r="M2385">
            <v>1110.3074594348332</v>
          </cell>
        </row>
        <row r="2386">
          <cell r="B2386" t="str">
            <v>HVAC tune-up_RTU</v>
          </cell>
          <cell r="F2386" t="str">
            <v>New</v>
          </cell>
          <cell r="G2386" t="str">
            <v>Restaurants</v>
          </cell>
          <cell r="M2386">
            <v>1598.661590131187</v>
          </cell>
        </row>
        <row r="2387">
          <cell r="B2387" t="str">
            <v>HVAC tune-up_RTU</v>
          </cell>
          <cell r="F2387" t="str">
            <v>New</v>
          </cell>
          <cell r="G2387" t="str">
            <v>Retail</v>
          </cell>
          <cell r="M2387">
            <v>1252.9642302255761</v>
          </cell>
        </row>
        <row r="2388">
          <cell r="B2388" t="str">
            <v>HVAC tune-up_RTU</v>
          </cell>
          <cell r="F2388" t="str">
            <v>New</v>
          </cell>
          <cell r="G2388" t="str">
            <v>Schools K-12</v>
          </cell>
          <cell r="M2388">
            <v>1089.1731230213895</v>
          </cell>
        </row>
        <row r="2389">
          <cell r="B2389" t="str">
            <v>HVAC tune-up_RTU</v>
          </cell>
          <cell r="F2389" t="str">
            <v>New</v>
          </cell>
          <cell r="G2389" t="str">
            <v>Warehouse</v>
          </cell>
          <cell r="M2389">
            <v>239.27088010934196</v>
          </cell>
        </row>
        <row r="2390">
          <cell r="B2390" t="str">
            <v>Infiltration Reduction - Air Sealing</v>
          </cell>
          <cell r="F2390" t="str">
            <v>Existing</v>
          </cell>
          <cell r="G2390" t="str">
            <v>Assembly</v>
          </cell>
          <cell r="M2390">
            <v>3.5928367256869764E-2</v>
          </cell>
        </row>
        <row r="2391">
          <cell r="B2391" t="str">
            <v>Infiltration Reduction - Air Sealing</v>
          </cell>
          <cell r="F2391" t="str">
            <v>Existing</v>
          </cell>
          <cell r="G2391" t="str">
            <v>College and University</v>
          </cell>
          <cell r="M2391">
            <v>1.7550461562735615E-2</v>
          </cell>
        </row>
        <row r="2392">
          <cell r="B2392" t="str">
            <v>Infiltration Reduction - Air Sealing</v>
          </cell>
          <cell r="F2392" t="str">
            <v>Existing</v>
          </cell>
          <cell r="G2392" t="str">
            <v>Grocery</v>
          </cell>
          <cell r="M2392">
            <v>0.12217691562776641</v>
          </cell>
        </row>
        <row r="2393">
          <cell r="B2393" t="str">
            <v>Infiltration Reduction - Air Sealing</v>
          </cell>
          <cell r="F2393" t="str">
            <v>Existing</v>
          </cell>
          <cell r="G2393" t="str">
            <v>Healthcare</v>
          </cell>
          <cell r="M2393">
            <v>3.4044404583288126E-2</v>
          </cell>
        </row>
        <row r="2394">
          <cell r="B2394" t="str">
            <v>Infiltration Reduction - Air Sealing</v>
          </cell>
          <cell r="F2394" t="str">
            <v>Existing</v>
          </cell>
          <cell r="G2394" t="str">
            <v>Hospitals</v>
          </cell>
          <cell r="M2394">
            <v>1.7610653847292712E-2</v>
          </cell>
        </row>
        <row r="2395">
          <cell r="B2395" t="str">
            <v>Infiltration Reduction - Air Sealing</v>
          </cell>
          <cell r="F2395" t="str">
            <v>Existing</v>
          </cell>
          <cell r="G2395" t="str">
            <v>Institutional</v>
          </cell>
          <cell r="M2395">
            <v>0.10987302552530909</v>
          </cell>
        </row>
        <row r="2396">
          <cell r="B2396" t="str">
            <v>Infiltration Reduction - Air Sealing</v>
          </cell>
          <cell r="F2396" t="str">
            <v>Existing</v>
          </cell>
          <cell r="G2396" t="str">
            <v>Lodging/Hospitality</v>
          </cell>
          <cell r="M2396">
            <v>8.2653934851148497E-2</v>
          </cell>
        </row>
        <row r="2397">
          <cell r="B2397" t="str">
            <v>Infiltration Reduction - Air Sealing</v>
          </cell>
          <cell r="F2397" t="str">
            <v>Existing</v>
          </cell>
          <cell r="G2397" t="str">
            <v>Miscellaneous</v>
          </cell>
          <cell r="M2397">
            <v>2.196196297610703E-2</v>
          </cell>
        </row>
        <row r="2398">
          <cell r="B2398" t="str">
            <v>Infiltration Reduction - Air Sealing</v>
          </cell>
          <cell r="F2398" t="str">
            <v>Existing</v>
          </cell>
          <cell r="G2398" t="str">
            <v>Offices</v>
          </cell>
          <cell r="M2398">
            <v>0.15945229835139513</v>
          </cell>
        </row>
        <row r="2399">
          <cell r="B2399" t="str">
            <v>Infiltration Reduction - Air Sealing</v>
          </cell>
          <cell r="F2399" t="str">
            <v>Existing</v>
          </cell>
          <cell r="G2399" t="str">
            <v>Restaurants</v>
          </cell>
          <cell r="M2399">
            <v>0.11855034712665355</v>
          </cell>
        </row>
        <row r="2400">
          <cell r="B2400" t="str">
            <v>Infiltration Reduction - Air Sealing</v>
          </cell>
          <cell r="F2400" t="str">
            <v>Existing</v>
          </cell>
          <cell r="G2400" t="str">
            <v>Retail</v>
          </cell>
          <cell r="M2400">
            <v>5.1787456523825423E-2</v>
          </cell>
        </row>
        <row r="2401">
          <cell r="B2401" t="str">
            <v>Infiltration Reduction - Air Sealing</v>
          </cell>
          <cell r="F2401" t="str">
            <v>Existing</v>
          </cell>
          <cell r="G2401" t="str">
            <v>Schools K-12</v>
          </cell>
          <cell r="M2401">
            <v>1.1827100668341304E-2</v>
          </cell>
        </row>
        <row r="2402">
          <cell r="B2402" t="str">
            <v>Infiltration Reduction - Air Sealing</v>
          </cell>
          <cell r="F2402" t="str">
            <v>Existing</v>
          </cell>
          <cell r="G2402" t="str">
            <v>Warehouse</v>
          </cell>
          <cell r="M2402">
            <v>3.2704931662891915E-2</v>
          </cell>
        </row>
        <row r="2403">
          <cell r="B2403" t="str">
            <v>Infiltration Reduction - Air Sealing</v>
          </cell>
          <cell r="F2403" t="str">
            <v>New</v>
          </cell>
          <cell r="G2403" t="str">
            <v>Assembly</v>
          </cell>
          <cell r="M2403">
            <v>3.5731737572287148E-2</v>
          </cell>
        </row>
        <row r="2404">
          <cell r="B2404" t="str">
            <v>Infiltration Reduction - Air Sealing</v>
          </cell>
          <cell r="F2404" t="str">
            <v>New</v>
          </cell>
          <cell r="G2404" t="str">
            <v>College and University</v>
          </cell>
          <cell r="M2404">
            <v>1.7454410949116365E-2</v>
          </cell>
        </row>
        <row r="2405">
          <cell r="B2405" t="str">
            <v>Infiltration Reduction - Air Sealing</v>
          </cell>
          <cell r="F2405" t="str">
            <v>New</v>
          </cell>
          <cell r="G2405" t="str">
            <v>Grocery</v>
          </cell>
          <cell r="M2405">
            <v>0.12150826268811545</v>
          </cell>
        </row>
        <row r="2406">
          <cell r="B2406" t="str">
            <v>Infiltration Reduction - Air Sealing</v>
          </cell>
          <cell r="F2406" t="str">
            <v>New</v>
          </cell>
          <cell r="G2406" t="str">
            <v>Healthcare</v>
          </cell>
          <cell r="M2406">
            <v>3.3858085497671032E-2</v>
          </cell>
        </row>
        <row r="2407">
          <cell r="B2407" t="str">
            <v>Infiltration Reduction - Air Sealing</v>
          </cell>
          <cell r="F2407" t="str">
            <v>New</v>
          </cell>
          <cell r="G2407" t="str">
            <v>Hospitals</v>
          </cell>
          <cell r="M2407">
            <v>1.7514273811803493E-2</v>
          </cell>
        </row>
        <row r="2408">
          <cell r="B2408" t="str">
            <v>Infiltration Reduction - Air Sealing</v>
          </cell>
          <cell r="F2408" t="str">
            <v>New</v>
          </cell>
          <cell r="G2408" t="str">
            <v>Institutional</v>
          </cell>
          <cell r="M2408">
            <v>0.10927170962918947</v>
          </cell>
        </row>
        <row r="2409">
          <cell r="B2409" t="str">
            <v>Infiltration Reduction - Air Sealing</v>
          </cell>
          <cell r="F2409" t="str">
            <v>New</v>
          </cell>
          <cell r="G2409" t="str">
            <v>Lodging/Hospitality</v>
          </cell>
          <cell r="M2409">
            <v>8.2201584288622273E-2</v>
          </cell>
        </row>
        <row r="2410">
          <cell r="B2410" t="str">
            <v>Infiltration Reduction - Air Sealing</v>
          </cell>
          <cell r="F2410" t="str">
            <v>New</v>
          </cell>
          <cell r="G2410" t="str">
            <v>Miscellaneous</v>
          </cell>
          <cell r="M2410">
            <v>2.1841768985048853E-2</v>
          </cell>
        </row>
        <row r="2411">
          <cell r="B2411" t="str">
            <v>Infiltration Reduction - Air Sealing</v>
          </cell>
          <cell r="F2411" t="str">
            <v>New</v>
          </cell>
          <cell r="G2411" t="str">
            <v>Offices</v>
          </cell>
          <cell r="M2411">
            <v>0.15857964374656297</v>
          </cell>
        </row>
        <row r="2412">
          <cell r="B2412" t="str">
            <v>Infiltration Reduction - Air Sealing</v>
          </cell>
          <cell r="F2412" t="str">
            <v>New</v>
          </cell>
          <cell r="G2412" t="str">
            <v>Restaurants</v>
          </cell>
          <cell r="M2412">
            <v>0.11790154176358164</v>
          </cell>
        </row>
        <row r="2413">
          <cell r="B2413" t="str">
            <v>Infiltration Reduction - Air Sealing</v>
          </cell>
          <cell r="F2413" t="str">
            <v>New</v>
          </cell>
          <cell r="G2413" t="str">
            <v>Retail</v>
          </cell>
          <cell r="M2413">
            <v>5.1504032811057934E-2</v>
          </cell>
        </row>
        <row r="2414">
          <cell r="B2414" t="str">
            <v>Infiltration Reduction - Air Sealing</v>
          </cell>
          <cell r="F2414" t="str">
            <v>New</v>
          </cell>
          <cell r="G2414" t="str">
            <v>Schools K-12</v>
          </cell>
          <cell r="M2414">
            <v>1.1762373010184275E-2</v>
          </cell>
        </row>
        <row r="2415">
          <cell r="B2415" t="str">
            <v>Infiltration Reduction - Air Sealing</v>
          </cell>
          <cell r="F2415" t="str">
            <v>New</v>
          </cell>
          <cell r="G2415" t="str">
            <v>Warehouse</v>
          </cell>
          <cell r="M2415">
            <v>3.2525943278833333E-2</v>
          </cell>
        </row>
        <row r="2416">
          <cell r="B2416" t="str">
            <v>Low U-Value Windows</v>
          </cell>
          <cell r="F2416" t="str">
            <v>Existing</v>
          </cell>
          <cell r="G2416" t="str">
            <v>Assembly</v>
          </cell>
          <cell r="M2416">
            <v>380.06929485000001</v>
          </cell>
        </row>
        <row r="2417">
          <cell r="B2417" t="str">
            <v>Low U-Value Windows</v>
          </cell>
          <cell r="F2417" t="str">
            <v>Existing</v>
          </cell>
          <cell r="G2417" t="str">
            <v>College and University</v>
          </cell>
          <cell r="M2417">
            <v>380.06929485000001</v>
          </cell>
        </row>
        <row r="2418">
          <cell r="B2418" t="str">
            <v>Low U-Value Windows</v>
          </cell>
          <cell r="F2418" t="str">
            <v>Existing</v>
          </cell>
          <cell r="G2418" t="str">
            <v>Grocery</v>
          </cell>
          <cell r="M2418">
            <v>380.06929485000001</v>
          </cell>
        </row>
        <row r="2419">
          <cell r="B2419" t="str">
            <v>Low U-Value Windows</v>
          </cell>
          <cell r="F2419" t="str">
            <v>Existing</v>
          </cell>
          <cell r="G2419" t="str">
            <v>Healthcare</v>
          </cell>
          <cell r="M2419">
            <v>380.06929485000001</v>
          </cell>
        </row>
        <row r="2420">
          <cell r="B2420" t="str">
            <v>Low U-Value Windows</v>
          </cell>
          <cell r="F2420" t="str">
            <v>Existing</v>
          </cell>
          <cell r="G2420" t="str">
            <v>Hospitals</v>
          </cell>
          <cell r="M2420">
            <v>380.06929485000001</v>
          </cell>
        </row>
        <row r="2421">
          <cell r="B2421" t="str">
            <v>Low U-Value Windows</v>
          </cell>
          <cell r="F2421" t="str">
            <v>Existing</v>
          </cell>
          <cell r="G2421" t="str">
            <v>Institutional</v>
          </cell>
          <cell r="M2421">
            <v>380.06929485000001</v>
          </cell>
        </row>
        <row r="2422">
          <cell r="B2422" t="str">
            <v>Low U-Value Windows</v>
          </cell>
          <cell r="F2422" t="str">
            <v>Existing</v>
          </cell>
          <cell r="G2422" t="str">
            <v>Lodging/Hospitality</v>
          </cell>
          <cell r="M2422">
            <v>380.06929485000001</v>
          </cell>
        </row>
        <row r="2423">
          <cell r="B2423" t="str">
            <v>Low U-Value Windows</v>
          </cell>
          <cell r="F2423" t="str">
            <v>Existing</v>
          </cell>
          <cell r="G2423" t="str">
            <v>Miscellaneous</v>
          </cell>
          <cell r="M2423">
            <v>380.06929485000001</v>
          </cell>
        </row>
        <row r="2424">
          <cell r="B2424" t="str">
            <v>Low U-Value Windows</v>
          </cell>
          <cell r="F2424" t="str">
            <v>Existing</v>
          </cell>
          <cell r="G2424" t="str">
            <v>Offices</v>
          </cell>
          <cell r="M2424">
            <v>380.06929485000001</v>
          </cell>
        </row>
        <row r="2425">
          <cell r="B2425" t="str">
            <v>Low U-Value Windows</v>
          </cell>
          <cell r="F2425" t="str">
            <v>Existing</v>
          </cell>
          <cell r="G2425" t="str">
            <v>Restaurants</v>
          </cell>
          <cell r="M2425">
            <v>380.06929485000001</v>
          </cell>
        </row>
        <row r="2426">
          <cell r="B2426" t="str">
            <v>Low U-Value Windows</v>
          </cell>
          <cell r="F2426" t="str">
            <v>Existing</v>
          </cell>
          <cell r="G2426" t="str">
            <v>Retail</v>
          </cell>
          <cell r="M2426">
            <v>380.06929485000001</v>
          </cell>
        </row>
        <row r="2427">
          <cell r="B2427" t="str">
            <v>Low U-Value Windows</v>
          </cell>
          <cell r="F2427" t="str">
            <v>Existing</v>
          </cell>
          <cell r="G2427" t="str">
            <v>Schools K-12</v>
          </cell>
          <cell r="M2427">
            <v>380.06929485000001</v>
          </cell>
        </row>
        <row r="2428">
          <cell r="B2428" t="str">
            <v>Low U-Value Windows</v>
          </cell>
          <cell r="F2428" t="str">
            <v>Existing</v>
          </cell>
          <cell r="G2428" t="str">
            <v>Warehouse</v>
          </cell>
          <cell r="M2428">
            <v>380.06929485000001</v>
          </cell>
        </row>
        <row r="2429">
          <cell r="B2429" t="str">
            <v>Low U-Value Windows</v>
          </cell>
          <cell r="F2429" t="str">
            <v>New</v>
          </cell>
          <cell r="G2429" t="str">
            <v>Assembly</v>
          </cell>
          <cell r="M2429">
            <v>49.574255849999957</v>
          </cell>
        </row>
        <row r="2430">
          <cell r="B2430" t="str">
            <v>Low U-Value Windows</v>
          </cell>
          <cell r="F2430" t="str">
            <v>New</v>
          </cell>
          <cell r="G2430" t="str">
            <v>College and University</v>
          </cell>
          <cell r="M2430">
            <v>49.574255849999957</v>
          </cell>
        </row>
        <row r="2431">
          <cell r="B2431" t="str">
            <v>Low U-Value Windows</v>
          </cell>
          <cell r="F2431" t="str">
            <v>New</v>
          </cell>
          <cell r="G2431" t="str">
            <v>Grocery</v>
          </cell>
          <cell r="M2431">
            <v>49.574255849999957</v>
          </cell>
        </row>
        <row r="2432">
          <cell r="B2432" t="str">
            <v>Low U-Value Windows</v>
          </cell>
          <cell r="F2432" t="str">
            <v>New</v>
          </cell>
          <cell r="G2432" t="str">
            <v>Healthcare</v>
          </cell>
          <cell r="M2432">
            <v>49.574255849999957</v>
          </cell>
        </row>
        <row r="2433">
          <cell r="B2433" t="str">
            <v>Low U-Value Windows</v>
          </cell>
          <cell r="F2433" t="str">
            <v>New</v>
          </cell>
          <cell r="G2433" t="str">
            <v>Hospitals</v>
          </cell>
          <cell r="M2433">
            <v>49.574255849999957</v>
          </cell>
        </row>
        <row r="2434">
          <cell r="B2434" t="str">
            <v>Low U-Value Windows</v>
          </cell>
          <cell r="F2434" t="str">
            <v>New</v>
          </cell>
          <cell r="G2434" t="str">
            <v>Institutional</v>
          </cell>
          <cell r="M2434">
            <v>49.574255849999957</v>
          </cell>
        </row>
        <row r="2435">
          <cell r="B2435" t="str">
            <v>Low U-Value Windows</v>
          </cell>
          <cell r="F2435" t="str">
            <v>New</v>
          </cell>
          <cell r="G2435" t="str">
            <v>Lodging/Hospitality</v>
          </cell>
          <cell r="M2435">
            <v>49.574255849999957</v>
          </cell>
        </row>
        <row r="2436">
          <cell r="B2436" t="str">
            <v>Low U-Value Windows</v>
          </cell>
          <cell r="F2436" t="str">
            <v>New</v>
          </cell>
          <cell r="G2436" t="str">
            <v>Miscellaneous</v>
          </cell>
          <cell r="M2436">
            <v>49.574255849999957</v>
          </cell>
        </row>
        <row r="2437">
          <cell r="B2437" t="str">
            <v>Low U-Value Windows</v>
          </cell>
          <cell r="F2437" t="str">
            <v>New</v>
          </cell>
          <cell r="G2437" t="str">
            <v>Offices</v>
          </cell>
          <cell r="M2437">
            <v>49.574255849999957</v>
          </cell>
        </row>
        <row r="2438">
          <cell r="B2438" t="str">
            <v>Low U-Value Windows</v>
          </cell>
          <cell r="F2438" t="str">
            <v>New</v>
          </cell>
          <cell r="G2438" t="str">
            <v>Restaurants</v>
          </cell>
          <cell r="M2438">
            <v>49.574255849999957</v>
          </cell>
        </row>
        <row r="2439">
          <cell r="B2439" t="str">
            <v>Low U-Value Windows</v>
          </cell>
          <cell r="F2439" t="str">
            <v>New</v>
          </cell>
          <cell r="G2439" t="str">
            <v>Retail</v>
          </cell>
          <cell r="M2439">
            <v>49.574255849999957</v>
          </cell>
        </row>
        <row r="2440">
          <cell r="B2440" t="str">
            <v>Low U-Value Windows</v>
          </cell>
          <cell r="F2440" t="str">
            <v>New</v>
          </cell>
          <cell r="G2440" t="str">
            <v>Schools K-12</v>
          </cell>
          <cell r="M2440">
            <v>49.574255849999957</v>
          </cell>
        </row>
        <row r="2441">
          <cell r="B2441" t="str">
            <v>Low U-Value Windows</v>
          </cell>
          <cell r="F2441" t="str">
            <v>New</v>
          </cell>
          <cell r="G2441" t="str">
            <v>Warehouse</v>
          </cell>
          <cell r="M2441">
            <v>49.574255849999957</v>
          </cell>
        </row>
        <row r="2442">
          <cell r="B2442" t="str">
            <v>Programmable Thermostat</v>
          </cell>
          <cell r="F2442" t="str">
            <v>Existing</v>
          </cell>
          <cell r="G2442" t="str">
            <v>Assembly</v>
          </cell>
          <cell r="M2442">
            <v>1730.8164636278966</v>
          </cell>
        </row>
        <row r="2443">
          <cell r="B2443" t="str">
            <v>Programmable Thermostat</v>
          </cell>
          <cell r="F2443" t="str">
            <v>Existing</v>
          </cell>
          <cell r="G2443" t="str">
            <v>College and University</v>
          </cell>
          <cell r="M2443">
            <v>10337.48350860191</v>
          </cell>
        </row>
        <row r="2444">
          <cell r="B2444" t="str">
            <v>Programmable Thermostat</v>
          </cell>
          <cell r="F2444" t="str">
            <v>Existing</v>
          </cell>
          <cell r="G2444" t="str">
            <v>Grocery</v>
          </cell>
          <cell r="M2444">
            <v>4167.1082985953553</v>
          </cell>
        </row>
        <row r="2445">
          <cell r="B2445" t="str">
            <v>Programmable Thermostat</v>
          </cell>
          <cell r="F2445" t="str">
            <v>Existing</v>
          </cell>
          <cell r="G2445" t="str">
            <v>Healthcare</v>
          </cell>
          <cell r="M2445">
            <v>7273.7057477484377</v>
          </cell>
        </row>
        <row r="2446">
          <cell r="B2446" t="str">
            <v>Programmable Thermostat</v>
          </cell>
          <cell r="F2446" t="str">
            <v>Existing</v>
          </cell>
          <cell r="G2446" t="str">
            <v>Hospitals</v>
          </cell>
          <cell r="M2446">
            <v>75790.869435349814</v>
          </cell>
        </row>
        <row r="2447">
          <cell r="B2447" t="str">
            <v>Programmable Thermostat</v>
          </cell>
          <cell r="F2447" t="str">
            <v>Existing</v>
          </cell>
          <cell r="G2447" t="str">
            <v>Institutional</v>
          </cell>
          <cell r="M2447">
            <v>8408.4813014762858</v>
          </cell>
        </row>
        <row r="2448">
          <cell r="B2448" t="str">
            <v>Programmable Thermostat</v>
          </cell>
          <cell r="F2448" t="str">
            <v>Existing</v>
          </cell>
          <cell r="G2448" t="str">
            <v>Lodging/Hospitality</v>
          </cell>
          <cell r="M2448">
            <v>6897.6783420676729</v>
          </cell>
        </row>
        <row r="2449">
          <cell r="B2449" t="str">
            <v>Programmable Thermostat</v>
          </cell>
          <cell r="F2449" t="str">
            <v>Existing</v>
          </cell>
          <cell r="G2449" t="str">
            <v>Miscellaneous</v>
          </cell>
          <cell r="M2449">
            <v>80163.803869137031</v>
          </cell>
        </row>
        <row r="2450">
          <cell r="B2450" t="str">
            <v>Programmable Thermostat</v>
          </cell>
          <cell r="F2450" t="str">
            <v>Existing</v>
          </cell>
          <cell r="G2450" t="str">
            <v>Offices</v>
          </cell>
          <cell r="M2450">
            <v>5992.2751701342859</v>
          </cell>
        </row>
        <row r="2451">
          <cell r="B2451" t="str">
            <v>Programmable Thermostat</v>
          </cell>
          <cell r="F2451" t="str">
            <v>Existing</v>
          </cell>
          <cell r="G2451" t="str">
            <v>Restaurants</v>
          </cell>
          <cell r="M2451">
            <v>4342.1522964414708</v>
          </cell>
        </row>
        <row r="2452">
          <cell r="B2452" t="str">
            <v>Programmable Thermostat</v>
          </cell>
          <cell r="F2452" t="str">
            <v>Existing</v>
          </cell>
          <cell r="G2452" t="str">
            <v>Retail</v>
          </cell>
          <cell r="M2452">
            <v>1896.5463832407738</v>
          </cell>
        </row>
        <row r="2453">
          <cell r="B2453" t="str">
            <v>Programmable Thermostat</v>
          </cell>
          <cell r="F2453" t="str">
            <v>Existing</v>
          </cell>
          <cell r="G2453" t="str">
            <v>Schools K-12</v>
          </cell>
          <cell r="M2453">
            <v>7087.5710339431143</v>
          </cell>
        </row>
        <row r="2454">
          <cell r="B2454" t="str">
            <v>Programmable Thermostat</v>
          </cell>
          <cell r="F2454" t="str">
            <v>Existing</v>
          </cell>
          <cell r="G2454" t="str">
            <v>Warehouse</v>
          </cell>
          <cell r="M2454">
            <v>704.08202909069973</v>
          </cell>
        </row>
        <row r="2455">
          <cell r="B2455" t="str">
            <v>Programmable Thermostat</v>
          </cell>
          <cell r="F2455" t="str">
            <v>New</v>
          </cell>
          <cell r="G2455" t="str">
            <v>Assembly</v>
          </cell>
          <cell r="M2455">
            <v>1730.8164636278966</v>
          </cell>
        </row>
        <row r="2456">
          <cell r="B2456" t="str">
            <v>Programmable Thermostat</v>
          </cell>
          <cell r="F2456" t="str">
            <v>New</v>
          </cell>
          <cell r="G2456" t="str">
            <v>College and University</v>
          </cell>
          <cell r="M2456">
            <v>10337.48350860191</v>
          </cell>
        </row>
        <row r="2457">
          <cell r="B2457" t="str">
            <v>Programmable Thermostat</v>
          </cell>
          <cell r="F2457" t="str">
            <v>New</v>
          </cell>
          <cell r="G2457" t="str">
            <v>Grocery</v>
          </cell>
          <cell r="M2457">
            <v>4167.1082985953553</v>
          </cell>
        </row>
        <row r="2458">
          <cell r="B2458" t="str">
            <v>Programmable Thermostat</v>
          </cell>
          <cell r="F2458" t="str">
            <v>New</v>
          </cell>
          <cell r="G2458" t="str">
            <v>Healthcare</v>
          </cell>
          <cell r="M2458">
            <v>7273.7057477484377</v>
          </cell>
        </row>
        <row r="2459">
          <cell r="B2459" t="str">
            <v>Programmable Thermostat</v>
          </cell>
          <cell r="F2459" t="str">
            <v>New</v>
          </cell>
          <cell r="G2459" t="str">
            <v>Hospitals</v>
          </cell>
          <cell r="M2459">
            <v>75790.869435349814</v>
          </cell>
        </row>
        <row r="2460">
          <cell r="B2460" t="str">
            <v>Programmable Thermostat</v>
          </cell>
          <cell r="F2460" t="str">
            <v>New</v>
          </cell>
          <cell r="G2460" t="str">
            <v>Institutional</v>
          </cell>
          <cell r="M2460">
            <v>8408.4813014762858</v>
          </cell>
        </row>
        <row r="2461">
          <cell r="B2461" t="str">
            <v>Programmable Thermostat</v>
          </cell>
          <cell r="F2461" t="str">
            <v>New</v>
          </cell>
          <cell r="G2461" t="str">
            <v>Lodging/Hospitality</v>
          </cell>
          <cell r="M2461">
            <v>6897.6783420676729</v>
          </cell>
        </row>
        <row r="2462">
          <cell r="B2462" t="str">
            <v>Programmable Thermostat</v>
          </cell>
          <cell r="F2462" t="str">
            <v>New</v>
          </cell>
          <cell r="G2462" t="str">
            <v>Miscellaneous</v>
          </cell>
          <cell r="M2462">
            <v>80163.803869137031</v>
          </cell>
        </row>
        <row r="2463">
          <cell r="B2463" t="str">
            <v>Programmable Thermostat</v>
          </cell>
          <cell r="F2463" t="str">
            <v>New</v>
          </cell>
          <cell r="G2463" t="str">
            <v>Offices</v>
          </cell>
          <cell r="M2463">
            <v>5992.2751701342859</v>
          </cell>
        </row>
        <row r="2464">
          <cell r="B2464" t="str">
            <v>Programmable Thermostat</v>
          </cell>
          <cell r="F2464" t="str">
            <v>New</v>
          </cell>
          <cell r="G2464" t="str">
            <v>Restaurants</v>
          </cell>
          <cell r="M2464">
            <v>4342.1522964414708</v>
          </cell>
        </row>
        <row r="2465">
          <cell r="B2465" t="str">
            <v>Programmable Thermostat</v>
          </cell>
          <cell r="F2465" t="str">
            <v>New</v>
          </cell>
          <cell r="G2465" t="str">
            <v>Retail</v>
          </cell>
          <cell r="M2465">
            <v>1896.5463832407738</v>
          </cell>
        </row>
        <row r="2466">
          <cell r="B2466" t="str">
            <v>Programmable Thermostat</v>
          </cell>
          <cell r="F2466" t="str">
            <v>New</v>
          </cell>
          <cell r="G2466" t="str">
            <v>Schools K-12</v>
          </cell>
          <cell r="M2466">
            <v>7087.5710339431143</v>
          </cell>
        </row>
        <row r="2467">
          <cell r="B2467" t="str">
            <v>Programmable Thermostat</v>
          </cell>
          <cell r="F2467" t="str">
            <v>New</v>
          </cell>
          <cell r="G2467" t="str">
            <v>Warehouse</v>
          </cell>
          <cell r="M2467">
            <v>704.08202909069973</v>
          </cell>
        </row>
        <row r="2468">
          <cell r="B2468" t="str">
            <v>Roof Insulation</v>
          </cell>
          <cell r="F2468" t="str">
            <v>Existing</v>
          </cell>
          <cell r="G2468" t="str">
            <v>Assembly</v>
          </cell>
          <cell r="M2468">
            <v>0.28151326007444472</v>
          </cell>
        </row>
        <row r="2469">
          <cell r="B2469" t="str">
            <v>Roof Insulation</v>
          </cell>
          <cell r="F2469" t="str">
            <v>Existing</v>
          </cell>
          <cell r="G2469" t="str">
            <v>College and University</v>
          </cell>
          <cell r="M2469">
            <v>0.28151326007444472</v>
          </cell>
        </row>
        <row r="2470">
          <cell r="B2470" t="str">
            <v>Roof Insulation</v>
          </cell>
          <cell r="F2470" t="str">
            <v>Existing</v>
          </cell>
          <cell r="G2470" t="str">
            <v>Grocery</v>
          </cell>
          <cell r="M2470">
            <v>0.28151326007444472</v>
          </cell>
        </row>
        <row r="2471">
          <cell r="B2471" t="str">
            <v>Roof Insulation</v>
          </cell>
          <cell r="F2471" t="str">
            <v>Existing</v>
          </cell>
          <cell r="G2471" t="str">
            <v>Healthcare</v>
          </cell>
          <cell r="M2471">
            <v>0.28151326007444472</v>
          </cell>
        </row>
        <row r="2472">
          <cell r="B2472" t="str">
            <v>Roof Insulation</v>
          </cell>
          <cell r="F2472" t="str">
            <v>Existing</v>
          </cell>
          <cell r="G2472" t="str">
            <v>Hospitals</v>
          </cell>
          <cell r="M2472">
            <v>0.28151326007444472</v>
          </cell>
        </row>
        <row r="2473">
          <cell r="B2473" t="str">
            <v>Roof Insulation</v>
          </cell>
          <cell r="F2473" t="str">
            <v>Existing</v>
          </cell>
          <cell r="G2473" t="str">
            <v>Institutional</v>
          </cell>
          <cell r="M2473">
            <v>0.28151326007444472</v>
          </cell>
        </row>
        <row r="2474">
          <cell r="B2474" t="str">
            <v>Roof Insulation</v>
          </cell>
          <cell r="F2474" t="str">
            <v>Existing</v>
          </cell>
          <cell r="G2474" t="str">
            <v>Lodging/Hospitality</v>
          </cell>
          <cell r="M2474">
            <v>0.28151326007444472</v>
          </cell>
        </row>
        <row r="2475">
          <cell r="B2475" t="str">
            <v>Roof Insulation</v>
          </cell>
          <cell r="F2475" t="str">
            <v>Existing</v>
          </cell>
          <cell r="G2475" t="str">
            <v>Miscellaneous</v>
          </cell>
          <cell r="M2475">
            <v>0.28151326007444472</v>
          </cell>
        </row>
        <row r="2476">
          <cell r="B2476" t="str">
            <v>Roof Insulation</v>
          </cell>
          <cell r="F2476" t="str">
            <v>Existing</v>
          </cell>
          <cell r="G2476" t="str">
            <v>Offices</v>
          </cell>
          <cell r="M2476">
            <v>0.28151326007444472</v>
          </cell>
        </row>
        <row r="2477">
          <cell r="B2477" t="str">
            <v>Roof Insulation</v>
          </cell>
          <cell r="F2477" t="str">
            <v>Existing</v>
          </cell>
          <cell r="G2477" t="str">
            <v>Restaurants</v>
          </cell>
          <cell r="M2477">
            <v>0.28151326007444472</v>
          </cell>
        </row>
        <row r="2478">
          <cell r="B2478" t="str">
            <v>Roof Insulation</v>
          </cell>
          <cell r="F2478" t="str">
            <v>Existing</v>
          </cell>
          <cell r="G2478" t="str">
            <v>Retail</v>
          </cell>
          <cell r="M2478">
            <v>0.28151326007444472</v>
          </cell>
        </row>
        <row r="2479">
          <cell r="B2479" t="str">
            <v>Roof Insulation</v>
          </cell>
          <cell r="F2479" t="str">
            <v>Existing</v>
          </cell>
          <cell r="G2479" t="str">
            <v>Schools K-12</v>
          </cell>
          <cell r="M2479">
            <v>0.28151326007444472</v>
          </cell>
        </row>
        <row r="2480">
          <cell r="B2480" t="str">
            <v>Roof Insulation</v>
          </cell>
          <cell r="F2480" t="str">
            <v>Existing</v>
          </cell>
          <cell r="G2480" t="str">
            <v>Warehouse</v>
          </cell>
          <cell r="M2480">
            <v>0.28151326007444472</v>
          </cell>
        </row>
        <row r="2481">
          <cell r="B2481" t="str">
            <v>Roof Insulation</v>
          </cell>
          <cell r="F2481" t="str">
            <v>New</v>
          </cell>
          <cell r="G2481" t="str">
            <v>Assembly</v>
          </cell>
          <cell r="M2481">
            <v>0.13998626327892508</v>
          </cell>
        </row>
        <row r="2482">
          <cell r="B2482" t="str">
            <v>Roof Insulation</v>
          </cell>
          <cell r="F2482" t="str">
            <v>New</v>
          </cell>
          <cell r="G2482" t="str">
            <v>College and University</v>
          </cell>
          <cell r="M2482">
            <v>0.13998626327892508</v>
          </cell>
        </row>
        <row r="2483">
          <cell r="B2483" t="str">
            <v>Roof Insulation</v>
          </cell>
          <cell r="F2483" t="str">
            <v>New</v>
          </cell>
          <cell r="G2483" t="str">
            <v>Grocery</v>
          </cell>
          <cell r="M2483">
            <v>0.13998626327892508</v>
          </cell>
        </row>
        <row r="2484">
          <cell r="B2484" t="str">
            <v>Roof Insulation</v>
          </cell>
          <cell r="F2484" t="str">
            <v>New</v>
          </cell>
          <cell r="G2484" t="str">
            <v>Healthcare</v>
          </cell>
          <cell r="M2484">
            <v>0.13998626327892508</v>
          </cell>
        </row>
        <row r="2485">
          <cell r="B2485" t="str">
            <v>Roof Insulation</v>
          </cell>
          <cell r="F2485" t="str">
            <v>New</v>
          </cell>
          <cell r="G2485" t="str">
            <v>Hospitals</v>
          </cell>
          <cell r="M2485">
            <v>0.13998626327892508</v>
          </cell>
        </row>
        <row r="2486">
          <cell r="B2486" t="str">
            <v>Roof Insulation</v>
          </cell>
          <cell r="F2486" t="str">
            <v>New</v>
          </cell>
          <cell r="G2486" t="str">
            <v>Institutional</v>
          </cell>
          <cell r="M2486">
            <v>0.13998626327892508</v>
          </cell>
        </row>
        <row r="2487">
          <cell r="B2487" t="str">
            <v>Roof Insulation</v>
          </cell>
          <cell r="F2487" t="str">
            <v>New</v>
          </cell>
          <cell r="G2487" t="str">
            <v>Lodging/Hospitality</v>
          </cell>
          <cell r="M2487">
            <v>0.13998626327892508</v>
          </cell>
        </row>
        <row r="2488">
          <cell r="B2488" t="str">
            <v>Roof Insulation</v>
          </cell>
          <cell r="F2488" t="str">
            <v>New</v>
          </cell>
          <cell r="G2488" t="str">
            <v>Miscellaneous</v>
          </cell>
          <cell r="M2488">
            <v>0.13998626327892508</v>
          </cell>
        </row>
        <row r="2489">
          <cell r="B2489" t="str">
            <v>Roof Insulation</v>
          </cell>
          <cell r="F2489" t="str">
            <v>New</v>
          </cell>
          <cell r="G2489" t="str">
            <v>Offices</v>
          </cell>
          <cell r="M2489">
            <v>0.13998626327892508</v>
          </cell>
        </row>
        <row r="2490">
          <cell r="B2490" t="str">
            <v>Roof Insulation</v>
          </cell>
          <cell r="F2490" t="str">
            <v>New</v>
          </cell>
          <cell r="G2490" t="str">
            <v>Restaurants</v>
          </cell>
          <cell r="M2490">
            <v>0.13998626327892508</v>
          </cell>
        </row>
        <row r="2491">
          <cell r="B2491" t="str">
            <v>Roof Insulation</v>
          </cell>
          <cell r="F2491" t="str">
            <v>New</v>
          </cell>
          <cell r="G2491" t="str">
            <v>Retail</v>
          </cell>
          <cell r="M2491">
            <v>0.13998626327892508</v>
          </cell>
        </row>
        <row r="2492">
          <cell r="B2492" t="str">
            <v>Roof Insulation</v>
          </cell>
          <cell r="F2492" t="str">
            <v>New</v>
          </cell>
          <cell r="G2492" t="str">
            <v>Schools K-12</v>
          </cell>
          <cell r="M2492">
            <v>0.13998626327892508</v>
          </cell>
        </row>
        <row r="2493">
          <cell r="B2493" t="str">
            <v>Roof Insulation</v>
          </cell>
          <cell r="F2493" t="str">
            <v>New</v>
          </cell>
          <cell r="G2493" t="str">
            <v>Warehouse</v>
          </cell>
          <cell r="M2493">
            <v>0.13998626327892508</v>
          </cell>
        </row>
        <row r="2494">
          <cell r="B2494" t="str">
            <v>Smart Thermostat</v>
          </cell>
          <cell r="F2494" t="str">
            <v>Existing</v>
          </cell>
          <cell r="G2494" t="str">
            <v>Assembly</v>
          </cell>
          <cell r="M2494">
            <v>4807.8235100774909</v>
          </cell>
        </row>
        <row r="2495">
          <cell r="B2495" t="str">
            <v>Smart Thermostat</v>
          </cell>
          <cell r="F2495" t="str">
            <v>Existing</v>
          </cell>
          <cell r="G2495" t="str">
            <v>College and University</v>
          </cell>
          <cell r="M2495">
            <v>28715.231968338645</v>
          </cell>
        </row>
        <row r="2496">
          <cell r="B2496" t="str">
            <v>Smart Thermostat</v>
          </cell>
          <cell r="F2496" t="str">
            <v>Existing</v>
          </cell>
          <cell r="G2496" t="str">
            <v>Grocery</v>
          </cell>
          <cell r="M2496">
            <v>11575.300829431544</v>
          </cell>
        </row>
        <row r="2497">
          <cell r="B2497" t="str">
            <v>Smart Thermostat</v>
          </cell>
          <cell r="F2497" t="str">
            <v>Existing</v>
          </cell>
          <cell r="G2497" t="str">
            <v>Healthcare</v>
          </cell>
          <cell r="M2497">
            <v>20204.738188190106</v>
          </cell>
        </row>
        <row r="2498">
          <cell r="B2498" t="str">
            <v>Smart Thermostat</v>
          </cell>
          <cell r="F2498" t="str">
            <v>Existing</v>
          </cell>
          <cell r="G2498" t="str">
            <v>Hospitals</v>
          </cell>
          <cell r="M2498">
            <v>210530.19287597173</v>
          </cell>
        </row>
        <row r="2499">
          <cell r="B2499" t="str">
            <v>Smart Thermostat</v>
          </cell>
          <cell r="F2499" t="str">
            <v>Existing</v>
          </cell>
          <cell r="G2499" t="str">
            <v>Institutional</v>
          </cell>
          <cell r="M2499">
            <v>23356.892504100797</v>
          </cell>
        </row>
        <row r="2500">
          <cell r="B2500" t="str">
            <v>Smart Thermostat</v>
          </cell>
          <cell r="F2500" t="str">
            <v>Existing</v>
          </cell>
          <cell r="G2500" t="str">
            <v>Lodging/Hospitality</v>
          </cell>
          <cell r="M2500">
            <v>19160.21761685465</v>
          </cell>
        </row>
        <row r="2501">
          <cell r="B2501" t="str">
            <v>Smart Thermostat</v>
          </cell>
          <cell r="F2501" t="str">
            <v>Existing</v>
          </cell>
          <cell r="G2501" t="str">
            <v>Miscellaneous</v>
          </cell>
          <cell r="M2501">
            <v>222677.23296982513</v>
          </cell>
        </row>
        <row r="2502">
          <cell r="B2502" t="str">
            <v>Smart Thermostat</v>
          </cell>
          <cell r="F2502" t="str">
            <v>Existing</v>
          </cell>
          <cell r="G2502" t="str">
            <v>Offices</v>
          </cell>
          <cell r="M2502">
            <v>16645.208805928574</v>
          </cell>
        </row>
        <row r="2503">
          <cell r="B2503" t="str">
            <v>Smart Thermostat</v>
          </cell>
          <cell r="F2503" t="str">
            <v>Existing</v>
          </cell>
          <cell r="G2503" t="str">
            <v>Restaurants</v>
          </cell>
          <cell r="M2503">
            <v>12061.534156781865</v>
          </cell>
        </row>
        <row r="2504">
          <cell r="B2504" t="str">
            <v>Smart Thermostat</v>
          </cell>
          <cell r="F2504" t="str">
            <v>Existing</v>
          </cell>
          <cell r="G2504" t="str">
            <v>Retail</v>
          </cell>
          <cell r="M2504">
            <v>5268.1843978910392</v>
          </cell>
        </row>
        <row r="2505">
          <cell r="B2505" t="str">
            <v>Smart Thermostat</v>
          </cell>
          <cell r="F2505" t="str">
            <v>Existing</v>
          </cell>
          <cell r="G2505" t="str">
            <v>Schools K-12</v>
          </cell>
          <cell r="M2505">
            <v>19687.697316508657</v>
          </cell>
        </row>
        <row r="2506">
          <cell r="B2506" t="str">
            <v>Smart Thermostat</v>
          </cell>
          <cell r="F2506" t="str">
            <v>Existing</v>
          </cell>
          <cell r="G2506" t="str">
            <v>Warehouse</v>
          </cell>
          <cell r="M2506">
            <v>1955.783414140833</v>
          </cell>
        </row>
        <row r="2507">
          <cell r="B2507" t="str">
            <v>Smart Thermostat</v>
          </cell>
          <cell r="F2507" t="str">
            <v>New</v>
          </cell>
          <cell r="G2507" t="str">
            <v>Assembly</v>
          </cell>
          <cell r="M2507">
            <v>4807.8235100774909</v>
          </cell>
        </row>
        <row r="2508">
          <cell r="B2508" t="str">
            <v>Smart Thermostat</v>
          </cell>
          <cell r="F2508" t="str">
            <v>New</v>
          </cell>
          <cell r="G2508" t="str">
            <v>College and University</v>
          </cell>
          <cell r="M2508">
            <v>28715.231968338645</v>
          </cell>
        </row>
        <row r="2509">
          <cell r="B2509" t="str">
            <v>Smart Thermostat</v>
          </cell>
          <cell r="F2509" t="str">
            <v>New</v>
          </cell>
          <cell r="G2509" t="str">
            <v>Grocery</v>
          </cell>
          <cell r="M2509">
            <v>11575.300829431544</v>
          </cell>
        </row>
        <row r="2510">
          <cell r="B2510" t="str">
            <v>Smart Thermostat</v>
          </cell>
          <cell r="F2510" t="str">
            <v>New</v>
          </cell>
          <cell r="G2510" t="str">
            <v>Healthcare</v>
          </cell>
          <cell r="M2510">
            <v>20204.738188190106</v>
          </cell>
        </row>
        <row r="2511">
          <cell r="B2511" t="str">
            <v>Smart Thermostat</v>
          </cell>
          <cell r="F2511" t="str">
            <v>New</v>
          </cell>
          <cell r="G2511" t="str">
            <v>Hospitals</v>
          </cell>
          <cell r="M2511">
            <v>210530.19287597173</v>
          </cell>
        </row>
        <row r="2512">
          <cell r="B2512" t="str">
            <v>Smart Thermostat</v>
          </cell>
          <cell r="F2512" t="str">
            <v>New</v>
          </cell>
          <cell r="G2512" t="str">
            <v>Institutional</v>
          </cell>
          <cell r="M2512">
            <v>23356.892504100797</v>
          </cell>
        </row>
        <row r="2513">
          <cell r="B2513" t="str">
            <v>Smart Thermostat</v>
          </cell>
          <cell r="F2513" t="str">
            <v>New</v>
          </cell>
          <cell r="G2513" t="str">
            <v>Lodging/Hospitality</v>
          </cell>
          <cell r="M2513">
            <v>19160.21761685465</v>
          </cell>
        </row>
        <row r="2514">
          <cell r="B2514" t="str">
            <v>Smart Thermostat</v>
          </cell>
          <cell r="F2514" t="str">
            <v>New</v>
          </cell>
          <cell r="G2514" t="str">
            <v>Miscellaneous</v>
          </cell>
          <cell r="M2514">
            <v>222677.23296982513</v>
          </cell>
        </row>
        <row r="2515">
          <cell r="B2515" t="str">
            <v>Smart Thermostat</v>
          </cell>
          <cell r="F2515" t="str">
            <v>New</v>
          </cell>
          <cell r="G2515" t="str">
            <v>Offices</v>
          </cell>
          <cell r="M2515">
            <v>16645.208805928574</v>
          </cell>
        </row>
        <row r="2516">
          <cell r="B2516" t="str">
            <v>Smart Thermostat</v>
          </cell>
          <cell r="F2516" t="str">
            <v>New</v>
          </cell>
          <cell r="G2516" t="str">
            <v>Restaurants</v>
          </cell>
          <cell r="M2516">
            <v>12061.534156781865</v>
          </cell>
        </row>
        <row r="2517">
          <cell r="B2517" t="str">
            <v>Smart Thermostat</v>
          </cell>
          <cell r="F2517" t="str">
            <v>New</v>
          </cell>
          <cell r="G2517" t="str">
            <v>Retail</v>
          </cell>
          <cell r="M2517">
            <v>5268.1843978910392</v>
          </cell>
        </row>
        <row r="2518">
          <cell r="B2518" t="str">
            <v>Smart Thermostat</v>
          </cell>
          <cell r="F2518" t="str">
            <v>New</v>
          </cell>
          <cell r="G2518" t="str">
            <v>Schools K-12</v>
          </cell>
          <cell r="M2518">
            <v>19687.697316508657</v>
          </cell>
        </row>
        <row r="2519">
          <cell r="B2519" t="str">
            <v>Smart Thermostat</v>
          </cell>
          <cell r="F2519" t="str">
            <v>New</v>
          </cell>
          <cell r="G2519" t="str">
            <v>Warehouse</v>
          </cell>
          <cell r="M2519">
            <v>1955.783414140833</v>
          </cell>
        </row>
        <row r="2520">
          <cell r="B2520" t="str">
            <v>Thermal Energy Storage</v>
          </cell>
          <cell r="F2520" t="str">
            <v>Existing</v>
          </cell>
          <cell r="G2520" t="str">
            <v>Assembly</v>
          </cell>
          <cell r="M2520">
            <v>-633.77881426013448</v>
          </cell>
        </row>
        <row r="2521">
          <cell r="B2521" t="str">
            <v>Thermal Energy Storage</v>
          </cell>
          <cell r="F2521" t="str">
            <v>Existing</v>
          </cell>
          <cell r="G2521" t="str">
            <v>College and University</v>
          </cell>
          <cell r="M2521">
            <v>-3785.3106784085353</v>
          </cell>
        </row>
        <row r="2522">
          <cell r="B2522" t="str">
            <v>Thermal Energy Storage</v>
          </cell>
          <cell r="F2522" t="str">
            <v>Existing</v>
          </cell>
          <cell r="G2522" t="str">
            <v>Grocery</v>
          </cell>
          <cell r="M2522">
            <v>-1525.8838891032674</v>
          </cell>
        </row>
        <row r="2523">
          <cell r="B2523" t="str">
            <v>Thermal Energy Storage</v>
          </cell>
          <cell r="F2523" t="str">
            <v>Existing</v>
          </cell>
          <cell r="G2523" t="str">
            <v>Healthcare</v>
          </cell>
          <cell r="M2523">
            <v>-2663.4369974484734</v>
          </cell>
        </row>
        <row r="2524">
          <cell r="B2524" t="str">
            <v>Thermal Energy Storage</v>
          </cell>
          <cell r="F2524" t="str">
            <v>Existing</v>
          </cell>
          <cell r="G2524" t="str">
            <v>Hospitals</v>
          </cell>
          <cell r="M2524">
            <v>-27752.594444088434</v>
          </cell>
        </row>
        <row r="2525">
          <cell r="B2525" t="str">
            <v>Thermal Energy Storage</v>
          </cell>
          <cell r="F2525" t="str">
            <v>Existing</v>
          </cell>
          <cell r="G2525" t="str">
            <v>Institutional</v>
          </cell>
          <cell r="M2525">
            <v>-3078.961531574233</v>
          </cell>
        </row>
        <row r="2526">
          <cell r="B2526" t="str">
            <v>Thermal Energy Storage</v>
          </cell>
          <cell r="F2526" t="str">
            <v>Existing</v>
          </cell>
          <cell r="G2526" t="str">
            <v>Lodging/Hospitality</v>
          </cell>
          <cell r="M2526">
            <v>-2525.7457928704644</v>
          </cell>
        </row>
        <row r="2527">
          <cell r="B2527" t="str">
            <v>Thermal Energy Storage</v>
          </cell>
          <cell r="F2527" t="str">
            <v>Existing</v>
          </cell>
          <cell r="G2527" t="str">
            <v>Miscellaneous</v>
          </cell>
          <cell r="M2527">
            <v>-29353.846372218861</v>
          </cell>
        </row>
        <row r="2528">
          <cell r="B2528" t="str">
            <v>Thermal Energy Storage</v>
          </cell>
          <cell r="F2528" t="str">
            <v>Existing</v>
          </cell>
          <cell r="G2528" t="str">
            <v>Offices</v>
          </cell>
          <cell r="M2528">
            <v>-2194.2113058320629</v>
          </cell>
        </row>
        <row r="2529">
          <cell r="B2529" t="str">
            <v>Thermal Energy Storage</v>
          </cell>
          <cell r="F2529" t="str">
            <v>Existing</v>
          </cell>
          <cell r="G2529" t="str">
            <v>Restaurants</v>
          </cell>
          <cell r="M2529">
            <v>-1589.9803313571181</v>
          </cell>
        </row>
        <row r="2530">
          <cell r="B2530" t="str">
            <v>Thermal Energy Storage</v>
          </cell>
          <cell r="F2530" t="str">
            <v>Existing</v>
          </cell>
          <cell r="G2530" t="str">
            <v>Retail</v>
          </cell>
          <cell r="M2530">
            <v>-694.46468960098184</v>
          </cell>
        </row>
        <row r="2531">
          <cell r="B2531" t="str">
            <v>Thermal Energy Storage</v>
          </cell>
          <cell r="F2531" t="str">
            <v>Existing</v>
          </cell>
          <cell r="G2531" t="str">
            <v>Schools K-12</v>
          </cell>
          <cell r="M2531">
            <v>-2595.2794310568465</v>
          </cell>
        </row>
        <row r="2532">
          <cell r="B2532" t="str">
            <v>Thermal Energy Storage</v>
          </cell>
          <cell r="F2532" t="str">
            <v>Existing</v>
          </cell>
          <cell r="G2532" t="str">
            <v>Warehouse</v>
          </cell>
          <cell r="M2532">
            <v>-257.816055522905</v>
          </cell>
        </row>
        <row r="2533">
          <cell r="B2533" t="str">
            <v>Thermal Energy Storage</v>
          </cell>
          <cell r="F2533" t="str">
            <v>New</v>
          </cell>
          <cell r="G2533" t="str">
            <v>Assembly</v>
          </cell>
          <cell r="M2533">
            <v>-633.77881426013448</v>
          </cell>
        </row>
        <row r="2534">
          <cell r="B2534" t="str">
            <v>Thermal Energy Storage</v>
          </cell>
          <cell r="F2534" t="str">
            <v>New</v>
          </cell>
          <cell r="G2534" t="str">
            <v>College and University</v>
          </cell>
          <cell r="M2534">
            <v>-3785.3106784085353</v>
          </cell>
        </row>
        <row r="2535">
          <cell r="B2535" t="str">
            <v>Thermal Energy Storage</v>
          </cell>
          <cell r="F2535" t="str">
            <v>New</v>
          </cell>
          <cell r="G2535" t="str">
            <v>Grocery</v>
          </cell>
          <cell r="M2535">
            <v>-1525.8838891032674</v>
          </cell>
        </row>
        <row r="2536">
          <cell r="B2536" t="str">
            <v>Thermal Energy Storage</v>
          </cell>
          <cell r="F2536" t="str">
            <v>New</v>
          </cell>
          <cell r="G2536" t="str">
            <v>Healthcare</v>
          </cell>
          <cell r="M2536">
            <v>-2663.4369974484734</v>
          </cell>
        </row>
        <row r="2537">
          <cell r="B2537" t="str">
            <v>Thermal Energy Storage</v>
          </cell>
          <cell r="F2537" t="str">
            <v>New</v>
          </cell>
          <cell r="G2537" t="str">
            <v>Hospitals</v>
          </cell>
          <cell r="M2537">
            <v>-27752.594444088434</v>
          </cell>
        </row>
        <row r="2538">
          <cell r="B2538" t="str">
            <v>Thermal Energy Storage</v>
          </cell>
          <cell r="F2538" t="str">
            <v>New</v>
          </cell>
          <cell r="G2538" t="str">
            <v>Institutional</v>
          </cell>
          <cell r="M2538">
            <v>-3078.961531574233</v>
          </cell>
        </row>
        <row r="2539">
          <cell r="B2539" t="str">
            <v>Thermal Energy Storage</v>
          </cell>
          <cell r="F2539" t="str">
            <v>New</v>
          </cell>
          <cell r="G2539" t="str">
            <v>Lodging/Hospitality</v>
          </cell>
          <cell r="M2539">
            <v>-2525.7457928704644</v>
          </cell>
        </row>
        <row r="2540">
          <cell r="B2540" t="str">
            <v>Thermal Energy Storage</v>
          </cell>
          <cell r="F2540" t="str">
            <v>New</v>
          </cell>
          <cell r="G2540" t="str">
            <v>Miscellaneous</v>
          </cell>
          <cell r="M2540">
            <v>-29353.846372218861</v>
          </cell>
        </row>
        <row r="2541">
          <cell r="B2541" t="str">
            <v>Thermal Energy Storage</v>
          </cell>
          <cell r="F2541" t="str">
            <v>New</v>
          </cell>
          <cell r="G2541" t="str">
            <v>Offices</v>
          </cell>
          <cell r="M2541">
            <v>-2194.2113058320629</v>
          </cell>
        </row>
        <row r="2542">
          <cell r="B2542" t="str">
            <v>Thermal Energy Storage</v>
          </cell>
          <cell r="F2542" t="str">
            <v>New</v>
          </cell>
          <cell r="G2542" t="str">
            <v>Restaurants</v>
          </cell>
          <cell r="M2542">
            <v>-1589.9803313571181</v>
          </cell>
        </row>
        <row r="2543">
          <cell r="B2543" t="str">
            <v>Thermal Energy Storage</v>
          </cell>
          <cell r="F2543" t="str">
            <v>New</v>
          </cell>
          <cell r="G2543" t="str">
            <v>Retail</v>
          </cell>
          <cell r="M2543">
            <v>-694.46468960098184</v>
          </cell>
        </row>
        <row r="2544">
          <cell r="B2544" t="str">
            <v>Thermal Energy Storage</v>
          </cell>
          <cell r="F2544" t="str">
            <v>New</v>
          </cell>
          <cell r="G2544" t="str">
            <v>Schools K-12</v>
          </cell>
          <cell r="M2544">
            <v>-2595.2794310568465</v>
          </cell>
        </row>
        <row r="2545">
          <cell r="B2545" t="str">
            <v>Thermal Energy Storage</v>
          </cell>
          <cell r="F2545" t="str">
            <v>New</v>
          </cell>
          <cell r="G2545" t="str">
            <v>Warehouse</v>
          </cell>
          <cell r="M2545">
            <v>-257.816055522905</v>
          </cell>
        </row>
        <row r="2546">
          <cell r="B2546" t="str">
            <v>Wall Insulation</v>
          </cell>
          <cell r="F2546" t="str">
            <v>Existing</v>
          </cell>
          <cell r="G2546" t="str">
            <v>Assembly</v>
          </cell>
          <cell r="M2546">
            <v>2.1244310479089514</v>
          </cell>
        </row>
        <row r="2547">
          <cell r="B2547" t="str">
            <v>Wall Insulation</v>
          </cell>
          <cell r="F2547" t="str">
            <v>Existing</v>
          </cell>
          <cell r="G2547" t="str">
            <v>College and University</v>
          </cell>
          <cell r="M2547">
            <v>2.0633314578976969</v>
          </cell>
        </row>
        <row r="2548">
          <cell r="B2548" t="str">
            <v>Wall Insulation</v>
          </cell>
          <cell r="F2548" t="str">
            <v>Existing</v>
          </cell>
          <cell r="G2548" t="str">
            <v>Grocery</v>
          </cell>
          <cell r="M2548">
            <v>2.0934895888647911</v>
          </cell>
        </row>
        <row r="2549">
          <cell r="B2549" t="str">
            <v>Wall Insulation</v>
          </cell>
          <cell r="F2549" t="str">
            <v>Existing</v>
          </cell>
          <cell r="G2549" t="str">
            <v>Healthcare</v>
          </cell>
          <cell r="M2549">
            <v>2.0339272802047819</v>
          </cell>
        </row>
        <row r="2550">
          <cell r="B2550" t="str">
            <v>Wall Insulation</v>
          </cell>
          <cell r="F2550" t="str">
            <v>Existing</v>
          </cell>
          <cell r="G2550" t="str">
            <v>Hospitals</v>
          </cell>
          <cell r="M2550">
            <v>2.0934895888647911</v>
          </cell>
        </row>
        <row r="2551">
          <cell r="B2551" t="str">
            <v>Wall Insulation</v>
          </cell>
          <cell r="F2551" t="str">
            <v>Existing</v>
          </cell>
          <cell r="G2551" t="str">
            <v>Institutional</v>
          </cell>
          <cell r="M2551">
            <v>2.0633314578976969</v>
          </cell>
        </row>
        <row r="2552">
          <cell r="B2552" t="str">
            <v>Wall Insulation</v>
          </cell>
          <cell r="F2552" t="str">
            <v>Existing</v>
          </cell>
          <cell r="G2552" t="str">
            <v>Lodging/Hospitality</v>
          </cell>
          <cell r="M2552">
            <v>2.0633314578976969</v>
          </cell>
        </row>
        <row r="2553">
          <cell r="B2553" t="str">
            <v>Wall Insulation</v>
          </cell>
          <cell r="F2553" t="str">
            <v>Existing</v>
          </cell>
          <cell r="G2553" t="str">
            <v>Miscellaneous</v>
          </cell>
          <cell r="M2553">
            <v>2.0934895888647911</v>
          </cell>
        </row>
        <row r="2554">
          <cell r="B2554" t="str">
            <v>Wall Insulation</v>
          </cell>
          <cell r="F2554" t="str">
            <v>Existing</v>
          </cell>
          <cell r="G2554" t="str">
            <v>Offices</v>
          </cell>
          <cell r="M2554">
            <v>2.0934895888647911</v>
          </cell>
        </row>
        <row r="2555">
          <cell r="B2555" t="str">
            <v>Wall Insulation</v>
          </cell>
          <cell r="F2555" t="str">
            <v>Existing</v>
          </cell>
          <cell r="G2555" t="str">
            <v>Restaurants</v>
          </cell>
          <cell r="M2555">
            <v>2.1244310479089514</v>
          </cell>
        </row>
        <row r="2556">
          <cell r="B2556" t="str">
            <v>Wall Insulation</v>
          </cell>
          <cell r="F2556" t="str">
            <v>Existing</v>
          </cell>
          <cell r="G2556" t="str">
            <v>Retail</v>
          </cell>
          <cell r="M2556">
            <v>2.0934895888647911</v>
          </cell>
        </row>
        <row r="2557">
          <cell r="B2557" t="str">
            <v>Wall Insulation</v>
          </cell>
          <cell r="F2557" t="str">
            <v>Existing</v>
          </cell>
          <cell r="G2557" t="str">
            <v>Schools K-12</v>
          </cell>
          <cell r="M2557">
            <v>2.1561867558753267</v>
          </cell>
        </row>
        <row r="2558">
          <cell r="B2558" t="str">
            <v>Wall Insulation</v>
          </cell>
          <cell r="F2558" t="str">
            <v>Existing</v>
          </cell>
          <cell r="G2558" t="str">
            <v>Warehouse</v>
          </cell>
          <cell r="M2558">
            <v>2.1244310479089514</v>
          </cell>
        </row>
        <row r="2559">
          <cell r="B2559" t="str">
            <v>Wall Insulation</v>
          </cell>
          <cell r="F2559" t="str">
            <v>New</v>
          </cell>
          <cell r="G2559" t="str">
            <v>Assembly</v>
          </cell>
          <cell r="M2559">
            <v>0</v>
          </cell>
        </row>
        <row r="2560">
          <cell r="B2560" t="str">
            <v>Wall Insulation</v>
          </cell>
          <cell r="F2560" t="str">
            <v>New</v>
          </cell>
          <cell r="G2560" t="str">
            <v>College and University</v>
          </cell>
          <cell r="M2560">
            <v>0</v>
          </cell>
        </row>
        <row r="2561">
          <cell r="B2561" t="str">
            <v>Wall Insulation</v>
          </cell>
          <cell r="F2561" t="str">
            <v>New</v>
          </cell>
          <cell r="G2561" t="str">
            <v>Grocery</v>
          </cell>
          <cell r="M2561">
            <v>0</v>
          </cell>
        </row>
        <row r="2562">
          <cell r="B2562" t="str">
            <v>Wall Insulation</v>
          </cell>
          <cell r="F2562" t="str">
            <v>New</v>
          </cell>
          <cell r="G2562" t="str">
            <v>Healthcare</v>
          </cell>
          <cell r="M2562">
            <v>0</v>
          </cell>
        </row>
        <row r="2563">
          <cell r="B2563" t="str">
            <v>Wall Insulation</v>
          </cell>
          <cell r="F2563" t="str">
            <v>New</v>
          </cell>
          <cell r="G2563" t="str">
            <v>Hospitals</v>
          </cell>
          <cell r="M2563">
            <v>0</v>
          </cell>
        </row>
        <row r="2564">
          <cell r="B2564" t="str">
            <v>Wall Insulation</v>
          </cell>
          <cell r="F2564" t="str">
            <v>New</v>
          </cell>
          <cell r="G2564" t="str">
            <v>Institutional</v>
          </cell>
          <cell r="M2564">
            <v>0</v>
          </cell>
        </row>
        <row r="2565">
          <cell r="B2565" t="str">
            <v>Wall Insulation</v>
          </cell>
          <cell r="F2565" t="str">
            <v>New</v>
          </cell>
          <cell r="G2565" t="str">
            <v>Lodging/Hospitality</v>
          </cell>
          <cell r="M2565">
            <v>0</v>
          </cell>
        </row>
        <row r="2566">
          <cell r="B2566" t="str">
            <v>Wall Insulation</v>
          </cell>
          <cell r="F2566" t="str">
            <v>New</v>
          </cell>
          <cell r="G2566" t="str">
            <v>Miscellaneous</v>
          </cell>
          <cell r="M2566">
            <v>0</v>
          </cell>
        </row>
        <row r="2567">
          <cell r="B2567" t="str">
            <v>Wall Insulation</v>
          </cell>
          <cell r="F2567" t="str">
            <v>New</v>
          </cell>
          <cell r="G2567" t="str">
            <v>Offices</v>
          </cell>
          <cell r="M2567">
            <v>0</v>
          </cell>
        </row>
        <row r="2568">
          <cell r="B2568" t="str">
            <v>Wall Insulation</v>
          </cell>
          <cell r="F2568" t="str">
            <v>New</v>
          </cell>
          <cell r="G2568" t="str">
            <v>Restaurants</v>
          </cell>
          <cell r="M2568">
            <v>0</v>
          </cell>
        </row>
        <row r="2569">
          <cell r="B2569" t="str">
            <v>Wall Insulation</v>
          </cell>
          <cell r="F2569" t="str">
            <v>New</v>
          </cell>
          <cell r="G2569" t="str">
            <v>Retail</v>
          </cell>
          <cell r="M2569">
            <v>0</v>
          </cell>
        </row>
        <row r="2570">
          <cell r="B2570" t="str">
            <v>Wall Insulation</v>
          </cell>
          <cell r="F2570" t="str">
            <v>New</v>
          </cell>
          <cell r="G2570" t="str">
            <v>Schools K-12</v>
          </cell>
          <cell r="M2570">
            <v>0</v>
          </cell>
        </row>
        <row r="2571">
          <cell r="B2571" t="str">
            <v>Wall Insulation</v>
          </cell>
          <cell r="F2571" t="str">
            <v>New</v>
          </cell>
          <cell r="G2571" t="str">
            <v>Warehouse</v>
          </cell>
          <cell r="M2571">
            <v>0</v>
          </cell>
        </row>
        <row r="2572">
          <cell r="B2572" t="str">
            <v>Warehouse Loading Dock Seals</v>
          </cell>
          <cell r="F2572" t="str">
            <v>Existing</v>
          </cell>
          <cell r="G2572" t="str">
            <v>Assembly</v>
          </cell>
          <cell r="M2572">
            <v>7.1856734513739529E-2</v>
          </cell>
        </row>
        <row r="2573">
          <cell r="B2573" t="str">
            <v>Warehouse Loading Dock Seals</v>
          </cell>
          <cell r="F2573" t="str">
            <v>Existing</v>
          </cell>
          <cell r="G2573" t="str">
            <v>College and University</v>
          </cell>
          <cell r="M2573">
            <v>3.510092312547123E-2</v>
          </cell>
        </row>
        <row r="2574">
          <cell r="B2574" t="str">
            <v>Warehouse Loading Dock Seals</v>
          </cell>
          <cell r="F2574" t="str">
            <v>Existing</v>
          </cell>
          <cell r="G2574" t="str">
            <v>Grocery</v>
          </cell>
          <cell r="M2574">
            <v>0.24435383125553281</v>
          </cell>
        </row>
        <row r="2575">
          <cell r="B2575" t="str">
            <v>Warehouse Loading Dock Seals</v>
          </cell>
          <cell r="F2575" t="str">
            <v>Existing</v>
          </cell>
          <cell r="G2575" t="str">
            <v>Healthcare</v>
          </cell>
          <cell r="M2575">
            <v>6.8088809166576253E-2</v>
          </cell>
        </row>
        <row r="2576">
          <cell r="B2576" t="str">
            <v>Warehouse Loading Dock Seals</v>
          </cell>
          <cell r="F2576" t="str">
            <v>Existing</v>
          </cell>
          <cell r="G2576" t="str">
            <v>Hospitals</v>
          </cell>
          <cell r="M2576">
            <v>3.5221307694585424E-2</v>
          </cell>
        </row>
        <row r="2577">
          <cell r="B2577" t="str">
            <v>Warehouse Loading Dock Seals</v>
          </cell>
          <cell r="F2577" t="str">
            <v>Existing</v>
          </cell>
          <cell r="G2577" t="str">
            <v>Institutional</v>
          </cell>
          <cell r="M2577">
            <v>0.21974605105061817</v>
          </cell>
        </row>
        <row r="2578">
          <cell r="B2578" t="str">
            <v>Warehouse Loading Dock Seals</v>
          </cell>
          <cell r="F2578" t="str">
            <v>Existing</v>
          </cell>
          <cell r="G2578" t="str">
            <v>Lodging/Hospitality</v>
          </cell>
          <cell r="M2578">
            <v>0.16530786970229699</v>
          </cell>
        </row>
        <row r="2579">
          <cell r="B2579" t="str">
            <v>Warehouse Loading Dock Seals</v>
          </cell>
          <cell r="F2579" t="str">
            <v>Existing</v>
          </cell>
          <cell r="G2579" t="str">
            <v>Miscellaneous</v>
          </cell>
          <cell r="M2579">
            <v>4.392392595221406E-2</v>
          </cell>
        </row>
        <row r="2580">
          <cell r="B2580" t="str">
            <v>Warehouse Loading Dock Seals</v>
          </cell>
          <cell r="F2580" t="str">
            <v>Existing</v>
          </cell>
          <cell r="G2580" t="str">
            <v>Offices</v>
          </cell>
          <cell r="M2580">
            <v>0.31890459670279026</v>
          </cell>
        </row>
        <row r="2581">
          <cell r="B2581" t="str">
            <v>Warehouse Loading Dock Seals</v>
          </cell>
          <cell r="F2581" t="str">
            <v>Existing</v>
          </cell>
          <cell r="G2581" t="str">
            <v>Restaurants</v>
          </cell>
          <cell r="M2581">
            <v>0.2371006942533071</v>
          </cell>
        </row>
        <row r="2582">
          <cell r="B2582" t="str">
            <v>Warehouse Loading Dock Seals</v>
          </cell>
          <cell r="F2582" t="str">
            <v>Existing</v>
          </cell>
          <cell r="G2582" t="str">
            <v>Retail</v>
          </cell>
          <cell r="M2582">
            <v>0.10357491304765085</v>
          </cell>
        </row>
        <row r="2583">
          <cell r="B2583" t="str">
            <v>Warehouse Loading Dock Seals</v>
          </cell>
          <cell r="F2583" t="str">
            <v>Existing</v>
          </cell>
          <cell r="G2583" t="str">
            <v>Schools K-12</v>
          </cell>
          <cell r="M2583">
            <v>2.3654201336682609E-2</v>
          </cell>
        </row>
        <row r="2584">
          <cell r="B2584" t="str">
            <v>Warehouse Loading Dock Seals</v>
          </cell>
          <cell r="F2584" t="str">
            <v>Existing</v>
          </cell>
          <cell r="G2584" t="str">
            <v>Warehouse</v>
          </cell>
          <cell r="M2584">
            <v>6.5409863325783829E-2</v>
          </cell>
        </row>
        <row r="2585">
          <cell r="B2585" t="str">
            <v>Warehouse Loading Dock Seals</v>
          </cell>
          <cell r="F2585" t="str">
            <v>New</v>
          </cell>
          <cell r="G2585" t="str">
            <v>Assembly</v>
          </cell>
          <cell r="M2585">
            <v>7.1463475144574296E-2</v>
          </cell>
        </row>
        <row r="2586">
          <cell r="B2586" t="str">
            <v>Warehouse Loading Dock Seals</v>
          </cell>
          <cell r="F2586" t="str">
            <v>New</v>
          </cell>
          <cell r="G2586" t="str">
            <v>College and University</v>
          </cell>
          <cell r="M2586">
            <v>3.4908821898232731E-2</v>
          </cell>
        </row>
        <row r="2587">
          <cell r="B2587" t="str">
            <v>Warehouse Loading Dock Seals</v>
          </cell>
          <cell r="F2587" t="str">
            <v>New</v>
          </cell>
          <cell r="G2587" t="str">
            <v>Grocery</v>
          </cell>
          <cell r="M2587">
            <v>0.24301652537623089</v>
          </cell>
        </row>
        <row r="2588">
          <cell r="B2588" t="str">
            <v>Warehouse Loading Dock Seals</v>
          </cell>
          <cell r="F2588" t="str">
            <v>New</v>
          </cell>
          <cell r="G2588" t="str">
            <v>Healthcare</v>
          </cell>
          <cell r="M2588">
            <v>6.7716170995342065E-2</v>
          </cell>
        </row>
        <row r="2589">
          <cell r="B2589" t="str">
            <v>Warehouse Loading Dock Seals</v>
          </cell>
          <cell r="F2589" t="str">
            <v>New</v>
          </cell>
          <cell r="G2589" t="str">
            <v>Hospitals</v>
          </cell>
          <cell r="M2589">
            <v>3.5028547623606986E-2</v>
          </cell>
        </row>
        <row r="2590">
          <cell r="B2590" t="str">
            <v>Warehouse Loading Dock Seals</v>
          </cell>
          <cell r="F2590" t="str">
            <v>New</v>
          </cell>
          <cell r="G2590" t="str">
            <v>Institutional</v>
          </cell>
          <cell r="M2590">
            <v>0.21854341925837895</v>
          </cell>
        </row>
        <row r="2591">
          <cell r="B2591" t="str">
            <v>Warehouse Loading Dock Seals</v>
          </cell>
          <cell r="F2591" t="str">
            <v>New</v>
          </cell>
          <cell r="G2591" t="str">
            <v>Lodging/Hospitality</v>
          </cell>
          <cell r="M2591">
            <v>0.16440316857724455</v>
          </cell>
        </row>
        <row r="2592">
          <cell r="B2592" t="str">
            <v>Warehouse Loading Dock Seals</v>
          </cell>
          <cell r="F2592" t="str">
            <v>New</v>
          </cell>
          <cell r="G2592" t="str">
            <v>Miscellaneous</v>
          </cell>
          <cell r="M2592">
            <v>4.3683537970097705E-2</v>
          </cell>
        </row>
        <row r="2593">
          <cell r="B2593" t="str">
            <v>Warehouse Loading Dock Seals</v>
          </cell>
          <cell r="F2593" t="str">
            <v>New</v>
          </cell>
          <cell r="G2593" t="str">
            <v>Offices</v>
          </cell>
          <cell r="M2593">
            <v>0.31715928749312594</v>
          </cell>
        </row>
        <row r="2594">
          <cell r="B2594" t="str">
            <v>Warehouse Loading Dock Seals</v>
          </cell>
          <cell r="F2594" t="str">
            <v>New</v>
          </cell>
          <cell r="G2594" t="str">
            <v>Restaurants</v>
          </cell>
          <cell r="M2594">
            <v>0.23580308352716328</v>
          </cell>
        </row>
        <row r="2595">
          <cell r="B2595" t="str">
            <v>Warehouse Loading Dock Seals</v>
          </cell>
          <cell r="F2595" t="str">
            <v>New</v>
          </cell>
          <cell r="G2595" t="str">
            <v>Retail</v>
          </cell>
          <cell r="M2595">
            <v>0.10300806562211587</v>
          </cell>
        </row>
        <row r="2596">
          <cell r="B2596" t="str">
            <v>Warehouse Loading Dock Seals</v>
          </cell>
          <cell r="F2596" t="str">
            <v>New</v>
          </cell>
          <cell r="G2596" t="str">
            <v>Schools K-12</v>
          </cell>
          <cell r="M2596">
            <v>2.352474602036855E-2</v>
          </cell>
        </row>
        <row r="2597">
          <cell r="B2597" t="str">
            <v>Warehouse Loading Dock Seals</v>
          </cell>
          <cell r="F2597" t="str">
            <v>New</v>
          </cell>
          <cell r="G2597" t="str">
            <v>Warehouse</v>
          </cell>
          <cell r="M2597">
            <v>6.5051886557666666E-2</v>
          </cell>
        </row>
        <row r="2598">
          <cell r="B2598" t="str">
            <v>Water Cooled Refrigeration Heat Recovery</v>
          </cell>
          <cell r="F2598" t="str">
            <v>Existing</v>
          </cell>
          <cell r="G2598" t="str">
            <v>Assembly</v>
          </cell>
          <cell r="M2598">
            <v>752.00720414515388</v>
          </cell>
        </row>
        <row r="2599">
          <cell r="B2599" t="str">
            <v>Water Cooled Refrigeration Heat Recovery</v>
          </cell>
          <cell r="F2599" t="str">
            <v>Existing</v>
          </cell>
          <cell r="G2599" t="str">
            <v>College and University</v>
          </cell>
          <cell r="M2599">
            <v>4491.4421743685143</v>
          </cell>
        </row>
        <row r="2600">
          <cell r="B2600" t="str">
            <v>Water Cooled Refrigeration Heat Recovery</v>
          </cell>
          <cell r="F2600" t="str">
            <v>Existing</v>
          </cell>
          <cell r="G2600" t="str">
            <v>Grocery</v>
          </cell>
          <cell r="M2600">
            <v>1810.5301884168239</v>
          </cell>
        </row>
        <row r="2601">
          <cell r="B2601" t="str">
            <v>Water Cooled Refrigeration Heat Recovery</v>
          </cell>
          <cell r="F2601" t="str">
            <v>Existing</v>
          </cell>
          <cell r="G2601" t="str">
            <v>Healthcare</v>
          </cell>
          <cell r="M2601">
            <v>3160.2883564525396</v>
          </cell>
        </row>
        <row r="2602">
          <cell r="B2602" t="str">
            <v>Water Cooled Refrigeration Heat Recovery</v>
          </cell>
          <cell r="F2602" t="str">
            <v>Existing</v>
          </cell>
          <cell r="G2602" t="str">
            <v>Hospitals</v>
          </cell>
          <cell r="M2602">
            <v>32929.70742954428</v>
          </cell>
        </row>
        <row r="2603">
          <cell r="B2603" t="str">
            <v>Water Cooled Refrigeration Heat Recovery</v>
          </cell>
          <cell r="F2603" t="str">
            <v>Existing</v>
          </cell>
          <cell r="G2603" t="str">
            <v>Institutional</v>
          </cell>
          <cell r="M2603">
            <v>3653.3269949331134</v>
          </cell>
        </row>
        <row r="2604">
          <cell r="B2604" t="str">
            <v>Water Cooled Refrigeration Heat Recovery</v>
          </cell>
          <cell r="F2604" t="str">
            <v>Existing</v>
          </cell>
          <cell r="G2604" t="str">
            <v>Lodging/Hospitality</v>
          </cell>
          <cell r="M2604">
            <v>2996.9115219314526</v>
          </cell>
        </row>
        <row r="2605">
          <cell r="B2605" t="str">
            <v>Water Cooled Refrigeration Heat Recovery</v>
          </cell>
          <cell r="F2605" t="str">
            <v>Existing</v>
          </cell>
          <cell r="G2605" t="str">
            <v>Miscellaneous</v>
          </cell>
          <cell r="M2605">
            <v>34829.66520715072</v>
          </cell>
        </row>
        <row r="2606">
          <cell r="B2606" t="str">
            <v>Water Cooled Refrigeration Heat Recovery</v>
          </cell>
          <cell r="F2606" t="str">
            <v>Existing</v>
          </cell>
          <cell r="G2606" t="str">
            <v>Offices</v>
          </cell>
          <cell r="M2606">
            <v>2603.5308693700272</v>
          </cell>
        </row>
        <row r="2607">
          <cell r="B2607" t="str">
            <v>Water Cooled Refrigeration Heat Recovery</v>
          </cell>
          <cell r="F2607" t="str">
            <v>Existing</v>
          </cell>
          <cell r="G2607" t="str">
            <v>Restaurants</v>
          </cell>
          <cell r="M2607">
            <v>1886.5835132233633</v>
          </cell>
        </row>
        <row r="2608">
          <cell r="B2608" t="str">
            <v>Water Cooled Refrigeration Heat Recovery</v>
          </cell>
          <cell r="F2608" t="str">
            <v>Existing</v>
          </cell>
          <cell r="G2608" t="str">
            <v>Retail</v>
          </cell>
          <cell r="M2608">
            <v>824.01373676537514</v>
          </cell>
        </row>
        <row r="2609">
          <cell r="B2609" t="str">
            <v>Water Cooled Refrigeration Heat Recovery</v>
          </cell>
          <cell r="F2609" t="str">
            <v>Existing</v>
          </cell>
          <cell r="G2609" t="str">
            <v>Schools K-12</v>
          </cell>
          <cell r="M2609">
            <v>3079.4163230534687</v>
          </cell>
        </row>
        <row r="2610">
          <cell r="B2610" t="str">
            <v>Water Cooled Refrigeration Heat Recovery</v>
          </cell>
          <cell r="F2610" t="str">
            <v>Existing</v>
          </cell>
          <cell r="G2610" t="str">
            <v>Warehouse</v>
          </cell>
          <cell r="M2610">
            <v>305.91040104297639</v>
          </cell>
        </row>
        <row r="2611">
          <cell r="B2611" t="str">
            <v>Water Cooled Refrigeration Heat Recovery</v>
          </cell>
          <cell r="F2611" t="str">
            <v>New</v>
          </cell>
          <cell r="G2611" t="str">
            <v>Assembly</v>
          </cell>
          <cell r="M2611">
            <v>752.00720414515388</v>
          </cell>
        </row>
        <row r="2612">
          <cell r="B2612" t="str">
            <v>Water Cooled Refrigeration Heat Recovery</v>
          </cell>
          <cell r="F2612" t="str">
            <v>New</v>
          </cell>
          <cell r="G2612" t="str">
            <v>College and University</v>
          </cell>
          <cell r="M2612">
            <v>4491.4421743685143</v>
          </cell>
        </row>
        <row r="2613">
          <cell r="B2613" t="str">
            <v>Water Cooled Refrigeration Heat Recovery</v>
          </cell>
          <cell r="F2613" t="str">
            <v>New</v>
          </cell>
          <cell r="G2613" t="str">
            <v>Grocery</v>
          </cell>
          <cell r="M2613">
            <v>1810.5301884168239</v>
          </cell>
        </row>
        <row r="2614">
          <cell r="B2614" t="str">
            <v>Water Cooled Refrigeration Heat Recovery</v>
          </cell>
          <cell r="F2614" t="str">
            <v>New</v>
          </cell>
          <cell r="G2614" t="str">
            <v>Healthcare</v>
          </cell>
          <cell r="M2614">
            <v>3160.2883564525396</v>
          </cell>
        </row>
        <row r="2615">
          <cell r="B2615" t="str">
            <v>Water Cooled Refrigeration Heat Recovery</v>
          </cell>
          <cell r="F2615" t="str">
            <v>New</v>
          </cell>
          <cell r="G2615" t="str">
            <v>Hospitals</v>
          </cell>
          <cell r="M2615">
            <v>32929.70742954428</v>
          </cell>
        </row>
        <row r="2616">
          <cell r="B2616" t="str">
            <v>Water Cooled Refrigeration Heat Recovery</v>
          </cell>
          <cell r="F2616" t="str">
            <v>New</v>
          </cell>
          <cell r="G2616" t="str">
            <v>Institutional</v>
          </cell>
          <cell r="M2616">
            <v>3653.3269949331134</v>
          </cell>
        </row>
        <row r="2617">
          <cell r="B2617" t="str">
            <v>Water Cooled Refrigeration Heat Recovery</v>
          </cell>
          <cell r="F2617" t="str">
            <v>New</v>
          </cell>
          <cell r="G2617" t="str">
            <v>Lodging/Hospitality</v>
          </cell>
          <cell r="M2617">
            <v>2996.9115219314526</v>
          </cell>
        </row>
        <row r="2618">
          <cell r="B2618" t="str">
            <v>Water Cooled Refrigeration Heat Recovery</v>
          </cell>
          <cell r="F2618" t="str">
            <v>New</v>
          </cell>
          <cell r="G2618" t="str">
            <v>Miscellaneous</v>
          </cell>
          <cell r="M2618">
            <v>34829.66520715072</v>
          </cell>
        </row>
        <row r="2619">
          <cell r="B2619" t="str">
            <v>Water Cooled Refrigeration Heat Recovery</v>
          </cell>
          <cell r="F2619" t="str">
            <v>New</v>
          </cell>
          <cell r="G2619" t="str">
            <v>Offices</v>
          </cell>
          <cell r="M2619">
            <v>2603.5308693700272</v>
          </cell>
        </row>
        <row r="2620">
          <cell r="B2620" t="str">
            <v>Water Cooled Refrigeration Heat Recovery</v>
          </cell>
          <cell r="F2620" t="str">
            <v>New</v>
          </cell>
          <cell r="G2620" t="str">
            <v>Restaurants</v>
          </cell>
          <cell r="M2620">
            <v>1886.5835132233633</v>
          </cell>
        </row>
        <row r="2621">
          <cell r="B2621" t="str">
            <v>Water Cooled Refrigeration Heat Recovery</v>
          </cell>
          <cell r="F2621" t="str">
            <v>New</v>
          </cell>
          <cell r="G2621" t="str">
            <v>Retail</v>
          </cell>
          <cell r="M2621">
            <v>824.01373676537514</v>
          </cell>
        </row>
        <row r="2622">
          <cell r="B2622" t="str">
            <v>Water Cooled Refrigeration Heat Recovery</v>
          </cell>
          <cell r="F2622" t="str">
            <v>New</v>
          </cell>
          <cell r="G2622" t="str">
            <v>Schools K-12</v>
          </cell>
          <cell r="M2622">
            <v>3079.4163230534687</v>
          </cell>
        </row>
        <row r="2623">
          <cell r="B2623" t="str">
            <v>Water Cooled Refrigeration Heat Recovery</v>
          </cell>
          <cell r="F2623" t="str">
            <v>New</v>
          </cell>
          <cell r="G2623" t="str">
            <v>Warehouse</v>
          </cell>
          <cell r="M2623">
            <v>305.91040104297639</v>
          </cell>
        </row>
        <row r="2624">
          <cell r="B2624" t="str">
            <v>Waterside Economizer</v>
          </cell>
          <cell r="F2624" t="str">
            <v>Existing</v>
          </cell>
          <cell r="G2624" t="str">
            <v>Assembly</v>
          </cell>
          <cell r="M2624">
            <v>2273.3649053123827</v>
          </cell>
        </row>
        <row r="2625">
          <cell r="B2625" t="str">
            <v>Waterside Economizer</v>
          </cell>
          <cell r="F2625" t="str">
            <v>Existing</v>
          </cell>
          <cell r="G2625" t="str">
            <v>College and University</v>
          </cell>
          <cell r="M2625">
            <v>2522.0957250979</v>
          </cell>
        </row>
        <row r="2626">
          <cell r="B2626" t="str">
            <v>Waterside Economizer</v>
          </cell>
          <cell r="F2626" t="str">
            <v>Existing</v>
          </cell>
          <cell r="G2626" t="str">
            <v>Grocery</v>
          </cell>
          <cell r="M2626">
            <v>1255.8297334625404</v>
          </cell>
        </row>
        <row r="2627">
          <cell r="B2627" t="str">
            <v>Waterside Economizer</v>
          </cell>
          <cell r="F2627" t="str">
            <v>Existing</v>
          </cell>
          <cell r="G2627" t="str">
            <v>Healthcare</v>
          </cell>
          <cell r="M2627">
            <v>4946.7863739161567</v>
          </cell>
        </row>
        <row r="2628">
          <cell r="B2628" t="str">
            <v>Waterside Economizer</v>
          </cell>
          <cell r="F2628" t="str">
            <v>Existing</v>
          </cell>
          <cell r="G2628" t="str">
            <v>Hospitals</v>
          </cell>
          <cell r="M2628">
            <v>4685.8799195956844</v>
          </cell>
        </row>
        <row r="2629">
          <cell r="B2629" t="str">
            <v>Waterside Economizer</v>
          </cell>
          <cell r="F2629" t="str">
            <v>Existing</v>
          </cell>
          <cell r="G2629" t="str">
            <v>Institutional</v>
          </cell>
          <cell r="M2629">
            <v>1227.9997116683567</v>
          </cell>
        </row>
        <row r="2630">
          <cell r="B2630" t="str">
            <v>Waterside Economizer</v>
          </cell>
          <cell r="F2630" t="str">
            <v>Existing</v>
          </cell>
          <cell r="G2630" t="str">
            <v>Lodging/Hospitality</v>
          </cell>
          <cell r="M2630">
            <v>3755.3135658526653</v>
          </cell>
        </row>
        <row r="2631">
          <cell r="B2631" t="str">
            <v>Waterside Economizer</v>
          </cell>
          <cell r="F2631" t="str">
            <v>Existing</v>
          </cell>
          <cell r="G2631" t="str">
            <v>Miscellaneous</v>
          </cell>
          <cell r="M2631">
            <v>1269.7447443596323</v>
          </cell>
        </row>
        <row r="2632">
          <cell r="B2632" t="str">
            <v>Waterside Economizer</v>
          </cell>
          <cell r="F2632" t="str">
            <v>Existing</v>
          </cell>
          <cell r="G2632" t="str">
            <v>Offices</v>
          </cell>
          <cell r="M2632">
            <v>2558.6226287027657</v>
          </cell>
        </row>
        <row r="2633">
          <cell r="B2633" t="str">
            <v>Waterside Economizer</v>
          </cell>
          <cell r="F2633" t="str">
            <v>Existing</v>
          </cell>
          <cell r="G2633" t="str">
            <v>Restaurants</v>
          </cell>
          <cell r="M2633">
            <v>3683.99913500507</v>
          </cell>
        </row>
        <row r="2634">
          <cell r="B2634" t="str">
            <v>Waterside Economizer</v>
          </cell>
          <cell r="F2634" t="str">
            <v>Existing</v>
          </cell>
          <cell r="G2634" t="str">
            <v>Retail</v>
          </cell>
          <cell r="M2634">
            <v>2887.3647611465612</v>
          </cell>
        </row>
        <row r="2635">
          <cell r="B2635" t="str">
            <v>Waterside Economizer</v>
          </cell>
          <cell r="F2635" t="str">
            <v>Existing</v>
          </cell>
          <cell r="G2635" t="str">
            <v>Schools K-12</v>
          </cell>
          <cell r="M2635">
            <v>2509.9200905629446</v>
          </cell>
        </row>
        <row r="2636">
          <cell r="B2636" t="str">
            <v>Waterside Economizer</v>
          </cell>
          <cell r="F2636" t="str">
            <v>Existing</v>
          </cell>
          <cell r="G2636" t="str">
            <v>Warehouse</v>
          </cell>
          <cell r="M2636">
            <v>551.38230679726496</v>
          </cell>
        </row>
        <row r="2637">
          <cell r="B2637" t="str">
            <v>Waterside Economizer</v>
          </cell>
          <cell r="F2637" t="str">
            <v>New</v>
          </cell>
          <cell r="G2637" t="str">
            <v>Assembly</v>
          </cell>
          <cell r="M2637">
            <v>2273.3649053123827</v>
          </cell>
        </row>
        <row r="2638">
          <cell r="B2638" t="str">
            <v>Waterside Economizer</v>
          </cell>
          <cell r="F2638" t="str">
            <v>New</v>
          </cell>
          <cell r="G2638" t="str">
            <v>College and University</v>
          </cell>
          <cell r="M2638">
            <v>2522.0957250979</v>
          </cell>
        </row>
        <row r="2639">
          <cell r="B2639" t="str">
            <v>Waterside Economizer</v>
          </cell>
          <cell r="F2639" t="str">
            <v>New</v>
          </cell>
          <cell r="G2639" t="str">
            <v>Grocery</v>
          </cell>
          <cell r="M2639">
            <v>1255.8297334625404</v>
          </cell>
        </row>
        <row r="2640">
          <cell r="B2640" t="str">
            <v>Waterside Economizer</v>
          </cell>
          <cell r="F2640" t="str">
            <v>New</v>
          </cell>
          <cell r="G2640" t="str">
            <v>Healthcare</v>
          </cell>
          <cell r="M2640">
            <v>4946.7863739161567</v>
          </cell>
        </row>
        <row r="2641">
          <cell r="B2641" t="str">
            <v>Waterside Economizer</v>
          </cell>
          <cell r="F2641" t="str">
            <v>New</v>
          </cell>
          <cell r="G2641" t="str">
            <v>Hospitals</v>
          </cell>
          <cell r="M2641">
            <v>4685.8799195956844</v>
          </cell>
        </row>
        <row r="2642">
          <cell r="B2642" t="str">
            <v>Waterside Economizer</v>
          </cell>
          <cell r="F2642" t="str">
            <v>New</v>
          </cell>
          <cell r="G2642" t="str">
            <v>Institutional</v>
          </cell>
          <cell r="M2642">
            <v>1227.9997116683567</v>
          </cell>
        </row>
        <row r="2643">
          <cell r="B2643" t="str">
            <v>Waterside Economizer</v>
          </cell>
          <cell r="F2643" t="str">
            <v>New</v>
          </cell>
          <cell r="G2643" t="str">
            <v>Lodging/Hospitality</v>
          </cell>
          <cell r="M2643">
            <v>3755.3135658526653</v>
          </cell>
        </row>
        <row r="2644">
          <cell r="B2644" t="str">
            <v>Waterside Economizer</v>
          </cell>
          <cell r="F2644" t="str">
            <v>New</v>
          </cell>
          <cell r="G2644" t="str">
            <v>Miscellaneous</v>
          </cell>
          <cell r="M2644">
            <v>1269.7447443596323</v>
          </cell>
        </row>
        <row r="2645">
          <cell r="B2645" t="str">
            <v>Waterside Economizer</v>
          </cell>
          <cell r="F2645" t="str">
            <v>New</v>
          </cell>
          <cell r="G2645" t="str">
            <v>Offices</v>
          </cell>
          <cell r="M2645">
            <v>2558.6226287027657</v>
          </cell>
        </row>
        <row r="2646">
          <cell r="B2646" t="str">
            <v>Waterside Economizer</v>
          </cell>
          <cell r="F2646" t="str">
            <v>New</v>
          </cell>
          <cell r="G2646" t="str">
            <v>Restaurants</v>
          </cell>
          <cell r="M2646">
            <v>3683.99913500507</v>
          </cell>
        </row>
        <row r="2647">
          <cell r="B2647" t="str">
            <v>Waterside Economizer</v>
          </cell>
          <cell r="F2647" t="str">
            <v>New</v>
          </cell>
          <cell r="G2647" t="str">
            <v>Retail</v>
          </cell>
          <cell r="M2647">
            <v>2887.3647611465612</v>
          </cell>
        </row>
        <row r="2648">
          <cell r="B2648" t="str">
            <v>Waterside Economizer</v>
          </cell>
          <cell r="F2648" t="str">
            <v>New</v>
          </cell>
          <cell r="G2648" t="str">
            <v>Schools K-12</v>
          </cell>
          <cell r="M2648">
            <v>2509.9200905629446</v>
          </cell>
        </row>
        <row r="2649">
          <cell r="B2649" t="str">
            <v>Waterside Economizer</v>
          </cell>
          <cell r="F2649" t="str">
            <v>New</v>
          </cell>
          <cell r="G2649" t="str">
            <v>Warehouse</v>
          </cell>
          <cell r="M2649">
            <v>551.38230679726496</v>
          </cell>
        </row>
        <row r="2650">
          <cell r="B2650" t="str">
            <v>Window Sun Protection</v>
          </cell>
          <cell r="F2650" t="str">
            <v>Existing</v>
          </cell>
          <cell r="G2650" t="str">
            <v>Assembly</v>
          </cell>
          <cell r="M2650">
            <v>126.24078171000002</v>
          </cell>
        </row>
        <row r="2651">
          <cell r="B2651" t="str">
            <v>Window Sun Protection</v>
          </cell>
          <cell r="F2651" t="str">
            <v>Existing</v>
          </cell>
          <cell r="G2651" t="str">
            <v>College and University</v>
          </cell>
          <cell r="M2651">
            <v>126.24078171000002</v>
          </cell>
        </row>
        <row r="2652">
          <cell r="B2652" t="str">
            <v>Window Sun Protection</v>
          </cell>
          <cell r="F2652" t="str">
            <v>Existing</v>
          </cell>
          <cell r="G2652" t="str">
            <v>Grocery</v>
          </cell>
          <cell r="M2652">
            <v>126.24078171000002</v>
          </cell>
        </row>
        <row r="2653">
          <cell r="B2653" t="str">
            <v>Window Sun Protection</v>
          </cell>
          <cell r="F2653" t="str">
            <v>Existing</v>
          </cell>
          <cell r="G2653" t="str">
            <v>Healthcare</v>
          </cell>
          <cell r="M2653">
            <v>126.24078171000002</v>
          </cell>
        </row>
        <row r="2654">
          <cell r="B2654" t="str">
            <v>Window Sun Protection</v>
          </cell>
          <cell r="F2654" t="str">
            <v>Existing</v>
          </cell>
          <cell r="G2654" t="str">
            <v>Hospitals</v>
          </cell>
          <cell r="M2654">
            <v>126.24078171000002</v>
          </cell>
        </row>
        <row r="2655">
          <cell r="B2655" t="str">
            <v>Window Sun Protection</v>
          </cell>
          <cell r="F2655" t="str">
            <v>Existing</v>
          </cell>
          <cell r="G2655" t="str">
            <v>Institutional</v>
          </cell>
          <cell r="M2655">
            <v>126.24078171000002</v>
          </cell>
        </row>
        <row r="2656">
          <cell r="B2656" t="str">
            <v>Window Sun Protection</v>
          </cell>
          <cell r="F2656" t="str">
            <v>Existing</v>
          </cell>
          <cell r="G2656" t="str">
            <v>Lodging/Hospitality</v>
          </cell>
          <cell r="M2656">
            <v>126.24078171000002</v>
          </cell>
        </row>
        <row r="2657">
          <cell r="B2657" t="str">
            <v>Window Sun Protection</v>
          </cell>
          <cell r="F2657" t="str">
            <v>Existing</v>
          </cell>
          <cell r="G2657" t="str">
            <v>Miscellaneous</v>
          </cell>
          <cell r="M2657">
            <v>126.24078171000002</v>
          </cell>
        </row>
        <row r="2658">
          <cell r="B2658" t="str">
            <v>Window Sun Protection</v>
          </cell>
          <cell r="F2658" t="str">
            <v>Existing</v>
          </cell>
          <cell r="G2658" t="str">
            <v>Offices</v>
          </cell>
          <cell r="M2658">
            <v>126.24078171000002</v>
          </cell>
        </row>
        <row r="2659">
          <cell r="B2659" t="str">
            <v>Window Sun Protection</v>
          </cell>
          <cell r="F2659" t="str">
            <v>Existing</v>
          </cell>
          <cell r="G2659" t="str">
            <v>Restaurants</v>
          </cell>
          <cell r="M2659">
            <v>126.24078171000002</v>
          </cell>
        </row>
        <row r="2660">
          <cell r="B2660" t="str">
            <v>Window Sun Protection</v>
          </cell>
          <cell r="F2660" t="str">
            <v>Existing</v>
          </cell>
          <cell r="G2660" t="str">
            <v>Retail</v>
          </cell>
          <cell r="M2660">
            <v>126.24078171000002</v>
          </cell>
        </row>
        <row r="2661">
          <cell r="B2661" t="str">
            <v>Window Sun Protection</v>
          </cell>
          <cell r="F2661" t="str">
            <v>Existing</v>
          </cell>
          <cell r="G2661" t="str">
            <v>Schools K-12</v>
          </cell>
          <cell r="M2661">
            <v>126.24078171000002</v>
          </cell>
        </row>
        <row r="2662">
          <cell r="B2662" t="str">
            <v>Window Sun Protection</v>
          </cell>
          <cell r="F2662" t="str">
            <v>Existing</v>
          </cell>
          <cell r="G2662" t="str">
            <v>Warehouse</v>
          </cell>
          <cell r="M2662">
            <v>126.24078171000002</v>
          </cell>
        </row>
        <row r="2663">
          <cell r="B2663" t="str">
            <v>Window Sun Protection</v>
          </cell>
          <cell r="F2663" t="str">
            <v>New</v>
          </cell>
          <cell r="G2663" t="str">
            <v>Assembly</v>
          </cell>
          <cell r="M2663">
            <v>75.744469026000004</v>
          </cell>
        </row>
        <row r="2664">
          <cell r="B2664" t="str">
            <v>Window Sun Protection</v>
          </cell>
          <cell r="F2664" t="str">
            <v>New</v>
          </cell>
          <cell r="G2664" t="str">
            <v>College and University</v>
          </cell>
          <cell r="M2664">
            <v>75.744469026000004</v>
          </cell>
        </row>
        <row r="2665">
          <cell r="B2665" t="str">
            <v>Window Sun Protection</v>
          </cell>
          <cell r="F2665" t="str">
            <v>New</v>
          </cell>
          <cell r="G2665" t="str">
            <v>Grocery</v>
          </cell>
          <cell r="M2665">
            <v>75.744469026000004</v>
          </cell>
        </row>
        <row r="2666">
          <cell r="B2666" t="str">
            <v>Window Sun Protection</v>
          </cell>
          <cell r="F2666" t="str">
            <v>New</v>
          </cell>
          <cell r="G2666" t="str">
            <v>Healthcare</v>
          </cell>
          <cell r="M2666">
            <v>75.744469026000004</v>
          </cell>
        </row>
        <row r="2667">
          <cell r="B2667" t="str">
            <v>Window Sun Protection</v>
          </cell>
          <cell r="F2667" t="str">
            <v>New</v>
          </cell>
          <cell r="G2667" t="str">
            <v>Hospitals</v>
          </cell>
          <cell r="M2667">
            <v>75.744469026000004</v>
          </cell>
        </row>
        <row r="2668">
          <cell r="B2668" t="str">
            <v>Window Sun Protection</v>
          </cell>
          <cell r="F2668" t="str">
            <v>New</v>
          </cell>
          <cell r="G2668" t="str">
            <v>Institutional</v>
          </cell>
          <cell r="M2668">
            <v>75.744469026000004</v>
          </cell>
        </row>
        <row r="2669">
          <cell r="B2669" t="str">
            <v>Window Sun Protection</v>
          </cell>
          <cell r="F2669" t="str">
            <v>New</v>
          </cell>
          <cell r="G2669" t="str">
            <v>Lodging/Hospitality</v>
          </cell>
          <cell r="M2669">
            <v>75.744469026000004</v>
          </cell>
        </row>
        <row r="2670">
          <cell r="B2670" t="str">
            <v>Window Sun Protection</v>
          </cell>
          <cell r="F2670" t="str">
            <v>New</v>
          </cell>
          <cell r="G2670" t="str">
            <v>Miscellaneous</v>
          </cell>
          <cell r="M2670">
            <v>75.744469026000004</v>
          </cell>
        </row>
        <row r="2671">
          <cell r="B2671" t="str">
            <v>Window Sun Protection</v>
          </cell>
          <cell r="F2671" t="str">
            <v>New</v>
          </cell>
          <cell r="G2671" t="str">
            <v>Offices</v>
          </cell>
          <cell r="M2671">
            <v>75.744469026000004</v>
          </cell>
        </row>
        <row r="2672">
          <cell r="B2672" t="str">
            <v>Window Sun Protection</v>
          </cell>
          <cell r="F2672" t="str">
            <v>New</v>
          </cell>
          <cell r="G2672" t="str">
            <v>Restaurants</v>
          </cell>
          <cell r="M2672">
            <v>75.744469026000004</v>
          </cell>
        </row>
        <row r="2673">
          <cell r="B2673" t="str">
            <v>Window Sun Protection</v>
          </cell>
          <cell r="F2673" t="str">
            <v>New</v>
          </cell>
          <cell r="G2673" t="str">
            <v>Retail</v>
          </cell>
          <cell r="M2673">
            <v>75.744469026000004</v>
          </cell>
        </row>
        <row r="2674">
          <cell r="B2674" t="str">
            <v>Window Sun Protection</v>
          </cell>
          <cell r="F2674" t="str">
            <v>New</v>
          </cell>
          <cell r="G2674" t="str">
            <v>Schools K-12</v>
          </cell>
          <cell r="M2674">
            <v>75.744469026000004</v>
          </cell>
        </row>
        <row r="2675">
          <cell r="B2675" t="str">
            <v>Window Sun Protection</v>
          </cell>
          <cell r="F2675" t="str">
            <v>New</v>
          </cell>
          <cell r="G2675" t="str">
            <v>Warehouse</v>
          </cell>
          <cell r="M2675">
            <v>75.744469026000004</v>
          </cell>
        </row>
        <row r="2676">
          <cell r="B2676" t="str">
            <v>Bi-Level Lighting Control (Interior)</v>
          </cell>
          <cell r="F2676" t="str">
            <v>Existing</v>
          </cell>
          <cell r="G2676" t="str">
            <v>Assembly</v>
          </cell>
          <cell r="M2676">
            <v>445.78</v>
          </cell>
        </row>
        <row r="2677">
          <cell r="B2677" t="str">
            <v>Bi-Level Lighting Control (Interior)</v>
          </cell>
          <cell r="F2677" t="str">
            <v>Existing</v>
          </cell>
          <cell r="G2677" t="str">
            <v>College and University</v>
          </cell>
          <cell r="M2677">
            <v>683.24</v>
          </cell>
        </row>
        <row r="2678">
          <cell r="B2678" t="str">
            <v>Bi-Level Lighting Control (Interior)</v>
          </cell>
          <cell r="F2678" t="str">
            <v>Existing</v>
          </cell>
          <cell r="G2678" t="str">
            <v>Grocery</v>
          </cell>
          <cell r="M2678">
            <v>859.32</v>
          </cell>
        </row>
        <row r="2679">
          <cell r="B2679" t="str">
            <v>Bi-Level Lighting Control (Interior)</v>
          </cell>
          <cell r="F2679" t="str">
            <v>Existing</v>
          </cell>
          <cell r="G2679" t="str">
            <v>Healthcare</v>
          </cell>
          <cell r="M2679">
            <v>779.34</v>
          </cell>
        </row>
        <row r="2680">
          <cell r="B2680" t="str">
            <v>Bi-Level Lighting Control (Interior)</v>
          </cell>
          <cell r="F2680" t="str">
            <v>Existing</v>
          </cell>
          <cell r="G2680" t="str">
            <v>Hospitals</v>
          </cell>
          <cell r="M2680">
            <v>1054.31</v>
          </cell>
        </row>
        <row r="2681">
          <cell r="B2681" t="str">
            <v>Bi-Level Lighting Control (Interior)</v>
          </cell>
          <cell r="F2681" t="str">
            <v>Existing</v>
          </cell>
          <cell r="G2681" t="str">
            <v>Institutional</v>
          </cell>
          <cell r="M2681">
            <v>511.34499999999997</v>
          </cell>
        </row>
        <row r="2682">
          <cell r="B2682" t="str">
            <v>Bi-Level Lighting Control (Interior)</v>
          </cell>
          <cell r="F2682" t="str">
            <v>Existing</v>
          </cell>
          <cell r="G2682" t="str">
            <v>Lodging/Hospitality</v>
          </cell>
          <cell r="M2682">
            <v>581.87</v>
          </cell>
        </row>
        <row r="2683">
          <cell r="B2683" t="str">
            <v>Bi-Level Lighting Control (Interior)</v>
          </cell>
          <cell r="F2683" t="str">
            <v>Existing</v>
          </cell>
          <cell r="G2683" t="str">
            <v>Miscellaneous</v>
          </cell>
          <cell r="M2683">
            <v>683.24</v>
          </cell>
        </row>
        <row r="2684">
          <cell r="B2684" t="str">
            <v>Bi-Level Lighting Control (Interior)</v>
          </cell>
          <cell r="F2684" t="str">
            <v>Existing</v>
          </cell>
          <cell r="G2684" t="str">
            <v>Offices</v>
          </cell>
          <cell r="M2684">
            <v>504.21499999999997</v>
          </cell>
        </row>
        <row r="2685">
          <cell r="B2685" t="str">
            <v>Bi-Level Lighting Control (Interior)</v>
          </cell>
          <cell r="F2685" t="str">
            <v>Existing</v>
          </cell>
          <cell r="G2685" t="str">
            <v>Restaurants</v>
          </cell>
          <cell r="M2685">
            <v>520.33500000000004</v>
          </cell>
        </row>
        <row r="2686">
          <cell r="B2686" t="str">
            <v>Bi-Level Lighting Control (Interior)</v>
          </cell>
          <cell r="F2686" t="str">
            <v>Existing</v>
          </cell>
          <cell r="G2686" t="str">
            <v>Retail</v>
          </cell>
          <cell r="M2686">
            <v>772.52</v>
          </cell>
        </row>
        <row r="2687">
          <cell r="B2687" t="str">
            <v>Bi-Level Lighting Control (Interior)</v>
          </cell>
          <cell r="F2687" t="str">
            <v>Existing</v>
          </cell>
          <cell r="G2687" t="str">
            <v>Schools K-12</v>
          </cell>
          <cell r="M2687">
            <v>368.745</v>
          </cell>
        </row>
        <row r="2688">
          <cell r="B2688" t="str">
            <v>Bi-Level Lighting Control (Interior)</v>
          </cell>
          <cell r="F2688" t="str">
            <v>Existing</v>
          </cell>
          <cell r="G2688" t="str">
            <v>Warehouse</v>
          </cell>
          <cell r="M2688">
            <v>592.72</v>
          </cell>
        </row>
        <row r="2689">
          <cell r="B2689" t="str">
            <v>Bi-Level Lighting Control (Interior)</v>
          </cell>
          <cell r="F2689" t="str">
            <v>New</v>
          </cell>
          <cell r="G2689" t="str">
            <v>Assembly</v>
          </cell>
          <cell r="M2689">
            <v>445.78</v>
          </cell>
        </row>
        <row r="2690">
          <cell r="B2690" t="str">
            <v>Bi-Level Lighting Control (Interior)</v>
          </cell>
          <cell r="F2690" t="str">
            <v>New</v>
          </cell>
          <cell r="G2690" t="str">
            <v>College and University</v>
          </cell>
          <cell r="M2690">
            <v>683.24</v>
          </cell>
        </row>
        <row r="2691">
          <cell r="B2691" t="str">
            <v>Bi-Level Lighting Control (Interior)</v>
          </cell>
          <cell r="F2691" t="str">
            <v>New</v>
          </cell>
          <cell r="G2691" t="str">
            <v>Grocery</v>
          </cell>
          <cell r="M2691">
            <v>859.32</v>
          </cell>
        </row>
        <row r="2692">
          <cell r="B2692" t="str">
            <v>Bi-Level Lighting Control (Interior)</v>
          </cell>
          <cell r="F2692" t="str">
            <v>New</v>
          </cell>
          <cell r="G2692" t="str">
            <v>Healthcare</v>
          </cell>
          <cell r="M2692">
            <v>779.34</v>
          </cell>
        </row>
        <row r="2693">
          <cell r="B2693" t="str">
            <v>Bi-Level Lighting Control (Interior)</v>
          </cell>
          <cell r="F2693" t="str">
            <v>New</v>
          </cell>
          <cell r="G2693" t="str">
            <v>Hospitals</v>
          </cell>
          <cell r="M2693">
            <v>1054.31</v>
          </cell>
        </row>
        <row r="2694">
          <cell r="B2694" t="str">
            <v>Bi-Level Lighting Control (Interior)</v>
          </cell>
          <cell r="F2694" t="str">
            <v>New</v>
          </cell>
          <cell r="G2694" t="str">
            <v>Institutional</v>
          </cell>
          <cell r="M2694">
            <v>511.34499999999997</v>
          </cell>
        </row>
        <row r="2695">
          <cell r="B2695" t="str">
            <v>Bi-Level Lighting Control (Interior)</v>
          </cell>
          <cell r="F2695" t="str">
            <v>New</v>
          </cell>
          <cell r="G2695" t="str">
            <v>Lodging/Hospitality</v>
          </cell>
          <cell r="M2695">
            <v>581.87</v>
          </cell>
        </row>
        <row r="2696">
          <cell r="B2696" t="str">
            <v>Bi-Level Lighting Control (Interior)</v>
          </cell>
          <cell r="F2696" t="str">
            <v>New</v>
          </cell>
          <cell r="G2696" t="str">
            <v>Miscellaneous</v>
          </cell>
          <cell r="M2696">
            <v>683.24</v>
          </cell>
        </row>
        <row r="2697">
          <cell r="B2697" t="str">
            <v>Bi-Level Lighting Control (Interior)</v>
          </cell>
          <cell r="F2697" t="str">
            <v>New</v>
          </cell>
          <cell r="G2697" t="str">
            <v>Offices</v>
          </cell>
          <cell r="M2697">
            <v>504.21499999999997</v>
          </cell>
        </row>
        <row r="2698">
          <cell r="B2698" t="str">
            <v>Bi-Level Lighting Control (Interior)</v>
          </cell>
          <cell r="F2698" t="str">
            <v>New</v>
          </cell>
          <cell r="G2698" t="str">
            <v>Restaurants</v>
          </cell>
          <cell r="M2698">
            <v>520.33500000000004</v>
          </cell>
        </row>
        <row r="2699">
          <cell r="B2699" t="str">
            <v>Bi-Level Lighting Control (Interior)</v>
          </cell>
          <cell r="F2699" t="str">
            <v>New</v>
          </cell>
          <cell r="G2699" t="str">
            <v>Retail</v>
          </cell>
          <cell r="M2699">
            <v>772.52</v>
          </cell>
        </row>
        <row r="2700">
          <cell r="B2700" t="str">
            <v>Bi-Level Lighting Control (Interior)</v>
          </cell>
          <cell r="F2700" t="str">
            <v>New</v>
          </cell>
          <cell r="G2700" t="str">
            <v>Schools K-12</v>
          </cell>
          <cell r="M2700">
            <v>368.745</v>
          </cell>
        </row>
        <row r="2701">
          <cell r="B2701" t="str">
            <v>Bi-Level Lighting Control (Interior)</v>
          </cell>
          <cell r="F2701" t="str">
            <v>New</v>
          </cell>
          <cell r="G2701" t="str">
            <v>Warehouse</v>
          </cell>
          <cell r="M2701">
            <v>592.72</v>
          </cell>
        </row>
        <row r="2702">
          <cell r="B2702" t="str">
            <v>Interior Lighting Controls</v>
          </cell>
          <cell r="F2702" t="str">
            <v>Existing</v>
          </cell>
          <cell r="G2702" t="str">
            <v>Assembly</v>
          </cell>
          <cell r="M2702">
            <v>402.6400000000001</v>
          </cell>
        </row>
        <row r="2703">
          <cell r="B2703" t="str">
            <v>Interior Lighting Controls</v>
          </cell>
          <cell r="F2703" t="str">
            <v>Existing</v>
          </cell>
          <cell r="G2703" t="str">
            <v>College and University</v>
          </cell>
          <cell r="M2703">
            <v>617.12000000000012</v>
          </cell>
        </row>
        <row r="2704">
          <cell r="B2704" t="str">
            <v>Interior Lighting Controls</v>
          </cell>
          <cell r="F2704" t="str">
            <v>Existing</v>
          </cell>
          <cell r="G2704" t="str">
            <v>Grocery</v>
          </cell>
          <cell r="M2704">
            <v>776.16000000000008</v>
          </cell>
        </row>
        <row r="2705">
          <cell r="B2705" t="str">
            <v>Interior Lighting Controls</v>
          </cell>
          <cell r="F2705" t="str">
            <v>Existing</v>
          </cell>
          <cell r="G2705" t="str">
            <v>Healthcare</v>
          </cell>
          <cell r="M2705">
            <v>703.92000000000007</v>
          </cell>
        </row>
        <row r="2706">
          <cell r="B2706" t="str">
            <v>Interior Lighting Controls</v>
          </cell>
          <cell r="F2706" t="str">
            <v>Existing</v>
          </cell>
          <cell r="G2706" t="str">
            <v>Hospitals</v>
          </cell>
          <cell r="M2706">
            <v>952.2800000000002</v>
          </cell>
        </row>
        <row r="2707">
          <cell r="B2707" t="str">
            <v>Interior Lighting Controls</v>
          </cell>
          <cell r="F2707" t="str">
            <v>Existing</v>
          </cell>
          <cell r="G2707" t="str">
            <v>Institutional</v>
          </cell>
          <cell r="M2707">
            <v>461.86000000000013</v>
          </cell>
        </row>
        <row r="2708">
          <cell r="B2708" t="str">
            <v>Interior Lighting Controls</v>
          </cell>
          <cell r="F2708" t="str">
            <v>Existing</v>
          </cell>
          <cell r="G2708" t="str">
            <v>Lodging/Hospitality</v>
          </cell>
          <cell r="M2708">
            <v>525.55999999999995</v>
          </cell>
        </row>
        <row r="2709">
          <cell r="B2709" t="str">
            <v>Interior Lighting Controls</v>
          </cell>
          <cell r="F2709" t="str">
            <v>Existing</v>
          </cell>
          <cell r="G2709" t="str">
            <v>Miscellaneous</v>
          </cell>
          <cell r="M2709">
            <v>617.12000000000012</v>
          </cell>
        </row>
        <row r="2710">
          <cell r="B2710" t="str">
            <v>Interior Lighting Controls</v>
          </cell>
          <cell r="F2710" t="str">
            <v>Existing</v>
          </cell>
          <cell r="G2710" t="str">
            <v>Offices</v>
          </cell>
          <cell r="M2710">
            <v>455.42000000000007</v>
          </cell>
        </row>
        <row r="2711">
          <cell r="B2711" t="str">
            <v>Interior Lighting Controls</v>
          </cell>
          <cell r="F2711" t="str">
            <v>Existing</v>
          </cell>
          <cell r="G2711" t="str">
            <v>Restaurants</v>
          </cell>
          <cell r="M2711">
            <v>469.98</v>
          </cell>
        </row>
        <row r="2712">
          <cell r="B2712" t="str">
            <v>Interior Lighting Controls</v>
          </cell>
          <cell r="F2712" t="str">
            <v>Existing</v>
          </cell>
          <cell r="G2712" t="str">
            <v>Retail</v>
          </cell>
          <cell r="M2712">
            <v>697.76</v>
          </cell>
        </row>
        <row r="2713">
          <cell r="B2713" t="str">
            <v>Interior Lighting Controls</v>
          </cell>
          <cell r="F2713" t="str">
            <v>Existing</v>
          </cell>
          <cell r="G2713" t="str">
            <v>Schools K-12</v>
          </cell>
          <cell r="M2713">
            <v>333.06000000000006</v>
          </cell>
        </row>
        <row r="2714">
          <cell r="B2714" t="str">
            <v>Interior Lighting Controls</v>
          </cell>
          <cell r="F2714" t="str">
            <v>Existing</v>
          </cell>
          <cell r="G2714" t="str">
            <v>Warehouse</v>
          </cell>
          <cell r="M2714">
            <v>535.36000000000013</v>
          </cell>
        </row>
        <row r="2715">
          <cell r="B2715" t="str">
            <v>Interior Lighting Controls</v>
          </cell>
          <cell r="F2715" t="str">
            <v>New</v>
          </cell>
          <cell r="G2715" t="str">
            <v>Assembly</v>
          </cell>
          <cell r="M2715">
            <v>402.6400000000001</v>
          </cell>
        </row>
        <row r="2716">
          <cell r="B2716" t="str">
            <v>Interior Lighting Controls</v>
          </cell>
          <cell r="F2716" t="str">
            <v>New</v>
          </cell>
          <cell r="G2716" t="str">
            <v>College and University</v>
          </cell>
          <cell r="M2716">
            <v>617.12000000000012</v>
          </cell>
        </row>
        <row r="2717">
          <cell r="B2717" t="str">
            <v>Interior Lighting Controls</v>
          </cell>
          <cell r="F2717" t="str">
            <v>New</v>
          </cell>
          <cell r="G2717" t="str">
            <v>Grocery</v>
          </cell>
          <cell r="M2717">
            <v>776.16000000000008</v>
          </cell>
        </row>
        <row r="2718">
          <cell r="B2718" t="str">
            <v>Interior Lighting Controls</v>
          </cell>
          <cell r="F2718" t="str">
            <v>New</v>
          </cell>
          <cell r="G2718" t="str">
            <v>Healthcare</v>
          </cell>
          <cell r="M2718">
            <v>703.92000000000007</v>
          </cell>
        </row>
        <row r="2719">
          <cell r="B2719" t="str">
            <v>Interior Lighting Controls</v>
          </cell>
          <cell r="F2719" t="str">
            <v>New</v>
          </cell>
          <cell r="G2719" t="str">
            <v>Hospitals</v>
          </cell>
          <cell r="M2719">
            <v>952.2800000000002</v>
          </cell>
        </row>
        <row r="2720">
          <cell r="B2720" t="str">
            <v>Interior Lighting Controls</v>
          </cell>
          <cell r="F2720" t="str">
            <v>New</v>
          </cell>
          <cell r="G2720" t="str">
            <v>Institutional</v>
          </cell>
          <cell r="M2720">
            <v>461.86000000000013</v>
          </cell>
        </row>
        <row r="2721">
          <cell r="B2721" t="str">
            <v>Interior Lighting Controls</v>
          </cell>
          <cell r="F2721" t="str">
            <v>New</v>
          </cell>
          <cell r="G2721" t="str">
            <v>Lodging/Hospitality</v>
          </cell>
          <cell r="M2721">
            <v>525.55999999999995</v>
          </cell>
        </row>
        <row r="2722">
          <cell r="B2722" t="str">
            <v>Interior Lighting Controls</v>
          </cell>
          <cell r="F2722" t="str">
            <v>New</v>
          </cell>
          <cell r="G2722" t="str">
            <v>Miscellaneous</v>
          </cell>
          <cell r="M2722">
            <v>617.12000000000012</v>
          </cell>
        </row>
        <row r="2723">
          <cell r="B2723" t="str">
            <v>Interior Lighting Controls</v>
          </cell>
          <cell r="F2723" t="str">
            <v>New</v>
          </cell>
          <cell r="G2723" t="str">
            <v>Offices</v>
          </cell>
          <cell r="M2723">
            <v>455.42000000000007</v>
          </cell>
        </row>
        <row r="2724">
          <cell r="B2724" t="str">
            <v>Interior Lighting Controls</v>
          </cell>
          <cell r="F2724" t="str">
            <v>New</v>
          </cell>
          <cell r="G2724" t="str">
            <v>Restaurants</v>
          </cell>
          <cell r="M2724">
            <v>469.98</v>
          </cell>
        </row>
        <row r="2725">
          <cell r="B2725" t="str">
            <v>Interior Lighting Controls</v>
          </cell>
          <cell r="F2725" t="str">
            <v>New</v>
          </cell>
          <cell r="G2725" t="str">
            <v>Retail</v>
          </cell>
          <cell r="M2725">
            <v>697.76</v>
          </cell>
        </row>
        <row r="2726">
          <cell r="B2726" t="str">
            <v>Interior Lighting Controls</v>
          </cell>
          <cell r="F2726" t="str">
            <v>New</v>
          </cell>
          <cell r="G2726" t="str">
            <v>Schools K-12</v>
          </cell>
          <cell r="M2726">
            <v>333.06000000000006</v>
          </cell>
        </row>
        <row r="2727">
          <cell r="B2727" t="str">
            <v>Interior Lighting Controls</v>
          </cell>
          <cell r="F2727" t="str">
            <v>New</v>
          </cell>
          <cell r="G2727" t="str">
            <v>Warehouse</v>
          </cell>
          <cell r="M2727">
            <v>535.36000000000013</v>
          </cell>
        </row>
        <row r="2728">
          <cell r="B2728" t="str">
            <v>Efficient Motor Belts</v>
          </cell>
          <cell r="F2728" t="str">
            <v>Existing</v>
          </cell>
          <cell r="G2728" t="str">
            <v>Assembly</v>
          </cell>
          <cell r="M2728">
            <v>94.807092811504845</v>
          </cell>
        </row>
        <row r="2729">
          <cell r="B2729" t="str">
            <v>Efficient Motor Belts</v>
          </cell>
          <cell r="F2729" t="str">
            <v>Existing</v>
          </cell>
          <cell r="G2729" t="str">
            <v>College and University</v>
          </cell>
          <cell r="M2729">
            <v>94.807092811504845</v>
          </cell>
        </row>
        <row r="2730">
          <cell r="B2730" t="str">
            <v>Efficient Motor Belts</v>
          </cell>
          <cell r="F2730" t="str">
            <v>Existing</v>
          </cell>
          <cell r="G2730" t="str">
            <v>Grocery</v>
          </cell>
          <cell r="M2730">
            <v>94.807092811504845</v>
          </cell>
        </row>
        <row r="2731">
          <cell r="B2731" t="str">
            <v>Efficient Motor Belts</v>
          </cell>
          <cell r="F2731" t="str">
            <v>Existing</v>
          </cell>
          <cell r="G2731" t="str">
            <v>Healthcare</v>
          </cell>
          <cell r="M2731">
            <v>94.807092811504845</v>
          </cell>
        </row>
        <row r="2732">
          <cell r="B2732" t="str">
            <v>Efficient Motor Belts</v>
          </cell>
          <cell r="F2732" t="str">
            <v>Existing</v>
          </cell>
          <cell r="G2732" t="str">
            <v>Hospitals</v>
          </cell>
          <cell r="M2732">
            <v>94.807092811504845</v>
          </cell>
        </row>
        <row r="2733">
          <cell r="B2733" t="str">
            <v>Efficient Motor Belts</v>
          </cell>
          <cell r="F2733" t="str">
            <v>Existing</v>
          </cell>
          <cell r="G2733" t="str">
            <v>Institutional</v>
          </cell>
          <cell r="M2733">
            <v>94.807092811504845</v>
          </cell>
        </row>
        <row r="2734">
          <cell r="B2734" t="str">
            <v>Efficient Motor Belts</v>
          </cell>
          <cell r="F2734" t="str">
            <v>Existing</v>
          </cell>
          <cell r="G2734" t="str">
            <v>Lodging/Hospitality</v>
          </cell>
          <cell r="M2734">
            <v>94.807092811504845</v>
          </cell>
        </row>
        <row r="2735">
          <cell r="B2735" t="str">
            <v>Efficient Motor Belts</v>
          </cell>
          <cell r="F2735" t="str">
            <v>Existing</v>
          </cell>
          <cell r="G2735" t="str">
            <v>Miscellaneous</v>
          </cell>
          <cell r="M2735">
            <v>94.807092811504845</v>
          </cell>
        </row>
        <row r="2736">
          <cell r="B2736" t="str">
            <v>Efficient Motor Belts</v>
          </cell>
          <cell r="F2736" t="str">
            <v>Existing</v>
          </cell>
          <cell r="G2736" t="str">
            <v>Offices</v>
          </cell>
          <cell r="M2736">
            <v>94.807092811504845</v>
          </cell>
        </row>
        <row r="2737">
          <cell r="B2737" t="str">
            <v>Efficient Motor Belts</v>
          </cell>
          <cell r="F2737" t="str">
            <v>Existing</v>
          </cell>
          <cell r="G2737" t="str">
            <v>Restaurants</v>
          </cell>
          <cell r="M2737">
            <v>94.807092811504845</v>
          </cell>
        </row>
        <row r="2738">
          <cell r="B2738" t="str">
            <v>Efficient Motor Belts</v>
          </cell>
          <cell r="F2738" t="str">
            <v>Existing</v>
          </cell>
          <cell r="G2738" t="str">
            <v>Retail</v>
          </cell>
          <cell r="M2738">
            <v>94.807092811504845</v>
          </cell>
        </row>
        <row r="2739">
          <cell r="B2739" t="str">
            <v>Efficient Motor Belts</v>
          </cell>
          <cell r="F2739" t="str">
            <v>Existing</v>
          </cell>
          <cell r="G2739" t="str">
            <v>Schools K-12</v>
          </cell>
          <cell r="M2739">
            <v>94.807092811504845</v>
          </cell>
        </row>
        <row r="2740">
          <cell r="B2740" t="str">
            <v>Efficient Motor Belts</v>
          </cell>
          <cell r="F2740" t="str">
            <v>Existing</v>
          </cell>
          <cell r="G2740" t="str">
            <v>Warehouse</v>
          </cell>
          <cell r="M2740">
            <v>94.807092811504845</v>
          </cell>
        </row>
        <row r="2741">
          <cell r="B2741" t="str">
            <v>Efficient Motor Belts</v>
          </cell>
          <cell r="F2741" t="str">
            <v>New</v>
          </cell>
          <cell r="G2741" t="str">
            <v>Assembly</v>
          </cell>
          <cell r="M2741">
            <v>94.807092811504845</v>
          </cell>
        </row>
        <row r="2742">
          <cell r="B2742" t="str">
            <v>Efficient Motor Belts</v>
          </cell>
          <cell r="F2742" t="str">
            <v>New</v>
          </cell>
          <cell r="G2742" t="str">
            <v>College and University</v>
          </cell>
          <cell r="M2742">
            <v>94.807092811504845</v>
          </cell>
        </row>
        <row r="2743">
          <cell r="B2743" t="str">
            <v>Efficient Motor Belts</v>
          </cell>
          <cell r="F2743" t="str">
            <v>New</v>
          </cell>
          <cell r="G2743" t="str">
            <v>Grocery</v>
          </cell>
          <cell r="M2743">
            <v>94.807092811504845</v>
          </cell>
        </row>
        <row r="2744">
          <cell r="B2744" t="str">
            <v>Efficient Motor Belts</v>
          </cell>
          <cell r="F2744" t="str">
            <v>New</v>
          </cell>
          <cell r="G2744" t="str">
            <v>Healthcare</v>
          </cell>
          <cell r="M2744">
            <v>94.807092811504845</v>
          </cell>
        </row>
        <row r="2745">
          <cell r="B2745" t="str">
            <v>Efficient Motor Belts</v>
          </cell>
          <cell r="F2745" t="str">
            <v>New</v>
          </cell>
          <cell r="G2745" t="str">
            <v>Hospitals</v>
          </cell>
          <cell r="M2745">
            <v>94.807092811504845</v>
          </cell>
        </row>
        <row r="2746">
          <cell r="B2746" t="str">
            <v>Efficient Motor Belts</v>
          </cell>
          <cell r="F2746" t="str">
            <v>New</v>
          </cell>
          <cell r="G2746" t="str">
            <v>Institutional</v>
          </cell>
          <cell r="M2746">
            <v>94.807092811504845</v>
          </cell>
        </row>
        <row r="2747">
          <cell r="B2747" t="str">
            <v>Efficient Motor Belts</v>
          </cell>
          <cell r="F2747" t="str">
            <v>New</v>
          </cell>
          <cell r="G2747" t="str">
            <v>Lodging/Hospitality</v>
          </cell>
          <cell r="M2747">
            <v>94.807092811504845</v>
          </cell>
        </row>
        <row r="2748">
          <cell r="B2748" t="str">
            <v>Efficient Motor Belts</v>
          </cell>
          <cell r="F2748" t="str">
            <v>New</v>
          </cell>
          <cell r="G2748" t="str">
            <v>Miscellaneous</v>
          </cell>
          <cell r="M2748">
            <v>94.807092811504845</v>
          </cell>
        </row>
        <row r="2749">
          <cell r="B2749" t="str">
            <v>Efficient Motor Belts</v>
          </cell>
          <cell r="F2749" t="str">
            <v>New</v>
          </cell>
          <cell r="G2749" t="str">
            <v>Offices</v>
          </cell>
          <cell r="M2749">
            <v>94.807092811504845</v>
          </cell>
        </row>
        <row r="2750">
          <cell r="B2750" t="str">
            <v>Efficient Motor Belts</v>
          </cell>
          <cell r="F2750" t="str">
            <v>New</v>
          </cell>
          <cell r="G2750" t="str">
            <v>Restaurants</v>
          </cell>
          <cell r="M2750">
            <v>94.807092811504845</v>
          </cell>
        </row>
        <row r="2751">
          <cell r="B2751" t="str">
            <v>Efficient Motor Belts</v>
          </cell>
          <cell r="F2751" t="str">
            <v>New</v>
          </cell>
          <cell r="G2751" t="str">
            <v>Retail</v>
          </cell>
          <cell r="M2751">
            <v>94.807092811504845</v>
          </cell>
        </row>
        <row r="2752">
          <cell r="B2752" t="str">
            <v>Efficient Motor Belts</v>
          </cell>
          <cell r="F2752" t="str">
            <v>New</v>
          </cell>
          <cell r="G2752" t="str">
            <v>Schools K-12</v>
          </cell>
          <cell r="M2752">
            <v>94.807092811504845</v>
          </cell>
        </row>
        <row r="2753">
          <cell r="B2753" t="str">
            <v>Efficient Motor Belts</v>
          </cell>
          <cell r="F2753" t="str">
            <v>New</v>
          </cell>
          <cell r="G2753" t="str">
            <v>Warehouse</v>
          </cell>
          <cell r="M2753">
            <v>94.807092811504845</v>
          </cell>
        </row>
        <row r="2754">
          <cell r="B2754" t="str">
            <v>Engine Block Timer</v>
          </cell>
          <cell r="F2754" t="str">
            <v>Existing</v>
          </cell>
          <cell r="G2754" t="str">
            <v>Assembly</v>
          </cell>
          <cell r="M2754">
            <v>259.2</v>
          </cell>
        </row>
        <row r="2755">
          <cell r="B2755" t="str">
            <v>Engine Block Timer</v>
          </cell>
          <cell r="F2755" t="str">
            <v>Existing</v>
          </cell>
          <cell r="G2755" t="str">
            <v>College and University</v>
          </cell>
          <cell r="M2755">
            <v>259.2</v>
          </cell>
        </row>
        <row r="2756">
          <cell r="B2756" t="str">
            <v>Engine Block Timer</v>
          </cell>
          <cell r="F2756" t="str">
            <v>Existing</v>
          </cell>
          <cell r="G2756" t="str">
            <v>Grocery</v>
          </cell>
          <cell r="M2756">
            <v>259.2</v>
          </cell>
        </row>
        <row r="2757">
          <cell r="B2757" t="str">
            <v>Engine Block Timer</v>
          </cell>
          <cell r="F2757" t="str">
            <v>Existing</v>
          </cell>
          <cell r="G2757" t="str">
            <v>Healthcare</v>
          </cell>
          <cell r="M2757">
            <v>259.2</v>
          </cell>
        </row>
        <row r="2758">
          <cell r="B2758" t="str">
            <v>Engine Block Timer</v>
          </cell>
          <cell r="F2758" t="str">
            <v>Existing</v>
          </cell>
          <cell r="G2758" t="str">
            <v>Hospitals</v>
          </cell>
          <cell r="M2758">
            <v>259.2</v>
          </cell>
        </row>
        <row r="2759">
          <cell r="B2759" t="str">
            <v>Engine Block Timer</v>
          </cell>
          <cell r="F2759" t="str">
            <v>Existing</v>
          </cell>
          <cell r="G2759" t="str">
            <v>Institutional</v>
          </cell>
          <cell r="M2759">
            <v>259.2</v>
          </cell>
        </row>
        <row r="2760">
          <cell r="B2760" t="str">
            <v>Engine Block Timer</v>
          </cell>
          <cell r="F2760" t="str">
            <v>Existing</v>
          </cell>
          <cell r="G2760" t="str">
            <v>Lodging/Hospitality</v>
          </cell>
          <cell r="M2760">
            <v>259.2</v>
          </cell>
        </row>
        <row r="2761">
          <cell r="B2761" t="str">
            <v>Engine Block Timer</v>
          </cell>
          <cell r="F2761" t="str">
            <v>Existing</v>
          </cell>
          <cell r="G2761" t="str">
            <v>Miscellaneous</v>
          </cell>
          <cell r="M2761">
            <v>259.2</v>
          </cell>
        </row>
        <row r="2762">
          <cell r="B2762" t="str">
            <v>Engine Block Timer</v>
          </cell>
          <cell r="F2762" t="str">
            <v>Existing</v>
          </cell>
          <cell r="G2762" t="str">
            <v>Offices</v>
          </cell>
          <cell r="M2762">
            <v>259.2</v>
          </cell>
        </row>
        <row r="2763">
          <cell r="B2763" t="str">
            <v>Engine Block Timer</v>
          </cell>
          <cell r="F2763" t="str">
            <v>Existing</v>
          </cell>
          <cell r="G2763" t="str">
            <v>Restaurants</v>
          </cell>
          <cell r="M2763">
            <v>259.2</v>
          </cell>
        </row>
        <row r="2764">
          <cell r="B2764" t="str">
            <v>Engine Block Timer</v>
          </cell>
          <cell r="F2764" t="str">
            <v>Existing</v>
          </cell>
          <cell r="G2764" t="str">
            <v>Retail</v>
          </cell>
          <cell r="M2764">
            <v>259.2</v>
          </cell>
        </row>
        <row r="2765">
          <cell r="B2765" t="str">
            <v>Engine Block Timer</v>
          </cell>
          <cell r="F2765" t="str">
            <v>Existing</v>
          </cell>
          <cell r="G2765" t="str">
            <v>Schools K-12</v>
          </cell>
          <cell r="M2765">
            <v>259.2</v>
          </cell>
        </row>
        <row r="2766">
          <cell r="B2766" t="str">
            <v>Engine Block Timer</v>
          </cell>
          <cell r="F2766" t="str">
            <v>Existing</v>
          </cell>
          <cell r="G2766" t="str">
            <v>Warehouse</v>
          </cell>
          <cell r="M2766">
            <v>259.2</v>
          </cell>
        </row>
        <row r="2767">
          <cell r="B2767" t="str">
            <v>Engine Block Timer</v>
          </cell>
          <cell r="F2767" t="str">
            <v>New</v>
          </cell>
          <cell r="G2767" t="str">
            <v>Assembly</v>
          </cell>
          <cell r="M2767">
            <v>259.2</v>
          </cell>
        </row>
        <row r="2768">
          <cell r="B2768" t="str">
            <v>Engine Block Timer</v>
          </cell>
          <cell r="F2768" t="str">
            <v>New</v>
          </cell>
          <cell r="G2768" t="str">
            <v>College and University</v>
          </cell>
          <cell r="M2768">
            <v>259.2</v>
          </cell>
        </row>
        <row r="2769">
          <cell r="B2769" t="str">
            <v>Engine Block Timer</v>
          </cell>
          <cell r="F2769" t="str">
            <v>New</v>
          </cell>
          <cell r="G2769" t="str">
            <v>Grocery</v>
          </cell>
          <cell r="M2769">
            <v>259.2</v>
          </cell>
        </row>
        <row r="2770">
          <cell r="B2770" t="str">
            <v>Engine Block Timer</v>
          </cell>
          <cell r="F2770" t="str">
            <v>New</v>
          </cell>
          <cell r="G2770" t="str">
            <v>Healthcare</v>
          </cell>
          <cell r="M2770">
            <v>259.2</v>
          </cell>
        </row>
        <row r="2771">
          <cell r="B2771" t="str">
            <v>Engine Block Timer</v>
          </cell>
          <cell r="F2771" t="str">
            <v>New</v>
          </cell>
          <cell r="G2771" t="str">
            <v>Hospitals</v>
          </cell>
          <cell r="M2771">
            <v>259.2</v>
          </cell>
        </row>
        <row r="2772">
          <cell r="B2772" t="str">
            <v>Engine Block Timer</v>
          </cell>
          <cell r="F2772" t="str">
            <v>New</v>
          </cell>
          <cell r="G2772" t="str">
            <v>Institutional</v>
          </cell>
          <cell r="M2772">
            <v>259.2</v>
          </cell>
        </row>
        <row r="2773">
          <cell r="B2773" t="str">
            <v>Engine Block Timer</v>
          </cell>
          <cell r="F2773" t="str">
            <v>New</v>
          </cell>
          <cell r="G2773" t="str">
            <v>Lodging/Hospitality</v>
          </cell>
          <cell r="M2773">
            <v>259.2</v>
          </cell>
        </row>
        <row r="2774">
          <cell r="B2774" t="str">
            <v>Engine Block Timer</v>
          </cell>
          <cell r="F2774" t="str">
            <v>New</v>
          </cell>
          <cell r="G2774" t="str">
            <v>Miscellaneous</v>
          </cell>
          <cell r="M2774">
            <v>259.2</v>
          </cell>
        </row>
        <row r="2775">
          <cell r="B2775" t="str">
            <v>Engine Block Timer</v>
          </cell>
          <cell r="F2775" t="str">
            <v>New</v>
          </cell>
          <cell r="G2775" t="str">
            <v>Offices</v>
          </cell>
          <cell r="M2775">
            <v>259.2</v>
          </cell>
        </row>
        <row r="2776">
          <cell r="B2776" t="str">
            <v>Engine Block Timer</v>
          </cell>
          <cell r="F2776" t="str">
            <v>New</v>
          </cell>
          <cell r="G2776" t="str">
            <v>Restaurants</v>
          </cell>
          <cell r="M2776">
            <v>259.2</v>
          </cell>
        </row>
        <row r="2777">
          <cell r="B2777" t="str">
            <v>Engine Block Timer</v>
          </cell>
          <cell r="F2777" t="str">
            <v>New</v>
          </cell>
          <cell r="G2777" t="str">
            <v>Retail</v>
          </cell>
          <cell r="M2777">
            <v>259.2</v>
          </cell>
        </row>
        <row r="2778">
          <cell r="B2778" t="str">
            <v>Engine Block Timer</v>
          </cell>
          <cell r="F2778" t="str">
            <v>New</v>
          </cell>
          <cell r="G2778" t="str">
            <v>Schools K-12</v>
          </cell>
          <cell r="M2778">
            <v>259.2</v>
          </cell>
        </row>
        <row r="2779">
          <cell r="B2779" t="str">
            <v>Engine Block Timer</v>
          </cell>
          <cell r="F2779" t="str">
            <v>New</v>
          </cell>
          <cell r="G2779" t="str">
            <v>Warehouse</v>
          </cell>
          <cell r="M2779">
            <v>259.2</v>
          </cell>
        </row>
        <row r="2780">
          <cell r="B2780" t="str">
            <v>Regenerative Drive Elevator Motor</v>
          </cell>
          <cell r="F2780" t="str">
            <v>Existing</v>
          </cell>
          <cell r="G2780" t="str">
            <v>Assembly</v>
          </cell>
          <cell r="M2780">
            <v>2027.9354953039146</v>
          </cell>
        </row>
        <row r="2781">
          <cell r="B2781" t="str">
            <v>Regenerative Drive Elevator Motor</v>
          </cell>
          <cell r="F2781" t="str">
            <v>Existing</v>
          </cell>
          <cell r="G2781" t="str">
            <v>College and University</v>
          </cell>
          <cell r="M2781">
            <v>2027.9354953039146</v>
          </cell>
        </row>
        <row r="2782">
          <cell r="B2782" t="str">
            <v>Regenerative Drive Elevator Motor</v>
          </cell>
          <cell r="F2782" t="str">
            <v>Existing</v>
          </cell>
          <cell r="G2782" t="str">
            <v>Grocery</v>
          </cell>
          <cell r="M2782">
            <v>2027.9354953039146</v>
          </cell>
        </row>
        <row r="2783">
          <cell r="B2783" t="str">
            <v>Regenerative Drive Elevator Motor</v>
          </cell>
          <cell r="F2783" t="str">
            <v>Existing</v>
          </cell>
          <cell r="G2783" t="str">
            <v>Healthcare</v>
          </cell>
          <cell r="M2783">
            <v>2027.9354953039146</v>
          </cell>
        </row>
        <row r="2784">
          <cell r="B2784" t="str">
            <v>Regenerative Drive Elevator Motor</v>
          </cell>
          <cell r="F2784" t="str">
            <v>Existing</v>
          </cell>
          <cell r="G2784" t="str">
            <v>Hospitals</v>
          </cell>
          <cell r="M2784">
            <v>2027.9354953039146</v>
          </cell>
        </row>
        <row r="2785">
          <cell r="B2785" t="str">
            <v>Regenerative Drive Elevator Motor</v>
          </cell>
          <cell r="F2785" t="str">
            <v>Existing</v>
          </cell>
          <cell r="G2785" t="str">
            <v>Institutional</v>
          </cell>
          <cell r="M2785">
            <v>2027.9354953039146</v>
          </cell>
        </row>
        <row r="2786">
          <cell r="B2786" t="str">
            <v>Regenerative Drive Elevator Motor</v>
          </cell>
          <cell r="F2786" t="str">
            <v>Existing</v>
          </cell>
          <cell r="G2786" t="str">
            <v>Lodging/Hospitality</v>
          </cell>
          <cell r="M2786">
            <v>2027.9354953039146</v>
          </cell>
        </row>
        <row r="2787">
          <cell r="B2787" t="str">
            <v>Regenerative Drive Elevator Motor</v>
          </cell>
          <cell r="F2787" t="str">
            <v>Existing</v>
          </cell>
          <cell r="G2787" t="str">
            <v>Miscellaneous</v>
          </cell>
          <cell r="M2787">
            <v>2027.9354953039146</v>
          </cell>
        </row>
        <row r="2788">
          <cell r="B2788" t="str">
            <v>Regenerative Drive Elevator Motor</v>
          </cell>
          <cell r="F2788" t="str">
            <v>Existing</v>
          </cell>
          <cell r="G2788" t="str">
            <v>Offices</v>
          </cell>
          <cell r="M2788">
            <v>2027.9354953039146</v>
          </cell>
        </row>
        <row r="2789">
          <cell r="B2789" t="str">
            <v>Regenerative Drive Elevator Motor</v>
          </cell>
          <cell r="F2789" t="str">
            <v>Existing</v>
          </cell>
          <cell r="G2789" t="str">
            <v>Restaurants</v>
          </cell>
          <cell r="M2789">
            <v>2027.9354953039146</v>
          </cell>
        </row>
        <row r="2790">
          <cell r="B2790" t="str">
            <v>Regenerative Drive Elevator Motor</v>
          </cell>
          <cell r="F2790" t="str">
            <v>Existing</v>
          </cell>
          <cell r="G2790" t="str">
            <v>Retail</v>
          </cell>
          <cell r="M2790">
            <v>2027.9354953039146</v>
          </cell>
        </row>
        <row r="2791">
          <cell r="B2791" t="str">
            <v>Regenerative Drive Elevator Motor</v>
          </cell>
          <cell r="F2791" t="str">
            <v>Existing</v>
          </cell>
          <cell r="G2791" t="str">
            <v>Schools K-12</v>
          </cell>
          <cell r="M2791">
            <v>2027.9354953039146</v>
          </cell>
        </row>
        <row r="2792">
          <cell r="B2792" t="str">
            <v>Regenerative Drive Elevator Motor</v>
          </cell>
          <cell r="F2792" t="str">
            <v>Existing</v>
          </cell>
          <cell r="G2792" t="str">
            <v>Warehouse</v>
          </cell>
          <cell r="M2792">
            <v>2027.9354953039146</v>
          </cell>
        </row>
        <row r="2793">
          <cell r="B2793" t="str">
            <v>Regenerative Drive Elevator Motor</v>
          </cell>
          <cell r="F2793" t="str">
            <v>New</v>
          </cell>
          <cell r="G2793" t="str">
            <v>Assembly</v>
          </cell>
          <cell r="M2793">
            <v>2027.9354953039146</v>
          </cell>
        </row>
        <row r="2794">
          <cell r="B2794" t="str">
            <v>Regenerative Drive Elevator Motor</v>
          </cell>
          <cell r="F2794" t="str">
            <v>New</v>
          </cell>
          <cell r="G2794" t="str">
            <v>College and University</v>
          </cell>
          <cell r="M2794">
            <v>2027.9354953039146</v>
          </cell>
        </row>
        <row r="2795">
          <cell r="B2795" t="str">
            <v>Regenerative Drive Elevator Motor</v>
          </cell>
          <cell r="F2795" t="str">
            <v>New</v>
          </cell>
          <cell r="G2795" t="str">
            <v>Grocery</v>
          </cell>
          <cell r="M2795">
            <v>2027.9354953039146</v>
          </cell>
        </row>
        <row r="2796">
          <cell r="B2796" t="str">
            <v>Regenerative Drive Elevator Motor</v>
          </cell>
          <cell r="F2796" t="str">
            <v>New</v>
          </cell>
          <cell r="G2796" t="str">
            <v>Healthcare</v>
          </cell>
          <cell r="M2796">
            <v>2027.9354953039146</v>
          </cell>
        </row>
        <row r="2797">
          <cell r="B2797" t="str">
            <v>Regenerative Drive Elevator Motor</v>
          </cell>
          <cell r="F2797" t="str">
            <v>New</v>
          </cell>
          <cell r="G2797" t="str">
            <v>Hospitals</v>
          </cell>
          <cell r="M2797">
            <v>2027.9354953039146</v>
          </cell>
        </row>
        <row r="2798">
          <cell r="B2798" t="str">
            <v>Regenerative Drive Elevator Motor</v>
          </cell>
          <cell r="F2798" t="str">
            <v>New</v>
          </cell>
          <cell r="G2798" t="str">
            <v>Institutional</v>
          </cell>
          <cell r="M2798">
            <v>2027.9354953039146</v>
          </cell>
        </row>
        <row r="2799">
          <cell r="B2799" t="str">
            <v>Regenerative Drive Elevator Motor</v>
          </cell>
          <cell r="F2799" t="str">
            <v>New</v>
          </cell>
          <cell r="G2799" t="str">
            <v>Lodging/Hospitality</v>
          </cell>
          <cell r="M2799">
            <v>2027.9354953039146</v>
          </cell>
        </row>
        <row r="2800">
          <cell r="B2800" t="str">
            <v>Regenerative Drive Elevator Motor</v>
          </cell>
          <cell r="F2800" t="str">
            <v>New</v>
          </cell>
          <cell r="G2800" t="str">
            <v>Miscellaneous</v>
          </cell>
          <cell r="M2800">
            <v>2027.9354953039146</v>
          </cell>
        </row>
        <row r="2801">
          <cell r="B2801" t="str">
            <v>Regenerative Drive Elevator Motor</v>
          </cell>
          <cell r="F2801" t="str">
            <v>New</v>
          </cell>
          <cell r="G2801" t="str">
            <v>Offices</v>
          </cell>
          <cell r="M2801">
            <v>2027.9354953039146</v>
          </cell>
        </row>
        <row r="2802">
          <cell r="B2802" t="str">
            <v>Regenerative Drive Elevator Motor</v>
          </cell>
          <cell r="F2802" t="str">
            <v>New</v>
          </cell>
          <cell r="G2802" t="str">
            <v>Restaurants</v>
          </cell>
          <cell r="M2802">
            <v>2027.9354953039146</v>
          </cell>
        </row>
        <row r="2803">
          <cell r="B2803" t="str">
            <v>Regenerative Drive Elevator Motor</v>
          </cell>
          <cell r="F2803" t="str">
            <v>New</v>
          </cell>
          <cell r="G2803" t="str">
            <v>Retail</v>
          </cell>
          <cell r="M2803">
            <v>2027.9354953039146</v>
          </cell>
        </row>
        <row r="2804">
          <cell r="B2804" t="str">
            <v>Regenerative Drive Elevator Motor</v>
          </cell>
          <cell r="F2804" t="str">
            <v>New</v>
          </cell>
          <cell r="G2804" t="str">
            <v>Schools K-12</v>
          </cell>
          <cell r="M2804">
            <v>2027.9354953039146</v>
          </cell>
        </row>
        <row r="2805">
          <cell r="B2805" t="str">
            <v>Regenerative Drive Elevator Motor</v>
          </cell>
          <cell r="F2805" t="str">
            <v>New</v>
          </cell>
          <cell r="G2805" t="str">
            <v>Warehouse</v>
          </cell>
          <cell r="M2805">
            <v>2027.9354953039146</v>
          </cell>
        </row>
        <row r="2806">
          <cell r="B2806" t="str">
            <v>VSD Controlled Compressor</v>
          </cell>
          <cell r="F2806" t="str">
            <v>Existing</v>
          </cell>
          <cell r="G2806" t="str">
            <v>Assembly</v>
          </cell>
          <cell r="M2806">
            <v>13160.160000000003</v>
          </cell>
        </row>
        <row r="2807">
          <cell r="B2807" t="str">
            <v>VSD Controlled Compressor</v>
          </cell>
          <cell r="F2807" t="str">
            <v>Existing</v>
          </cell>
          <cell r="G2807" t="str">
            <v>College and University</v>
          </cell>
          <cell r="M2807">
            <v>13160.160000000003</v>
          </cell>
        </row>
        <row r="2808">
          <cell r="B2808" t="str">
            <v>VSD Controlled Compressor</v>
          </cell>
          <cell r="F2808" t="str">
            <v>Existing</v>
          </cell>
          <cell r="G2808" t="str">
            <v>Grocery</v>
          </cell>
          <cell r="M2808">
            <v>13160.160000000003</v>
          </cell>
        </row>
        <row r="2809">
          <cell r="B2809" t="str">
            <v>VSD Controlled Compressor</v>
          </cell>
          <cell r="F2809" t="str">
            <v>Existing</v>
          </cell>
          <cell r="G2809" t="str">
            <v>Healthcare</v>
          </cell>
          <cell r="M2809">
            <v>13160.160000000003</v>
          </cell>
        </row>
        <row r="2810">
          <cell r="B2810" t="str">
            <v>VSD Controlled Compressor</v>
          </cell>
          <cell r="F2810" t="str">
            <v>Existing</v>
          </cell>
          <cell r="G2810" t="str">
            <v>Hospitals</v>
          </cell>
          <cell r="M2810">
            <v>13160.160000000003</v>
          </cell>
        </row>
        <row r="2811">
          <cell r="B2811" t="str">
            <v>VSD Controlled Compressor</v>
          </cell>
          <cell r="F2811" t="str">
            <v>Existing</v>
          </cell>
          <cell r="G2811" t="str">
            <v>Institutional</v>
          </cell>
          <cell r="M2811">
            <v>13160.160000000003</v>
          </cell>
        </row>
        <row r="2812">
          <cell r="B2812" t="str">
            <v>VSD Controlled Compressor</v>
          </cell>
          <cell r="F2812" t="str">
            <v>Existing</v>
          </cell>
          <cell r="G2812" t="str">
            <v>Lodging/Hospitality</v>
          </cell>
          <cell r="M2812">
            <v>13160.160000000003</v>
          </cell>
        </row>
        <row r="2813">
          <cell r="B2813" t="str">
            <v>VSD Controlled Compressor</v>
          </cell>
          <cell r="F2813" t="str">
            <v>Existing</v>
          </cell>
          <cell r="G2813" t="str">
            <v>Miscellaneous</v>
          </cell>
          <cell r="M2813">
            <v>13160.160000000003</v>
          </cell>
        </row>
        <row r="2814">
          <cell r="B2814" t="str">
            <v>VSD Controlled Compressor</v>
          </cell>
          <cell r="F2814" t="str">
            <v>Existing</v>
          </cell>
          <cell r="G2814" t="str">
            <v>Offices</v>
          </cell>
          <cell r="M2814">
            <v>13160.160000000003</v>
          </cell>
        </row>
        <row r="2815">
          <cell r="B2815" t="str">
            <v>VSD Controlled Compressor</v>
          </cell>
          <cell r="F2815" t="str">
            <v>Existing</v>
          </cell>
          <cell r="G2815" t="str">
            <v>Restaurants</v>
          </cell>
          <cell r="M2815">
            <v>13160.160000000003</v>
          </cell>
        </row>
        <row r="2816">
          <cell r="B2816" t="str">
            <v>VSD Controlled Compressor</v>
          </cell>
          <cell r="F2816" t="str">
            <v>Existing</v>
          </cell>
          <cell r="G2816" t="str">
            <v>Retail</v>
          </cell>
          <cell r="M2816">
            <v>13160.160000000003</v>
          </cell>
        </row>
        <row r="2817">
          <cell r="B2817" t="str">
            <v>VSD Controlled Compressor</v>
          </cell>
          <cell r="F2817" t="str">
            <v>Existing</v>
          </cell>
          <cell r="G2817" t="str">
            <v>Schools K-12</v>
          </cell>
          <cell r="M2817">
            <v>13160.160000000003</v>
          </cell>
        </row>
        <row r="2818">
          <cell r="B2818" t="str">
            <v>VSD Controlled Compressor</v>
          </cell>
          <cell r="F2818" t="str">
            <v>Existing</v>
          </cell>
          <cell r="G2818" t="str">
            <v>Warehouse</v>
          </cell>
          <cell r="M2818">
            <v>13160.160000000003</v>
          </cell>
        </row>
        <row r="2819">
          <cell r="B2819" t="str">
            <v>VSD Controlled Compressor</v>
          </cell>
          <cell r="F2819" t="str">
            <v>New</v>
          </cell>
          <cell r="G2819" t="str">
            <v>Assembly</v>
          </cell>
          <cell r="M2819">
            <v>13160.160000000003</v>
          </cell>
        </row>
        <row r="2820">
          <cell r="B2820" t="str">
            <v>VSD Controlled Compressor</v>
          </cell>
          <cell r="F2820" t="str">
            <v>New</v>
          </cell>
          <cell r="G2820" t="str">
            <v>College and University</v>
          </cell>
          <cell r="M2820">
            <v>13160.160000000003</v>
          </cell>
        </row>
        <row r="2821">
          <cell r="B2821" t="str">
            <v>VSD Controlled Compressor</v>
          </cell>
          <cell r="F2821" t="str">
            <v>New</v>
          </cell>
          <cell r="G2821" t="str">
            <v>Grocery</v>
          </cell>
          <cell r="M2821">
            <v>13160.160000000003</v>
          </cell>
        </row>
        <row r="2822">
          <cell r="B2822" t="str">
            <v>VSD Controlled Compressor</v>
          </cell>
          <cell r="F2822" t="str">
            <v>New</v>
          </cell>
          <cell r="G2822" t="str">
            <v>Healthcare</v>
          </cell>
          <cell r="M2822">
            <v>13160.160000000003</v>
          </cell>
        </row>
        <row r="2823">
          <cell r="B2823" t="str">
            <v>VSD Controlled Compressor</v>
          </cell>
          <cell r="F2823" t="str">
            <v>New</v>
          </cell>
          <cell r="G2823" t="str">
            <v>Hospitals</v>
          </cell>
          <cell r="M2823">
            <v>13160.160000000003</v>
          </cell>
        </row>
        <row r="2824">
          <cell r="B2824" t="str">
            <v>VSD Controlled Compressor</v>
          </cell>
          <cell r="F2824" t="str">
            <v>New</v>
          </cell>
          <cell r="G2824" t="str">
            <v>Institutional</v>
          </cell>
          <cell r="M2824">
            <v>13160.160000000003</v>
          </cell>
        </row>
        <row r="2825">
          <cell r="B2825" t="str">
            <v>VSD Controlled Compressor</v>
          </cell>
          <cell r="F2825" t="str">
            <v>New</v>
          </cell>
          <cell r="G2825" t="str">
            <v>Lodging/Hospitality</v>
          </cell>
          <cell r="M2825">
            <v>13160.160000000003</v>
          </cell>
        </row>
        <row r="2826">
          <cell r="B2826" t="str">
            <v>VSD Controlled Compressor</v>
          </cell>
          <cell r="F2826" t="str">
            <v>New</v>
          </cell>
          <cell r="G2826" t="str">
            <v>Miscellaneous</v>
          </cell>
          <cell r="M2826">
            <v>13160.160000000003</v>
          </cell>
        </row>
        <row r="2827">
          <cell r="B2827" t="str">
            <v>VSD Controlled Compressor</v>
          </cell>
          <cell r="F2827" t="str">
            <v>New</v>
          </cell>
          <cell r="G2827" t="str">
            <v>Offices</v>
          </cell>
          <cell r="M2827">
            <v>13160.160000000003</v>
          </cell>
        </row>
        <row r="2828">
          <cell r="B2828" t="str">
            <v>VSD Controlled Compressor</v>
          </cell>
          <cell r="F2828" t="str">
            <v>New</v>
          </cell>
          <cell r="G2828" t="str">
            <v>Restaurants</v>
          </cell>
          <cell r="M2828">
            <v>13160.160000000003</v>
          </cell>
        </row>
        <row r="2829">
          <cell r="B2829" t="str">
            <v>VSD Controlled Compressor</v>
          </cell>
          <cell r="F2829" t="str">
            <v>New</v>
          </cell>
          <cell r="G2829" t="str">
            <v>Retail</v>
          </cell>
          <cell r="M2829">
            <v>13160.160000000003</v>
          </cell>
        </row>
        <row r="2830">
          <cell r="B2830" t="str">
            <v>VSD Controlled Compressor</v>
          </cell>
          <cell r="F2830" t="str">
            <v>New</v>
          </cell>
          <cell r="G2830" t="str">
            <v>Schools K-12</v>
          </cell>
          <cell r="M2830">
            <v>13160.160000000003</v>
          </cell>
        </row>
        <row r="2831">
          <cell r="B2831" t="str">
            <v>VSD Controlled Compressor</v>
          </cell>
          <cell r="F2831" t="str">
            <v>New</v>
          </cell>
          <cell r="G2831" t="str">
            <v>Warehouse</v>
          </cell>
          <cell r="M2831">
            <v>13160.160000000003</v>
          </cell>
        </row>
        <row r="2832">
          <cell r="B2832" t="str">
            <v>Network PC Power Management</v>
          </cell>
          <cell r="F2832" t="str">
            <v>Existing</v>
          </cell>
          <cell r="G2832" t="str">
            <v>Assembly</v>
          </cell>
          <cell r="M2832">
            <v>2661.0035363864099</v>
          </cell>
        </row>
        <row r="2833">
          <cell r="B2833" t="str">
            <v>Network PC Power Management</v>
          </cell>
          <cell r="F2833" t="str">
            <v>Existing</v>
          </cell>
          <cell r="G2833" t="str">
            <v>College and University</v>
          </cell>
          <cell r="M2833">
            <v>6992.2927800393481</v>
          </cell>
        </row>
        <row r="2834">
          <cell r="B2834" t="str">
            <v>Network PC Power Management</v>
          </cell>
          <cell r="F2834" t="str">
            <v>Existing</v>
          </cell>
          <cell r="G2834" t="str">
            <v>Grocery</v>
          </cell>
          <cell r="M2834">
            <v>3386.2106460747536</v>
          </cell>
        </row>
        <row r="2835">
          <cell r="B2835" t="str">
            <v>Network PC Power Management</v>
          </cell>
          <cell r="F2835" t="str">
            <v>Existing</v>
          </cell>
          <cell r="G2835" t="str">
            <v>Healthcare</v>
          </cell>
          <cell r="M2835">
            <v>4758.9388253536563</v>
          </cell>
        </row>
        <row r="2836">
          <cell r="B2836" t="str">
            <v>Network PC Power Management</v>
          </cell>
          <cell r="F2836" t="str">
            <v>Existing</v>
          </cell>
          <cell r="G2836" t="str">
            <v>Hospitals</v>
          </cell>
          <cell r="M2836">
            <v>41742.699974130999</v>
          </cell>
        </row>
        <row r="2837">
          <cell r="B2837" t="str">
            <v>Network PC Power Management</v>
          </cell>
          <cell r="F2837" t="str">
            <v>Existing</v>
          </cell>
          <cell r="G2837" t="str">
            <v>Institutional</v>
          </cell>
          <cell r="M2837">
            <v>4344.3186878263996</v>
          </cell>
        </row>
        <row r="2838">
          <cell r="B2838" t="str">
            <v>Network PC Power Management</v>
          </cell>
          <cell r="F2838" t="str">
            <v>Existing</v>
          </cell>
          <cell r="G2838" t="str">
            <v>Lodging/Hospitality</v>
          </cell>
          <cell r="M2838">
            <v>3907.53449677555</v>
          </cell>
        </row>
        <row r="2839">
          <cell r="B2839" t="str">
            <v>Network PC Power Management</v>
          </cell>
          <cell r="F2839" t="str">
            <v>Existing</v>
          </cell>
          <cell r="G2839" t="str">
            <v>Miscellaneous</v>
          </cell>
          <cell r="M2839">
            <v>58330.526250961208</v>
          </cell>
        </row>
        <row r="2840">
          <cell r="B2840" t="str">
            <v>Network PC Power Management</v>
          </cell>
          <cell r="F2840" t="str">
            <v>Existing</v>
          </cell>
          <cell r="G2840" t="str">
            <v>Offices</v>
          </cell>
          <cell r="M2840">
            <v>3302.5465719626613</v>
          </cell>
        </row>
        <row r="2841">
          <cell r="B2841" t="str">
            <v>Network PC Power Management</v>
          </cell>
          <cell r="F2841" t="str">
            <v>Existing</v>
          </cell>
          <cell r="G2841" t="str">
            <v>Restaurants</v>
          </cell>
          <cell r="M2841">
            <v>3183.8050317337306</v>
          </cell>
        </row>
        <row r="2842">
          <cell r="B2842" t="str">
            <v>Network PC Power Management</v>
          </cell>
          <cell r="F2842" t="str">
            <v>Existing</v>
          </cell>
          <cell r="G2842" t="str">
            <v>Retail</v>
          </cell>
          <cell r="M2842">
            <v>1440.5918672346736</v>
          </cell>
        </row>
        <row r="2843">
          <cell r="B2843" t="str">
            <v>Network PC Power Management</v>
          </cell>
          <cell r="F2843" t="str">
            <v>Existing</v>
          </cell>
          <cell r="G2843" t="str">
            <v>Schools K-12</v>
          </cell>
          <cell r="M2843">
            <v>4794.046029424715</v>
          </cell>
        </row>
        <row r="2844">
          <cell r="B2844" t="str">
            <v>Network PC Power Management</v>
          </cell>
          <cell r="F2844" t="str">
            <v>Existing</v>
          </cell>
          <cell r="G2844" t="str">
            <v>Warehouse</v>
          </cell>
          <cell r="M2844">
            <v>391.55843066747252</v>
          </cell>
        </row>
        <row r="2845">
          <cell r="B2845" t="str">
            <v>Network PC Power Management</v>
          </cell>
          <cell r="F2845" t="str">
            <v>New</v>
          </cell>
          <cell r="G2845" t="str">
            <v>Assembly</v>
          </cell>
          <cell r="M2845">
            <v>2661.0035363864099</v>
          </cell>
        </row>
        <row r="2846">
          <cell r="B2846" t="str">
            <v>Network PC Power Management</v>
          </cell>
          <cell r="F2846" t="str">
            <v>New</v>
          </cell>
          <cell r="G2846" t="str">
            <v>College and University</v>
          </cell>
          <cell r="M2846">
            <v>6992.2927800393481</v>
          </cell>
        </row>
        <row r="2847">
          <cell r="B2847" t="str">
            <v>Network PC Power Management</v>
          </cell>
          <cell r="F2847" t="str">
            <v>New</v>
          </cell>
          <cell r="G2847" t="str">
            <v>Grocery</v>
          </cell>
          <cell r="M2847">
            <v>3386.2106460747536</v>
          </cell>
        </row>
        <row r="2848">
          <cell r="B2848" t="str">
            <v>Network PC Power Management</v>
          </cell>
          <cell r="F2848" t="str">
            <v>New</v>
          </cell>
          <cell r="G2848" t="str">
            <v>Healthcare</v>
          </cell>
          <cell r="M2848">
            <v>4758.9388253536563</v>
          </cell>
        </row>
        <row r="2849">
          <cell r="B2849" t="str">
            <v>Network PC Power Management</v>
          </cell>
          <cell r="F2849" t="str">
            <v>New</v>
          </cell>
          <cell r="G2849" t="str">
            <v>Hospitals</v>
          </cell>
          <cell r="M2849">
            <v>41742.699974130999</v>
          </cell>
        </row>
        <row r="2850">
          <cell r="B2850" t="str">
            <v>Network PC Power Management</v>
          </cell>
          <cell r="F2850" t="str">
            <v>New</v>
          </cell>
          <cell r="G2850" t="str">
            <v>Institutional</v>
          </cell>
          <cell r="M2850">
            <v>4344.3186878263996</v>
          </cell>
        </row>
        <row r="2851">
          <cell r="B2851" t="str">
            <v>Network PC Power Management</v>
          </cell>
          <cell r="F2851" t="str">
            <v>New</v>
          </cell>
          <cell r="G2851" t="str">
            <v>Lodging/Hospitality</v>
          </cell>
          <cell r="M2851">
            <v>3907.53449677555</v>
          </cell>
        </row>
        <row r="2852">
          <cell r="B2852" t="str">
            <v>Network PC Power Management</v>
          </cell>
          <cell r="F2852" t="str">
            <v>New</v>
          </cell>
          <cell r="G2852" t="str">
            <v>Miscellaneous</v>
          </cell>
          <cell r="M2852">
            <v>58330.526250961208</v>
          </cell>
        </row>
        <row r="2853">
          <cell r="B2853" t="str">
            <v>Network PC Power Management</v>
          </cell>
          <cell r="F2853" t="str">
            <v>New</v>
          </cell>
          <cell r="G2853" t="str">
            <v>Offices</v>
          </cell>
          <cell r="M2853">
            <v>3302.5465719626613</v>
          </cell>
        </row>
        <row r="2854">
          <cell r="B2854" t="str">
            <v>Network PC Power Management</v>
          </cell>
          <cell r="F2854" t="str">
            <v>New</v>
          </cell>
          <cell r="G2854" t="str">
            <v>Restaurants</v>
          </cell>
          <cell r="M2854">
            <v>3183.8050317337306</v>
          </cell>
        </row>
        <row r="2855">
          <cell r="B2855" t="str">
            <v>Network PC Power Management</v>
          </cell>
          <cell r="F2855" t="str">
            <v>New</v>
          </cell>
          <cell r="G2855" t="str">
            <v>Retail</v>
          </cell>
          <cell r="M2855">
            <v>1440.5918672346736</v>
          </cell>
        </row>
        <row r="2856">
          <cell r="B2856" t="str">
            <v>Network PC Power Management</v>
          </cell>
          <cell r="F2856" t="str">
            <v>New</v>
          </cell>
          <cell r="G2856" t="str">
            <v>Schools K-12</v>
          </cell>
          <cell r="M2856">
            <v>4794.046029424715</v>
          </cell>
        </row>
        <row r="2857">
          <cell r="B2857" t="str">
            <v>Network PC Power Management</v>
          </cell>
          <cell r="F2857" t="str">
            <v>New</v>
          </cell>
          <cell r="G2857" t="str">
            <v>Warehouse</v>
          </cell>
          <cell r="M2857">
            <v>391.55843066747252</v>
          </cell>
        </row>
        <row r="2858">
          <cell r="B2858" t="str">
            <v>Smart Strip Plug Outlet</v>
          </cell>
          <cell r="F2858" t="str">
            <v>Existing</v>
          </cell>
          <cell r="G2858" t="str">
            <v>Assembly</v>
          </cell>
          <cell r="M2858">
            <v>55.904378705023333</v>
          </cell>
        </row>
        <row r="2859">
          <cell r="B2859" t="str">
            <v>Smart Strip Plug Outlet</v>
          </cell>
          <cell r="F2859" t="str">
            <v>Existing</v>
          </cell>
          <cell r="G2859" t="str">
            <v>College and University</v>
          </cell>
          <cell r="M2859">
            <v>146.89938523063907</v>
          </cell>
        </row>
        <row r="2860">
          <cell r="B2860" t="str">
            <v>Smart Strip Plug Outlet</v>
          </cell>
          <cell r="F2860" t="str">
            <v>Existing</v>
          </cell>
          <cell r="G2860" t="str">
            <v>Grocery</v>
          </cell>
          <cell r="M2860">
            <v>71.14007920117831</v>
          </cell>
        </row>
        <row r="2861">
          <cell r="B2861" t="str">
            <v>Smart Strip Plug Outlet</v>
          </cell>
          <cell r="F2861" t="str">
            <v>Existing</v>
          </cell>
          <cell r="G2861" t="str">
            <v>Healthcare</v>
          </cell>
          <cell r="M2861">
            <v>99.979392995431425</v>
          </cell>
        </row>
        <row r="2862">
          <cell r="B2862" t="str">
            <v>Smart Strip Plug Outlet</v>
          </cell>
          <cell r="F2862" t="str">
            <v>Existing</v>
          </cell>
          <cell r="G2862" t="str">
            <v>Hospitals</v>
          </cell>
          <cell r="M2862">
            <v>876.96227217081014</v>
          </cell>
        </row>
        <row r="2863">
          <cell r="B2863" t="str">
            <v>Smart Strip Plug Outlet</v>
          </cell>
          <cell r="F2863" t="str">
            <v>Existing</v>
          </cell>
          <cell r="G2863" t="str">
            <v>Institutional</v>
          </cell>
          <cell r="M2863">
            <v>91.268738962055238</v>
          </cell>
        </row>
        <row r="2864">
          <cell r="B2864" t="str">
            <v>Smart Strip Plug Outlet</v>
          </cell>
          <cell r="F2864" t="str">
            <v>Existing</v>
          </cell>
          <cell r="G2864" t="str">
            <v>Lodging/Hospitality</v>
          </cell>
          <cell r="M2864">
            <v>82.092445697134082</v>
          </cell>
        </row>
        <row r="2865">
          <cell r="B2865" t="str">
            <v>Smart Strip Plug Outlet</v>
          </cell>
          <cell r="F2865" t="str">
            <v>Existing</v>
          </cell>
          <cell r="G2865" t="str">
            <v>Miscellaneous</v>
          </cell>
          <cell r="M2865">
            <v>1225.4518962516377</v>
          </cell>
        </row>
        <row r="2866">
          <cell r="B2866" t="str">
            <v>Smart Strip Plug Outlet</v>
          </cell>
          <cell r="F2866" t="str">
            <v>Existing</v>
          </cell>
          <cell r="G2866" t="str">
            <v>Offices</v>
          </cell>
          <cell r="M2866">
            <v>69.382400934610089</v>
          </cell>
        </row>
        <row r="2867">
          <cell r="B2867" t="str">
            <v>Smart Strip Plug Outlet</v>
          </cell>
          <cell r="F2867" t="str">
            <v>Existing</v>
          </cell>
          <cell r="G2867" t="str">
            <v>Restaurants</v>
          </cell>
          <cell r="M2867">
            <v>66.887788679419174</v>
          </cell>
        </row>
        <row r="2868">
          <cell r="B2868" t="str">
            <v>Smart Strip Plug Outlet</v>
          </cell>
          <cell r="F2868" t="str">
            <v>Existing</v>
          </cell>
          <cell r="G2868" t="str">
            <v>Retail</v>
          </cell>
          <cell r="M2868">
            <v>30.265045575485914</v>
          </cell>
        </row>
        <row r="2869">
          <cell r="B2869" t="str">
            <v>Smart Strip Plug Outlet</v>
          </cell>
          <cell r="F2869" t="str">
            <v>Existing</v>
          </cell>
          <cell r="G2869" t="str">
            <v>Schools K-12</v>
          </cell>
          <cell r="M2869">
            <v>100.71695174153074</v>
          </cell>
        </row>
        <row r="2870">
          <cell r="B2870" t="str">
            <v>Smart Strip Plug Outlet</v>
          </cell>
          <cell r="F2870" t="str">
            <v>Existing</v>
          </cell>
          <cell r="G2870" t="str">
            <v>Warehouse</v>
          </cell>
          <cell r="M2870">
            <v>8.2261562203351897</v>
          </cell>
        </row>
        <row r="2871">
          <cell r="B2871" t="str">
            <v>Smart Strip Plug Outlet</v>
          </cell>
          <cell r="F2871" t="str">
            <v>New</v>
          </cell>
          <cell r="G2871" t="str">
            <v>Assembly</v>
          </cell>
          <cell r="M2871">
            <v>55.904378705023333</v>
          </cell>
        </row>
        <row r="2872">
          <cell r="B2872" t="str">
            <v>Smart Strip Plug Outlet</v>
          </cell>
          <cell r="F2872" t="str">
            <v>New</v>
          </cell>
          <cell r="G2872" t="str">
            <v>College and University</v>
          </cell>
          <cell r="M2872">
            <v>146.89938523063907</v>
          </cell>
        </row>
        <row r="2873">
          <cell r="B2873" t="str">
            <v>Smart Strip Plug Outlet</v>
          </cell>
          <cell r="F2873" t="str">
            <v>New</v>
          </cell>
          <cell r="G2873" t="str">
            <v>Grocery</v>
          </cell>
          <cell r="M2873">
            <v>71.14007920117831</v>
          </cell>
        </row>
        <row r="2874">
          <cell r="B2874" t="str">
            <v>Smart Strip Plug Outlet</v>
          </cell>
          <cell r="F2874" t="str">
            <v>New</v>
          </cell>
          <cell r="G2874" t="str">
            <v>Healthcare</v>
          </cell>
          <cell r="M2874">
            <v>99.979392995431425</v>
          </cell>
        </row>
        <row r="2875">
          <cell r="B2875" t="str">
            <v>Smart Strip Plug Outlet</v>
          </cell>
          <cell r="F2875" t="str">
            <v>New</v>
          </cell>
          <cell r="G2875" t="str">
            <v>Hospitals</v>
          </cell>
          <cell r="M2875">
            <v>876.96227217081014</v>
          </cell>
        </row>
        <row r="2876">
          <cell r="B2876" t="str">
            <v>Smart Strip Plug Outlet</v>
          </cell>
          <cell r="F2876" t="str">
            <v>New</v>
          </cell>
          <cell r="G2876" t="str">
            <v>Institutional</v>
          </cell>
          <cell r="M2876">
            <v>91.268738962055238</v>
          </cell>
        </row>
        <row r="2877">
          <cell r="B2877" t="str">
            <v>Smart Strip Plug Outlet</v>
          </cell>
          <cell r="F2877" t="str">
            <v>New</v>
          </cell>
          <cell r="G2877" t="str">
            <v>Lodging/Hospitality</v>
          </cell>
          <cell r="M2877">
            <v>82.092445697134082</v>
          </cell>
        </row>
        <row r="2878">
          <cell r="B2878" t="str">
            <v>Smart Strip Plug Outlet</v>
          </cell>
          <cell r="F2878" t="str">
            <v>New</v>
          </cell>
          <cell r="G2878" t="str">
            <v>Miscellaneous</v>
          </cell>
          <cell r="M2878">
            <v>1225.4518962516377</v>
          </cell>
        </row>
        <row r="2879">
          <cell r="B2879" t="str">
            <v>Smart Strip Plug Outlet</v>
          </cell>
          <cell r="F2879" t="str">
            <v>New</v>
          </cell>
          <cell r="G2879" t="str">
            <v>Offices</v>
          </cell>
          <cell r="M2879">
            <v>69.382400934610089</v>
          </cell>
        </row>
        <row r="2880">
          <cell r="B2880" t="str">
            <v>Smart Strip Plug Outlet</v>
          </cell>
          <cell r="F2880" t="str">
            <v>New</v>
          </cell>
          <cell r="G2880" t="str">
            <v>Restaurants</v>
          </cell>
          <cell r="M2880">
            <v>66.887788679419174</v>
          </cell>
        </row>
        <row r="2881">
          <cell r="B2881" t="str">
            <v>Smart Strip Plug Outlet</v>
          </cell>
          <cell r="F2881" t="str">
            <v>New</v>
          </cell>
          <cell r="G2881" t="str">
            <v>Retail</v>
          </cell>
          <cell r="M2881">
            <v>30.265045575485914</v>
          </cell>
        </row>
        <row r="2882">
          <cell r="B2882" t="str">
            <v>Smart Strip Plug Outlet</v>
          </cell>
          <cell r="F2882" t="str">
            <v>New</v>
          </cell>
          <cell r="G2882" t="str">
            <v>Schools K-12</v>
          </cell>
          <cell r="M2882">
            <v>100.71695174153074</v>
          </cell>
        </row>
        <row r="2883">
          <cell r="B2883" t="str">
            <v>Smart Strip Plug Outlet</v>
          </cell>
          <cell r="F2883" t="str">
            <v>New</v>
          </cell>
          <cell r="G2883" t="str">
            <v>Warehouse</v>
          </cell>
          <cell r="M2883">
            <v>8.2261562203351897</v>
          </cell>
        </row>
        <row r="2884">
          <cell r="B2884" t="str">
            <v>Anti-Sweat Controls</v>
          </cell>
          <cell r="F2884" t="str">
            <v>Existing</v>
          </cell>
          <cell r="G2884" t="str">
            <v>Assembly</v>
          </cell>
          <cell r="M2884">
            <v>1022.63364</v>
          </cell>
        </row>
        <row r="2885">
          <cell r="B2885" t="str">
            <v>Anti-Sweat Controls</v>
          </cell>
          <cell r="F2885" t="str">
            <v>Existing</v>
          </cell>
          <cell r="G2885" t="str">
            <v>College and University</v>
          </cell>
          <cell r="M2885">
            <v>1022.63364</v>
          </cell>
        </row>
        <row r="2886">
          <cell r="B2886" t="str">
            <v>Anti-Sweat Controls</v>
          </cell>
          <cell r="F2886" t="str">
            <v>Existing</v>
          </cell>
          <cell r="G2886" t="str">
            <v>Grocery</v>
          </cell>
          <cell r="M2886">
            <v>1022.63364</v>
          </cell>
        </row>
        <row r="2887">
          <cell r="B2887" t="str">
            <v>Anti-Sweat Controls</v>
          </cell>
          <cell r="F2887" t="str">
            <v>Existing</v>
          </cell>
          <cell r="G2887" t="str">
            <v>Healthcare</v>
          </cell>
          <cell r="M2887">
            <v>1022.63364</v>
          </cell>
        </row>
        <row r="2888">
          <cell r="B2888" t="str">
            <v>Anti-Sweat Controls</v>
          </cell>
          <cell r="F2888" t="str">
            <v>Existing</v>
          </cell>
          <cell r="G2888" t="str">
            <v>Hospitals</v>
          </cell>
          <cell r="M2888">
            <v>1022.63364</v>
          </cell>
        </row>
        <row r="2889">
          <cell r="B2889" t="str">
            <v>Anti-Sweat Controls</v>
          </cell>
          <cell r="F2889" t="str">
            <v>Existing</v>
          </cell>
          <cell r="G2889" t="str">
            <v>Institutional</v>
          </cell>
          <cell r="M2889">
            <v>1022.63364</v>
          </cell>
        </row>
        <row r="2890">
          <cell r="B2890" t="str">
            <v>Anti-Sweat Controls</v>
          </cell>
          <cell r="F2890" t="str">
            <v>Existing</v>
          </cell>
          <cell r="G2890" t="str">
            <v>Lodging/Hospitality</v>
          </cell>
          <cell r="M2890">
            <v>1022.63364</v>
          </cell>
        </row>
        <row r="2891">
          <cell r="B2891" t="str">
            <v>Anti-Sweat Controls</v>
          </cell>
          <cell r="F2891" t="str">
            <v>Existing</v>
          </cell>
          <cell r="G2891" t="str">
            <v>Miscellaneous</v>
          </cell>
          <cell r="M2891">
            <v>1022.63364</v>
          </cell>
        </row>
        <row r="2892">
          <cell r="B2892" t="str">
            <v>Anti-Sweat Controls</v>
          </cell>
          <cell r="F2892" t="str">
            <v>Existing</v>
          </cell>
          <cell r="G2892" t="str">
            <v>Offices</v>
          </cell>
          <cell r="M2892">
            <v>1022.63364</v>
          </cell>
        </row>
        <row r="2893">
          <cell r="B2893" t="str">
            <v>Anti-Sweat Controls</v>
          </cell>
          <cell r="F2893" t="str">
            <v>Existing</v>
          </cell>
          <cell r="G2893" t="str">
            <v>Restaurants</v>
          </cell>
          <cell r="M2893">
            <v>1022.63364</v>
          </cell>
        </row>
        <row r="2894">
          <cell r="B2894" t="str">
            <v>Anti-Sweat Controls</v>
          </cell>
          <cell r="F2894" t="str">
            <v>Existing</v>
          </cell>
          <cell r="G2894" t="str">
            <v>Retail</v>
          </cell>
          <cell r="M2894">
            <v>1022.63364</v>
          </cell>
        </row>
        <row r="2895">
          <cell r="B2895" t="str">
            <v>Anti-Sweat Controls</v>
          </cell>
          <cell r="F2895" t="str">
            <v>Existing</v>
          </cell>
          <cell r="G2895" t="str">
            <v>Schools K-12</v>
          </cell>
          <cell r="M2895">
            <v>1022.63364</v>
          </cell>
        </row>
        <row r="2896">
          <cell r="B2896" t="str">
            <v>Anti-Sweat Controls</v>
          </cell>
          <cell r="F2896" t="str">
            <v>Existing</v>
          </cell>
          <cell r="G2896" t="str">
            <v>Warehouse</v>
          </cell>
          <cell r="M2896">
            <v>1022.63364</v>
          </cell>
        </row>
        <row r="2897">
          <cell r="B2897" t="str">
            <v>Anti-Sweat Controls</v>
          </cell>
          <cell r="F2897" t="str">
            <v>New</v>
          </cell>
          <cell r="G2897" t="str">
            <v>Assembly</v>
          </cell>
          <cell r="M2897">
            <v>1022.63364</v>
          </cell>
        </row>
        <row r="2898">
          <cell r="B2898" t="str">
            <v>Anti-Sweat Controls</v>
          </cell>
          <cell r="F2898" t="str">
            <v>New</v>
          </cell>
          <cell r="G2898" t="str">
            <v>College and University</v>
          </cell>
          <cell r="M2898">
            <v>1022.63364</v>
          </cell>
        </row>
        <row r="2899">
          <cell r="B2899" t="str">
            <v>Anti-Sweat Controls</v>
          </cell>
          <cell r="F2899" t="str">
            <v>New</v>
          </cell>
          <cell r="G2899" t="str">
            <v>Grocery</v>
          </cell>
          <cell r="M2899">
            <v>1022.63364</v>
          </cell>
        </row>
        <row r="2900">
          <cell r="B2900" t="str">
            <v>Anti-Sweat Controls</v>
          </cell>
          <cell r="F2900" t="str">
            <v>New</v>
          </cell>
          <cell r="G2900" t="str">
            <v>Healthcare</v>
          </cell>
          <cell r="M2900">
            <v>1022.63364</v>
          </cell>
        </row>
        <row r="2901">
          <cell r="B2901" t="str">
            <v>Anti-Sweat Controls</v>
          </cell>
          <cell r="F2901" t="str">
            <v>New</v>
          </cell>
          <cell r="G2901" t="str">
            <v>Hospitals</v>
          </cell>
          <cell r="M2901">
            <v>1022.63364</v>
          </cell>
        </row>
        <row r="2902">
          <cell r="B2902" t="str">
            <v>Anti-Sweat Controls</v>
          </cell>
          <cell r="F2902" t="str">
            <v>New</v>
          </cell>
          <cell r="G2902" t="str">
            <v>Institutional</v>
          </cell>
          <cell r="M2902">
            <v>1022.63364</v>
          </cell>
        </row>
        <row r="2903">
          <cell r="B2903" t="str">
            <v>Anti-Sweat Controls</v>
          </cell>
          <cell r="F2903" t="str">
            <v>New</v>
          </cell>
          <cell r="G2903" t="str">
            <v>Lodging/Hospitality</v>
          </cell>
          <cell r="M2903">
            <v>1022.63364</v>
          </cell>
        </row>
        <row r="2904">
          <cell r="B2904" t="str">
            <v>Anti-Sweat Controls</v>
          </cell>
          <cell r="F2904" t="str">
            <v>New</v>
          </cell>
          <cell r="G2904" t="str">
            <v>Miscellaneous</v>
          </cell>
          <cell r="M2904">
            <v>1022.63364</v>
          </cell>
        </row>
        <row r="2905">
          <cell r="B2905" t="str">
            <v>Anti-Sweat Controls</v>
          </cell>
          <cell r="F2905" t="str">
            <v>New</v>
          </cell>
          <cell r="G2905" t="str">
            <v>Offices</v>
          </cell>
          <cell r="M2905">
            <v>1022.63364</v>
          </cell>
        </row>
        <row r="2906">
          <cell r="B2906" t="str">
            <v>Anti-Sweat Controls</v>
          </cell>
          <cell r="F2906" t="str">
            <v>New</v>
          </cell>
          <cell r="G2906" t="str">
            <v>Restaurants</v>
          </cell>
          <cell r="M2906">
            <v>1022.63364</v>
          </cell>
        </row>
        <row r="2907">
          <cell r="B2907" t="str">
            <v>Anti-Sweat Controls</v>
          </cell>
          <cell r="F2907" t="str">
            <v>New</v>
          </cell>
          <cell r="G2907" t="str">
            <v>Retail</v>
          </cell>
          <cell r="M2907">
            <v>1022.63364</v>
          </cell>
        </row>
        <row r="2908">
          <cell r="B2908" t="str">
            <v>Anti-Sweat Controls</v>
          </cell>
          <cell r="F2908" t="str">
            <v>New</v>
          </cell>
          <cell r="G2908" t="str">
            <v>Schools K-12</v>
          </cell>
          <cell r="M2908">
            <v>1022.63364</v>
          </cell>
        </row>
        <row r="2909">
          <cell r="B2909" t="str">
            <v>Anti-Sweat Controls</v>
          </cell>
          <cell r="F2909" t="str">
            <v>New</v>
          </cell>
          <cell r="G2909" t="str">
            <v>Warehouse</v>
          </cell>
          <cell r="M2909">
            <v>1022.63364</v>
          </cell>
        </row>
        <row r="2910">
          <cell r="B2910" t="str">
            <v>Automatic Door Closer for Walk-in Coolers and Freezers</v>
          </cell>
          <cell r="F2910" t="str">
            <v>Existing</v>
          </cell>
          <cell r="G2910" t="str">
            <v>Assembly</v>
          </cell>
          <cell r="M2910">
            <v>39.082881944444352</v>
          </cell>
        </row>
        <row r="2911">
          <cell r="B2911" t="str">
            <v>Automatic Door Closer for Walk-in Coolers and Freezers</v>
          </cell>
          <cell r="F2911" t="str">
            <v>Existing</v>
          </cell>
          <cell r="G2911" t="str">
            <v>College and University</v>
          </cell>
          <cell r="M2911">
            <v>39.082881944444352</v>
          </cell>
        </row>
        <row r="2912">
          <cell r="B2912" t="str">
            <v>Automatic Door Closer for Walk-in Coolers and Freezers</v>
          </cell>
          <cell r="F2912" t="str">
            <v>Existing</v>
          </cell>
          <cell r="G2912" t="str">
            <v>Grocery</v>
          </cell>
          <cell r="M2912">
            <v>39.082881944444352</v>
          </cell>
        </row>
        <row r="2913">
          <cell r="B2913" t="str">
            <v>Automatic Door Closer for Walk-in Coolers and Freezers</v>
          </cell>
          <cell r="F2913" t="str">
            <v>Existing</v>
          </cell>
          <cell r="G2913" t="str">
            <v>Healthcare</v>
          </cell>
          <cell r="M2913">
            <v>39.082881944444352</v>
          </cell>
        </row>
        <row r="2914">
          <cell r="B2914" t="str">
            <v>Automatic Door Closer for Walk-in Coolers and Freezers</v>
          </cell>
          <cell r="F2914" t="str">
            <v>Existing</v>
          </cell>
          <cell r="G2914" t="str">
            <v>Hospitals</v>
          </cell>
          <cell r="M2914">
            <v>39.082881944444352</v>
          </cell>
        </row>
        <row r="2915">
          <cell r="B2915" t="str">
            <v>Automatic Door Closer for Walk-in Coolers and Freezers</v>
          </cell>
          <cell r="F2915" t="str">
            <v>Existing</v>
          </cell>
          <cell r="G2915" t="str">
            <v>Institutional</v>
          </cell>
          <cell r="M2915">
            <v>39.082881944444352</v>
          </cell>
        </row>
        <row r="2916">
          <cell r="B2916" t="str">
            <v>Automatic Door Closer for Walk-in Coolers and Freezers</v>
          </cell>
          <cell r="F2916" t="str">
            <v>Existing</v>
          </cell>
          <cell r="G2916" t="str">
            <v>Lodging/Hospitality</v>
          </cell>
          <cell r="M2916">
            <v>39.082881944444352</v>
          </cell>
        </row>
        <row r="2917">
          <cell r="B2917" t="str">
            <v>Automatic Door Closer for Walk-in Coolers and Freezers</v>
          </cell>
          <cell r="F2917" t="str">
            <v>Existing</v>
          </cell>
          <cell r="G2917" t="str">
            <v>Miscellaneous</v>
          </cell>
          <cell r="M2917">
            <v>39.082881944444352</v>
          </cell>
        </row>
        <row r="2918">
          <cell r="B2918" t="str">
            <v>Automatic Door Closer for Walk-in Coolers and Freezers</v>
          </cell>
          <cell r="F2918" t="str">
            <v>Existing</v>
          </cell>
          <cell r="G2918" t="str">
            <v>Offices</v>
          </cell>
          <cell r="M2918">
            <v>39.082881944444352</v>
          </cell>
        </row>
        <row r="2919">
          <cell r="B2919" t="str">
            <v>Automatic Door Closer for Walk-in Coolers and Freezers</v>
          </cell>
          <cell r="F2919" t="str">
            <v>Existing</v>
          </cell>
          <cell r="G2919" t="str">
            <v>Restaurants</v>
          </cell>
          <cell r="M2919">
            <v>39.082881944444352</v>
          </cell>
        </row>
        <row r="2920">
          <cell r="B2920" t="str">
            <v>Automatic Door Closer for Walk-in Coolers and Freezers</v>
          </cell>
          <cell r="F2920" t="str">
            <v>Existing</v>
          </cell>
          <cell r="G2920" t="str">
            <v>Retail</v>
          </cell>
          <cell r="M2920">
            <v>39.082881944444352</v>
          </cell>
        </row>
        <row r="2921">
          <cell r="B2921" t="str">
            <v>Automatic Door Closer for Walk-in Coolers and Freezers</v>
          </cell>
          <cell r="F2921" t="str">
            <v>Existing</v>
          </cell>
          <cell r="G2921" t="str">
            <v>Schools K-12</v>
          </cell>
          <cell r="M2921">
            <v>39.082881944444352</v>
          </cell>
        </row>
        <row r="2922">
          <cell r="B2922" t="str">
            <v>Automatic Door Closer for Walk-in Coolers and Freezers</v>
          </cell>
          <cell r="F2922" t="str">
            <v>Existing</v>
          </cell>
          <cell r="G2922" t="str">
            <v>Warehouse</v>
          </cell>
          <cell r="M2922">
            <v>39.082881944444352</v>
          </cell>
        </row>
        <row r="2923">
          <cell r="B2923" t="str">
            <v>Automatic Door Closer for Walk-in Coolers and Freezers</v>
          </cell>
          <cell r="F2923" t="str">
            <v>New</v>
          </cell>
          <cell r="G2923" t="str">
            <v>Assembly</v>
          </cell>
          <cell r="M2923">
            <v>39.082881944444352</v>
          </cell>
        </row>
        <row r="2924">
          <cell r="B2924" t="str">
            <v>Automatic Door Closer for Walk-in Coolers and Freezers</v>
          </cell>
          <cell r="F2924" t="str">
            <v>New</v>
          </cell>
          <cell r="G2924" t="str">
            <v>College and University</v>
          </cell>
          <cell r="M2924">
            <v>39.082881944444352</v>
          </cell>
        </row>
        <row r="2925">
          <cell r="B2925" t="str">
            <v>Automatic Door Closer for Walk-in Coolers and Freezers</v>
          </cell>
          <cell r="F2925" t="str">
            <v>New</v>
          </cell>
          <cell r="G2925" t="str">
            <v>Grocery</v>
          </cell>
          <cell r="M2925">
            <v>39.082881944444352</v>
          </cell>
        </row>
        <row r="2926">
          <cell r="B2926" t="str">
            <v>Automatic Door Closer for Walk-in Coolers and Freezers</v>
          </cell>
          <cell r="F2926" t="str">
            <v>New</v>
          </cell>
          <cell r="G2926" t="str">
            <v>Healthcare</v>
          </cell>
          <cell r="M2926">
            <v>39.082881944444352</v>
          </cell>
        </row>
        <row r="2927">
          <cell r="B2927" t="str">
            <v>Automatic Door Closer for Walk-in Coolers and Freezers</v>
          </cell>
          <cell r="F2927" t="str">
            <v>New</v>
          </cell>
          <cell r="G2927" t="str">
            <v>Hospitals</v>
          </cell>
          <cell r="M2927">
            <v>39.082881944444352</v>
          </cell>
        </row>
        <row r="2928">
          <cell r="B2928" t="str">
            <v>Automatic Door Closer for Walk-in Coolers and Freezers</v>
          </cell>
          <cell r="F2928" t="str">
            <v>New</v>
          </cell>
          <cell r="G2928" t="str">
            <v>Institutional</v>
          </cell>
          <cell r="M2928">
            <v>39.082881944444352</v>
          </cell>
        </row>
        <row r="2929">
          <cell r="B2929" t="str">
            <v>Automatic Door Closer for Walk-in Coolers and Freezers</v>
          </cell>
          <cell r="F2929" t="str">
            <v>New</v>
          </cell>
          <cell r="G2929" t="str">
            <v>Lodging/Hospitality</v>
          </cell>
          <cell r="M2929">
            <v>39.082881944444352</v>
          </cell>
        </row>
        <row r="2930">
          <cell r="B2930" t="str">
            <v>Automatic Door Closer for Walk-in Coolers and Freezers</v>
          </cell>
          <cell r="F2930" t="str">
            <v>New</v>
          </cell>
          <cell r="G2930" t="str">
            <v>Miscellaneous</v>
          </cell>
          <cell r="M2930">
            <v>39.082881944444352</v>
          </cell>
        </row>
        <row r="2931">
          <cell r="B2931" t="str">
            <v>Automatic Door Closer for Walk-in Coolers and Freezers</v>
          </cell>
          <cell r="F2931" t="str">
            <v>New</v>
          </cell>
          <cell r="G2931" t="str">
            <v>Offices</v>
          </cell>
          <cell r="M2931">
            <v>39.082881944444352</v>
          </cell>
        </row>
        <row r="2932">
          <cell r="B2932" t="str">
            <v>Automatic Door Closer for Walk-in Coolers and Freezers</v>
          </cell>
          <cell r="F2932" t="str">
            <v>New</v>
          </cell>
          <cell r="G2932" t="str">
            <v>Restaurants</v>
          </cell>
          <cell r="M2932">
            <v>39.082881944444352</v>
          </cell>
        </row>
        <row r="2933">
          <cell r="B2933" t="str">
            <v>Automatic Door Closer for Walk-in Coolers and Freezers</v>
          </cell>
          <cell r="F2933" t="str">
            <v>New</v>
          </cell>
          <cell r="G2933" t="str">
            <v>Retail</v>
          </cell>
          <cell r="M2933">
            <v>39.082881944444352</v>
          </cell>
        </row>
        <row r="2934">
          <cell r="B2934" t="str">
            <v>Automatic Door Closer for Walk-in Coolers and Freezers</v>
          </cell>
          <cell r="F2934" t="str">
            <v>New</v>
          </cell>
          <cell r="G2934" t="str">
            <v>Schools K-12</v>
          </cell>
          <cell r="M2934">
            <v>39.082881944444352</v>
          </cell>
        </row>
        <row r="2935">
          <cell r="B2935" t="str">
            <v>Automatic Door Closer for Walk-in Coolers and Freezers</v>
          </cell>
          <cell r="F2935" t="str">
            <v>New</v>
          </cell>
          <cell r="G2935" t="str">
            <v>Warehouse</v>
          </cell>
          <cell r="M2935">
            <v>39.082881944444352</v>
          </cell>
        </row>
        <row r="2936">
          <cell r="B2936" t="str">
            <v>Demand Defrost</v>
          </cell>
          <cell r="F2936" t="str">
            <v>Existing</v>
          </cell>
          <cell r="G2936" t="str">
            <v>Assembly</v>
          </cell>
          <cell r="M2936">
            <v>394.47</v>
          </cell>
        </row>
        <row r="2937">
          <cell r="B2937" t="str">
            <v>Demand Defrost</v>
          </cell>
          <cell r="F2937" t="str">
            <v>Existing</v>
          </cell>
          <cell r="G2937" t="str">
            <v>College and University</v>
          </cell>
          <cell r="M2937">
            <v>394.47</v>
          </cell>
        </row>
        <row r="2938">
          <cell r="B2938" t="str">
            <v>Demand Defrost</v>
          </cell>
          <cell r="F2938" t="str">
            <v>Existing</v>
          </cell>
          <cell r="G2938" t="str">
            <v>Grocery</v>
          </cell>
          <cell r="M2938">
            <v>394.47</v>
          </cell>
        </row>
        <row r="2939">
          <cell r="B2939" t="str">
            <v>Demand Defrost</v>
          </cell>
          <cell r="F2939" t="str">
            <v>Existing</v>
          </cell>
          <cell r="G2939" t="str">
            <v>Healthcare</v>
          </cell>
          <cell r="M2939">
            <v>394.47</v>
          </cell>
        </row>
        <row r="2940">
          <cell r="B2940" t="str">
            <v>Demand Defrost</v>
          </cell>
          <cell r="F2940" t="str">
            <v>Existing</v>
          </cell>
          <cell r="G2940" t="str">
            <v>Hospitals</v>
          </cell>
          <cell r="M2940">
            <v>394.47</v>
          </cell>
        </row>
        <row r="2941">
          <cell r="B2941" t="str">
            <v>Demand Defrost</v>
          </cell>
          <cell r="F2941" t="str">
            <v>Existing</v>
          </cell>
          <cell r="G2941" t="str">
            <v>Institutional</v>
          </cell>
          <cell r="M2941">
            <v>394.47</v>
          </cell>
        </row>
        <row r="2942">
          <cell r="B2942" t="str">
            <v>Demand Defrost</v>
          </cell>
          <cell r="F2942" t="str">
            <v>Existing</v>
          </cell>
          <cell r="G2942" t="str">
            <v>Lodging/Hospitality</v>
          </cell>
          <cell r="M2942">
            <v>394.47</v>
          </cell>
        </row>
        <row r="2943">
          <cell r="B2943" t="str">
            <v>Demand Defrost</v>
          </cell>
          <cell r="F2943" t="str">
            <v>Existing</v>
          </cell>
          <cell r="G2943" t="str">
            <v>Miscellaneous</v>
          </cell>
          <cell r="M2943">
            <v>394.47</v>
          </cell>
        </row>
        <row r="2944">
          <cell r="B2944" t="str">
            <v>Demand Defrost</v>
          </cell>
          <cell r="F2944" t="str">
            <v>Existing</v>
          </cell>
          <cell r="G2944" t="str">
            <v>Offices</v>
          </cell>
          <cell r="M2944">
            <v>394.47</v>
          </cell>
        </row>
        <row r="2945">
          <cell r="B2945" t="str">
            <v>Demand Defrost</v>
          </cell>
          <cell r="F2945" t="str">
            <v>Existing</v>
          </cell>
          <cell r="G2945" t="str">
            <v>Restaurants</v>
          </cell>
          <cell r="M2945">
            <v>394.47</v>
          </cell>
        </row>
        <row r="2946">
          <cell r="B2946" t="str">
            <v>Demand Defrost</v>
          </cell>
          <cell r="F2946" t="str">
            <v>Existing</v>
          </cell>
          <cell r="G2946" t="str">
            <v>Retail</v>
          </cell>
          <cell r="M2946">
            <v>394.47</v>
          </cell>
        </row>
        <row r="2947">
          <cell r="B2947" t="str">
            <v>Demand Defrost</v>
          </cell>
          <cell r="F2947" t="str">
            <v>Existing</v>
          </cell>
          <cell r="G2947" t="str">
            <v>Schools K-12</v>
          </cell>
          <cell r="M2947">
            <v>394.47</v>
          </cell>
        </row>
        <row r="2948">
          <cell r="B2948" t="str">
            <v>Demand Defrost</v>
          </cell>
          <cell r="F2948" t="str">
            <v>Existing</v>
          </cell>
          <cell r="G2948" t="str">
            <v>Warehouse</v>
          </cell>
          <cell r="M2948">
            <v>394.47</v>
          </cell>
        </row>
        <row r="2949">
          <cell r="B2949" t="str">
            <v>Demand Defrost</v>
          </cell>
          <cell r="F2949" t="str">
            <v>New</v>
          </cell>
          <cell r="G2949" t="str">
            <v>Assembly</v>
          </cell>
          <cell r="M2949">
            <v>394.47</v>
          </cell>
        </row>
        <row r="2950">
          <cell r="B2950" t="str">
            <v>Demand Defrost</v>
          </cell>
          <cell r="F2950" t="str">
            <v>New</v>
          </cell>
          <cell r="G2950" t="str">
            <v>College and University</v>
          </cell>
          <cell r="M2950">
            <v>394.47</v>
          </cell>
        </row>
        <row r="2951">
          <cell r="B2951" t="str">
            <v>Demand Defrost</v>
          </cell>
          <cell r="F2951" t="str">
            <v>New</v>
          </cell>
          <cell r="G2951" t="str">
            <v>Grocery</v>
          </cell>
          <cell r="M2951">
            <v>394.47</v>
          </cell>
        </row>
        <row r="2952">
          <cell r="B2952" t="str">
            <v>Demand Defrost</v>
          </cell>
          <cell r="F2952" t="str">
            <v>New</v>
          </cell>
          <cell r="G2952" t="str">
            <v>Healthcare</v>
          </cell>
          <cell r="M2952">
            <v>394.47</v>
          </cell>
        </row>
        <row r="2953">
          <cell r="B2953" t="str">
            <v>Demand Defrost</v>
          </cell>
          <cell r="F2953" t="str">
            <v>New</v>
          </cell>
          <cell r="G2953" t="str">
            <v>Hospitals</v>
          </cell>
          <cell r="M2953">
            <v>394.47</v>
          </cell>
        </row>
        <row r="2954">
          <cell r="B2954" t="str">
            <v>Demand Defrost</v>
          </cell>
          <cell r="F2954" t="str">
            <v>New</v>
          </cell>
          <cell r="G2954" t="str">
            <v>Institutional</v>
          </cell>
          <cell r="M2954">
            <v>394.47</v>
          </cell>
        </row>
        <row r="2955">
          <cell r="B2955" t="str">
            <v>Demand Defrost</v>
          </cell>
          <cell r="F2955" t="str">
            <v>New</v>
          </cell>
          <cell r="G2955" t="str">
            <v>Lodging/Hospitality</v>
          </cell>
          <cell r="M2955">
            <v>394.47</v>
          </cell>
        </row>
        <row r="2956">
          <cell r="B2956" t="str">
            <v>Demand Defrost</v>
          </cell>
          <cell r="F2956" t="str">
            <v>New</v>
          </cell>
          <cell r="G2956" t="str">
            <v>Miscellaneous</v>
          </cell>
          <cell r="M2956">
            <v>394.47</v>
          </cell>
        </row>
        <row r="2957">
          <cell r="B2957" t="str">
            <v>Demand Defrost</v>
          </cell>
          <cell r="F2957" t="str">
            <v>New</v>
          </cell>
          <cell r="G2957" t="str">
            <v>Offices</v>
          </cell>
          <cell r="M2957">
            <v>394.47</v>
          </cell>
        </row>
        <row r="2958">
          <cell r="B2958" t="str">
            <v>Demand Defrost</v>
          </cell>
          <cell r="F2958" t="str">
            <v>New</v>
          </cell>
          <cell r="G2958" t="str">
            <v>Restaurants</v>
          </cell>
          <cell r="M2958">
            <v>394.47</v>
          </cell>
        </row>
        <row r="2959">
          <cell r="B2959" t="str">
            <v>Demand Defrost</v>
          </cell>
          <cell r="F2959" t="str">
            <v>New</v>
          </cell>
          <cell r="G2959" t="str">
            <v>Retail</v>
          </cell>
          <cell r="M2959">
            <v>394.47</v>
          </cell>
        </row>
        <row r="2960">
          <cell r="B2960" t="str">
            <v>Demand Defrost</v>
          </cell>
          <cell r="F2960" t="str">
            <v>New</v>
          </cell>
          <cell r="G2960" t="str">
            <v>Schools K-12</v>
          </cell>
          <cell r="M2960">
            <v>394.47</v>
          </cell>
        </row>
        <row r="2961">
          <cell r="B2961" t="str">
            <v>Demand Defrost</v>
          </cell>
          <cell r="F2961" t="str">
            <v>New</v>
          </cell>
          <cell r="G2961" t="str">
            <v>Warehouse</v>
          </cell>
          <cell r="M2961">
            <v>394.47</v>
          </cell>
        </row>
        <row r="2962">
          <cell r="B2962" t="str">
            <v>Floating Head Pressure Controls</v>
          </cell>
          <cell r="F2962" t="str">
            <v>Existing</v>
          </cell>
          <cell r="G2962" t="str">
            <v>Assembly</v>
          </cell>
          <cell r="M2962">
            <v>2523.5714285714284</v>
          </cell>
        </row>
        <row r="2963">
          <cell r="B2963" t="str">
            <v>Floating Head Pressure Controls</v>
          </cell>
          <cell r="F2963" t="str">
            <v>Existing</v>
          </cell>
          <cell r="G2963" t="str">
            <v>College and University</v>
          </cell>
          <cell r="M2963">
            <v>2523.5714285714284</v>
          </cell>
        </row>
        <row r="2964">
          <cell r="B2964" t="str">
            <v>Floating Head Pressure Controls</v>
          </cell>
          <cell r="F2964" t="str">
            <v>Existing</v>
          </cell>
          <cell r="G2964" t="str">
            <v>Grocery</v>
          </cell>
          <cell r="M2964">
            <v>2523.5714285714284</v>
          </cell>
        </row>
        <row r="2965">
          <cell r="B2965" t="str">
            <v>Floating Head Pressure Controls</v>
          </cell>
          <cell r="F2965" t="str">
            <v>Existing</v>
          </cell>
          <cell r="G2965" t="str">
            <v>Healthcare</v>
          </cell>
          <cell r="M2965">
            <v>2523.5714285714284</v>
          </cell>
        </row>
        <row r="2966">
          <cell r="B2966" t="str">
            <v>Floating Head Pressure Controls</v>
          </cell>
          <cell r="F2966" t="str">
            <v>Existing</v>
          </cell>
          <cell r="G2966" t="str">
            <v>Hospitals</v>
          </cell>
          <cell r="M2966">
            <v>2523.5714285714284</v>
          </cell>
        </row>
        <row r="2967">
          <cell r="B2967" t="str">
            <v>Floating Head Pressure Controls</v>
          </cell>
          <cell r="F2967" t="str">
            <v>Existing</v>
          </cell>
          <cell r="G2967" t="str">
            <v>Institutional</v>
          </cell>
          <cell r="M2967">
            <v>2523.5714285714284</v>
          </cell>
        </row>
        <row r="2968">
          <cell r="B2968" t="str">
            <v>Floating Head Pressure Controls</v>
          </cell>
          <cell r="F2968" t="str">
            <v>Existing</v>
          </cell>
          <cell r="G2968" t="str">
            <v>Lodging/Hospitality</v>
          </cell>
          <cell r="M2968">
            <v>2523.5714285714284</v>
          </cell>
        </row>
        <row r="2969">
          <cell r="B2969" t="str">
            <v>Floating Head Pressure Controls</v>
          </cell>
          <cell r="F2969" t="str">
            <v>Existing</v>
          </cell>
          <cell r="G2969" t="str">
            <v>Miscellaneous</v>
          </cell>
          <cell r="M2969">
            <v>2523.5714285714284</v>
          </cell>
        </row>
        <row r="2970">
          <cell r="B2970" t="str">
            <v>Floating Head Pressure Controls</v>
          </cell>
          <cell r="F2970" t="str">
            <v>Existing</v>
          </cell>
          <cell r="G2970" t="str">
            <v>Offices</v>
          </cell>
          <cell r="M2970">
            <v>2523.5714285714284</v>
          </cell>
        </row>
        <row r="2971">
          <cell r="B2971" t="str">
            <v>Floating Head Pressure Controls</v>
          </cell>
          <cell r="F2971" t="str">
            <v>Existing</v>
          </cell>
          <cell r="G2971" t="str">
            <v>Restaurants</v>
          </cell>
          <cell r="M2971">
            <v>2523.5714285714284</v>
          </cell>
        </row>
        <row r="2972">
          <cell r="B2972" t="str">
            <v>Floating Head Pressure Controls</v>
          </cell>
          <cell r="F2972" t="str">
            <v>Existing</v>
          </cell>
          <cell r="G2972" t="str">
            <v>Retail</v>
          </cell>
          <cell r="M2972">
            <v>2523.5714285714284</v>
          </cell>
        </row>
        <row r="2973">
          <cell r="B2973" t="str">
            <v>Floating Head Pressure Controls</v>
          </cell>
          <cell r="F2973" t="str">
            <v>Existing</v>
          </cell>
          <cell r="G2973" t="str">
            <v>Schools K-12</v>
          </cell>
          <cell r="M2973">
            <v>2523.5714285714284</v>
          </cell>
        </row>
        <row r="2974">
          <cell r="B2974" t="str">
            <v>Floating Head Pressure Controls</v>
          </cell>
          <cell r="F2974" t="str">
            <v>Existing</v>
          </cell>
          <cell r="G2974" t="str">
            <v>Warehouse</v>
          </cell>
          <cell r="M2974">
            <v>2523.5714285714284</v>
          </cell>
        </row>
        <row r="2975">
          <cell r="B2975" t="str">
            <v>Floating Head Pressure Controls</v>
          </cell>
          <cell r="F2975" t="str">
            <v>New</v>
          </cell>
          <cell r="G2975" t="str">
            <v>Assembly</v>
          </cell>
          <cell r="M2975">
            <v>2523.5714285714284</v>
          </cell>
        </row>
        <row r="2976">
          <cell r="B2976" t="str">
            <v>Floating Head Pressure Controls</v>
          </cell>
          <cell r="F2976" t="str">
            <v>New</v>
          </cell>
          <cell r="G2976" t="str">
            <v>College and University</v>
          </cell>
          <cell r="M2976">
            <v>2523.5714285714284</v>
          </cell>
        </row>
        <row r="2977">
          <cell r="B2977" t="str">
            <v>Floating Head Pressure Controls</v>
          </cell>
          <cell r="F2977" t="str">
            <v>New</v>
          </cell>
          <cell r="G2977" t="str">
            <v>Grocery</v>
          </cell>
          <cell r="M2977">
            <v>2523.5714285714284</v>
          </cell>
        </row>
        <row r="2978">
          <cell r="B2978" t="str">
            <v>Floating Head Pressure Controls</v>
          </cell>
          <cell r="F2978" t="str">
            <v>New</v>
          </cell>
          <cell r="G2978" t="str">
            <v>Healthcare</v>
          </cell>
          <cell r="M2978">
            <v>2523.5714285714284</v>
          </cell>
        </row>
        <row r="2979">
          <cell r="B2979" t="str">
            <v>Floating Head Pressure Controls</v>
          </cell>
          <cell r="F2979" t="str">
            <v>New</v>
          </cell>
          <cell r="G2979" t="str">
            <v>Hospitals</v>
          </cell>
          <cell r="M2979">
            <v>2523.5714285714284</v>
          </cell>
        </row>
        <row r="2980">
          <cell r="B2980" t="str">
            <v>Floating Head Pressure Controls</v>
          </cell>
          <cell r="F2980" t="str">
            <v>New</v>
          </cell>
          <cell r="G2980" t="str">
            <v>Institutional</v>
          </cell>
          <cell r="M2980">
            <v>2523.5714285714284</v>
          </cell>
        </row>
        <row r="2981">
          <cell r="B2981" t="str">
            <v>Floating Head Pressure Controls</v>
          </cell>
          <cell r="F2981" t="str">
            <v>New</v>
          </cell>
          <cell r="G2981" t="str">
            <v>Lodging/Hospitality</v>
          </cell>
          <cell r="M2981">
            <v>2523.5714285714284</v>
          </cell>
        </row>
        <row r="2982">
          <cell r="B2982" t="str">
            <v>Floating Head Pressure Controls</v>
          </cell>
          <cell r="F2982" t="str">
            <v>New</v>
          </cell>
          <cell r="G2982" t="str">
            <v>Miscellaneous</v>
          </cell>
          <cell r="M2982">
            <v>2523.5714285714284</v>
          </cell>
        </row>
        <row r="2983">
          <cell r="B2983" t="str">
            <v>Floating Head Pressure Controls</v>
          </cell>
          <cell r="F2983" t="str">
            <v>New</v>
          </cell>
          <cell r="G2983" t="str">
            <v>Offices</v>
          </cell>
          <cell r="M2983">
            <v>2523.5714285714284</v>
          </cell>
        </row>
        <row r="2984">
          <cell r="B2984" t="str">
            <v>Floating Head Pressure Controls</v>
          </cell>
          <cell r="F2984" t="str">
            <v>New</v>
          </cell>
          <cell r="G2984" t="str">
            <v>Restaurants</v>
          </cell>
          <cell r="M2984">
            <v>2523.5714285714284</v>
          </cell>
        </row>
        <row r="2985">
          <cell r="B2985" t="str">
            <v>Floating Head Pressure Controls</v>
          </cell>
          <cell r="F2985" t="str">
            <v>New</v>
          </cell>
          <cell r="G2985" t="str">
            <v>Retail</v>
          </cell>
          <cell r="M2985">
            <v>2523.5714285714284</v>
          </cell>
        </row>
        <row r="2986">
          <cell r="B2986" t="str">
            <v>Floating Head Pressure Controls</v>
          </cell>
          <cell r="F2986" t="str">
            <v>New</v>
          </cell>
          <cell r="G2986" t="str">
            <v>Schools K-12</v>
          </cell>
          <cell r="M2986">
            <v>2523.5714285714284</v>
          </cell>
        </row>
        <row r="2987">
          <cell r="B2987" t="str">
            <v>Floating Head Pressure Controls</v>
          </cell>
          <cell r="F2987" t="str">
            <v>New</v>
          </cell>
          <cell r="G2987" t="str">
            <v>Warehouse</v>
          </cell>
          <cell r="M2987">
            <v>2523.5714285714284</v>
          </cell>
        </row>
        <row r="2988">
          <cell r="B2988" t="str">
            <v>Freezer-Cooler Replacement Gaskets</v>
          </cell>
          <cell r="F2988" t="str">
            <v>Existing</v>
          </cell>
          <cell r="G2988" t="str">
            <v>Assembly</v>
          </cell>
          <cell r="M2988">
            <v>156.33152777777741</v>
          </cell>
        </row>
        <row r="2989">
          <cell r="B2989" t="str">
            <v>Freezer-Cooler Replacement Gaskets</v>
          </cell>
          <cell r="F2989" t="str">
            <v>Existing</v>
          </cell>
          <cell r="G2989" t="str">
            <v>College and University</v>
          </cell>
          <cell r="M2989">
            <v>156.33152777777741</v>
          </cell>
        </row>
        <row r="2990">
          <cell r="B2990" t="str">
            <v>Freezer-Cooler Replacement Gaskets</v>
          </cell>
          <cell r="F2990" t="str">
            <v>Existing</v>
          </cell>
          <cell r="G2990" t="str">
            <v>Grocery</v>
          </cell>
          <cell r="M2990">
            <v>156.33152777777741</v>
          </cell>
        </row>
        <row r="2991">
          <cell r="B2991" t="str">
            <v>Freezer-Cooler Replacement Gaskets</v>
          </cell>
          <cell r="F2991" t="str">
            <v>Existing</v>
          </cell>
          <cell r="G2991" t="str">
            <v>Healthcare</v>
          </cell>
          <cell r="M2991">
            <v>156.33152777777741</v>
          </cell>
        </row>
        <row r="2992">
          <cell r="B2992" t="str">
            <v>Freezer-Cooler Replacement Gaskets</v>
          </cell>
          <cell r="F2992" t="str">
            <v>Existing</v>
          </cell>
          <cell r="G2992" t="str">
            <v>Hospitals</v>
          </cell>
          <cell r="M2992">
            <v>156.33152777777741</v>
          </cell>
        </row>
        <row r="2993">
          <cell r="B2993" t="str">
            <v>Freezer-Cooler Replacement Gaskets</v>
          </cell>
          <cell r="F2993" t="str">
            <v>Existing</v>
          </cell>
          <cell r="G2993" t="str">
            <v>Institutional</v>
          </cell>
          <cell r="M2993">
            <v>156.33152777777741</v>
          </cell>
        </row>
        <row r="2994">
          <cell r="B2994" t="str">
            <v>Freezer-Cooler Replacement Gaskets</v>
          </cell>
          <cell r="F2994" t="str">
            <v>Existing</v>
          </cell>
          <cell r="G2994" t="str">
            <v>Lodging/Hospitality</v>
          </cell>
          <cell r="M2994">
            <v>156.33152777777741</v>
          </cell>
        </row>
        <row r="2995">
          <cell r="B2995" t="str">
            <v>Freezer-Cooler Replacement Gaskets</v>
          </cell>
          <cell r="F2995" t="str">
            <v>Existing</v>
          </cell>
          <cell r="G2995" t="str">
            <v>Miscellaneous</v>
          </cell>
          <cell r="M2995">
            <v>156.33152777777741</v>
          </cell>
        </row>
        <row r="2996">
          <cell r="B2996" t="str">
            <v>Freezer-Cooler Replacement Gaskets</v>
          </cell>
          <cell r="F2996" t="str">
            <v>Existing</v>
          </cell>
          <cell r="G2996" t="str">
            <v>Offices</v>
          </cell>
          <cell r="M2996">
            <v>156.33152777777741</v>
          </cell>
        </row>
        <row r="2997">
          <cell r="B2997" t="str">
            <v>Freezer-Cooler Replacement Gaskets</v>
          </cell>
          <cell r="F2997" t="str">
            <v>Existing</v>
          </cell>
          <cell r="G2997" t="str">
            <v>Restaurants</v>
          </cell>
          <cell r="M2997">
            <v>156.33152777777741</v>
          </cell>
        </row>
        <row r="2998">
          <cell r="B2998" t="str">
            <v>Freezer-Cooler Replacement Gaskets</v>
          </cell>
          <cell r="F2998" t="str">
            <v>Existing</v>
          </cell>
          <cell r="G2998" t="str">
            <v>Retail</v>
          </cell>
          <cell r="M2998">
            <v>156.33152777777741</v>
          </cell>
        </row>
        <row r="2999">
          <cell r="B2999" t="str">
            <v>Freezer-Cooler Replacement Gaskets</v>
          </cell>
          <cell r="F2999" t="str">
            <v>Existing</v>
          </cell>
          <cell r="G2999" t="str">
            <v>Schools K-12</v>
          </cell>
          <cell r="M2999">
            <v>156.33152777777741</v>
          </cell>
        </row>
        <row r="3000">
          <cell r="B3000" t="str">
            <v>Freezer-Cooler Replacement Gaskets</v>
          </cell>
          <cell r="F3000" t="str">
            <v>Existing</v>
          </cell>
          <cell r="G3000" t="str">
            <v>Warehouse</v>
          </cell>
          <cell r="M3000">
            <v>156.33152777777741</v>
          </cell>
        </row>
        <row r="3001">
          <cell r="B3001" t="str">
            <v>Freezer-Cooler Replacement Gaskets</v>
          </cell>
          <cell r="F3001" t="str">
            <v>New</v>
          </cell>
          <cell r="G3001" t="str">
            <v>Assembly</v>
          </cell>
          <cell r="M3001">
            <v>0</v>
          </cell>
        </row>
        <row r="3002">
          <cell r="B3002" t="str">
            <v>Freezer-Cooler Replacement Gaskets</v>
          </cell>
          <cell r="F3002" t="str">
            <v>New</v>
          </cell>
          <cell r="G3002" t="str">
            <v>College and University</v>
          </cell>
          <cell r="M3002">
            <v>0</v>
          </cell>
        </row>
        <row r="3003">
          <cell r="B3003" t="str">
            <v>Freezer-Cooler Replacement Gaskets</v>
          </cell>
          <cell r="F3003" t="str">
            <v>New</v>
          </cell>
          <cell r="G3003" t="str">
            <v>Grocery</v>
          </cell>
          <cell r="M3003">
            <v>0</v>
          </cell>
        </row>
        <row r="3004">
          <cell r="B3004" t="str">
            <v>Freezer-Cooler Replacement Gaskets</v>
          </cell>
          <cell r="F3004" t="str">
            <v>New</v>
          </cell>
          <cell r="G3004" t="str">
            <v>Healthcare</v>
          </cell>
          <cell r="M3004">
            <v>0</v>
          </cell>
        </row>
        <row r="3005">
          <cell r="B3005" t="str">
            <v>Freezer-Cooler Replacement Gaskets</v>
          </cell>
          <cell r="F3005" t="str">
            <v>New</v>
          </cell>
          <cell r="G3005" t="str">
            <v>Hospitals</v>
          </cell>
          <cell r="M3005">
            <v>0</v>
          </cell>
        </row>
        <row r="3006">
          <cell r="B3006" t="str">
            <v>Freezer-Cooler Replacement Gaskets</v>
          </cell>
          <cell r="F3006" t="str">
            <v>New</v>
          </cell>
          <cell r="G3006" t="str">
            <v>Institutional</v>
          </cell>
          <cell r="M3006">
            <v>0</v>
          </cell>
        </row>
        <row r="3007">
          <cell r="B3007" t="str">
            <v>Freezer-Cooler Replacement Gaskets</v>
          </cell>
          <cell r="F3007" t="str">
            <v>New</v>
          </cell>
          <cell r="G3007" t="str">
            <v>Lodging/Hospitality</v>
          </cell>
          <cell r="M3007">
            <v>0</v>
          </cell>
        </row>
        <row r="3008">
          <cell r="B3008" t="str">
            <v>Freezer-Cooler Replacement Gaskets</v>
          </cell>
          <cell r="F3008" t="str">
            <v>New</v>
          </cell>
          <cell r="G3008" t="str">
            <v>Miscellaneous</v>
          </cell>
          <cell r="M3008">
            <v>0</v>
          </cell>
        </row>
        <row r="3009">
          <cell r="B3009" t="str">
            <v>Freezer-Cooler Replacement Gaskets</v>
          </cell>
          <cell r="F3009" t="str">
            <v>New</v>
          </cell>
          <cell r="G3009" t="str">
            <v>Offices</v>
          </cell>
          <cell r="M3009">
            <v>0</v>
          </cell>
        </row>
        <row r="3010">
          <cell r="B3010" t="str">
            <v>Freezer-Cooler Replacement Gaskets</v>
          </cell>
          <cell r="F3010" t="str">
            <v>New</v>
          </cell>
          <cell r="G3010" t="str">
            <v>Restaurants</v>
          </cell>
          <cell r="M3010">
            <v>0</v>
          </cell>
        </row>
        <row r="3011">
          <cell r="B3011" t="str">
            <v>Freezer-Cooler Replacement Gaskets</v>
          </cell>
          <cell r="F3011" t="str">
            <v>New</v>
          </cell>
          <cell r="G3011" t="str">
            <v>Retail</v>
          </cell>
          <cell r="M3011">
            <v>0</v>
          </cell>
        </row>
        <row r="3012">
          <cell r="B3012" t="str">
            <v>Freezer-Cooler Replacement Gaskets</v>
          </cell>
          <cell r="F3012" t="str">
            <v>New</v>
          </cell>
          <cell r="G3012" t="str">
            <v>Schools K-12</v>
          </cell>
          <cell r="M3012">
            <v>0</v>
          </cell>
        </row>
        <row r="3013">
          <cell r="B3013" t="str">
            <v>Freezer-Cooler Replacement Gaskets</v>
          </cell>
          <cell r="F3013" t="str">
            <v>New</v>
          </cell>
          <cell r="G3013" t="str">
            <v>Warehouse</v>
          </cell>
          <cell r="M3013">
            <v>0</v>
          </cell>
        </row>
        <row r="3014">
          <cell r="B3014" t="str">
            <v>High Efficiency Refrigeration Compressor</v>
          </cell>
          <cell r="F3014" t="str">
            <v>Existing</v>
          </cell>
          <cell r="G3014" t="str">
            <v>Assembly</v>
          </cell>
          <cell r="M3014">
            <v>135.5</v>
          </cell>
        </row>
        <row r="3015">
          <cell r="B3015" t="str">
            <v>High Efficiency Refrigeration Compressor</v>
          </cell>
          <cell r="F3015" t="str">
            <v>Existing</v>
          </cell>
          <cell r="G3015" t="str">
            <v>College and University</v>
          </cell>
          <cell r="M3015">
            <v>135.5</v>
          </cell>
        </row>
        <row r="3016">
          <cell r="B3016" t="str">
            <v>High Efficiency Refrigeration Compressor</v>
          </cell>
          <cell r="F3016" t="str">
            <v>Existing</v>
          </cell>
          <cell r="G3016" t="str">
            <v>Grocery</v>
          </cell>
          <cell r="M3016">
            <v>135.5</v>
          </cell>
        </row>
        <row r="3017">
          <cell r="B3017" t="str">
            <v>High Efficiency Refrigeration Compressor</v>
          </cell>
          <cell r="F3017" t="str">
            <v>Existing</v>
          </cell>
          <cell r="G3017" t="str">
            <v>Healthcare</v>
          </cell>
          <cell r="M3017">
            <v>135.5</v>
          </cell>
        </row>
        <row r="3018">
          <cell r="B3018" t="str">
            <v>High Efficiency Refrigeration Compressor</v>
          </cell>
          <cell r="F3018" t="str">
            <v>Existing</v>
          </cell>
          <cell r="G3018" t="str">
            <v>Hospitals</v>
          </cell>
          <cell r="M3018">
            <v>135.5</v>
          </cell>
        </row>
        <row r="3019">
          <cell r="B3019" t="str">
            <v>High Efficiency Refrigeration Compressor</v>
          </cell>
          <cell r="F3019" t="str">
            <v>Existing</v>
          </cell>
          <cell r="G3019" t="str">
            <v>Institutional</v>
          </cell>
          <cell r="M3019">
            <v>135.5</v>
          </cell>
        </row>
        <row r="3020">
          <cell r="B3020" t="str">
            <v>High Efficiency Refrigeration Compressor</v>
          </cell>
          <cell r="F3020" t="str">
            <v>Existing</v>
          </cell>
          <cell r="G3020" t="str">
            <v>Lodging/Hospitality</v>
          </cell>
          <cell r="M3020">
            <v>135.5</v>
          </cell>
        </row>
        <row r="3021">
          <cell r="B3021" t="str">
            <v>High Efficiency Refrigeration Compressor</v>
          </cell>
          <cell r="F3021" t="str">
            <v>Existing</v>
          </cell>
          <cell r="G3021" t="str">
            <v>Miscellaneous</v>
          </cell>
          <cell r="M3021">
            <v>135.5</v>
          </cell>
        </row>
        <row r="3022">
          <cell r="B3022" t="str">
            <v>High Efficiency Refrigeration Compressor</v>
          </cell>
          <cell r="F3022" t="str">
            <v>Existing</v>
          </cell>
          <cell r="G3022" t="str">
            <v>Offices</v>
          </cell>
          <cell r="M3022">
            <v>135.5</v>
          </cell>
        </row>
        <row r="3023">
          <cell r="B3023" t="str">
            <v>High Efficiency Refrigeration Compressor</v>
          </cell>
          <cell r="F3023" t="str">
            <v>Existing</v>
          </cell>
          <cell r="G3023" t="str">
            <v>Restaurants</v>
          </cell>
          <cell r="M3023">
            <v>135.5</v>
          </cell>
        </row>
        <row r="3024">
          <cell r="B3024" t="str">
            <v>High Efficiency Refrigeration Compressor</v>
          </cell>
          <cell r="F3024" t="str">
            <v>Existing</v>
          </cell>
          <cell r="G3024" t="str">
            <v>Retail</v>
          </cell>
          <cell r="M3024">
            <v>135.5</v>
          </cell>
        </row>
        <row r="3025">
          <cell r="B3025" t="str">
            <v>High Efficiency Refrigeration Compressor</v>
          </cell>
          <cell r="F3025" t="str">
            <v>Existing</v>
          </cell>
          <cell r="G3025" t="str">
            <v>Schools K-12</v>
          </cell>
          <cell r="M3025">
            <v>135.5</v>
          </cell>
        </row>
        <row r="3026">
          <cell r="B3026" t="str">
            <v>High Efficiency Refrigeration Compressor</v>
          </cell>
          <cell r="F3026" t="str">
            <v>Existing</v>
          </cell>
          <cell r="G3026" t="str">
            <v>Warehouse</v>
          </cell>
          <cell r="M3026">
            <v>135.5</v>
          </cell>
        </row>
        <row r="3027">
          <cell r="B3027" t="str">
            <v>High Efficiency Refrigeration Compressor</v>
          </cell>
          <cell r="F3027" t="str">
            <v>New</v>
          </cell>
          <cell r="G3027" t="str">
            <v>Assembly</v>
          </cell>
          <cell r="M3027">
            <v>135.5</v>
          </cell>
        </row>
        <row r="3028">
          <cell r="B3028" t="str">
            <v>High Efficiency Refrigeration Compressor</v>
          </cell>
          <cell r="F3028" t="str">
            <v>New</v>
          </cell>
          <cell r="G3028" t="str">
            <v>College and University</v>
          </cell>
          <cell r="M3028">
            <v>135.5</v>
          </cell>
        </row>
        <row r="3029">
          <cell r="B3029" t="str">
            <v>High Efficiency Refrigeration Compressor</v>
          </cell>
          <cell r="F3029" t="str">
            <v>New</v>
          </cell>
          <cell r="G3029" t="str">
            <v>Grocery</v>
          </cell>
          <cell r="M3029">
            <v>135.5</v>
          </cell>
        </row>
        <row r="3030">
          <cell r="B3030" t="str">
            <v>High Efficiency Refrigeration Compressor</v>
          </cell>
          <cell r="F3030" t="str">
            <v>New</v>
          </cell>
          <cell r="G3030" t="str">
            <v>Healthcare</v>
          </cell>
          <cell r="M3030">
            <v>135.5</v>
          </cell>
        </row>
        <row r="3031">
          <cell r="B3031" t="str">
            <v>High Efficiency Refrigeration Compressor</v>
          </cell>
          <cell r="F3031" t="str">
            <v>New</v>
          </cell>
          <cell r="G3031" t="str">
            <v>Hospitals</v>
          </cell>
          <cell r="M3031">
            <v>135.5</v>
          </cell>
        </row>
        <row r="3032">
          <cell r="B3032" t="str">
            <v>High Efficiency Refrigeration Compressor</v>
          </cell>
          <cell r="F3032" t="str">
            <v>New</v>
          </cell>
          <cell r="G3032" t="str">
            <v>Institutional</v>
          </cell>
          <cell r="M3032">
            <v>135.5</v>
          </cell>
        </row>
        <row r="3033">
          <cell r="B3033" t="str">
            <v>High Efficiency Refrigeration Compressor</v>
          </cell>
          <cell r="F3033" t="str">
            <v>New</v>
          </cell>
          <cell r="G3033" t="str">
            <v>Lodging/Hospitality</v>
          </cell>
          <cell r="M3033">
            <v>135.5</v>
          </cell>
        </row>
        <row r="3034">
          <cell r="B3034" t="str">
            <v>High Efficiency Refrigeration Compressor</v>
          </cell>
          <cell r="F3034" t="str">
            <v>New</v>
          </cell>
          <cell r="G3034" t="str">
            <v>Miscellaneous</v>
          </cell>
          <cell r="M3034">
            <v>135.5</v>
          </cell>
        </row>
        <row r="3035">
          <cell r="B3035" t="str">
            <v>High Efficiency Refrigeration Compressor</v>
          </cell>
          <cell r="F3035" t="str">
            <v>New</v>
          </cell>
          <cell r="G3035" t="str">
            <v>Offices</v>
          </cell>
          <cell r="M3035">
            <v>135.5</v>
          </cell>
        </row>
        <row r="3036">
          <cell r="B3036" t="str">
            <v>High Efficiency Refrigeration Compressor</v>
          </cell>
          <cell r="F3036" t="str">
            <v>New</v>
          </cell>
          <cell r="G3036" t="str">
            <v>Restaurants</v>
          </cell>
          <cell r="M3036">
            <v>135.5</v>
          </cell>
        </row>
        <row r="3037">
          <cell r="B3037" t="str">
            <v>High Efficiency Refrigeration Compressor</v>
          </cell>
          <cell r="F3037" t="str">
            <v>New</v>
          </cell>
          <cell r="G3037" t="str">
            <v>Retail</v>
          </cell>
          <cell r="M3037">
            <v>135.5</v>
          </cell>
        </row>
        <row r="3038">
          <cell r="B3038" t="str">
            <v>High Efficiency Refrigeration Compressor</v>
          </cell>
          <cell r="F3038" t="str">
            <v>New</v>
          </cell>
          <cell r="G3038" t="str">
            <v>Schools K-12</v>
          </cell>
          <cell r="M3038">
            <v>135.5</v>
          </cell>
        </row>
        <row r="3039">
          <cell r="B3039" t="str">
            <v>High Efficiency Refrigeration Compressor</v>
          </cell>
          <cell r="F3039" t="str">
            <v>New</v>
          </cell>
          <cell r="G3039" t="str">
            <v>Warehouse</v>
          </cell>
          <cell r="M3039">
            <v>135.5</v>
          </cell>
        </row>
        <row r="3040">
          <cell r="B3040" t="str">
            <v>High R-Value Glass Doors</v>
          </cell>
          <cell r="F3040" t="str">
            <v>Existing</v>
          </cell>
          <cell r="G3040" t="str">
            <v>Assembly</v>
          </cell>
          <cell r="M3040">
            <v>175</v>
          </cell>
        </row>
        <row r="3041">
          <cell r="B3041" t="str">
            <v>High R-Value Glass Doors</v>
          </cell>
          <cell r="F3041" t="str">
            <v>Existing</v>
          </cell>
          <cell r="G3041" t="str">
            <v>College and University</v>
          </cell>
          <cell r="M3041">
            <v>175</v>
          </cell>
        </row>
        <row r="3042">
          <cell r="B3042" t="str">
            <v>High R-Value Glass Doors</v>
          </cell>
          <cell r="F3042" t="str">
            <v>Existing</v>
          </cell>
          <cell r="G3042" t="str">
            <v>Grocery</v>
          </cell>
          <cell r="M3042">
            <v>175</v>
          </cell>
        </row>
        <row r="3043">
          <cell r="B3043" t="str">
            <v>High R-Value Glass Doors</v>
          </cell>
          <cell r="F3043" t="str">
            <v>Existing</v>
          </cell>
          <cell r="G3043" t="str">
            <v>Healthcare</v>
          </cell>
          <cell r="M3043">
            <v>175</v>
          </cell>
        </row>
        <row r="3044">
          <cell r="B3044" t="str">
            <v>High R-Value Glass Doors</v>
          </cell>
          <cell r="F3044" t="str">
            <v>Existing</v>
          </cell>
          <cell r="G3044" t="str">
            <v>Hospitals</v>
          </cell>
          <cell r="M3044">
            <v>175</v>
          </cell>
        </row>
        <row r="3045">
          <cell r="B3045" t="str">
            <v>High R-Value Glass Doors</v>
          </cell>
          <cell r="F3045" t="str">
            <v>Existing</v>
          </cell>
          <cell r="G3045" t="str">
            <v>Institutional</v>
          </cell>
          <cell r="M3045">
            <v>175</v>
          </cell>
        </row>
        <row r="3046">
          <cell r="B3046" t="str">
            <v>High R-Value Glass Doors</v>
          </cell>
          <cell r="F3046" t="str">
            <v>Existing</v>
          </cell>
          <cell r="G3046" t="str">
            <v>Lodging/Hospitality</v>
          </cell>
          <cell r="M3046">
            <v>175</v>
          </cell>
        </row>
        <row r="3047">
          <cell r="B3047" t="str">
            <v>High R-Value Glass Doors</v>
          </cell>
          <cell r="F3047" t="str">
            <v>Existing</v>
          </cell>
          <cell r="G3047" t="str">
            <v>Miscellaneous</v>
          </cell>
          <cell r="M3047">
            <v>175</v>
          </cell>
        </row>
        <row r="3048">
          <cell r="B3048" t="str">
            <v>High R-Value Glass Doors</v>
          </cell>
          <cell r="F3048" t="str">
            <v>Existing</v>
          </cell>
          <cell r="G3048" t="str">
            <v>Offices</v>
          </cell>
          <cell r="M3048">
            <v>175</v>
          </cell>
        </row>
        <row r="3049">
          <cell r="B3049" t="str">
            <v>High R-Value Glass Doors</v>
          </cell>
          <cell r="F3049" t="str">
            <v>Existing</v>
          </cell>
          <cell r="G3049" t="str">
            <v>Restaurants</v>
          </cell>
          <cell r="M3049">
            <v>175</v>
          </cell>
        </row>
        <row r="3050">
          <cell r="B3050" t="str">
            <v>High R-Value Glass Doors</v>
          </cell>
          <cell r="F3050" t="str">
            <v>Existing</v>
          </cell>
          <cell r="G3050" t="str">
            <v>Retail</v>
          </cell>
          <cell r="M3050">
            <v>175</v>
          </cell>
        </row>
        <row r="3051">
          <cell r="B3051" t="str">
            <v>High R-Value Glass Doors</v>
          </cell>
          <cell r="F3051" t="str">
            <v>Existing</v>
          </cell>
          <cell r="G3051" t="str">
            <v>Schools K-12</v>
          </cell>
          <cell r="M3051">
            <v>175</v>
          </cell>
        </row>
        <row r="3052">
          <cell r="B3052" t="str">
            <v>High R-Value Glass Doors</v>
          </cell>
          <cell r="F3052" t="str">
            <v>Existing</v>
          </cell>
          <cell r="G3052" t="str">
            <v>Warehouse</v>
          </cell>
          <cell r="M3052">
            <v>175</v>
          </cell>
        </row>
        <row r="3053">
          <cell r="B3053" t="str">
            <v>High R-Value Glass Doors</v>
          </cell>
          <cell r="F3053" t="str">
            <v>New</v>
          </cell>
          <cell r="G3053" t="str">
            <v>Assembly</v>
          </cell>
          <cell r="M3053">
            <v>0</v>
          </cell>
        </row>
        <row r="3054">
          <cell r="B3054" t="str">
            <v>High R-Value Glass Doors</v>
          </cell>
          <cell r="F3054" t="str">
            <v>New</v>
          </cell>
          <cell r="G3054" t="str">
            <v>College and University</v>
          </cell>
          <cell r="M3054">
            <v>0</v>
          </cell>
        </row>
        <row r="3055">
          <cell r="B3055" t="str">
            <v>High R-Value Glass Doors</v>
          </cell>
          <cell r="F3055" t="str">
            <v>New</v>
          </cell>
          <cell r="G3055" t="str">
            <v>Grocery</v>
          </cell>
          <cell r="M3055">
            <v>0</v>
          </cell>
        </row>
        <row r="3056">
          <cell r="B3056" t="str">
            <v>High R-Value Glass Doors</v>
          </cell>
          <cell r="F3056" t="str">
            <v>New</v>
          </cell>
          <cell r="G3056" t="str">
            <v>Healthcare</v>
          </cell>
          <cell r="M3056">
            <v>0</v>
          </cell>
        </row>
        <row r="3057">
          <cell r="B3057" t="str">
            <v>High R-Value Glass Doors</v>
          </cell>
          <cell r="F3057" t="str">
            <v>New</v>
          </cell>
          <cell r="G3057" t="str">
            <v>Hospitals</v>
          </cell>
          <cell r="M3057">
            <v>0</v>
          </cell>
        </row>
        <row r="3058">
          <cell r="B3058" t="str">
            <v>High R-Value Glass Doors</v>
          </cell>
          <cell r="F3058" t="str">
            <v>New</v>
          </cell>
          <cell r="G3058" t="str">
            <v>Institutional</v>
          </cell>
          <cell r="M3058">
            <v>0</v>
          </cell>
        </row>
        <row r="3059">
          <cell r="B3059" t="str">
            <v>High R-Value Glass Doors</v>
          </cell>
          <cell r="F3059" t="str">
            <v>New</v>
          </cell>
          <cell r="G3059" t="str">
            <v>Lodging/Hospitality</v>
          </cell>
          <cell r="M3059">
            <v>0</v>
          </cell>
        </row>
        <row r="3060">
          <cell r="B3060" t="str">
            <v>High R-Value Glass Doors</v>
          </cell>
          <cell r="F3060" t="str">
            <v>New</v>
          </cell>
          <cell r="G3060" t="str">
            <v>Miscellaneous</v>
          </cell>
          <cell r="M3060">
            <v>0</v>
          </cell>
        </row>
        <row r="3061">
          <cell r="B3061" t="str">
            <v>High R-Value Glass Doors</v>
          </cell>
          <cell r="F3061" t="str">
            <v>New</v>
          </cell>
          <cell r="G3061" t="str">
            <v>Offices</v>
          </cell>
          <cell r="M3061">
            <v>0</v>
          </cell>
        </row>
        <row r="3062">
          <cell r="B3062" t="str">
            <v>High R-Value Glass Doors</v>
          </cell>
          <cell r="F3062" t="str">
            <v>New</v>
          </cell>
          <cell r="G3062" t="str">
            <v>Restaurants</v>
          </cell>
          <cell r="M3062">
            <v>0</v>
          </cell>
        </row>
        <row r="3063">
          <cell r="B3063" t="str">
            <v>High R-Value Glass Doors</v>
          </cell>
          <cell r="F3063" t="str">
            <v>New</v>
          </cell>
          <cell r="G3063" t="str">
            <v>Retail</v>
          </cell>
          <cell r="M3063">
            <v>0</v>
          </cell>
        </row>
        <row r="3064">
          <cell r="B3064" t="str">
            <v>High R-Value Glass Doors</v>
          </cell>
          <cell r="F3064" t="str">
            <v>New</v>
          </cell>
          <cell r="G3064" t="str">
            <v>Schools K-12</v>
          </cell>
          <cell r="M3064">
            <v>0</v>
          </cell>
        </row>
        <row r="3065">
          <cell r="B3065" t="str">
            <v>High R-Value Glass Doors</v>
          </cell>
          <cell r="F3065" t="str">
            <v>New</v>
          </cell>
          <cell r="G3065" t="str">
            <v>Warehouse</v>
          </cell>
          <cell r="M3065">
            <v>0</v>
          </cell>
        </row>
        <row r="3066">
          <cell r="B3066" t="str">
            <v>Night Covers for Display Cases</v>
          </cell>
          <cell r="F3066" t="str">
            <v>Existing</v>
          </cell>
          <cell r="G3066" t="str">
            <v>Assembly</v>
          </cell>
          <cell r="M3066">
            <v>103.31184690958331</v>
          </cell>
        </row>
        <row r="3067">
          <cell r="B3067" t="str">
            <v>Night Covers for Display Cases</v>
          </cell>
          <cell r="F3067" t="str">
            <v>Existing</v>
          </cell>
          <cell r="G3067" t="str">
            <v>College and University</v>
          </cell>
          <cell r="M3067">
            <v>103.31184690958331</v>
          </cell>
        </row>
        <row r="3068">
          <cell r="B3068" t="str">
            <v>Night Covers for Display Cases</v>
          </cell>
          <cell r="F3068" t="str">
            <v>Existing</v>
          </cell>
          <cell r="G3068" t="str">
            <v>Grocery</v>
          </cell>
          <cell r="M3068">
            <v>103.31184690958331</v>
          </cell>
        </row>
        <row r="3069">
          <cell r="B3069" t="str">
            <v>Night Covers for Display Cases</v>
          </cell>
          <cell r="F3069" t="str">
            <v>Existing</v>
          </cell>
          <cell r="G3069" t="str">
            <v>Healthcare</v>
          </cell>
          <cell r="M3069">
            <v>103.31184690958331</v>
          </cell>
        </row>
        <row r="3070">
          <cell r="B3070" t="str">
            <v>Night Covers for Display Cases</v>
          </cell>
          <cell r="F3070" t="str">
            <v>Existing</v>
          </cell>
          <cell r="G3070" t="str">
            <v>Hospitals</v>
          </cell>
          <cell r="M3070">
            <v>103.31184690958331</v>
          </cell>
        </row>
        <row r="3071">
          <cell r="B3071" t="str">
            <v>Night Covers for Display Cases</v>
          </cell>
          <cell r="F3071" t="str">
            <v>Existing</v>
          </cell>
          <cell r="G3071" t="str">
            <v>Institutional</v>
          </cell>
          <cell r="M3071">
            <v>103.31184690958331</v>
          </cell>
        </row>
        <row r="3072">
          <cell r="B3072" t="str">
            <v>Night Covers for Display Cases</v>
          </cell>
          <cell r="F3072" t="str">
            <v>Existing</v>
          </cell>
          <cell r="G3072" t="str">
            <v>Lodging/Hospitality</v>
          </cell>
          <cell r="M3072">
            <v>103.31184690958331</v>
          </cell>
        </row>
        <row r="3073">
          <cell r="B3073" t="str">
            <v>Night Covers for Display Cases</v>
          </cell>
          <cell r="F3073" t="str">
            <v>Existing</v>
          </cell>
          <cell r="G3073" t="str">
            <v>Miscellaneous</v>
          </cell>
          <cell r="M3073">
            <v>103.31184690958331</v>
          </cell>
        </row>
        <row r="3074">
          <cell r="B3074" t="str">
            <v>Night Covers for Display Cases</v>
          </cell>
          <cell r="F3074" t="str">
            <v>Existing</v>
          </cell>
          <cell r="G3074" t="str">
            <v>Offices</v>
          </cell>
          <cell r="M3074">
            <v>103.31184690958331</v>
          </cell>
        </row>
        <row r="3075">
          <cell r="B3075" t="str">
            <v>Night Covers for Display Cases</v>
          </cell>
          <cell r="F3075" t="str">
            <v>Existing</v>
          </cell>
          <cell r="G3075" t="str">
            <v>Restaurants</v>
          </cell>
          <cell r="M3075">
            <v>103.31184690958331</v>
          </cell>
        </row>
        <row r="3076">
          <cell r="B3076" t="str">
            <v>Night Covers for Display Cases</v>
          </cell>
          <cell r="F3076" t="str">
            <v>Existing</v>
          </cell>
          <cell r="G3076" t="str">
            <v>Retail</v>
          </cell>
          <cell r="M3076">
            <v>103.31184690958331</v>
          </cell>
        </row>
        <row r="3077">
          <cell r="B3077" t="str">
            <v>Night Covers for Display Cases</v>
          </cell>
          <cell r="F3077" t="str">
            <v>Existing</v>
          </cell>
          <cell r="G3077" t="str">
            <v>Schools K-12</v>
          </cell>
          <cell r="M3077">
            <v>103.31184690958331</v>
          </cell>
        </row>
        <row r="3078">
          <cell r="B3078" t="str">
            <v>Night Covers for Display Cases</v>
          </cell>
          <cell r="F3078" t="str">
            <v>Existing</v>
          </cell>
          <cell r="G3078" t="str">
            <v>Warehouse</v>
          </cell>
          <cell r="M3078">
            <v>103.31184690958331</v>
          </cell>
        </row>
        <row r="3079">
          <cell r="B3079" t="str">
            <v>Night Covers for Display Cases</v>
          </cell>
          <cell r="F3079" t="str">
            <v>New</v>
          </cell>
          <cell r="G3079" t="str">
            <v>Assembly</v>
          </cell>
          <cell r="M3079">
            <v>103.31184690958331</v>
          </cell>
        </row>
        <row r="3080">
          <cell r="B3080" t="str">
            <v>Night Covers for Display Cases</v>
          </cell>
          <cell r="F3080" t="str">
            <v>New</v>
          </cell>
          <cell r="G3080" t="str">
            <v>College and University</v>
          </cell>
          <cell r="M3080">
            <v>103.31184690958331</v>
          </cell>
        </row>
        <row r="3081">
          <cell r="B3081" t="str">
            <v>Night Covers for Display Cases</v>
          </cell>
          <cell r="F3081" t="str">
            <v>New</v>
          </cell>
          <cell r="G3081" t="str">
            <v>Grocery</v>
          </cell>
          <cell r="M3081">
            <v>103.31184690958331</v>
          </cell>
        </row>
        <row r="3082">
          <cell r="B3082" t="str">
            <v>Night Covers for Display Cases</v>
          </cell>
          <cell r="F3082" t="str">
            <v>New</v>
          </cell>
          <cell r="G3082" t="str">
            <v>Healthcare</v>
          </cell>
          <cell r="M3082">
            <v>103.31184690958331</v>
          </cell>
        </row>
        <row r="3083">
          <cell r="B3083" t="str">
            <v>Night Covers for Display Cases</v>
          </cell>
          <cell r="F3083" t="str">
            <v>New</v>
          </cell>
          <cell r="G3083" t="str">
            <v>Hospitals</v>
          </cell>
          <cell r="M3083">
            <v>103.31184690958331</v>
          </cell>
        </row>
        <row r="3084">
          <cell r="B3084" t="str">
            <v>Night Covers for Display Cases</v>
          </cell>
          <cell r="F3084" t="str">
            <v>New</v>
          </cell>
          <cell r="G3084" t="str">
            <v>Institutional</v>
          </cell>
          <cell r="M3084">
            <v>103.31184690958331</v>
          </cell>
        </row>
        <row r="3085">
          <cell r="B3085" t="str">
            <v>Night Covers for Display Cases</v>
          </cell>
          <cell r="F3085" t="str">
            <v>New</v>
          </cell>
          <cell r="G3085" t="str">
            <v>Lodging/Hospitality</v>
          </cell>
          <cell r="M3085">
            <v>103.31184690958331</v>
          </cell>
        </row>
        <row r="3086">
          <cell r="B3086" t="str">
            <v>Night Covers for Display Cases</v>
          </cell>
          <cell r="F3086" t="str">
            <v>New</v>
          </cell>
          <cell r="G3086" t="str">
            <v>Miscellaneous</v>
          </cell>
          <cell r="M3086">
            <v>103.31184690958331</v>
          </cell>
        </row>
        <row r="3087">
          <cell r="B3087" t="str">
            <v>Night Covers for Display Cases</v>
          </cell>
          <cell r="F3087" t="str">
            <v>New</v>
          </cell>
          <cell r="G3087" t="str">
            <v>Offices</v>
          </cell>
          <cell r="M3087">
            <v>103.31184690958331</v>
          </cell>
        </row>
        <row r="3088">
          <cell r="B3088" t="str">
            <v>Night Covers for Display Cases</v>
          </cell>
          <cell r="F3088" t="str">
            <v>New</v>
          </cell>
          <cell r="G3088" t="str">
            <v>Restaurants</v>
          </cell>
          <cell r="M3088">
            <v>103.31184690958331</v>
          </cell>
        </row>
        <row r="3089">
          <cell r="B3089" t="str">
            <v>Night Covers for Display Cases</v>
          </cell>
          <cell r="F3089" t="str">
            <v>New</v>
          </cell>
          <cell r="G3089" t="str">
            <v>Retail</v>
          </cell>
          <cell r="M3089">
            <v>103.31184690958331</v>
          </cell>
        </row>
        <row r="3090">
          <cell r="B3090" t="str">
            <v>Night Covers for Display Cases</v>
          </cell>
          <cell r="F3090" t="str">
            <v>New</v>
          </cell>
          <cell r="G3090" t="str">
            <v>Schools K-12</v>
          </cell>
          <cell r="M3090">
            <v>103.31184690958331</v>
          </cell>
        </row>
        <row r="3091">
          <cell r="B3091" t="str">
            <v>Night Covers for Display Cases</v>
          </cell>
          <cell r="F3091" t="str">
            <v>New</v>
          </cell>
          <cell r="G3091" t="str">
            <v>Warehouse</v>
          </cell>
          <cell r="M3091">
            <v>103.31184690958331</v>
          </cell>
        </row>
        <row r="3092">
          <cell r="B3092" t="str">
            <v>PSC to ECM Evaporator Fan Motor (Reach-In)</v>
          </cell>
          <cell r="F3092" t="str">
            <v>Existing</v>
          </cell>
          <cell r="G3092" t="str">
            <v>Assembly</v>
          </cell>
          <cell r="M3092">
            <v>503.93240816326545</v>
          </cell>
        </row>
        <row r="3093">
          <cell r="B3093" t="str">
            <v>PSC to ECM Evaporator Fan Motor (Reach-In)</v>
          </cell>
          <cell r="F3093" t="str">
            <v>Existing</v>
          </cell>
          <cell r="G3093" t="str">
            <v>College and University</v>
          </cell>
          <cell r="M3093">
            <v>503.93240816326545</v>
          </cell>
        </row>
        <row r="3094">
          <cell r="B3094" t="str">
            <v>PSC to ECM Evaporator Fan Motor (Reach-In)</v>
          </cell>
          <cell r="F3094" t="str">
            <v>Existing</v>
          </cell>
          <cell r="G3094" t="str">
            <v>Grocery</v>
          </cell>
          <cell r="M3094">
            <v>503.93240816326545</v>
          </cell>
        </row>
        <row r="3095">
          <cell r="B3095" t="str">
            <v>PSC to ECM Evaporator Fan Motor (Reach-In)</v>
          </cell>
          <cell r="F3095" t="str">
            <v>Existing</v>
          </cell>
          <cell r="G3095" t="str">
            <v>Healthcare</v>
          </cell>
          <cell r="M3095">
            <v>503.93240816326545</v>
          </cell>
        </row>
        <row r="3096">
          <cell r="B3096" t="str">
            <v>PSC to ECM Evaporator Fan Motor (Reach-In)</v>
          </cell>
          <cell r="F3096" t="str">
            <v>Existing</v>
          </cell>
          <cell r="G3096" t="str">
            <v>Hospitals</v>
          </cell>
          <cell r="M3096">
            <v>503.93240816326545</v>
          </cell>
        </row>
        <row r="3097">
          <cell r="B3097" t="str">
            <v>PSC to ECM Evaporator Fan Motor (Reach-In)</v>
          </cell>
          <cell r="F3097" t="str">
            <v>Existing</v>
          </cell>
          <cell r="G3097" t="str">
            <v>Institutional</v>
          </cell>
          <cell r="M3097">
            <v>503.93240816326545</v>
          </cell>
        </row>
        <row r="3098">
          <cell r="B3098" t="str">
            <v>PSC to ECM Evaporator Fan Motor (Reach-In)</v>
          </cell>
          <cell r="F3098" t="str">
            <v>Existing</v>
          </cell>
          <cell r="G3098" t="str">
            <v>Lodging/Hospitality</v>
          </cell>
          <cell r="M3098">
            <v>503.93240816326545</v>
          </cell>
        </row>
        <row r="3099">
          <cell r="B3099" t="str">
            <v>PSC to ECM Evaporator Fan Motor (Reach-In)</v>
          </cell>
          <cell r="F3099" t="str">
            <v>Existing</v>
          </cell>
          <cell r="G3099" t="str">
            <v>Miscellaneous</v>
          </cell>
          <cell r="M3099">
            <v>503.93240816326545</v>
          </cell>
        </row>
        <row r="3100">
          <cell r="B3100" t="str">
            <v>PSC to ECM Evaporator Fan Motor (Reach-In)</v>
          </cell>
          <cell r="F3100" t="str">
            <v>Existing</v>
          </cell>
          <cell r="G3100" t="str">
            <v>Offices</v>
          </cell>
          <cell r="M3100">
            <v>503.93240816326545</v>
          </cell>
        </row>
        <row r="3101">
          <cell r="B3101" t="str">
            <v>PSC to ECM Evaporator Fan Motor (Reach-In)</v>
          </cell>
          <cell r="F3101" t="str">
            <v>Existing</v>
          </cell>
          <cell r="G3101" t="str">
            <v>Restaurants</v>
          </cell>
          <cell r="M3101">
            <v>503.93240816326545</v>
          </cell>
        </row>
        <row r="3102">
          <cell r="B3102" t="str">
            <v>PSC to ECM Evaporator Fan Motor (Reach-In)</v>
          </cell>
          <cell r="F3102" t="str">
            <v>Existing</v>
          </cell>
          <cell r="G3102" t="str">
            <v>Retail</v>
          </cell>
          <cell r="M3102">
            <v>503.93240816326545</v>
          </cell>
        </row>
        <row r="3103">
          <cell r="B3103" t="str">
            <v>PSC to ECM Evaporator Fan Motor (Reach-In)</v>
          </cell>
          <cell r="F3103" t="str">
            <v>Existing</v>
          </cell>
          <cell r="G3103" t="str">
            <v>Schools K-12</v>
          </cell>
          <cell r="M3103">
            <v>503.93240816326545</v>
          </cell>
        </row>
        <row r="3104">
          <cell r="B3104" t="str">
            <v>PSC to ECM Evaporator Fan Motor (Reach-In)</v>
          </cell>
          <cell r="F3104" t="str">
            <v>Existing</v>
          </cell>
          <cell r="G3104" t="str">
            <v>Warehouse</v>
          </cell>
          <cell r="M3104">
            <v>503.93240816326545</v>
          </cell>
        </row>
        <row r="3105">
          <cell r="B3105" t="str">
            <v>PSC to ECM Evaporator Fan Motor (Reach-In)</v>
          </cell>
          <cell r="F3105" t="str">
            <v>New</v>
          </cell>
          <cell r="G3105" t="str">
            <v>Assembly</v>
          </cell>
          <cell r="M3105">
            <v>503.93240816326545</v>
          </cell>
        </row>
        <row r="3106">
          <cell r="B3106" t="str">
            <v>PSC to ECM Evaporator Fan Motor (Reach-In)</v>
          </cell>
          <cell r="F3106" t="str">
            <v>New</v>
          </cell>
          <cell r="G3106" t="str">
            <v>College and University</v>
          </cell>
          <cell r="M3106">
            <v>503.93240816326545</v>
          </cell>
        </row>
        <row r="3107">
          <cell r="B3107" t="str">
            <v>PSC to ECM Evaporator Fan Motor (Reach-In)</v>
          </cell>
          <cell r="F3107" t="str">
            <v>New</v>
          </cell>
          <cell r="G3107" t="str">
            <v>Grocery</v>
          </cell>
          <cell r="M3107">
            <v>503.93240816326545</v>
          </cell>
        </row>
        <row r="3108">
          <cell r="B3108" t="str">
            <v>PSC to ECM Evaporator Fan Motor (Reach-In)</v>
          </cell>
          <cell r="F3108" t="str">
            <v>New</v>
          </cell>
          <cell r="G3108" t="str">
            <v>Healthcare</v>
          </cell>
          <cell r="M3108">
            <v>503.93240816326545</v>
          </cell>
        </row>
        <row r="3109">
          <cell r="B3109" t="str">
            <v>PSC to ECM Evaporator Fan Motor (Reach-In)</v>
          </cell>
          <cell r="F3109" t="str">
            <v>New</v>
          </cell>
          <cell r="G3109" t="str">
            <v>Hospitals</v>
          </cell>
          <cell r="M3109">
            <v>503.93240816326545</v>
          </cell>
        </row>
        <row r="3110">
          <cell r="B3110" t="str">
            <v>PSC to ECM Evaporator Fan Motor (Reach-In)</v>
          </cell>
          <cell r="F3110" t="str">
            <v>New</v>
          </cell>
          <cell r="G3110" t="str">
            <v>Institutional</v>
          </cell>
          <cell r="M3110">
            <v>503.93240816326545</v>
          </cell>
        </row>
        <row r="3111">
          <cell r="B3111" t="str">
            <v>PSC to ECM Evaporator Fan Motor (Reach-In)</v>
          </cell>
          <cell r="F3111" t="str">
            <v>New</v>
          </cell>
          <cell r="G3111" t="str">
            <v>Lodging/Hospitality</v>
          </cell>
          <cell r="M3111">
            <v>503.93240816326545</v>
          </cell>
        </row>
        <row r="3112">
          <cell r="B3112" t="str">
            <v>PSC to ECM Evaporator Fan Motor (Reach-In)</v>
          </cell>
          <cell r="F3112" t="str">
            <v>New</v>
          </cell>
          <cell r="G3112" t="str">
            <v>Miscellaneous</v>
          </cell>
          <cell r="M3112">
            <v>503.93240816326545</v>
          </cell>
        </row>
        <row r="3113">
          <cell r="B3113" t="str">
            <v>PSC to ECM Evaporator Fan Motor (Reach-In)</v>
          </cell>
          <cell r="F3113" t="str">
            <v>New</v>
          </cell>
          <cell r="G3113" t="str">
            <v>Offices</v>
          </cell>
          <cell r="M3113">
            <v>503.93240816326545</v>
          </cell>
        </row>
        <row r="3114">
          <cell r="B3114" t="str">
            <v>PSC to ECM Evaporator Fan Motor (Reach-In)</v>
          </cell>
          <cell r="F3114" t="str">
            <v>New</v>
          </cell>
          <cell r="G3114" t="str">
            <v>Restaurants</v>
          </cell>
          <cell r="M3114">
            <v>503.93240816326545</v>
          </cell>
        </row>
        <row r="3115">
          <cell r="B3115" t="str">
            <v>PSC to ECM Evaporator Fan Motor (Reach-In)</v>
          </cell>
          <cell r="F3115" t="str">
            <v>New</v>
          </cell>
          <cell r="G3115" t="str">
            <v>Retail</v>
          </cell>
          <cell r="M3115">
            <v>503.93240816326545</v>
          </cell>
        </row>
        <row r="3116">
          <cell r="B3116" t="str">
            <v>PSC to ECM Evaporator Fan Motor (Reach-In)</v>
          </cell>
          <cell r="F3116" t="str">
            <v>New</v>
          </cell>
          <cell r="G3116" t="str">
            <v>Schools K-12</v>
          </cell>
          <cell r="M3116">
            <v>503.93240816326545</v>
          </cell>
        </row>
        <row r="3117">
          <cell r="B3117" t="str">
            <v>PSC to ECM Evaporator Fan Motor (Reach-In)</v>
          </cell>
          <cell r="F3117" t="str">
            <v>New</v>
          </cell>
          <cell r="G3117" t="str">
            <v>Warehouse</v>
          </cell>
          <cell r="M3117">
            <v>503.93240816326545</v>
          </cell>
        </row>
        <row r="3118">
          <cell r="B3118" t="str">
            <v>PSC to ECM Evaporator Fan Motor (Walk-In, Refrigerator)</v>
          </cell>
          <cell r="F3118" t="str">
            <v>Existing</v>
          </cell>
          <cell r="G3118" t="str">
            <v>Assembly</v>
          </cell>
          <cell r="M3118">
            <v>327.05161273469389</v>
          </cell>
        </row>
        <row r="3119">
          <cell r="B3119" t="str">
            <v>PSC to ECM Evaporator Fan Motor (Walk-In, Refrigerator)</v>
          </cell>
          <cell r="F3119" t="str">
            <v>Existing</v>
          </cell>
          <cell r="G3119" t="str">
            <v>College and University</v>
          </cell>
          <cell r="M3119">
            <v>327.05161273469389</v>
          </cell>
        </row>
        <row r="3120">
          <cell r="B3120" t="str">
            <v>PSC to ECM Evaporator Fan Motor (Walk-In, Refrigerator)</v>
          </cell>
          <cell r="F3120" t="str">
            <v>Existing</v>
          </cell>
          <cell r="G3120" t="str">
            <v>Grocery</v>
          </cell>
          <cell r="M3120">
            <v>327.05161273469389</v>
          </cell>
        </row>
        <row r="3121">
          <cell r="B3121" t="str">
            <v>PSC to ECM Evaporator Fan Motor (Walk-In, Refrigerator)</v>
          </cell>
          <cell r="F3121" t="str">
            <v>Existing</v>
          </cell>
          <cell r="G3121" t="str">
            <v>Healthcare</v>
          </cell>
          <cell r="M3121">
            <v>327.05161273469389</v>
          </cell>
        </row>
        <row r="3122">
          <cell r="B3122" t="str">
            <v>PSC to ECM Evaporator Fan Motor (Walk-In, Refrigerator)</v>
          </cell>
          <cell r="F3122" t="str">
            <v>Existing</v>
          </cell>
          <cell r="G3122" t="str">
            <v>Hospitals</v>
          </cell>
          <cell r="M3122">
            <v>327.05161273469389</v>
          </cell>
        </row>
        <row r="3123">
          <cell r="B3123" t="str">
            <v>PSC to ECM Evaporator Fan Motor (Walk-In, Refrigerator)</v>
          </cell>
          <cell r="F3123" t="str">
            <v>Existing</v>
          </cell>
          <cell r="G3123" t="str">
            <v>Institutional</v>
          </cell>
          <cell r="M3123">
            <v>327.05161273469389</v>
          </cell>
        </row>
        <row r="3124">
          <cell r="B3124" t="str">
            <v>PSC to ECM Evaporator Fan Motor (Walk-In, Refrigerator)</v>
          </cell>
          <cell r="F3124" t="str">
            <v>Existing</v>
          </cell>
          <cell r="G3124" t="str">
            <v>Lodging/Hospitality</v>
          </cell>
          <cell r="M3124">
            <v>327.05161273469389</v>
          </cell>
        </row>
        <row r="3125">
          <cell r="B3125" t="str">
            <v>PSC to ECM Evaporator Fan Motor (Walk-In, Refrigerator)</v>
          </cell>
          <cell r="F3125" t="str">
            <v>Existing</v>
          </cell>
          <cell r="G3125" t="str">
            <v>Miscellaneous</v>
          </cell>
          <cell r="M3125">
            <v>327.05161273469389</v>
          </cell>
        </row>
        <row r="3126">
          <cell r="B3126" t="str">
            <v>PSC to ECM Evaporator Fan Motor (Walk-In, Refrigerator)</v>
          </cell>
          <cell r="F3126" t="str">
            <v>Existing</v>
          </cell>
          <cell r="G3126" t="str">
            <v>Offices</v>
          </cell>
          <cell r="M3126">
            <v>327.05161273469389</v>
          </cell>
        </row>
        <row r="3127">
          <cell r="B3127" t="str">
            <v>PSC to ECM Evaporator Fan Motor (Walk-In, Refrigerator)</v>
          </cell>
          <cell r="F3127" t="str">
            <v>Existing</v>
          </cell>
          <cell r="G3127" t="str">
            <v>Restaurants</v>
          </cell>
          <cell r="M3127">
            <v>327.05161273469389</v>
          </cell>
        </row>
        <row r="3128">
          <cell r="B3128" t="str">
            <v>PSC to ECM Evaporator Fan Motor (Walk-In, Refrigerator)</v>
          </cell>
          <cell r="F3128" t="str">
            <v>Existing</v>
          </cell>
          <cell r="G3128" t="str">
            <v>Retail</v>
          </cell>
          <cell r="M3128">
            <v>327.05161273469389</v>
          </cell>
        </row>
        <row r="3129">
          <cell r="B3129" t="str">
            <v>PSC to ECM Evaporator Fan Motor (Walk-In, Refrigerator)</v>
          </cell>
          <cell r="F3129" t="str">
            <v>Existing</v>
          </cell>
          <cell r="G3129" t="str">
            <v>Schools K-12</v>
          </cell>
          <cell r="M3129">
            <v>327.05161273469389</v>
          </cell>
        </row>
        <row r="3130">
          <cell r="B3130" t="str">
            <v>PSC to ECM Evaporator Fan Motor (Walk-In, Refrigerator)</v>
          </cell>
          <cell r="F3130" t="str">
            <v>Existing</v>
          </cell>
          <cell r="G3130" t="str">
            <v>Warehouse</v>
          </cell>
          <cell r="M3130">
            <v>327.05161273469389</v>
          </cell>
        </row>
        <row r="3131">
          <cell r="B3131" t="str">
            <v>PSC to ECM Evaporator Fan Motor (Walk-In, Refrigerator)</v>
          </cell>
          <cell r="F3131" t="str">
            <v>New</v>
          </cell>
          <cell r="G3131" t="str">
            <v>Assembly</v>
          </cell>
          <cell r="M3131">
            <v>327.05161273469389</v>
          </cell>
        </row>
        <row r="3132">
          <cell r="B3132" t="str">
            <v>PSC to ECM Evaporator Fan Motor (Walk-In, Refrigerator)</v>
          </cell>
          <cell r="F3132" t="str">
            <v>New</v>
          </cell>
          <cell r="G3132" t="str">
            <v>College and University</v>
          </cell>
          <cell r="M3132">
            <v>327.05161273469389</v>
          </cell>
        </row>
        <row r="3133">
          <cell r="B3133" t="str">
            <v>PSC to ECM Evaporator Fan Motor (Walk-In, Refrigerator)</v>
          </cell>
          <cell r="F3133" t="str">
            <v>New</v>
          </cell>
          <cell r="G3133" t="str">
            <v>Grocery</v>
          </cell>
          <cell r="M3133">
            <v>327.05161273469389</v>
          </cell>
        </row>
        <row r="3134">
          <cell r="B3134" t="str">
            <v>PSC to ECM Evaporator Fan Motor (Walk-In, Refrigerator)</v>
          </cell>
          <cell r="F3134" t="str">
            <v>New</v>
          </cell>
          <cell r="G3134" t="str">
            <v>Healthcare</v>
          </cell>
          <cell r="M3134">
            <v>327.05161273469389</v>
          </cell>
        </row>
        <row r="3135">
          <cell r="B3135" t="str">
            <v>PSC to ECM Evaporator Fan Motor (Walk-In, Refrigerator)</v>
          </cell>
          <cell r="F3135" t="str">
            <v>New</v>
          </cell>
          <cell r="G3135" t="str">
            <v>Hospitals</v>
          </cell>
          <cell r="M3135">
            <v>327.05161273469389</v>
          </cell>
        </row>
        <row r="3136">
          <cell r="B3136" t="str">
            <v>PSC to ECM Evaporator Fan Motor (Walk-In, Refrigerator)</v>
          </cell>
          <cell r="F3136" t="str">
            <v>New</v>
          </cell>
          <cell r="G3136" t="str">
            <v>Institutional</v>
          </cell>
          <cell r="M3136">
            <v>327.05161273469389</v>
          </cell>
        </row>
        <row r="3137">
          <cell r="B3137" t="str">
            <v>PSC to ECM Evaporator Fan Motor (Walk-In, Refrigerator)</v>
          </cell>
          <cell r="F3137" t="str">
            <v>New</v>
          </cell>
          <cell r="G3137" t="str">
            <v>Lodging/Hospitality</v>
          </cell>
          <cell r="M3137">
            <v>327.05161273469389</v>
          </cell>
        </row>
        <row r="3138">
          <cell r="B3138" t="str">
            <v>PSC to ECM Evaporator Fan Motor (Walk-In, Refrigerator)</v>
          </cell>
          <cell r="F3138" t="str">
            <v>New</v>
          </cell>
          <cell r="G3138" t="str">
            <v>Miscellaneous</v>
          </cell>
          <cell r="M3138">
            <v>327.05161273469389</v>
          </cell>
        </row>
        <row r="3139">
          <cell r="B3139" t="str">
            <v>PSC to ECM Evaporator Fan Motor (Walk-In, Refrigerator)</v>
          </cell>
          <cell r="F3139" t="str">
            <v>New</v>
          </cell>
          <cell r="G3139" t="str">
            <v>Offices</v>
          </cell>
          <cell r="M3139">
            <v>327.05161273469389</v>
          </cell>
        </row>
        <row r="3140">
          <cell r="B3140" t="str">
            <v>PSC to ECM Evaporator Fan Motor (Walk-In, Refrigerator)</v>
          </cell>
          <cell r="F3140" t="str">
            <v>New</v>
          </cell>
          <cell r="G3140" t="str">
            <v>Restaurants</v>
          </cell>
          <cell r="M3140">
            <v>327.05161273469389</v>
          </cell>
        </row>
        <row r="3141">
          <cell r="B3141" t="str">
            <v>PSC to ECM Evaporator Fan Motor (Walk-In, Refrigerator)</v>
          </cell>
          <cell r="F3141" t="str">
            <v>New</v>
          </cell>
          <cell r="G3141" t="str">
            <v>Retail</v>
          </cell>
          <cell r="M3141">
            <v>327.05161273469389</v>
          </cell>
        </row>
        <row r="3142">
          <cell r="B3142" t="str">
            <v>PSC to ECM Evaporator Fan Motor (Walk-In, Refrigerator)</v>
          </cell>
          <cell r="F3142" t="str">
            <v>New</v>
          </cell>
          <cell r="G3142" t="str">
            <v>Schools K-12</v>
          </cell>
          <cell r="M3142">
            <v>327.05161273469389</v>
          </cell>
        </row>
        <row r="3143">
          <cell r="B3143" t="str">
            <v>PSC to ECM Evaporator Fan Motor (Walk-In, Refrigerator)</v>
          </cell>
          <cell r="F3143" t="str">
            <v>New</v>
          </cell>
          <cell r="G3143" t="str">
            <v>Warehouse</v>
          </cell>
          <cell r="M3143">
            <v>327.05161273469389</v>
          </cell>
        </row>
        <row r="3144">
          <cell r="B3144" t="str">
            <v>Refrigerated Display Case Lighting Controls</v>
          </cell>
          <cell r="F3144" t="str">
            <v>Existing</v>
          </cell>
          <cell r="G3144" t="str">
            <v>Assembly</v>
          </cell>
          <cell r="M3144">
            <v>61.436052479999994</v>
          </cell>
        </row>
        <row r="3145">
          <cell r="B3145" t="str">
            <v>Refrigerated Display Case Lighting Controls</v>
          </cell>
          <cell r="F3145" t="str">
            <v>Existing</v>
          </cell>
          <cell r="G3145" t="str">
            <v>College and University</v>
          </cell>
          <cell r="M3145">
            <v>61.436052479999994</v>
          </cell>
        </row>
        <row r="3146">
          <cell r="B3146" t="str">
            <v>Refrigerated Display Case Lighting Controls</v>
          </cell>
          <cell r="F3146" t="str">
            <v>Existing</v>
          </cell>
          <cell r="G3146" t="str">
            <v>Grocery</v>
          </cell>
          <cell r="M3146">
            <v>61.436052479999994</v>
          </cell>
        </row>
        <row r="3147">
          <cell r="B3147" t="str">
            <v>Refrigerated Display Case Lighting Controls</v>
          </cell>
          <cell r="F3147" t="str">
            <v>Existing</v>
          </cell>
          <cell r="G3147" t="str">
            <v>Healthcare</v>
          </cell>
          <cell r="M3147">
            <v>61.436052479999994</v>
          </cell>
        </row>
        <row r="3148">
          <cell r="B3148" t="str">
            <v>Refrigerated Display Case Lighting Controls</v>
          </cell>
          <cell r="F3148" t="str">
            <v>Existing</v>
          </cell>
          <cell r="G3148" t="str">
            <v>Hospitals</v>
          </cell>
          <cell r="M3148">
            <v>61.436052479999994</v>
          </cell>
        </row>
        <row r="3149">
          <cell r="B3149" t="str">
            <v>Refrigerated Display Case Lighting Controls</v>
          </cell>
          <cell r="F3149" t="str">
            <v>Existing</v>
          </cell>
          <cell r="G3149" t="str">
            <v>Institutional</v>
          </cell>
          <cell r="M3149">
            <v>61.436052479999994</v>
          </cell>
        </row>
        <row r="3150">
          <cell r="B3150" t="str">
            <v>Refrigerated Display Case Lighting Controls</v>
          </cell>
          <cell r="F3150" t="str">
            <v>Existing</v>
          </cell>
          <cell r="G3150" t="str">
            <v>Lodging/Hospitality</v>
          </cell>
          <cell r="M3150">
            <v>61.436052479999994</v>
          </cell>
        </row>
        <row r="3151">
          <cell r="B3151" t="str">
            <v>Refrigerated Display Case Lighting Controls</v>
          </cell>
          <cell r="F3151" t="str">
            <v>Existing</v>
          </cell>
          <cell r="G3151" t="str">
            <v>Miscellaneous</v>
          </cell>
          <cell r="M3151">
            <v>61.436052479999994</v>
          </cell>
        </row>
        <row r="3152">
          <cell r="B3152" t="str">
            <v>Refrigerated Display Case Lighting Controls</v>
          </cell>
          <cell r="F3152" t="str">
            <v>Existing</v>
          </cell>
          <cell r="G3152" t="str">
            <v>Offices</v>
          </cell>
          <cell r="M3152">
            <v>61.436052479999994</v>
          </cell>
        </row>
        <row r="3153">
          <cell r="B3153" t="str">
            <v>Refrigerated Display Case Lighting Controls</v>
          </cell>
          <cell r="F3153" t="str">
            <v>Existing</v>
          </cell>
          <cell r="G3153" t="str">
            <v>Restaurants</v>
          </cell>
          <cell r="M3153">
            <v>61.436052479999994</v>
          </cell>
        </row>
        <row r="3154">
          <cell r="B3154" t="str">
            <v>Refrigerated Display Case Lighting Controls</v>
          </cell>
          <cell r="F3154" t="str">
            <v>Existing</v>
          </cell>
          <cell r="G3154" t="str">
            <v>Retail</v>
          </cell>
          <cell r="M3154">
            <v>61.436052479999994</v>
          </cell>
        </row>
        <row r="3155">
          <cell r="B3155" t="str">
            <v>Refrigerated Display Case Lighting Controls</v>
          </cell>
          <cell r="F3155" t="str">
            <v>Existing</v>
          </cell>
          <cell r="G3155" t="str">
            <v>Schools K-12</v>
          </cell>
          <cell r="M3155">
            <v>61.436052479999994</v>
          </cell>
        </row>
        <row r="3156">
          <cell r="B3156" t="str">
            <v>Refrigerated Display Case Lighting Controls</v>
          </cell>
          <cell r="F3156" t="str">
            <v>Existing</v>
          </cell>
          <cell r="G3156" t="str">
            <v>Warehouse</v>
          </cell>
          <cell r="M3156">
            <v>61.436052479999994</v>
          </cell>
        </row>
        <row r="3157">
          <cell r="B3157" t="str">
            <v>Refrigerated Display Case Lighting Controls</v>
          </cell>
          <cell r="F3157" t="str">
            <v>New</v>
          </cell>
          <cell r="G3157" t="str">
            <v>Assembly</v>
          </cell>
          <cell r="M3157">
            <v>22.798535099999995</v>
          </cell>
        </row>
        <row r="3158">
          <cell r="B3158" t="str">
            <v>Refrigerated Display Case Lighting Controls</v>
          </cell>
          <cell r="F3158" t="str">
            <v>New</v>
          </cell>
          <cell r="G3158" t="str">
            <v>College and University</v>
          </cell>
          <cell r="M3158">
            <v>22.798535099999995</v>
          </cell>
        </row>
        <row r="3159">
          <cell r="B3159" t="str">
            <v>Refrigerated Display Case Lighting Controls</v>
          </cell>
          <cell r="F3159" t="str">
            <v>New</v>
          </cell>
          <cell r="G3159" t="str">
            <v>Grocery</v>
          </cell>
          <cell r="M3159">
            <v>22.798535099999995</v>
          </cell>
        </row>
        <row r="3160">
          <cell r="B3160" t="str">
            <v>Refrigerated Display Case Lighting Controls</v>
          </cell>
          <cell r="F3160" t="str">
            <v>New</v>
          </cell>
          <cell r="G3160" t="str">
            <v>Healthcare</v>
          </cell>
          <cell r="M3160">
            <v>22.798535099999995</v>
          </cell>
        </row>
        <row r="3161">
          <cell r="B3161" t="str">
            <v>Refrigerated Display Case Lighting Controls</v>
          </cell>
          <cell r="F3161" t="str">
            <v>New</v>
          </cell>
          <cell r="G3161" t="str">
            <v>Hospitals</v>
          </cell>
          <cell r="M3161">
            <v>22.798535099999995</v>
          </cell>
        </row>
        <row r="3162">
          <cell r="B3162" t="str">
            <v>Refrigerated Display Case Lighting Controls</v>
          </cell>
          <cell r="F3162" t="str">
            <v>New</v>
          </cell>
          <cell r="G3162" t="str">
            <v>Institutional</v>
          </cell>
          <cell r="M3162">
            <v>22.798535099999995</v>
          </cell>
        </row>
        <row r="3163">
          <cell r="B3163" t="str">
            <v>Refrigerated Display Case Lighting Controls</v>
          </cell>
          <cell r="F3163" t="str">
            <v>New</v>
          </cell>
          <cell r="G3163" t="str">
            <v>Lodging/Hospitality</v>
          </cell>
          <cell r="M3163">
            <v>22.798535099999995</v>
          </cell>
        </row>
        <row r="3164">
          <cell r="B3164" t="str">
            <v>Refrigerated Display Case Lighting Controls</v>
          </cell>
          <cell r="F3164" t="str">
            <v>New</v>
          </cell>
          <cell r="G3164" t="str">
            <v>Miscellaneous</v>
          </cell>
          <cell r="M3164">
            <v>22.798535099999995</v>
          </cell>
        </row>
        <row r="3165">
          <cell r="B3165" t="str">
            <v>Refrigerated Display Case Lighting Controls</v>
          </cell>
          <cell r="F3165" t="str">
            <v>New</v>
          </cell>
          <cell r="G3165" t="str">
            <v>Offices</v>
          </cell>
          <cell r="M3165">
            <v>22.798535099999995</v>
          </cell>
        </row>
        <row r="3166">
          <cell r="B3166" t="str">
            <v>Refrigerated Display Case Lighting Controls</v>
          </cell>
          <cell r="F3166" t="str">
            <v>New</v>
          </cell>
          <cell r="G3166" t="str">
            <v>Restaurants</v>
          </cell>
          <cell r="M3166">
            <v>22.798535099999995</v>
          </cell>
        </row>
        <row r="3167">
          <cell r="B3167" t="str">
            <v>Refrigerated Display Case Lighting Controls</v>
          </cell>
          <cell r="F3167" t="str">
            <v>New</v>
          </cell>
          <cell r="G3167" t="str">
            <v>Retail</v>
          </cell>
          <cell r="M3167">
            <v>22.798535099999995</v>
          </cell>
        </row>
        <row r="3168">
          <cell r="B3168" t="str">
            <v>Refrigerated Display Case Lighting Controls</v>
          </cell>
          <cell r="F3168" t="str">
            <v>New</v>
          </cell>
          <cell r="G3168" t="str">
            <v>Schools K-12</v>
          </cell>
          <cell r="M3168">
            <v>22.798535099999995</v>
          </cell>
        </row>
        <row r="3169">
          <cell r="B3169" t="str">
            <v>Refrigerated Display Case Lighting Controls</v>
          </cell>
          <cell r="F3169" t="str">
            <v>New</v>
          </cell>
          <cell r="G3169" t="str">
            <v>Warehouse</v>
          </cell>
          <cell r="M3169">
            <v>22.798535099999995</v>
          </cell>
        </row>
        <row r="3170">
          <cell r="B3170" t="str">
            <v>Strip Curtains for Walk-ins</v>
          </cell>
          <cell r="F3170" t="str">
            <v>Existing</v>
          </cell>
          <cell r="G3170" t="str">
            <v>Assembly</v>
          </cell>
          <cell r="M3170">
            <v>420</v>
          </cell>
        </row>
        <row r="3171">
          <cell r="B3171" t="str">
            <v>Strip Curtains for Walk-ins</v>
          </cell>
          <cell r="F3171" t="str">
            <v>Existing</v>
          </cell>
          <cell r="G3171" t="str">
            <v>College and University</v>
          </cell>
          <cell r="M3171">
            <v>420</v>
          </cell>
        </row>
        <row r="3172">
          <cell r="B3172" t="str">
            <v>Strip Curtains for Walk-ins</v>
          </cell>
          <cell r="F3172" t="str">
            <v>Existing</v>
          </cell>
          <cell r="G3172" t="str">
            <v>Grocery</v>
          </cell>
          <cell r="M3172">
            <v>420</v>
          </cell>
        </row>
        <row r="3173">
          <cell r="B3173" t="str">
            <v>Strip Curtains for Walk-ins</v>
          </cell>
          <cell r="F3173" t="str">
            <v>Existing</v>
          </cell>
          <cell r="G3173" t="str">
            <v>Healthcare</v>
          </cell>
          <cell r="M3173">
            <v>420</v>
          </cell>
        </row>
        <row r="3174">
          <cell r="B3174" t="str">
            <v>Strip Curtains for Walk-ins</v>
          </cell>
          <cell r="F3174" t="str">
            <v>Existing</v>
          </cell>
          <cell r="G3174" t="str">
            <v>Hospitals</v>
          </cell>
          <cell r="M3174">
            <v>420</v>
          </cell>
        </row>
        <row r="3175">
          <cell r="B3175" t="str">
            <v>Strip Curtains for Walk-ins</v>
          </cell>
          <cell r="F3175" t="str">
            <v>Existing</v>
          </cell>
          <cell r="G3175" t="str">
            <v>Institutional</v>
          </cell>
          <cell r="M3175">
            <v>420</v>
          </cell>
        </row>
        <row r="3176">
          <cell r="B3176" t="str">
            <v>Strip Curtains for Walk-ins</v>
          </cell>
          <cell r="F3176" t="str">
            <v>Existing</v>
          </cell>
          <cell r="G3176" t="str">
            <v>Lodging/Hospitality</v>
          </cell>
          <cell r="M3176">
            <v>420</v>
          </cell>
        </row>
        <row r="3177">
          <cell r="B3177" t="str">
            <v>Strip Curtains for Walk-ins</v>
          </cell>
          <cell r="F3177" t="str">
            <v>Existing</v>
          </cell>
          <cell r="G3177" t="str">
            <v>Miscellaneous</v>
          </cell>
          <cell r="M3177">
            <v>420</v>
          </cell>
        </row>
        <row r="3178">
          <cell r="B3178" t="str">
            <v>Strip Curtains for Walk-ins</v>
          </cell>
          <cell r="F3178" t="str">
            <v>Existing</v>
          </cell>
          <cell r="G3178" t="str">
            <v>Offices</v>
          </cell>
          <cell r="M3178">
            <v>420</v>
          </cell>
        </row>
        <row r="3179">
          <cell r="B3179" t="str">
            <v>Strip Curtains for Walk-ins</v>
          </cell>
          <cell r="F3179" t="str">
            <v>Existing</v>
          </cell>
          <cell r="G3179" t="str">
            <v>Restaurants</v>
          </cell>
          <cell r="M3179">
            <v>420</v>
          </cell>
        </row>
        <row r="3180">
          <cell r="B3180" t="str">
            <v>Strip Curtains for Walk-ins</v>
          </cell>
          <cell r="F3180" t="str">
            <v>Existing</v>
          </cell>
          <cell r="G3180" t="str">
            <v>Retail</v>
          </cell>
          <cell r="M3180">
            <v>420</v>
          </cell>
        </row>
        <row r="3181">
          <cell r="B3181" t="str">
            <v>Strip Curtains for Walk-ins</v>
          </cell>
          <cell r="F3181" t="str">
            <v>Existing</v>
          </cell>
          <cell r="G3181" t="str">
            <v>Schools K-12</v>
          </cell>
          <cell r="M3181">
            <v>420</v>
          </cell>
        </row>
        <row r="3182">
          <cell r="B3182" t="str">
            <v>Strip Curtains for Walk-ins</v>
          </cell>
          <cell r="F3182" t="str">
            <v>Existing</v>
          </cell>
          <cell r="G3182" t="str">
            <v>Warehouse</v>
          </cell>
          <cell r="M3182">
            <v>420</v>
          </cell>
        </row>
        <row r="3183">
          <cell r="B3183" t="str">
            <v>Strip Curtains for Walk-ins</v>
          </cell>
          <cell r="F3183" t="str">
            <v>New</v>
          </cell>
          <cell r="G3183" t="str">
            <v>Assembly</v>
          </cell>
          <cell r="M3183">
            <v>420</v>
          </cell>
        </row>
        <row r="3184">
          <cell r="B3184" t="str">
            <v>Strip Curtains for Walk-ins</v>
          </cell>
          <cell r="F3184" t="str">
            <v>New</v>
          </cell>
          <cell r="G3184" t="str">
            <v>College and University</v>
          </cell>
          <cell r="M3184">
            <v>420</v>
          </cell>
        </row>
        <row r="3185">
          <cell r="B3185" t="str">
            <v>Strip Curtains for Walk-ins</v>
          </cell>
          <cell r="F3185" t="str">
            <v>New</v>
          </cell>
          <cell r="G3185" t="str">
            <v>Grocery</v>
          </cell>
          <cell r="M3185">
            <v>420</v>
          </cell>
        </row>
        <row r="3186">
          <cell r="B3186" t="str">
            <v>Strip Curtains for Walk-ins</v>
          </cell>
          <cell r="F3186" t="str">
            <v>New</v>
          </cell>
          <cell r="G3186" t="str">
            <v>Healthcare</v>
          </cell>
          <cell r="M3186">
            <v>420</v>
          </cell>
        </row>
        <row r="3187">
          <cell r="B3187" t="str">
            <v>Strip Curtains for Walk-ins</v>
          </cell>
          <cell r="F3187" t="str">
            <v>New</v>
          </cell>
          <cell r="G3187" t="str">
            <v>Hospitals</v>
          </cell>
          <cell r="M3187">
            <v>420</v>
          </cell>
        </row>
        <row r="3188">
          <cell r="B3188" t="str">
            <v>Strip Curtains for Walk-ins</v>
          </cell>
          <cell r="F3188" t="str">
            <v>New</v>
          </cell>
          <cell r="G3188" t="str">
            <v>Institutional</v>
          </cell>
          <cell r="M3188">
            <v>420</v>
          </cell>
        </row>
        <row r="3189">
          <cell r="B3189" t="str">
            <v>Strip Curtains for Walk-ins</v>
          </cell>
          <cell r="F3189" t="str">
            <v>New</v>
          </cell>
          <cell r="G3189" t="str">
            <v>Lodging/Hospitality</v>
          </cell>
          <cell r="M3189">
            <v>420</v>
          </cell>
        </row>
        <row r="3190">
          <cell r="B3190" t="str">
            <v>Strip Curtains for Walk-ins</v>
          </cell>
          <cell r="F3190" t="str">
            <v>New</v>
          </cell>
          <cell r="G3190" t="str">
            <v>Miscellaneous</v>
          </cell>
          <cell r="M3190">
            <v>420</v>
          </cell>
        </row>
        <row r="3191">
          <cell r="B3191" t="str">
            <v>Strip Curtains for Walk-ins</v>
          </cell>
          <cell r="F3191" t="str">
            <v>New</v>
          </cell>
          <cell r="G3191" t="str">
            <v>Offices</v>
          </cell>
          <cell r="M3191">
            <v>420</v>
          </cell>
        </row>
        <row r="3192">
          <cell r="B3192" t="str">
            <v>Strip Curtains for Walk-ins</v>
          </cell>
          <cell r="F3192" t="str">
            <v>New</v>
          </cell>
          <cell r="G3192" t="str">
            <v>Restaurants</v>
          </cell>
          <cell r="M3192">
            <v>420</v>
          </cell>
        </row>
        <row r="3193">
          <cell r="B3193" t="str">
            <v>Strip Curtains for Walk-ins</v>
          </cell>
          <cell r="F3193" t="str">
            <v>New</v>
          </cell>
          <cell r="G3193" t="str">
            <v>Retail</v>
          </cell>
          <cell r="M3193">
            <v>420</v>
          </cell>
        </row>
        <row r="3194">
          <cell r="B3194" t="str">
            <v>Strip Curtains for Walk-ins</v>
          </cell>
          <cell r="F3194" t="str">
            <v>New</v>
          </cell>
          <cell r="G3194" t="str">
            <v>Schools K-12</v>
          </cell>
          <cell r="M3194">
            <v>420</v>
          </cell>
        </row>
        <row r="3195">
          <cell r="B3195" t="str">
            <v>Strip Curtains for Walk-ins</v>
          </cell>
          <cell r="F3195" t="str">
            <v>New</v>
          </cell>
          <cell r="G3195" t="str">
            <v>Warehouse</v>
          </cell>
          <cell r="M3195">
            <v>420</v>
          </cell>
        </row>
        <row r="3196">
          <cell r="B3196" t="str">
            <v>CO Sensors for Parking Garage Exhaust</v>
          </cell>
          <cell r="F3196" t="str">
            <v>Existing</v>
          </cell>
          <cell r="G3196" t="str">
            <v>Assembly</v>
          </cell>
          <cell r="M3196">
            <v>4980.03203076923</v>
          </cell>
        </row>
        <row r="3197">
          <cell r="B3197" t="str">
            <v>CO Sensors for Parking Garage Exhaust</v>
          </cell>
          <cell r="F3197" t="str">
            <v>Existing</v>
          </cell>
          <cell r="G3197" t="str">
            <v>College and University</v>
          </cell>
          <cell r="M3197">
            <v>4980.03203076923</v>
          </cell>
        </row>
        <row r="3198">
          <cell r="B3198" t="str">
            <v>CO Sensors for Parking Garage Exhaust</v>
          </cell>
          <cell r="F3198" t="str">
            <v>Existing</v>
          </cell>
          <cell r="G3198" t="str">
            <v>Grocery</v>
          </cell>
          <cell r="M3198">
            <v>4980.03203076923</v>
          </cell>
        </row>
        <row r="3199">
          <cell r="B3199" t="str">
            <v>CO Sensors for Parking Garage Exhaust</v>
          </cell>
          <cell r="F3199" t="str">
            <v>Existing</v>
          </cell>
          <cell r="G3199" t="str">
            <v>Healthcare</v>
          </cell>
          <cell r="M3199">
            <v>4980.03203076923</v>
          </cell>
        </row>
        <row r="3200">
          <cell r="B3200" t="str">
            <v>CO Sensors for Parking Garage Exhaust</v>
          </cell>
          <cell r="F3200" t="str">
            <v>Existing</v>
          </cell>
          <cell r="G3200" t="str">
            <v>Hospitals</v>
          </cell>
          <cell r="M3200">
            <v>4980.03203076923</v>
          </cell>
        </row>
        <row r="3201">
          <cell r="B3201" t="str">
            <v>CO Sensors for Parking Garage Exhaust</v>
          </cell>
          <cell r="F3201" t="str">
            <v>Existing</v>
          </cell>
          <cell r="G3201" t="str">
            <v>Institutional</v>
          </cell>
          <cell r="M3201">
            <v>4980.03203076923</v>
          </cell>
        </row>
        <row r="3202">
          <cell r="B3202" t="str">
            <v>CO Sensors for Parking Garage Exhaust</v>
          </cell>
          <cell r="F3202" t="str">
            <v>Existing</v>
          </cell>
          <cell r="G3202" t="str">
            <v>Lodging/Hospitality</v>
          </cell>
          <cell r="M3202">
            <v>4980.03203076923</v>
          </cell>
        </row>
        <row r="3203">
          <cell r="B3203" t="str">
            <v>CO Sensors for Parking Garage Exhaust</v>
          </cell>
          <cell r="F3203" t="str">
            <v>Existing</v>
          </cell>
          <cell r="G3203" t="str">
            <v>Miscellaneous</v>
          </cell>
          <cell r="M3203">
            <v>4980.03203076923</v>
          </cell>
        </row>
        <row r="3204">
          <cell r="B3204" t="str">
            <v>CO Sensors for Parking Garage Exhaust</v>
          </cell>
          <cell r="F3204" t="str">
            <v>Existing</v>
          </cell>
          <cell r="G3204" t="str">
            <v>Offices</v>
          </cell>
          <cell r="M3204">
            <v>4980.03203076923</v>
          </cell>
        </row>
        <row r="3205">
          <cell r="B3205" t="str">
            <v>CO Sensors for Parking Garage Exhaust</v>
          </cell>
          <cell r="F3205" t="str">
            <v>Existing</v>
          </cell>
          <cell r="G3205" t="str">
            <v>Restaurants</v>
          </cell>
          <cell r="M3205">
            <v>4980.03203076923</v>
          </cell>
        </row>
        <row r="3206">
          <cell r="B3206" t="str">
            <v>CO Sensors for Parking Garage Exhaust</v>
          </cell>
          <cell r="F3206" t="str">
            <v>Existing</v>
          </cell>
          <cell r="G3206" t="str">
            <v>Retail</v>
          </cell>
          <cell r="M3206">
            <v>4980.03203076923</v>
          </cell>
        </row>
        <row r="3207">
          <cell r="B3207" t="str">
            <v>CO Sensors for Parking Garage Exhaust</v>
          </cell>
          <cell r="F3207" t="str">
            <v>Existing</v>
          </cell>
          <cell r="G3207" t="str">
            <v>Schools K-12</v>
          </cell>
          <cell r="M3207">
            <v>4980.03203076923</v>
          </cell>
        </row>
        <row r="3208">
          <cell r="B3208" t="str">
            <v>CO Sensors for Parking Garage Exhaust</v>
          </cell>
          <cell r="F3208" t="str">
            <v>Existing</v>
          </cell>
          <cell r="G3208" t="str">
            <v>Warehouse</v>
          </cell>
          <cell r="M3208">
            <v>4980.03203076923</v>
          </cell>
        </row>
        <row r="3209">
          <cell r="B3209" t="str">
            <v>CO Sensors for Parking Garage Exhaust</v>
          </cell>
          <cell r="F3209" t="str">
            <v>New</v>
          </cell>
          <cell r="G3209" t="str">
            <v>Assembly</v>
          </cell>
          <cell r="M3209">
            <v>4980.03203076923</v>
          </cell>
        </row>
        <row r="3210">
          <cell r="B3210" t="str">
            <v>CO Sensors for Parking Garage Exhaust</v>
          </cell>
          <cell r="F3210" t="str">
            <v>New</v>
          </cell>
          <cell r="G3210" t="str">
            <v>College and University</v>
          </cell>
          <cell r="M3210">
            <v>4980.03203076923</v>
          </cell>
        </row>
        <row r="3211">
          <cell r="B3211" t="str">
            <v>CO Sensors for Parking Garage Exhaust</v>
          </cell>
          <cell r="F3211" t="str">
            <v>New</v>
          </cell>
          <cell r="G3211" t="str">
            <v>Grocery</v>
          </cell>
          <cell r="M3211">
            <v>4980.03203076923</v>
          </cell>
        </row>
        <row r="3212">
          <cell r="B3212" t="str">
            <v>CO Sensors for Parking Garage Exhaust</v>
          </cell>
          <cell r="F3212" t="str">
            <v>New</v>
          </cell>
          <cell r="G3212" t="str">
            <v>Healthcare</v>
          </cell>
          <cell r="M3212">
            <v>4980.03203076923</v>
          </cell>
        </row>
        <row r="3213">
          <cell r="B3213" t="str">
            <v>CO Sensors for Parking Garage Exhaust</v>
          </cell>
          <cell r="F3213" t="str">
            <v>New</v>
          </cell>
          <cell r="G3213" t="str">
            <v>Hospitals</v>
          </cell>
          <cell r="M3213">
            <v>4980.03203076923</v>
          </cell>
        </row>
        <row r="3214">
          <cell r="B3214" t="str">
            <v>CO Sensors for Parking Garage Exhaust</v>
          </cell>
          <cell r="F3214" t="str">
            <v>New</v>
          </cell>
          <cell r="G3214" t="str">
            <v>Institutional</v>
          </cell>
          <cell r="M3214">
            <v>4980.03203076923</v>
          </cell>
        </row>
        <row r="3215">
          <cell r="B3215" t="str">
            <v>CO Sensors for Parking Garage Exhaust</v>
          </cell>
          <cell r="F3215" t="str">
            <v>New</v>
          </cell>
          <cell r="G3215" t="str">
            <v>Lodging/Hospitality</v>
          </cell>
          <cell r="M3215">
            <v>4980.03203076923</v>
          </cell>
        </row>
        <row r="3216">
          <cell r="B3216" t="str">
            <v>CO Sensors for Parking Garage Exhaust</v>
          </cell>
          <cell r="F3216" t="str">
            <v>New</v>
          </cell>
          <cell r="G3216" t="str">
            <v>Miscellaneous</v>
          </cell>
          <cell r="M3216">
            <v>4980.03203076923</v>
          </cell>
        </row>
        <row r="3217">
          <cell r="B3217" t="str">
            <v>CO Sensors for Parking Garage Exhaust</v>
          </cell>
          <cell r="F3217" t="str">
            <v>New</v>
          </cell>
          <cell r="G3217" t="str">
            <v>Offices</v>
          </cell>
          <cell r="M3217">
            <v>4980.03203076923</v>
          </cell>
        </row>
        <row r="3218">
          <cell r="B3218" t="str">
            <v>CO Sensors for Parking Garage Exhaust</v>
          </cell>
          <cell r="F3218" t="str">
            <v>New</v>
          </cell>
          <cell r="G3218" t="str">
            <v>Restaurants</v>
          </cell>
          <cell r="M3218">
            <v>4980.03203076923</v>
          </cell>
        </row>
        <row r="3219">
          <cell r="B3219" t="str">
            <v>CO Sensors for Parking Garage Exhaust</v>
          </cell>
          <cell r="F3219" t="str">
            <v>New</v>
          </cell>
          <cell r="G3219" t="str">
            <v>Retail</v>
          </cell>
          <cell r="M3219">
            <v>4980.03203076923</v>
          </cell>
        </row>
        <row r="3220">
          <cell r="B3220" t="str">
            <v>CO Sensors for Parking Garage Exhaust</v>
          </cell>
          <cell r="F3220" t="str">
            <v>New</v>
          </cell>
          <cell r="G3220" t="str">
            <v>Schools K-12</v>
          </cell>
          <cell r="M3220">
            <v>4980.03203076923</v>
          </cell>
        </row>
        <row r="3221">
          <cell r="B3221" t="str">
            <v>CO Sensors for Parking Garage Exhaust</v>
          </cell>
          <cell r="F3221" t="str">
            <v>New</v>
          </cell>
          <cell r="G3221" t="str">
            <v>Warehouse</v>
          </cell>
          <cell r="M3221">
            <v>4980.03203076923</v>
          </cell>
        </row>
        <row r="3222">
          <cell r="B3222" t="str">
            <v>Demand Controlled Ventilation</v>
          </cell>
          <cell r="F3222" t="str">
            <v>Existing</v>
          </cell>
          <cell r="G3222" t="str">
            <v>Assembly</v>
          </cell>
          <cell r="M3222">
            <v>4678.5352232851556</v>
          </cell>
        </row>
        <row r="3223">
          <cell r="B3223" t="str">
            <v>Demand Controlled Ventilation</v>
          </cell>
          <cell r="F3223" t="str">
            <v>Existing</v>
          </cell>
          <cell r="G3223" t="str">
            <v>College and University</v>
          </cell>
          <cell r="M3223">
            <v>27943.044080821768</v>
          </cell>
        </row>
        <row r="3224">
          <cell r="B3224" t="str">
            <v>Demand Controlled Ventilation</v>
          </cell>
          <cell r="F3224" t="str">
            <v>Existing</v>
          </cell>
          <cell r="G3224" t="str">
            <v>Grocery</v>
          </cell>
          <cell r="M3224">
            <v>2125.2697320441575</v>
          </cell>
        </row>
        <row r="3225">
          <cell r="B3225" t="str">
            <v>Demand Controlled Ventilation</v>
          </cell>
          <cell r="F3225" t="str">
            <v>Existing</v>
          </cell>
          <cell r="G3225" t="str">
            <v>Healthcare</v>
          </cell>
          <cell r="M3225">
            <v>9075.7228034093332</v>
          </cell>
        </row>
        <row r="3226">
          <cell r="B3226" t="str">
            <v>Demand Controlled Ventilation</v>
          </cell>
          <cell r="F3226" t="str">
            <v>Existing</v>
          </cell>
          <cell r="G3226" t="str">
            <v>Hospitals</v>
          </cell>
          <cell r="M3226">
            <v>94567.603623166695</v>
          </cell>
        </row>
        <row r="3227">
          <cell r="B3227" t="str">
            <v>Demand Controlled Ventilation</v>
          </cell>
          <cell r="F3227" t="str">
            <v>Existing</v>
          </cell>
          <cell r="G3227" t="str">
            <v>Institutional</v>
          </cell>
          <cell r="M3227">
            <v>9305.5484724269827</v>
          </cell>
        </row>
        <row r="3228">
          <cell r="B3228" t="str">
            <v>Demand Controlled Ventilation</v>
          </cell>
          <cell r="F3228" t="str">
            <v>Existing</v>
          </cell>
          <cell r="G3228" t="str">
            <v>Lodging/Hospitality</v>
          </cell>
          <cell r="M3228">
            <v>15248.319073541481</v>
          </cell>
        </row>
        <row r="3229">
          <cell r="B3229" t="str">
            <v>Demand Controlled Ventilation</v>
          </cell>
          <cell r="F3229" t="str">
            <v>Existing</v>
          </cell>
          <cell r="G3229" t="str">
            <v>Miscellaneous</v>
          </cell>
          <cell r="M3229">
            <v>13832.670907657894</v>
          </cell>
        </row>
        <row r="3230">
          <cell r="B3230" t="str">
            <v>Demand Controlled Ventilation</v>
          </cell>
          <cell r="F3230" t="str">
            <v>Existing</v>
          </cell>
          <cell r="G3230" t="str">
            <v>Offices</v>
          </cell>
          <cell r="M3230">
            <v>7246.333837408929</v>
          </cell>
        </row>
        <row r="3231">
          <cell r="B3231" t="str">
            <v>Demand Controlled Ventilation</v>
          </cell>
          <cell r="F3231" t="str">
            <v>Existing</v>
          </cell>
          <cell r="G3231" t="str">
            <v>Restaurants</v>
          </cell>
          <cell r="M3231">
            <v>2291.302478677736</v>
          </cell>
        </row>
        <row r="3232">
          <cell r="B3232" t="str">
            <v>Demand Controlled Ventilation</v>
          </cell>
          <cell r="F3232" t="str">
            <v>Existing</v>
          </cell>
          <cell r="G3232" t="str">
            <v>Retail</v>
          </cell>
          <cell r="M3232">
            <v>5126.5164386608103</v>
          </cell>
        </row>
        <row r="3233">
          <cell r="B3233" t="str">
            <v>Demand Controlled Ventilation</v>
          </cell>
          <cell r="F3233" t="str">
            <v>Existing</v>
          </cell>
          <cell r="G3233" t="str">
            <v>Schools K-12</v>
          </cell>
          <cell r="M3233">
            <v>19158.270933407559</v>
          </cell>
        </row>
        <row r="3234">
          <cell r="B3234" t="str">
            <v>Demand Controlled Ventilation</v>
          </cell>
          <cell r="F3234" t="str">
            <v>Existing</v>
          </cell>
          <cell r="G3234" t="str">
            <v>Warehouse</v>
          </cell>
          <cell r="M3234">
            <v>1903.1899960119479</v>
          </cell>
        </row>
        <row r="3235">
          <cell r="B3235" t="str">
            <v>Demand Controlled Ventilation</v>
          </cell>
          <cell r="F3235" t="str">
            <v>New</v>
          </cell>
          <cell r="G3235" t="str">
            <v>Assembly</v>
          </cell>
          <cell r="M3235">
            <v>4678.5352232851556</v>
          </cell>
        </row>
        <row r="3236">
          <cell r="B3236" t="str">
            <v>Demand Controlled Ventilation</v>
          </cell>
          <cell r="F3236" t="str">
            <v>New</v>
          </cell>
          <cell r="G3236" t="str">
            <v>College and University</v>
          </cell>
          <cell r="M3236">
            <v>27943.044080821768</v>
          </cell>
        </row>
        <row r="3237">
          <cell r="B3237" t="str">
            <v>Demand Controlled Ventilation</v>
          </cell>
          <cell r="F3237" t="str">
            <v>New</v>
          </cell>
          <cell r="G3237" t="str">
            <v>Grocery</v>
          </cell>
          <cell r="M3237">
            <v>2125.2697320441575</v>
          </cell>
        </row>
        <row r="3238">
          <cell r="B3238" t="str">
            <v>Demand Controlled Ventilation</v>
          </cell>
          <cell r="F3238" t="str">
            <v>New</v>
          </cell>
          <cell r="G3238" t="str">
            <v>Healthcare</v>
          </cell>
          <cell r="M3238">
            <v>9075.7228034093332</v>
          </cell>
        </row>
        <row r="3239">
          <cell r="B3239" t="str">
            <v>Demand Controlled Ventilation</v>
          </cell>
          <cell r="F3239" t="str">
            <v>New</v>
          </cell>
          <cell r="G3239" t="str">
            <v>Hospitals</v>
          </cell>
          <cell r="M3239">
            <v>94567.603623166695</v>
          </cell>
        </row>
        <row r="3240">
          <cell r="B3240" t="str">
            <v>Demand Controlled Ventilation</v>
          </cell>
          <cell r="F3240" t="str">
            <v>New</v>
          </cell>
          <cell r="G3240" t="str">
            <v>Institutional</v>
          </cell>
          <cell r="M3240">
            <v>9305.5484724269827</v>
          </cell>
        </row>
        <row r="3241">
          <cell r="B3241" t="str">
            <v>Demand Controlled Ventilation</v>
          </cell>
          <cell r="F3241" t="str">
            <v>New</v>
          </cell>
          <cell r="G3241" t="str">
            <v>Lodging/Hospitality</v>
          </cell>
          <cell r="M3241">
            <v>15248.319073541481</v>
          </cell>
        </row>
        <row r="3242">
          <cell r="B3242" t="str">
            <v>Demand Controlled Ventilation</v>
          </cell>
          <cell r="F3242" t="str">
            <v>New</v>
          </cell>
          <cell r="G3242" t="str">
            <v>Miscellaneous</v>
          </cell>
          <cell r="M3242">
            <v>13832.670907657894</v>
          </cell>
        </row>
        <row r="3243">
          <cell r="B3243" t="str">
            <v>Demand Controlled Ventilation</v>
          </cell>
          <cell r="F3243" t="str">
            <v>New</v>
          </cell>
          <cell r="G3243" t="str">
            <v>Offices</v>
          </cell>
          <cell r="M3243">
            <v>7246.333837408929</v>
          </cell>
        </row>
        <row r="3244">
          <cell r="B3244" t="str">
            <v>Demand Controlled Ventilation</v>
          </cell>
          <cell r="F3244" t="str">
            <v>New</v>
          </cell>
          <cell r="G3244" t="str">
            <v>Restaurants</v>
          </cell>
          <cell r="M3244">
            <v>2291.302478677736</v>
          </cell>
        </row>
        <row r="3245">
          <cell r="B3245" t="str">
            <v>Demand Controlled Ventilation</v>
          </cell>
          <cell r="F3245" t="str">
            <v>New</v>
          </cell>
          <cell r="G3245" t="str">
            <v>Retail</v>
          </cell>
          <cell r="M3245">
            <v>5126.5164386608103</v>
          </cell>
        </row>
        <row r="3246">
          <cell r="B3246" t="str">
            <v>Demand Controlled Ventilation</v>
          </cell>
          <cell r="F3246" t="str">
            <v>New</v>
          </cell>
          <cell r="G3246" t="str">
            <v>Schools K-12</v>
          </cell>
          <cell r="M3246">
            <v>19158.270933407559</v>
          </cell>
        </row>
        <row r="3247">
          <cell r="B3247" t="str">
            <v>Demand Controlled Ventilation</v>
          </cell>
          <cell r="F3247" t="str">
            <v>New</v>
          </cell>
          <cell r="G3247" t="str">
            <v>Warehouse</v>
          </cell>
          <cell r="M3247">
            <v>1903.1899960119479</v>
          </cell>
        </row>
        <row r="3248">
          <cell r="B3248" t="str">
            <v>VAV System</v>
          </cell>
          <cell r="F3248" t="str">
            <v>Existing</v>
          </cell>
          <cell r="G3248" t="str">
            <v>Assembly</v>
          </cell>
          <cell r="M3248">
            <v>69747.456922573925</v>
          </cell>
        </row>
        <row r="3249">
          <cell r="B3249" t="str">
            <v>VAV System</v>
          </cell>
          <cell r="F3249" t="str">
            <v>Existing</v>
          </cell>
          <cell r="G3249" t="str">
            <v>College and University</v>
          </cell>
          <cell r="M3249">
            <v>274878.21981709951</v>
          </cell>
        </row>
        <row r="3250">
          <cell r="B3250" t="str">
            <v>VAV System</v>
          </cell>
          <cell r="F3250" t="str">
            <v>Existing</v>
          </cell>
          <cell r="G3250" t="str">
            <v>Grocery</v>
          </cell>
          <cell r="M3250">
            <v>17056.34236940524</v>
          </cell>
        </row>
        <row r="3251">
          <cell r="B3251" t="str">
            <v>VAV System</v>
          </cell>
          <cell r="F3251" t="str">
            <v>Existing</v>
          </cell>
          <cell r="G3251" t="str">
            <v>Healthcare</v>
          </cell>
          <cell r="M3251">
            <v>72837.17123090876</v>
          </cell>
        </row>
        <row r="3252">
          <cell r="B3252" t="str">
            <v>VAV System</v>
          </cell>
          <cell r="F3252" t="str">
            <v>Existing</v>
          </cell>
          <cell r="G3252" t="str">
            <v>Hospitals</v>
          </cell>
          <cell r="M3252">
            <v>758951.86391212628</v>
          </cell>
        </row>
        <row r="3253">
          <cell r="B3253" t="str">
            <v>VAV System</v>
          </cell>
          <cell r="F3253" t="str">
            <v>Existing</v>
          </cell>
          <cell r="G3253" t="str">
            <v>Institutional</v>
          </cell>
          <cell r="M3253">
            <v>74681.636070801003</v>
          </cell>
        </row>
        <row r="3254">
          <cell r="B3254" t="str">
            <v>VAV System</v>
          </cell>
          <cell r="F3254" t="str">
            <v>Existing</v>
          </cell>
          <cell r="G3254" t="str">
            <v>Lodging/Hospitality</v>
          </cell>
          <cell r="M3254">
            <v>122375.31394478628</v>
          </cell>
        </row>
        <row r="3255">
          <cell r="B3255" t="str">
            <v>VAV System</v>
          </cell>
          <cell r="F3255" t="str">
            <v>Existing</v>
          </cell>
          <cell r="G3255" t="str">
            <v>Miscellaneous</v>
          </cell>
          <cell r="M3255">
            <v>111014.03616066859</v>
          </cell>
        </row>
        <row r="3256">
          <cell r="B3256" t="str">
            <v>VAV System</v>
          </cell>
          <cell r="F3256" t="str">
            <v>Existing</v>
          </cell>
          <cell r="G3256" t="str">
            <v>Offices</v>
          </cell>
          <cell r="M3256">
            <v>58155.418575963027</v>
          </cell>
        </row>
        <row r="3257">
          <cell r="B3257" t="str">
            <v>VAV System</v>
          </cell>
          <cell r="F3257" t="str">
            <v>Existing</v>
          </cell>
          <cell r="G3257" t="str">
            <v>Restaurants</v>
          </cell>
          <cell r="M3257">
            <v>18388.837406819246</v>
          </cell>
        </row>
        <row r="3258">
          <cell r="B3258" t="str">
            <v>VAV System</v>
          </cell>
          <cell r="F3258" t="str">
            <v>Existing</v>
          </cell>
          <cell r="G3258" t="str">
            <v>Retail</v>
          </cell>
          <cell r="M3258">
            <v>41426.722364899142</v>
          </cell>
        </row>
        <row r="3259">
          <cell r="B3259" t="str">
            <v>VAV System</v>
          </cell>
          <cell r="F3259" t="str">
            <v>Existing</v>
          </cell>
          <cell r="G3259" t="str">
            <v>Schools K-12</v>
          </cell>
          <cell r="M3259">
            <v>188461.6219234007</v>
          </cell>
        </row>
        <row r="3260">
          <cell r="B3260" t="str">
            <v>VAV System</v>
          </cell>
          <cell r="F3260" t="str">
            <v>Existing</v>
          </cell>
          <cell r="G3260" t="str">
            <v>Warehouse</v>
          </cell>
          <cell r="M3260">
            <v>58151.652689721923</v>
          </cell>
        </row>
        <row r="3261">
          <cell r="B3261" t="str">
            <v>VAV System</v>
          </cell>
          <cell r="F3261" t="str">
            <v>New</v>
          </cell>
          <cell r="G3261" t="str">
            <v>Assembly</v>
          </cell>
          <cell r="M3261">
            <v>69747.456922573925</v>
          </cell>
        </row>
        <row r="3262">
          <cell r="B3262" t="str">
            <v>VAV System</v>
          </cell>
          <cell r="F3262" t="str">
            <v>New</v>
          </cell>
          <cell r="G3262" t="str">
            <v>College and University</v>
          </cell>
          <cell r="M3262">
            <v>274878.21981709951</v>
          </cell>
        </row>
        <row r="3263">
          <cell r="B3263" t="str">
            <v>VAV System</v>
          </cell>
          <cell r="F3263" t="str">
            <v>New</v>
          </cell>
          <cell r="G3263" t="str">
            <v>Grocery</v>
          </cell>
          <cell r="M3263">
            <v>17056.34236940524</v>
          </cell>
        </row>
        <row r="3264">
          <cell r="B3264" t="str">
            <v>VAV System</v>
          </cell>
          <cell r="F3264" t="str">
            <v>New</v>
          </cell>
          <cell r="G3264" t="str">
            <v>Healthcare</v>
          </cell>
          <cell r="M3264">
            <v>72837.17123090876</v>
          </cell>
        </row>
        <row r="3265">
          <cell r="B3265" t="str">
            <v>VAV System</v>
          </cell>
          <cell r="F3265" t="str">
            <v>New</v>
          </cell>
          <cell r="G3265" t="str">
            <v>Hospitals</v>
          </cell>
          <cell r="M3265">
            <v>758951.86391212628</v>
          </cell>
        </row>
        <row r="3266">
          <cell r="B3266" t="str">
            <v>VAV System</v>
          </cell>
          <cell r="F3266" t="str">
            <v>New</v>
          </cell>
          <cell r="G3266" t="str">
            <v>Institutional</v>
          </cell>
          <cell r="M3266">
            <v>74681.636070801003</v>
          </cell>
        </row>
        <row r="3267">
          <cell r="B3267" t="str">
            <v>VAV System</v>
          </cell>
          <cell r="F3267" t="str">
            <v>New</v>
          </cell>
          <cell r="G3267" t="str">
            <v>Lodging/Hospitality</v>
          </cell>
          <cell r="M3267">
            <v>122375.31394478628</v>
          </cell>
        </row>
        <row r="3268">
          <cell r="B3268" t="str">
            <v>VAV System</v>
          </cell>
          <cell r="F3268" t="str">
            <v>New</v>
          </cell>
          <cell r="G3268" t="str">
            <v>Miscellaneous</v>
          </cell>
          <cell r="M3268">
            <v>111014.03616066859</v>
          </cell>
        </row>
        <row r="3269">
          <cell r="B3269" t="str">
            <v>VAV System</v>
          </cell>
          <cell r="F3269" t="str">
            <v>New</v>
          </cell>
          <cell r="G3269" t="str">
            <v>Offices</v>
          </cell>
          <cell r="M3269">
            <v>58155.418575963027</v>
          </cell>
        </row>
        <row r="3270">
          <cell r="B3270" t="str">
            <v>VAV System</v>
          </cell>
          <cell r="F3270" t="str">
            <v>New</v>
          </cell>
          <cell r="G3270" t="str">
            <v>Restaurants</v>
          </cell>
          <cell r="M3270">
            <v>18388.837406819246</v>
          </cell>
        </row>
        <row r="3271">
          <cell r="B3271" t="str">
            <v>VAV System</v>
          </cell>
          <cell r="F3271" t="str">
            <v>New</v>
          </cell>
          <cell r="G3271" t="str">
            <v>Retail</v>
          </cell>
          <cell r="M3271">
            <v>41426.722364899142</v>
          </cell>
        </row>
        <row r="3272">
          <cell r="B3272" t="str">
            <v>VAV System</v>
          </cell>
          <cell r="F3272" t="str">
            <v>New</v>
          </cell>
          <cell r="G3272" t="str">
            <v>Schools K-12</v>
          </cell>
          <cell r="M3272">
            <v>188461.6219234007</v>
          </cell>
        </row>
        <row r="3273">
          <cell r="B3273" t="str">
            <v>VAV System</v>
          </cell>
          <cell r="F3273" t="str">
            <v>New</v>
          </cell>
          <cell r="G3273" t="str">
            <v>Warehouse</v>
          </cell>
          <cell r="M3273">
            <v>58151.652689721923</v>
          </cell>
        </row>
        <row r="3274">
          <cell r="B3274" t="str">
            <v>ENERGY STAR certified buildings program</v>
          </cell>
          <cell r="F3274" t="str">
            <v>Existing</v>
          </cell>
          <cell r="G3274" t="str">
            <v>Assembly</v>
          </cell>
          <cell r="M3274">
            <v>18312.707600000002</v>
          </cell>
        </row>
        <row r="3275">
          <cell r="B3275" t="str">
            <v>ENERGY STAR certified buildings program</v>
          </cell>
          <cell r="F3275" t="str">
            <v>Existing</v>
          </cell>
          <cell r="G3275" t="str">
            <v>College and University</v>
          </cell>
          <cell r="M3275">
            <v>91682.985900000014</v>
          </cell>
        </row>
        <row r="3276">
          <cell r="B3276" t="str">
            <v>ENERGY STAR certified buildings program</v>
          </cell>
          <cell r="F3276" t="str">
            <v>Existing</v>
          </cell>
          <cell r="G3276" t="str">
            <v>Grocery</v>
          </cell>
          <cell r="M3276">
            <v>36958.021099999998</v>
          </cell>
        </row>
        <row r="3277">
          <cell r="B3277" t="str">
            <v>ENERGY STAR certified buildings program</v>
          </cell>
          <cell r="F3277" t="str">
            <v>Existing</v>
          </cell>
          <cell r="G3277" t="str">
            <v>Healthcare</v>
          </cell>
          <cell r="M3277">
            <v>64510.386599999998</v>
          </cell>
        </row>
        <row r="3278">
          <cell r="B3278" t="str">
            <v>ENERGY STAR certified buildings program</v>
          </cell>
          <cell r="F3278" t="str">
            <v>Existing</v>
          </cell>
          <cell r="G3278" t="str">
            <v>Hospitals</v>
          </cell>
          <cell r="M3278">
            <v>672188.07700000005</v>
          </cell>
        </row>
        <row r="3279">
          <cell r="B3279" t="str">
            <v>ENERGY STAR certified buildings program</v>
          </cell>
          <cell r="F3279" t="str">
            <v>Existing</v>
          </cell>
          <cell r="G3279" t="str">
            <v>Institutional</v>
          </cell>
          <cell r="M3279">
            <v>74574.694699999993</v>
          </cell>
        </row>
        <row r="3280">
          <cell r="B3280" t="str">
            <v>ENERGY STAR certified buildings program</v>
          </cell>
          <cell r="F3280" t="str">
            <v>Existing</v>
          </cell>
          <cell r="G3280" t="str">
            <v>Lodging/Hospitality</v>
          </cell>
          <cell r="M3280">
            <v>61175.405500000001</v>
          </cell>
        </row>
        <row r="3281">
          <cell r="B3281" t="str">
            <v>ENERGY STAR certified buildings program</v>
          </cell>
          <cell r="F3281" t="str">
            <v>Existing</v>
          </cell>
          <cell r="G3281" t="str">
            <v>Miscellaneous</v>
          </cell>
          <cell r="M3281">
            <v>710971.58</v>
          </cell>
        </row>
        <row r="3282">
          <cell r="B3282" t="str">
            <v>ENERGY STAR certified buildings program</v>
          </cell>
          <cell r="F3282" t="str">
            <v>Existing</v>
          </cell>
          <cell r="G3282" t="str">
            <v>Offices</v>
          </cell>
          <cell r="M3282">
            <v>53145.4</v>
          </cell>
        </row>
        <row r="3283">
          <cell r="B3283" t="str">
            <v>ENERGY STAR certified buildings program</v>
          </cell>
          <cell r="F3283" t="str">
            <v>Existing</v>
          </cell>
          <cell r="G3283" t="str">
            <v>Restaurants</v>
          </cell>
          <cell r="M3283">
            <v>38510.485199999996</v>
          </cell>
        </row>
        <row r="3284">
          <cell r="B3284" t="str">
            <v>ENERGY STAR certified buildings program</v>
          </cell>
          <cell r="F3284" t="str">
            <v>Existing</v>
          </cell>
          <cell r="G3284" t="str">
            <v>Retail</v>
          </cell>
          <cell r="M3284">
            <v>16820.440999999999</v>
          </cell>
        </row>
        <row r="3285">
          <cell r="B3285" t="str">
            <v>ENERGY STAR certified buildings program</v>
          </cell>
          <cell r="F3285" t="str">
            <v>Existing</v>
          </cell>
          <cell r="G3285" t="str">
            <v>Schools K-12</v>
          </cell>
          <cell r="M3285">
            <v>62859.5605</v>
          </cell>
        </row>
        <row r="3286">
          <cell r="B3286" t="str">
            <v>ENERGY STAR certified buildings program</v>
          </cell>
          <cell r="F3286" t="str">
            <v>Existing</v>
          </cell>
          <cell r="G3286" t="str">
            <v>Warehouse</v>
          </cell>
          <cell r="M3286">
            <v>6244.4931999999999</v>
          </cell>
        </row>
        <row r="3287">
          <cell r="B3287" t="str">
            <v>ENERGY STAR certified buildings program</v>
          </cell>
          <cell r="F3287" t="str">
            <v>New</v>
          </cell>
          <cell r="G3287" t="str">
            <v>Assembly</v>
          </cell>
          <cell r="M3287">
            <v>18312.707600000002</v>
          </cell>
        </row>
        <row r="3288">
          <cell r="B3288" t="str">
            <v>ENERGY STAR certified buildings program</v>
          </cell>
          <cell r="F3288" t="str">
            <v>New</v>
          </cell>
          <cell r="G3288" t="str">
            <v>College and University</v>
          </cell>
          <cell r="M3288">
            <v>91682.985900000014</v>
          </cell>
        </row>
        <row r="3289">
          <cell r="B3289" t="str">
            <v>ENERGY STAR certified buildings program</v>
          </cell>
          <cell r="F3289" t="str">
            <v>New</v>
          </cell>
          <cell r="G3289" t="str">
            <v>Grocery</v>
          </cell>
          <cell r="M3289">
            <v>36958.021099999998</v>
          </cell>
        </row>
        <row r="3290">
          <cell r="B3290" t="str">
            <v>ENERGY STAR certified buildings program</v>
          </cell>
          <cell r="F3290" t="str">
            <v>New</v>
          </cell>
          <cell r="G3290" t="str">
            <v>Healthcare</v>
          </cell>
          <cell r="M3290">
            <v>64510.386599999998</v>
          </cell>
        </row>
        <row r="3291">
          <cell r="B3291" t="str">
            <v>ENERGY STAR certified buildings program</v>
          </cell>
          <cell r="F3291" t="str">
            <v>New</v>
          </cell>
          <cell r="G3291" t="str">
            <v>Hospitals</v>
          </cell>
          <cell r="M3291">
            <v>672188.07700000005</v>
          </cell>
        </row>
        <row r="3292">
          <cell r="B3292" t="str">
            <v>ENERGY STAR certified buildings program</v>
          </cell>
          <cell r="F3292" t="str">
            <v>New</v>
          </cell>
          <cell r="G3292" t="str">
            <v>Institutional</v>
          </cell>
          <cell r="M3292">
            <v>74574.694699999993</v>
          </cell>
        </row>
        <row r="3293">
          <cell r="B3293" t="str">
            <v>ENERGY STAR certified buildings program</v>
          </cell>
          <cell r="F3293" t="str">
            <v>New</v>
          </cell>
          <cell r="G3293" t="str">
            <v>Lodging/Hospitality</v>
          </cell>
          <cell r="M3293">
            <v>61175.405500000001</v>
          </cell>
        </row>
        <row r="3294">
          <cell r="B3294" t="str">
            <v>ENERGY STAR certified buildings program</v>
          </cell>
          <cell r="F3294" t="str">
            <v>New</v>
          </cell>
          <cell r="G3294" t="str">
            <v>Miscellaneous</v>
          </cell>
          <cell r="M3294">
            <v>710971.58</v>
          </cell>
        </row>
        <row r="3295">
          <cell r="B3295" t="str">
            <v>ENERGY STAR certified buildings program</v>
          </cell>
          <cell r="F3295" t="str">
            <v>New</v>
          </cell>
          <cell r="G3295" t="str">
            <v>Offices</v>
          </cell>
          <cell r="M3295">
            <v>53145.4</v>
          </cell>
        </row>
        <row r="3296">
          <cell r="B3296" t="str">
            <v>ENERGY STAR certified buildings program</v>
          </cell>
          <cell r="F3296" t="str">
            <v>New</v>
          </cell>
          <cell r="G3296" t="str">
            <v>Restaurants</v>
          </cell>
          <cell r="M3296">
            <v>38510.485199999996</v>
          </cell>
        </row>
        <row r="3297">
          <cell r="B3297" t="str">
            <v>ENERGY STAR certified buildings program</v>
          </cell>
          <cell r="F3297" t="str">
            <v>New</v>
          </cell>
          <cell r="G3297" t="str">
            <v>Retail</v>
          </cell>
          <cell r="M3297">
            <v>16820.440999999999</v>
          </cell>
        </row>
        <row r="3298">
          <cell r="B3298" t="str">
            <v>ENERGY STAR certified buildings program</v>
          </cell>
          <cell r="F3298" t="str">
            <v>New</v>
          </cell>
          <cell r="G3298" t="str">
            <v>Schools K-12</v>
          </cell>
          <cell r="M3298">
            <v>62859.5605</v>
          </cell>
        </row>
        <row r="3299">
          <cell r="B3299" t="str">
            <v>ENERGY STAR certified buildings program</v>
          </cell>
          <cell r="F3299" t="str">
            <v>New</v>
          </cell>
          <cell r="G3299" t="str">
            <v>Warehouse</v>
          </cell>
          <cell r="M3299">
            <v>6244.4931999999999</v>
          </cell>
        </row>
        <row r="3300">
          <cell r="B3300" t="str">
            <v>Retro-Commissioning</v>
          </cell>
          <cell r="F3300" t="str">
            <v>Existing</v>
          </cell>
          <cell r="G3300" t="str">
            <v>Assembly</v>
          </cell>
          <cell r="M3300">
            <v>19406.440000000006</v>
          </cell>
        </row>
        <row r="3301">
          <cell r="B3301" t="str">
            <v>Retro-Commissioning</v>
          </cell>
          <cell r="F3301" t="str">
            <v>Existing</v>
          </cell>
          <cell r="G3301" t="str">
            <v>College and University</v>
          </cell>
          <cell r="M3301">
            <v>115907.02999999998</v>
          </cell>
        </row>
        <row r="3302">
          <cell r="B3302" t="str">
            <v>Retro-Commissioning</v>
          </cell>
          <cell r="F3302" t="str">
            <v>Existing</v>
          </cell>
          <cell r="G3302" t="str">
            <v>Grocery</v>
          </cell>
          <cell r="M3302">
            <v>46722.909999999996</v>
          </cell>
        </row>
        <row r="3303">
          <cell r="B3303" t="str">
            <v>Retro-Commissioning</v>
          </cell>
          <cell r="F3303" t="str">
            <v>Existing</v>
          </cell>
          <cell r="G3303" t="str">
            <v>Healthcare</v>
          </cell>
          <cell r="M3303">
            <v>81555.02</v>
          </cell>
        </row>
        <row r="3304">
          <cell r="B3304" t="str">
            <v>Retro-Commissioning</v>
          </cell>
          <cell r="F3304" t="str">
            <v>Existing</v>
          </cell>
          <cell r="G3304" t="str">
            <v>Hospitals</v>
          </cell>
          <cell r="M3304">
            <v>849790.53</v>
          </cell>
        </row>
        <row r="3305">
          <cell r="B3305" t="str">
            <v>Retro-Commissioning</v>
          </cell>
          <cell r="F3305" t="str">
            <v>Existing</v>
          </cell>
          <cell r="G3305" t="str">
            <v>Institutional</v>
          </cell>
          <cell r="M3305">
            <v>94278.48</v>
          </cell>
        </row>
        <row r="3306">
          <cell r="B3306" t="str">
            <v>Retro-Commissioning</v>
          </cell>
          <cell r="F3306" t="str">
            <v>Existing</v>
          </cell>
          <cell r="G3306" t="str">
            <v>Lodging/Hospitality</v>
          </cell>
          <cell r="M3306">
            <v>77338.890000000014</v>
          </cell>
        </row>
        <row r="3307">
          <cell r="B3307" t="str">
            <v>Retro-Commissioning</v>
          </cell>
          <cell r="F3307" t="str">
            <v>Existing</v>
          </cell>
          <cell r="G3307" t="str">
            <v>Miscellaneous</v>
          </cell>
          <cell r="M3307">
            <v>898821.2300000001</v>
          </cell>
        </row>
        <row r="3308">
          <cell r="B3308" t="str">
            <v>Retro-Commissioning</v>
          </cell>
          <cell r="F3308" t="str">
            <v>Existing</v>
          </cell>
          <cell r="G3308" t="str">
            <v>Offices</v>
          </cell>
          <cell r="M3308">
            <v>67187.23000000001</v>
          </cell>
        </row>
        <row r="3309">
          <cell r="B3309" t="str">
            <v>Retro-Commissioning</v>
          </cell>
          <cell r="F3309" t="str">
            <v>Existing</v>
          </cell>
          <cell r="G3309" t="str">
            <v>Restaurants</v>
          </cell>
          <cell r="M3309">
            <v>48685.54</v>
          </cell>
        </row>
        <row r="3310">
          <cell r="B3310" t="str">
            <v>Retro-Commissioning</v>
          </cell>
          <cell r="F3310" t="str">
            <v>Existing</v>
          </cell>
          <cell r="G3310" t="str">
            <v>Retail</v>
          </cell>
          <cell r="M3310">
            <v>21264.66</v>
          </cell>
        </row>
        <row r="3311">
          <cell r="B3311" t="str">
            <v>Retro-Commissioning</v>
          </cell>
          <cell r="F3311" t="str">
            <v>Existing</v>
          </cell>
          <cell r="G3311" t="str">
            <v>Schools K-12</v>
          </cell>
          <cell r="M3311">
            <v>79468.03</v>
          </cell>
        </row>
        <row r="3312">
          <cell r="B3312" t="str">
            <v>Retro-Commissioning</v>
          </cell>
          <cell r="F3312" t="str">
            <v>Existing</v>
          </cell>
          <cell r="G3312" t="str">
            <v>Warehouse</v>
          </cell>
          <cell r="M3312">
            <v>7894.4</v>
          </cell>
        </row>
        <row r="3313">
          <cell r="B3313" t="str">
            <v>Retro-Commissioning</v>
          </cell>
          <cell r="F3313" t="str">
            <v>New</v>
          </cell>
          <cell r="G3313" t="str">
            <v>Assembly</v>
          </cell>
          <cell r="M3313">
            <v>19406.440000000006</v>
          </cell>
        </row>
        <row r="3314">
          <cell r="B3314" t="str">
            <v>Retro-Commissioning</v>
          </cell>
          <cell r="F3314" t="str">
            <v>New</v>
          </cell>
          <cell r="G3314" t="str">
            <v>College and University</v>
          </cell>
          <cell r="M3314">
            <v>115907.02999999998</v>
          </cell>
        </row>
        <row r="3315">
          <cell r="B3315" t="str">
            <v>Retro-Commissioning</v>
          </cell>
          <cell r="F3315" t="str">
            <v>New</v>
          </cell>
          <cell r="G3315" t="str">
            <v>Grocery</v>
          </cell>
          <cell r="M3315">
            <v>46722.909999999996</v>
          </cell>
        </row>
        <row r="3316">
          <cell r="B3316" t="str">
            <v>Retro-Commissioning</v>
          </cell>
          <cell r="F3316" t="str">
            <v>New</v>
          </cell>
          <cell r="G3316" t="str">
            <v>Healthcare</v>
          </cell>
          <cell r="M3316">
            <v>81555.02</v>
          </cell>
        </row>
        <row r="3317">
          <cell r="B3317" t="str">
            <v>Retro-Commissioning</v>
          </cell>
          <cell r="F3317" t="str">
            <v>New</v>
          </cell>
          <cell r="G3317" t="str">
            <v>Hospitals</v>
          </cell>
          <cell r="M3317">
            <v>849790.53</v>
          </cell>
        </row>
        <row r="3318">
          <cell r="B3318" t="str">
            <v>Retro-Commissioning</v>
          </cell>
          <cell r="F3318" t="str">
            <v>New</v>
          </cell>
          <cell r="G3318" t="str">
            <v>Institutional</v>
          </cell>
          <cell r="M3318">
            <v>94278.48</v>
          </cell>
        </row>
        <row r="3319">
          <cell r="B3319" t="str">
            <v>Retro-Commissioning</v>
          </cell>
          <cell r="F3319" t="str">
            <v>New</v>
          </cell>
          <cell r="G3319" t="str">
            <v>Lodging/Hospitality</v>
          </cell>
          <cell r="M3319">
            <v>77338.890000000014</v>
          </cell>
        </row>
        <row r="3320">
          <cell r="B3320" t="str">
            <v>Retro-Commissioning</v>
          </cell>
          <cell r="F3320" t="str">
            <v>New</v>
          </cell>
          <cell r="G3320" t="str">
            <v>Miscellaneous</v>
          </cell>
          <cell r="M3320">
            <v>898821.2300000001</v>
          </cell>
        </row>
        <row r="3321">
          <cell r="B3321" t="str">
            <v>Retro-Commissioning</v>
          </cell>
          <cell r="F3321" t="str">
            <v>New</v>
          </cell>
          <cell r="G3321" t="str">
            <v>Offices</v>
          </cell>
          <cell r="M3321">
            <v>67187.23000000001</v>
          </cell>
        </row>
        <row r="3322">
          <cell r="B3322" t="str">
            <v>Retro-Commissioning</v>
          </cell>
          <cell r="F3322" t="str">
            <v>New</v>
          </cell>
          <cell r="G3322" t="str">
            <v>Restaurants</v>
          </cell>
          <cell r="M3322">
            <v>48685.54</v>
          </cell>
        </row>
        <row r="3323">
          <cell r="B3323" t="str">
            <v>Retro-Commissioning</v>
          </cell>
          <cell r="F3323" t="str">
            <v>New</v>
          </cell>
          <cell r="G3323" t="str">
            <v>Retail</v>
          </cell>
          <cell r="M3323">
            <v>21264.66</v>
          </cell>
        </row>
        <row r="3324">
          <cell r="B3324" t="str">
            <v>Retro-Commissioning</v>
          </cell>
          <cell r="F3324" t="str">
            <v>New</v>
          </cell>
          <cell r="G3324" t="str">
            <v>Schools K-12</v>
          </cell>
          <cell r="M3324">
            <v>79468.03</v>
          </cell>
        </row>
        <row r="3325">
          <cell r="B3325" t="str">
            <v>Retro-Commissioning</v>
          </cell>
          <cell r="F3325" t="str">
            <v>New</v>
          </cell>
          <cell r="G3325" t="str">
            <v>Warehouse</v>
          </cell>
          <cell r="M3325">
            <v>7894.4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9"/>
  <sheetViews>
    <sheetView tabSelected="1" workbookViewId="0">
      <pane ySplit="1" topLeftCell="A2" activePane="bottomLeft" state="frozen"/>
      <selection activeCell="E1" sqref="E1"/>
      <selection pane="bottomLeft" activeCell="E21" sqref="E21"/>
    </sheetView>
  </sheetViews>
  <sheetFormatPr defaultRowHeight="14.4" x14ac:dyDescent="0.3"/>
  <cols>
    <col min="1" max="1" width="50.88671875" customWidth="1"/>
    <col min="2" max="2" width="17.77734375" customWidth="1"/>
    <col min="7" max="13" width="9.33203125" bestFit="1" customWidth="1"/>
    <col min="14" max="14" width="12.109375" bestFit="1" customWidth="1"/>
    <col min="15" max="15" width="9.33203125" bestFit="1" customWidth="1"/>
    <col min="16" max="16" width="12.77734375" bestFit="1" customWidth="1"/>
    <col min="17" max="17" width="12.6640625" bestFit="1" customWidth="1"/>
  </cols>
  <sheetData>
    <row r="1" spans="1:17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s="5" t="str">
        <f>B2&amp;"_"&amp;C2</f>
        <v>High Efficiency Chiller (water cooled)_DATACENTER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>
        <v>1064.3918553202755</v>
      </c>
      <c r="H2" s="5">
        <v>1131.8242601510271</v>
      </c>
      <c r="I2" s="5">
        <v>6580157.232200305</v>
      </c>
      <c r="J2" s="5">
        <v>1106.275110805494</v>
      </c>
      <c r="K2" s="5">
        <v>1213.864539409029</v>
      </c>
      <c r="L2" s="5">
        <v>6933145.1365484297</v>
      </c>
      <c r="M2" s="5">
        <v>82.040275573730469</v>
      </c>
      <c r="N2" s="5">
        <v>41.883255004882813</v>
      </c>
      <c r="O2" s="5">
        <v>352987.90625</v>
      </c>
      <c r="P2" s="5">
        <v>2.3241667076945305E-4</v>
      </c>
      <c r="Q2" s="5">
        <v>1.1865351552842185E-4</v>
      </c>
    </row>
    <row r="3" spans="1:17" x14ac:dyDescent="0.3">
      <c r="A3" s="5" t="str">
        <f t="shared" ref="A3:A57" si="0">B3&amp;"_"&amp;C3</f>
        <v>Chiller Early Retirement_DATACENTER</v>
      </c>
      <c r="B3" s="5" t="s">
        <v>22</v>
      </c>
      <c r="C3" s="5" t="s">
        <v>18</v>
      </c>
      <c r="D3" s="5" t="s">
        <v>19</v>
      </c>
      <c r="E3" s="5" t="s">
        <v>20</v>
      </c>
      <c r="F3" s="5" t="s">
        <v>23</v>
      </c>
      <c r="G3" s="5">
        <v>1077.2344899142222</v>
      </c>
      <c r="H3" s="5">
        <v>1163.7045242185422</v>
      </c>
      <c r="I3" s="5">
        <v>6714054.8747484013</v>
      </c>
      <c r="J3" s="5">
        <v>1106.275110805494</v>
      </c>
      <c r="K3" s="5">
        <v>1213.864539409029</v>
      </c>
      <c r="L3" s="5">
        <v>6933145.1365484297</v>
      </c>
      <c r="M3" s="5">
        <v>50.160015106201172</v>
      </c>
      <c r="N3" s="5">
        <v>29.040620803833008</v>
      </c>
      <c r="O3" s="5">
        <v>219090.265625</v>
      </c>
      <c r="P3" s="5">
        <v>2.2894679568707943E-4</v>
      </c>
      <c r="Q3" s="5">
        <v>1.3255093654152006E-4</v>
      </c>
    </row>
    <row r="4" spans="1:17" x14ac:dyDescent="0.3">
      <c r="A4" s="5" t="str">
        <f t="shared" si="0"/>
        <v>Adjustable Speed Drives (ASD)_DATACENTER</v>
      </c>
      <c r="B4" s="5" t="s">
        <v>24</v>
      </c>
      <c r="C4" s="5" t="s">
        <v>18</v>
      </c>
      <c r="D4" s="5" t="s">
        <v>19</v>
      </c>
      <c r="E4" s="5" t="s">
        <v>20</v>
      </c>
      <c r="F4" s="5" t="s">
        <v>23</v>
      </c>
      <c r="G4" s="5">
        <v>1095.1724383383471</v>
      </c>
      <c r="H4" s="5">
        <v>1197.4868249374622</v>
      </c>
      <c r="I4" s="5">
        <v>6860383.7155817403</v>
      </c>
      <c r="J4" s="5">
        <v>1106.275110805494</v>
      </c>
      <c r="K4" s="5">
        <v>1213.864539409029</v>
      </c>
      <c r="L4" s="5">
        <v>6933145.1365484297</v>
      </c>
      <c r="M4" s="5">
        <v>16.377714157104492</v>
      </c>
      <c r="N4" s="5">
        <v>11.102672576904297</v>
      </c>
      <c r="O4" s="5">
        <v>72761.421875</v>
      </c>
      <c r="P4" s="5">
        <v>2.2508787515107499E-4</v>
      </c>
      <c r="Q4" s="5">
        <v>1.5259010251611471E-4</v>
      </c>
    </row>
    <row r="5" spans="1:17" x14ac:dyDescent="0.3">
      <c r="A5" s="5" t="str">
        <f t="shared" si="0"/>
        <v>Partial Thermal Energy Storage_DATACENTER</v>
      </c>
      <c r="B5" s="5" t="s">
        <v>25</v>
      </c>
      <c r="C5" s="5" t="s">
        <v>18</v>
      </c>
      <c r="D5" s="5" t="s">
        <v>19</v>
      </c>
      <c r="E5" s="5" t="s">
        <v>20</v>
      </c>
      <c r="F5" s="5" t="s">
        <v>21</v>
      </c>
      <c r="G5" s="5">
        <v>1006.2571260969853</v>
      </c>
      <c r="H5" s="5">
        <v>1131.8242601510271</v>
      </c>
      <c r="I5" s="5">
        <v>6508331.1100996761</v>
      </c>
      <c r="J5" s="5">
        <v>1106.275110805494</v>
      </c>
      <c r="K5" s="5">
        <v>1213.864539409029</v>
      </c>
      <c r="L5" s="5">
        <v>6933145.1365484297</v>
      </c>
      <c r="M5" s="5">
        <v>82.040275573730469</v>
      </c>
      <c r="N5" s="5">
        <v>100.01798248291016</v>
      </c>
      <c r="O5" s="5">
        <v>424814.03125</v>
      </c>
      <c r="P5" s="5">
        <v>1.9312044605612755E-4</v>
      </c>
      <c r="Q5" s="5">
        <v>2.3543945280835032E-4</v>
      </c>
    </row>
    <row r="6" spans="1:17" x14ac:dyDescent="0.3">
      <c r="A6" s="5" t="str">
        <f t="shared" si="0"/>
        <v>Cooling Tower Optimization_DATACENTER</v>
      </c>
      <c r="B6" s="5" t="s">
        <v>26</v>
      </c>
      <c r="C6" s="5" t="s">
        <v>18</v>
      </c>
      <c r="D6" s="5" t="s">
        <v>19</v>
      </c>
      <c r="E6" s="5" t="s">
        <v>27</v>
      </c>
      <c r="F6" s="5" t="s">
        <v>23</v>
      </c>
      <c r="G6" s="5">
        <v>1089.7876314893858</v>
      </c>
      <c r="H6" s="5">
        <v>1189.8323642647165</v>
      </c>
      <c r="I6" s="5">
        <v>6812107.0254190527</v>
      </c>
      <c r="J6" s="5">
        <v>1106.275110805494</v>
      </c>
      <c r="K6" s="5">
        <v>1213.864539409029</v>
      </c>
      <c r="L6" s="5">
        <v>6933145.1365484297</v>
      </c>
      <c r="M6" s="5">
        <v>24.032175064086914</v>
      </c>
      <c r="N6" s="5">
        <v>16.487480163574219</v>
      </c>
      <c r="O6" s="5">
        <v>121038.109375</v>
      </c>
      <c r="P6" s="5">
        <v>1.9855047867167741E-4</v>
      </c>
      <c r="Q6" s="5">
        <v>1.3621726247947663E-4</v>
      </c>
    </row>
    <row r="7" spans="1:17" x14ac:dyDescent="0.3">
      <c r="A7" s="5" t="str">
        <f t="shared" si="0"/>
        <v>Chiller Tune Up / Diagnostics_DATACENTER</v>
      </c>
      <c r="B7" s="5" t="s">
        <v>30</v>
      </c>
      <c r="C7" s="5" t="s">
        <v>18</v>
      </c>
      <c r="D7" s="5" t="s">
        <v>19</v>
      </c>
      <c r="E7" s="5" t="s">
        <v>20</v>
      </c>
      <c r="F7" s="5" t="s">
        <v>23</v>
      </c>
      <c r="G7" s="5">
        <v>1087.1971970395032</v>
      </c>
      <c r="H7" s="5">
        <v>1181.2437085919146</v>
      </c>
      <c r="I7" s="5">
        <v>6790838.5264382409</v>
      </c>
      <c r="J7" s="5">
        <v>1106.275110805494</v>
      </c>
      <c r="K7" s="5">
        <v>1213.864539409029</v>
      </c>
      <c r="L7" s="5">
        <v>6933145.1365484297</v>
      </c>
      <c r="M7" s="5">
        <v>32.620830535888672</v>
      </c>
      <c r="N7" s="5">
        <v>19.077913284301758</v>
      </c>
      <c r="O7" s="5">
        <v>142306.609375</v>
      </c>
      <c r="P7" s="5">
        <v>2.2922920470591635E-4</v>
      </c>
      <c r="Q7" s="5">
        <v>1.3406203652266413E-4</v>
      </c>
    </row>
    <row r="8" spans="1:17" x14ac:dyDescent="0.3">
      <c r="A8" s="5" t="str">
        <f t="shared" si="0"/>
        <v>Full Thermal Energy Storage_DATACENTER</v>
      </c>
      <c r="B8" s="5" t="s">
        <v>32</v>
      </c>
      <c r="C8" s="5" t="s">
        <v>18</v>
      </c>
      <c r="D8" s="5" t="s">
        <v>19</v>
      </c>
      <c r="E8" s="5" t="s">
        <v>20</v>
      </c>
      <c r="F8" s="5" t="s">
        <v>21</v>
      </c>
      <c r="G8" s="5">
        <v>1006.2571260969853</v>
      </c>
      <c r="H8" s="5">
        <v>1131.8242601510271</v>
      </c>
      <c r="I8" s="5">
        <v>6508331.1100996761</v>
      </c>
      <c r="J8" s="5">
        <v>1106.275110805494</v>
      </c>
      <c r="K8" s="5">
        <v>1213.864539409029</v>
      </c>
      <c r="L8" s="5">
        <v>6933145.1365484297</v>
      </c>
      <c r="M8" s="5">
        <v>82.040275573730469</v>
      </c>
      <c r="N8" s="5">
        <v>100.01798248291016</v>
      </c>
      <c r="O8" s="5">
        <v>424814.03125</v>
      </c>
      <c r="P8" s="5">
        <v>-6.2912255418213917E-3</v>
      </c>
      <c r="Q8" s="5">
        <f>P8*131/454</f>
        <v>-1.8153095726400931E-3</v>
      </c>
    </row>
    <row r="9" spans="1:17" x14ac:dyDescent="0.3">
      <c r="A9" s="5" t="str">
        <f t="shared" si="0"/>
        <v>Hydronic Economizer_DATACENTER</v>
      </c>
      <c r="B9" s="5" t="s">
        <v>34</v>
      </c>
      <c r="C9" s="5" t="s">
        <v>18</v>
      </c>
      <c r="D9" s="5" t="s">
        <v>19</v>
      </c>
      <c r="E9" s="5" t="s">
        <v>20</v>
      </c>
      <c r="F9" s="5" t="s">
        <v>23</v>
      </c>
      <c r="G9" s="5">
        <v>1095.2273651690653</v>
      </c>
      <c r="H9" s="5">
        <v>1194.856868633505</v>
      </c>
      <c r="I9" s="5">
        <v>6849939.3425471233</v>
      </c>
      <c r="J9" s="5">
        <v>1106.275110805494</v>
      </c>
      <c r="K9" s="5">
        <v>1213.864539409029</v>
      </c>
      <c r="L9" s="5">
        <v>6933145.1365484297</v>
      </c>
      <c r="M9" s="5">
        <v>19.007671356201172</v>
      </c>
      <c r="N9" s="5">
        <v>11.047745704650879</v>
      </c>
      <c r="O9" s="5">
        <v>83205.796875</v>
      </c>
      <c r="P9" s="5">
        <v>2.2844166960567236E-4</v>
      </c>
      <c r="Q9" s="5">
        <v>1.3277615653350949E-4</v>
      </c>
    </row>
    <row r="10" spans="1:17" x14ac:dyDescent="0.3">
      <c r="A10" s="5" t="str">
        <f t="shared" si="0"/>
        <v>High Efficiency Chiller (air cooled)_DATACENTER</v>
      </c>
      <c r="B10" s="5" t="s">
        <v>35</v>
      </c>
      <c r="C10" s="5" t="s">
        <v>18</v>
      </c>
      <c r="D10" s="5" t="s">
        <v>19</v>
      </c>
      <c r="E10" s="5" t="s">
        <v>20</v>
      </c>
      <c r="F10" s="5" t="s">
        <v>21</v>
      </c>
      <c r="G10" s="5">
        <v>1089.3564034169178</v>
      </c>
      <c r="H10" s="5">
        <v>1195.3003601396508</v>
      </c>
      <c r="I10" s="5">
        <v>6846162.5190921314</v>
      </c>
      <c r="J10" s="5">
        <v>1106.275110805494</v>
      </c>
      <c r="K10" s="5">
        <v>1213.864539409029</v>
      </c>
      <c r="L10" s="5">
        <v>6933145.1365484297</v>
      </c>
      <c r="M10" s="5">
        <v>18.564178466796875</v>
      </c>
      <c r="N10" s="5">
        <v>16.918706893920898</v>
      </c>
      <c r="O10" s="5">
        <v>86982.6171875</v>
      </c>
      <c r="P10" s="5">
        <v>2.134240057785064E-4</v>
      </c>
      <c r="Q10" s="5">
        <v>1.9450676336418837E-4</v>
      </c>
    </row>
    <row r="11" spans="1:17" x14ac:dyDescent="0.3">
      <c r="A11" s="5" t="str">
        <f t="shared" si="0"/>
        <v>Chilled Water Reset, Optimizer System for Chiller(s)_DATACENTER</v>
      </c>
      <c r="B11" s="5" t="s">
        <v>36</v>
      </c>
      <c r="C11" s="5" t="s">
        <v>18</v>
      </c>
      <c r="D11" s="5" t="s">
        <v>19</v>
      </c>
      <c r="E11" s="5" t="s">
        <v>20</v>
      </c>
      <c r="F11" s="5" t="s">
        <v>23</v>
      </c>
      <c r="G11" s="5">
        <v>1091.6442625786067</v>
      </c>
      <c r="H11" s="5">
        <v>1183.1823243661781</v>
      </c>
      <c r="I11" s="5">
        <v>6802629.2538675936</v>
      </c>
      <c r="J11" s="5">
        <v>1106.275110805494</v>
      </c>
      <c r="K11" s="5">
        <v>1213.864539409029</v>
      </c>
      <c r="L11" s="5">
        <v>6933145.1365484297</v>
      </c>
      <c r="M11" s="5">
        <v>30.682214736938477</v>
      </c>
      <c r="N11" s="5">
        <v>14.630847930908203</v>
      </c>
      <c r="O11" s="5">
        <v>130515.8828125</v>
      </c>
      <c r="P11" s="5">
        <v>2.3508413869421929E-4</v>
      </c>
      <c r="Q11" s="5">
        <v>1.1210013326490298E-4</v>
      </c>
    </row>
    <row r="12" spans="1:17" x14ac:dyDescent="0.3">
      <c r="A12" s="5" t="str">
        <f t="shared" si="0"/>
        <v>High Efficiency ASD Chiller_DATACENTER</v>
      </c>
      <c r="B12" s="5" t="s">
        <v>37</v>
      </c>
      <c r="C12" s="5" t="s">
        <v>18</v>
      </c>
      <c r="D12" s="5" t="s">
        <v>19</v>
      </c>
      <c r="E12" s="5" t="s">
        <v>20</v>
      </c>
      <c r="F12" s="5" t="s">
        <v>21</v>
      </c>
      <c r="G12" s="5">
        <v>1080.7670967741935</v>
      </c>
      <c r="H12" s="5">
        <v>1163.6425806451612</v>
      </c>
      <c r="I12" s="5">
        <v>6717325.169999985</v>
      </c>
      <c r="J12" s="5">
        <v>1106.275110805494</v>
      </c>
      <c r="K12" s="5">
        <v>1213.864539409029</v>
      </c>
      <c r="L12" s="5">
        <v>6933145.1365484297</v>
      </c>
      <c r="M12" s="5">
        <v>50.221958160400391</v>
      </c>
      <c r="N12" s="5">
        <v>25.508014678955078</v>
      </c>
      <c r="O12" s="5">
        <v>215819.96875</v>
      </c>
      <c r="P12" s="5">
        <v>2.3270302335731685E-4</v>
      </c>
      <c r="Q12" s="5">
        <v>1.1819117207778618E-4</v>
      </c>
    </row>
    <row r="13" spans="1:17" x14ac:dyDescent="0.3">
      <c r="A13" s="5" t="str">
        <f t="shared" si="0"/>
        <v>Hydronic Economizer_OFFICE</v>
      </c>
      <c r="B13" s="5" t="s">
        <v>34</v>
      </c>
      <c r="C13" s="5" t="s">
        <v>39</v>
      </c>
      <c r="D13" s="5" t="s">
        <v>19</v>
      </c>
      <c r="E13" s="5" t="s">
        <v>20</v>
      </c>
      <c r="F13" s="5" t="s">
        <v>23</v>
      </c>
      <c r="G13" s="5">
        <v>526.1986494843527</v>
      </c>
      <c r="H13" s="5">
        <v>664.75467684687987</v>
      </c>
      <c r="I13" s="5">
        <v>3049027.6707200566</v>
      </c>
      <c r="J13" s="5">
        <v>526.1986494843527</v>
      </c>
      <c r="K13" s="5">
        <v>691.04886677779064</v>
      </c>
      <c r="L13" s="5">
        <v>3113797.8044076203</v>
      </c>
      <c r="M13" s="5">
        <v>26.294189453125</v>
      </c>
      <c r="N13" s="5">
        <v>0</v>
      </c>
      <c r="O13" s="5">
        <v>64770.1328125</v>
      </c>
      <c r="P13" s="5">
        <v>4.0596164762973785E-4</v>
      </c>
      <c r="Q13" s="5">
        <v>0</v>
      </c>
    </row>
    <row r="14" spans="1:17" x14ac:dyDescent="0.3">
      <c r="A14" s="5" t="str">
        <f t="shared" si="0"/>
        <v>High Efficiency ASD Chiller_OFFICE</v>
      </c>
      <c r="B14" s="5" t="s">
        <v>37</v>
      </c>
      <c r="C14" s="5" t="s">
        <v>39</v>
      </c>
      <c r="D14" s="5" t="s">
        <v>19</v>
      </c>
      <c r="E14" s="5" t="s">
        <v>20</v>
      </c>
      <c r="F14" s="5" t="s">
        <v>21</v>
      </c>
      <c r="G14" s="5">
        <v>526.1986494843527</v>
      </c>
      <c r="H14" s="5">
        <v>650.14936208776624</v>
      </c>
      <c r="I14" s="5">
        <v>3013050.5901565487</v>
      </c>
      <c r="J14" s="5">
        <v>526.1986494843527</v>
      </c>
      <c r="K14" s="5">
        <v>691.04886677779064</v>
      </c>
      <c r="L14" s="5">
        <v>3113797.8044076203</v>
      </c>
      <c r="M14" s="5">
        <v>40.899505615234375</v>
      </c>
      <c r="N14" s="5">
        <v>0</v>
      </c>
      <c r="O14" s="5">
        <v>100747.2109375</v>
      </c>
      <c r="P14" s="5">
        <v>4.0596167673356831E-4</v>
      </c>
      <c r="Q14" s="5">
        <v>0</v>
      </c>
    </row>
    <row r="15" spans="1:17" x14ac:dyDescent="0.3">
      <c r="A15" s="5" t="str">
        <f t="shared" si="0"/>
        <v>Ceiling Insulation_OFFICE</v>
      </c>
      <c r="B15" s="5" t="s">
        <v>40</v>
      </c>
      <c r="C15" s="5" t="s">
        <v>39</v>
      </c>
      <c r="D15" s="5" t="s">
        <v>19</v>
      </c>
      <c r="E15" s="5" t="s">
        <v>20</v>
      </c>
      <c r="F15" s="5" t="s">
        <v>23</v>
      </c>
      <c r="G15" s="5">
        <v>520.10013183472631</v>
      </c>
      <c r="H15" s="5">
        <v>690.77832910263157</v>
      </c>
      <c r="I15" s="5">
        <v>3100277.9484490776</v>
      </c>
      <c r="J15" s="5">
        <v>526.1986494843527</v>
      </c>
      <c r="K15" s="5">
        <v>691.04886677779064</v>
      </c>
      <c r="L15" s="5">
        <v>3113797.8044076203</v>
      </c>
      <c r="M15" s="5">
        <v>0.27053767442703247</v>
      </c>
      <c r="N15" s="5">
        <v>6.0985174179077148</v>
      </c>
      <c r="O15" s="5">
        <v>13519.8564453125</v>
      </c>
      <c r="P15" s="5">
        <v>2.0010395019198768E-5</v>
      </c>
      <c r="Q15" s="5">
        <v>4.5107855112291873E-4</v>
      </c>
    </row>
    <row r="16" spans="1:17" x14ac:dyDescent="0.3">
      <c r="A16" s="5" t="str">
        <f t="shared" si="0"/>
        <v>Adjustable Speed Drives (ASD)_OFFICE</v>
      </c>
      <c r="B16" s="5" t="s">
        <v>24</v>
      </c>
      <c r="C16" s="5" t="s">
        <v>39</v>
      </c>
      <c r="D16" s="5" t="s">
        <v>19</v>
      </c>
      <c r="E16" s="5" t="s">
        <v>20</v>
      </c>
      <c r="F16" s="5" t="s">
        <v>23</v>
      </c>
      <c r="G16" s="5">
        <v>526.1986494843527</v>
      </c>
      <c r="H16" s="5">
        <v>689.44134006348395</v>
      </c>
      <c r="I16" s="5">
        <v>3096131.5985963414</v>
      </c>
      <c r="J16" s="5">
        <v>526.1986494843527</v>
      </c>
      <c r="K16" s="5">
        <v>691.04886677779064</v>
      </c>
      <c r="L16" s="5">
        <v>3113797.8044076203</v>
      </c>
      <c r="M16" s="5">
        <v>1.6075266599655151</v>
      </c>
      <c r="N16" s="5">
        <v>0</v>
      </c>
      <c r="O16" s="5">
        <v>17666.205078125</v>
      </c>
      <c r="P16" s="5">
        <v>9.0994450147263706E-5</v>
      </c>
      <c r="Q16" s="5">
        <v>0</v>
      </c>
    </row>
    <row r="17" spans="1:17" x14ac:dyDescent="0.3">
      <c r="A17" s="5" t="str">
        <f t="shared" si="0"/>
        <v>Reduction/Optimization in Fan Flowrate_OFFICE</v>
      </c>
      <c r="B17" s="5" t="s">
        <v>31</v>
      </c>
      <c r="C17" s="5" t="s">
        <v>39</v>
      </c>
      <c r="D17" s="5" t="s">
        <v>19</v>
      </c>
      <c r="E17" s="5" t="s">
        <v>20</v>
      </c>
      <c r="F17" s="5" t="s">
        <v>23</v>
      </c>
      <c r="G17" s="5">
        <v>522.09345598824314</v>
      </c>
      <c r="H17" s="5">
        <v>684.71067020932435</v>
      </c>
      <c r="I17" s="5">
        <v>3058074.0332719721</v>
      </c>
      <c r="J17" s="5">
        <v>526.1986494843527</v>
      </c>
      <c r="K17" s="5">
        <v>691.04886677779064</v>
      </c>
      <c r="L17" s="5">
        <v>3113797.8044076203</v>
      </c>
      <c r="M17" s="5">
        <v>6.3381967544555664</v>
      </c>
      <c r="N17" s="5">
        <v>4.1051936149597168</v>
      </c>
      <c r="O17" s="5">
        <v>55723.76953125</v>
      </c>
      <c r="P17" s="5">
        <v>1.137431463575922E-4</v>
      </c>
      <c r="Q17" s="5">
        <v>7.3670424171723425E-5</v>
      </c>
    </row>
    <row r="18" spans="1:17" x14ac:dyDescent="0.3">
      <c r="A18" s="5" t="str">
        <f t="shared" si="0"/>
        <v>Full Thermal Energy Storage_OFFICE</v>
      </c>
      <c r="B18" s="5" t="s">
        <v>32</v>
      </c>
      <c r="C18" s="5" t="s">
        <v>39</v>
      </c>
      <c r="D18" s="5" t="s">
        <v>19</v>
      </c>
      <c r="E18" s="5" t="s">
        <v>20</v>
      </c>
      <c r="F18" s="5" t="s">
        <v>21</v>
      </c>
      <c r="G18" s="5">
        <v>522.65037801465849</v>
      </c>
      <c r="H18" s="5">
        <v>609.12951391237698</v>
      </c>
      <c r="I18" s="5">
        <v>2905726.5930668195</v>
      </c>
      <c r="J18" s="5">
        <v>526.1986494843527</v>
      </c>
      <c r="K18" s="5">
        <v>691.04886677779064</v>
      </c>
      <c r="L18" s="5">
        <v>3113797.8044076203</v>
      </c>
      <c r="M18" s="5">
        <v>81.919349670410156</v>
      </c>
      <c r="N18" s="5">
        <v>3.5482714176177979</v>
      </c>
      <c r="O18" s="5">
        <v>208071.21875</v>
      </c>
      <c r="P18" s="5">
        <v>-6.2912255418213917E-3</v>
      </c>
      <c r="Q18" s="5">
        <f>P18*131/454</f>
        <v>-1.8153095726400931E-3</v>
      </c>
    </row>
    <row r="19" spans="1:17" x14ac:dyDescent="0.3">
      <c r="A19" s="5" t="str">
        <f t="shared" si="0"/>
        <v>Fan Motor - correct sizing_OFFICE</v>
      </c>
      <c r="B19" s="5" t="s">
        <v>29</v>
      </c>
      <c r="C19" s="5" t="s">
        <v>39</v>
      </c>
      <c r="D19" s="5" t="s">
        <v>19</v>
      </c>
      <c r="E19" s="5" t="s">
        <v>20</v>
      </c>
      <c r="F19" s="5" t="s">
        <v>23</v>
      </c>
      <c r="G19" s="5">
        <v>525.63470409336685</v>
      </c>
      <c r="H19" s="5">
        <v>685.08944747437215</v>
      </c>
      <c r="I19" s="5">
        <v>3066172.519522748</v>
      </c>
      <c r="J19" s="5">
        <v>526.1986494843527</v>
      </c>
      <c r="K19" s="5">
        <v>691.04886677779064</v>
      </c>
      <c r="L19" s="5">
        <v>3113797.8044076203</v>
      </c>
      <c r="M19" s="5">
        <v>5.9594192504882812</v>
      </c>
      <c r="N19" s="5">
        <v>0.56394541263580322</v>
      </c>
      <c r="O19" s="5">
        <v>47625.28515625</v>
      </c>
      <c r="P19" s="5">
        <v>1.2513140973169357E-4</v>
      </c>
      <c r="Q19" s="5">
        <v>1.1841302693937905E-5</v>
      </c>
    </row>
    <row r="20" spans="1:17" x14ac:dyDescent="0.3">
      <c r="A20" s="5" t="str">
        <f t="shared" si="0"/>
        <v>Light Colored Roofs and Walls/Cool Roofs_OFFICE</v>
      </c>
      <c r="B20" s="5" t="s">
        <v>41</v>
      </c>
      <c r="C20" s="5" t="s">
        <v>39</v>
      </c>
      <c r="D20" s="5" t="s">
        <v>19</v>
      </c>
      <c r="E20" s="5" t="s">
        <v>20</v>
      </c>
      <c r="F20" s="5" t="s">
        <v>23</v>
      </c>
      <c r="G20" s="5">
        <v>526.72985330343056</v>
      </c>
      <c r="H20" s="5">
        <v>690.77526692603112</v>
      </c>
      <c r="I20" s="5">
        <v>3111677.339506092</v>
      </c>
      <c r="J20" s="5">
        <v>526.1986494843527</v>
      </c>
      <c r="K20" s="5">
        <v>691.04886677779064</v>
      </c>
      <c r="L20" s="5">
        <v>3113797.8044076203</v>
      </c>
      <c r="M20" s="5">
        <v>0.27359986305236816</v>
      </c>
      <c r="N20" s="5">
        <v>-0.53120380640029907</v>
      </c>
      <c r="O20" s="5">
        <v>2120.46484375</v>
      </c>
      <c r="P20" s="5">
        <v>1.290282525587827E-4</v>
      </c>
      <c r="Q20" s="5">
        <v>0</v>
      </c>
    </row>
    <row r="21" spans="1:17" x14ac:dyDescent="0.3">
      <c r="A21" s="5" t="str">
        <f t="shared" si="0"/>
        <v>High Efficiency Chiller (water cooled)_OFFICE</v>
      </c>
      <c r="B21" s="5" t="s">
        <v>17</v>
      </c>
      <c r="C21" s="5" t="s">
        <v>39</v>
      </c>
      <c r="D21" s="5" t="s">
        <v>19</v>
      </c>
      <c r="E21" s="5" t="s">
        <v>20</v>
      </c>
      <c r="F21" s="5" t="s">
        <v>21</v>
      </c>
      <c r="G21" s="5">
        <v>522.65037801465849</v>
      </c>
      <c r="H21" s="5">
        <v>609.12951391237698</v>
      </c>
      <c r="I21" s="5">
        <v>2905726.5930668195</v>
      </c>
      <c r="J21" s="5">
        <v>526.1986494843527</v>
      </c>
      <c r="K21" s="5">
        <v>691.04886677779064</v>
      </c>
      <c r="L21" s="5">
        <v>3113797.8044076203</v>
      </c>
      <c r="M21" s="5">
        <v>81.919349670410156</v>
      </c>
      <c r="N21" s="5">
        <v>3.5482714176177979</v>
      </c>
      <c r="O21" s="5">
        <v>208071.21875</v>
      </c>
      <c r="P21" s="5">
        <v>3.93708236515522E-4</v>
      </c>
      <c r="Q21" s="5">
        <v>1.7053158444468863E-5</v>
      </c>
    </row>
    <row r="22" spans="1:17" x14ac:dyDescent="0.3">
      <c r="A22" s="5" t="str">
        <f t="shared" si="0"/>
        <v>Energy Management System_OFFICE</v>
      </c>
      <c r="B22" s="5" t="s">
        <v>28</v>
      </c>
      <c r="C22" s="5" t="s">
        <v>39</v>
      </c>
      <c r="D22" s="5" t="s">
        <v>19</v>
      </c>
      <c r="E22" s="5" t="s">
        <v>20</v>
      </c>
      <c r="F22" s="5" t="s">
        <v>23</v>
      </c>
      <c r="G22" s="5">
        <v>523.43313384779503</v>
      </c>
      <c r="H22" s="5">
        <v>658.88850940133614</v>
      </c>
      <c r="I22" s="5">
        <v>2960356.3667186131</v>
      </c>
      <c r="J22" s="5">
        <v>526.1986494843527</v>
      </c>
      <c r="K22" s="5">
        <v>691.04886677779064</v>
      </c>
      <c r="L22" s="5">
        <v>3113797.8044076203</v>
      </c>
      <c r="M22" s="5">
        <v>32.160358428955078</v>
      </c>
      <c r="N22" s="5">
        <v>2.7655155658721924</v>
      </c>
      <c r="O22" s="5">
        <v>153441.4375</v>
      </c>
      <c r="P22" s="5">
        <v>2.0959369430784136E-4</v>
      </c>
      <c r="Q22" s="5">
        <v>1.8023263692157343E-5</v>
      </c>
    </row>
    <row r="23" spans="1:17" x14ac:dyDescent="0.3">
      <c r="A23" s="5" t="str">
        <f t="shared" si="0"/>
        <v>Chiller Tune Up / Diagnostics_OFFICE</v>
      </c>
      <c r="B23" s="5" t="s">
        <v>30</v>
      </c>
      <c r="C23" s="5" t="s">
        <v>39</v>
      </c>
      <c r="D23" s="5" t="s">
        <v>19</v>
      </c>
      <c r="E23" s="5" t="s">
        <v>20</v>
      </c>
      <c r="F23" s="5" t="s">
        <v>23</v>
      </c>
      <c r="G23" s="5">
        <v>453.52047294106183</v>
      </c>
      <c r="H23" s="5">
        <v>685.06458179557899</v>
      </c>
      <c r="I23" s="5">
        <v>3015945.5522219748</v>
      </c>
      <c r="J23" s="5">
        <v>526.1986494843527</v>
      </c>
      <c r="K23" s="5">
        <v>691.04886677779064</v>
      </c>
      <c r="L23" s="5">
        <v>3113797.8044076203</v>
      </c>
      <c r="M23" s="5">
        <v>5.9842848777770996</v>
      </c>
      <c r="N23" s="5">
        <v>72.678176879882813</v>
      </c>
      <c r="O23" s="5">
        <v>97852.25</v>
      </c>
      <c r="P23" s="5">
        <v>6.1156337324064225E-5</v>
      </c>
      <c r="Q23" s="5">
        <v>7.4273382779210806E-4</v>
      </c>
    </row>
    <row r="24" spans="1:17" x14ac:dyDescent="0.3">
      <c r="A24" s="5" t="str">
        <f t="shared" si="0"/>
        <v>Large Commercial Building Re-Commissioning_OFFICE</v>
      </c>
      <c r="B24" s="5" t="s">
        <v>42</v>
      </c>
      <c r="C24" s="5" t="s">
        <v>39</v>
      </c>
      <c r="D24" s="5" t="s">
        <v>19</v>
      </c>
      <c r="E24" s="5" t="s">
        <v>20</v>
      </c>
      <c r="F24" s="5" t="s">
        <v>23</v>
      </c>
      <c r="G24" s="5">
        <v>461.46698536872697</v>
      </c>
      <c r="H24" s="5">
        <v>670.1703406787841</v>
      </c>
      <c r="I24" s="5">
        <v>2988912.6363958819</v>
      </c>
      <c r="J24" s="5">
        <v>526.1986494843527</v>
      </c>
      <c r="K24" s="5">
        <v>691.04886677779064</v>
      </c>
      <c r="L24" s="5">
        <v>3113797.8044076203</v>
      </c>
      <c r="M24" s="5">
        <v>20.87852668762207</v>
      </c>
      <c r="N24" s="5">
        <v>64.731666564941406</v>
      </c>
      <c r="O24" s="5">
        <v>124885.171875</v>
      </c>
      <c r="P24" s="5">
        <v>1.6718178812880069E-4</v>
      </c>
      <c r="Q24" s="5">
        <v>5.1832949975505471E-4</v>
      </c>
    </row>
    <row r="25" spans="1:17" x14ac:dyDescent="0.3">
      <c r="A25" s="5" t="str">
        <f t="shared" si="0"/>
        <v>Chiller Early Retirement_OFFICE</v>
      </c>
      <c r="B25" s="5" t="s">
        <v>22</v>
      </c>
      <c r="C25" s="5" t="s">
        <v>39</v>
      </c>
      <c r="D25" s="5" t="s">
        <v>19</v>
      </c>
      <c r="E25" s="5" t="s">
        <v>20</v>
      </c>
      <c r="F25" s="5" t="s">
        <v>23</v>
      </c>
      <c r="G25" s="5">
        <v>526.1986494843527</v>
      </c>
      <c r="H25" s="5">
        <v>634.58536347013955</v>
      </c>
      <c r="I25" s="5">
        <v>2974711.9962000353</v>
      </c>
      <c r="J25" s="5">
        <v>526.1986494843527</v>
      </c>
      <c r="K25" s="5">
        <v>691.04886677779064</v>
      </c>
      <c r="L25" s="5">
        <v>3113797.8044076203</v>
      </c>
      <c r="M25" s="5">
        <v>56.463504791259766</v>
      </c>
      <c r="N25" s="5">
        <v>0</v>
      </c>
      <c r="O25" s="5">
        <v>139085.8125</v>
      </c>
      <c r="P25" s="5">
        <v>4.0596164762973785E-4</v>
      </c>
      <c r="Q25" s="5">
        <v>0</v>
      </c>
    </row>
    <row r="26" spans="1:17" x14ac:dyDescent="0.3">
      <c r="A26" s="5" t="str">
        <f t="shared" si="0"/>
        <v>Set-Back Programmable Thermostat_OFFICE</v>
      </c>
      <c r="B26" s="5" t="s">
        <v>43</v>
      </c>
      <c r="C26" s="5" t="s">
        <v>39</v>
      </c>
      <c r="D26" s="5" t="s">
        <v>19</v>
      </c>
      <c r="E26" s="5" t="s">
        <v>27</v>
      </c>
      <c r="F26" s="5" t="s">
        <v>23</v>
      </c>
      <c r="G26" s="5">
        <v>548.75130375335823</v>
      </c>
      <c r="H26" s="5">
        <v>689.4191394105053</v>
      </c>
      <c r="I26" s="5">
        <v>2976544.1746409629</v>
      </c>
      <c r="J26" s="5">
        <v>526.1986494843527</v>
      </c>
      <c r="K26" s="5">
        <v>691.04886677779064</v>
      </c>
      <c r="L26" s="5">
        <v>3113797.8044076203</v>
      </c>
      <c r="M26" s="5">
        <v>1.6297273635864258</v>
      </c>
      <c r="N26" s="5">
        <v>-22.552654266357422</v>
      </c>
      <c r="O26" s="5">
        <v>137253.625</v>
      </c>
      <c r="P26" s="5">
        <v>1.1873838047904428E-5</v>
      </c>
      <c r="Q26" s="5">
        <v>-1.6431372205261141E-4</v>
      </c>
    </row>
    <row r="27" spans="1:17" x14ac:dyDescent="0.3">
      <c r="A27" s="5" t="str">
        <f t="shared" si="0"/>
        <v>Window Film_OFFICE</v>
      </c>
      <c r="B27" s="5" t="s">
        <v>44</v>
      </c>
      <c r="C27" s="5" t="s">
        <v>39</v>
      </c>
      <c r="D27" s="5" t="s">
        <v>19</v>
      </c>
      <c r="E27" s="5" t="s">
        <v>20</v>
      </c>
      <c r="F27" s="5" t="s">
        <v>23</v>
      </c>
      <c r="G27" s="5">
        <v>578.91540569186941</v>
      </c>
      <c r="H27" s="5">
        <v>619.15589781589404</v>
      </c>
      <c r="I27" s="5">
        <v>2976976.7982083852</v>
      </c>
      <c r="J27" s="5">
        <v>526.1986494843527</v>
      </c>
      <c r="K27" s="5">
        <v>691.04886677779064</v>
      </c>
      <c r="L27" s="5">
        <v>3113797.8044076203</v>
      </c>
      <c r="M27" s="5">
        <v>71.892967224121094</v>
      </c>
      <c r="N27" s="5">
        <v>-52.716754913330078</v>
      </c>
      <c r="O27" s="5">
        <v>136821</v>
      </c>
      <c r="P27" s="5">
        <v>5.254527204670012E-4</v>
      </c>
      <c r="Q27" s="5">
        <v>-3.8529725861735642E-4</v>
      </c>
    </row>
    <row r="28" spans="1:17" x14ac:dyDescent="0.3">
      <c r="A28" s="5" t="str">
        <f t="shared" si="0"/>
        <v>Chilled Water Reset, Optimizer System for Chiller(s)_OFFICE</v>
      </c>
      <c r="B28" s="5" t="s">
        <v>36</v>
      </c>
      <c r="C28" s="5" t="s">
        <v>39</v>
      </c>
      <c r="D28" s="5" t="s">
        <v>19</v>
      </c>
      <c r="E28" s="5" t="s">
        <v>20</v>
      </c>
      <c r="F28" s="5" t="s">
        <v>23</v>
      </c>
      <c r="G28" s="5">
        <v>526.18029075089635</v>
      </c>
      <c r="H28" s="5">
        <v>672.62822041074605</v>
      </c>
      <c r="I28" s="5">
        <v>3068392.3304916332</v>
      </c>
      <c r="J28" s="5">
        <v>526.1986494843527</v>
      </c>
      <c r="K28" s="5">
        <v>691.04886677779064</v>
      </c>
      <c r="L28" s="5">
        <v>3113797.8044076203</v>
      </c>
      <c r="M28" s="5">
        <v>18.420646667480469</v>
      </c>
      <c r="N28" s="5">
        <v>1.8358733505010605E-2</v>
      </c>
      <c r="O28" s="5">
        <v>45405.47265625</v>
      </c>
      <c r="P28" s="5">
        <v>4.0569220436736941E-4</v>
      </c>
      <c r="Q28" s="5">
        <v>4.0432865944239893E-7</v>
      </c>
    </row>
    <row r="29" spans="1:17" x14ac:dyDescent="0.3">
      <c r="A29" s="5" t="str">
        <f t="shared" si="0"/>
        <v>Green roof - vegetated rooftop_OFFICE</v>
      </c>
      <c r="B29" s="5" t="s">
        <v>45</v>
      </c>
      <c r="C29" s="5" t="s">
        <v>39</v>
      </c>
      <c r="D29" s="5" t="s">
        <v>19</v>
      </c>
      <c r="E29" s="5" t="s">
        <v>20</v>
      </c>
      <c r="F29" s="5" t="s">
        <v>23</v>
      </c>
      <c r="G29" s="5">
        <v>521.66221657572339</v>
      </c>
      <c r="H29" s="5">
        <v>690.85062016637346</v>
      </c>
      <c r="I29" s="5">
        <v>3102481.8670135443</v>
      </c>
      <c r="J29" s="5">
        <v>526.1986494843527</v>
      </c>
      <c r="K29" s="5">
        <v>691.04886677779064</v>
      </c>
      <c r="L29" s="5">
        <v>3113797.8044076203</v>
      </c>
      <c r="M29" s="5">
        <v>0.19824661314487457</v>
      </c>
      <c r="N29" s="5">
        <v>4.5364327430725098</v>
      </c>
      <c r="O29" s="5">
        <v>11315.9375</v>
      </c>
      <c r="P29" s="5">
        <v>1.7519238099339418E-5</v>
      </c>
      <c r="Q29" s="5">
        <v>4.0088882087729871E-4</v>
      </c>
    </row>
    <row r="30" spans="1:17" x14ac:dyDescent="0.3">
      <c r="A30" s="5" t="str">
        <f t="shared" si="0"/>
        <v>Cooling Tower Optimization_OFFICE</v>
      </c>
      <c r="B30" s="5" t="s">
        <v>26</v>
      </c>
      <c r="C30" s="5" t="s">
        <v>39</v>
      </c>
      <c r="D30" s="5" t="s">
        <v>19</v>
      </c>
      <c r="E30" s="5" t="s">
        <v>27</v>
      </c>
      <c r="F30" s="5" t="s">
        <v>23</v>
      </c>
      <c r="G30" s="5">
        <v>524.68029075089635</v>
      </c>
      <c r="H30" s="5">
        <v>674.6885649752935</v>
      </c>
      <c r="I30" s="5">
        <v>3051001.1857699822</v>
      </c>
      <c r="J30" s="5">
        <v>526.1986494843527</v>
      </c>
      <c r="K30" s="5">
        <v>691.04886677779064</v>
      </c>
      <c r="L30" s="5">
        <v>3113797.8044076203</v>
      </c>
      <c r="M30" s="5">
        <v>16.360301971435547</v>
      </c>
      <c r="N30" s="5">
        <v>1.5183587074279785</v>
      </c>
      <c r="O30" s="5">
        <v>62796.6171875</v>
      </c>
      <c r="P30" s="5">
        <v>2.6052840985357761E-4</v>
      </c>
      <c r="Q30" s="5">
        <v>2.4178989406209439E-5</v>
      </c>
    </row>
    <row r="31" spans="1:17" x14ac:dyDescent="0.3">
      <c r="A31" s="5" t="str">
        <f t="shared" si="0"/>
        <v>Bipolar Ionization_OFFICE</v>
      </c>
      <c r="B31" s="5" t="s">
        <v>46</v>
      </c>
      <c r="C31" s="5" t="s">
        <v>39</v>
      </c>
      <c r="D31" s="5" t="s">
        <v>19</v>
      </c>
      <c r="E31" s="5" t="s">
        <v>27</v>
      </c>
      <c r="F31" s="5" t="s">
        <v>23</v>
      </c>
      <c r="G31" s="5">
        <v>524.04862436922633</v>
      </c>
      <c r="H31" s="5">
        <v>690.02551028589846</v>
      </c>
      <c r="I31" s="5">
        <v>3110548.8726987937</v>
      </c>
      <c r="J31" s="5">
        <v>526.1986494843527</v>
      </c>
      <c r="K31" s="5">
        <v>691.04886677779064</v>
      </c>
      <c r="L31" s="5">
        <v>3113797.8044076203</v>
      </c>
      <c r="M31" s="5">
        <v>1.0233564376831055</v>
      </c>
      <c r="N31" s="5">
        <v>2.1500251293182373</v>
      </c>
      <c r="O31" s="5">
        <v>3248.931640625</v>
      </c>
      <c r="P31" s="5">
        <v>3.1498243333771825E-4</v>
      </c>
      <c r="Q31" s="5">
        <v>6.6176371183246374E-4</v>
      </c>
    </row>
    <row r="32" spans="1:17" x14ac:dyDescent="0.3">
      <c r="A32" s="5" t="str">
        <f t="shared" si="0"/>
        <v>demand controlled ventilation_OFFICE</v>
      </c>
      <c r="B32" s="5" t="s">
        <v>47</v>
      </c>
      <c r="C32" s="5" t="s">
        <v>39</v>
      </c>
      <c r="D32" s="5" t="s">
        <v>19</v>
      </c>
      <c r="E32" s="5" t="s">
        <v>20</v>
      </c>
      <c r="F32" s="5" t="s">
        <v>23</v>
      </c>
      <c r="G32" s="5">
        <v>334.26104072489198</v>
      </c>
      <c r="H32" s="5">
        <v>677.06422627289771</v>
      </c>
      <c r="I32" s="5">
        <v>2979478.1958279582</v>
      </c>
      <c r="J32" s="5">
        <v>526.1986494843527</v>
      </c>
      <c r="K32" s="5">
        <v>691.04886677779064</v>
      </c>
      <c r="L32" s="5">
        <v>3113797.8044076203</v>
      </c>
      <c r="M32" s="5">
        <v>13.984640121459961</v>
      </c>
      <c r="N32" s="5">
        <v>191.93760681152344</v>
      </c>
      <c r="O32" s="5">
        <v>134319.609375</v>
      </c>
      <c r="P32" s="5">
        <v>1.0411466064397246E-4</v>
      </c>
      <c r="Q32" s="5">
        <f>P32*5.63</f>
        <v>5.8616553942556491E-4</v>
      </c>
    </row>
    <row r="33" spans="1:17" x14ac:dyDescent="0.3">
      <c r="A33" s="5" t="str">
        <f t="shared" si="0"/>
        <v>Tinted Glass_OFFICE</v>
      </c>
      <c r="B33" s="5" t="s">
        <v>48</v>
      </c>
      <c r="C33" s="5" t="s">
        <v>39</v>
      </c>
      <c r="D33" s="5" t="s">
        <v>19</v>
      </c>
      <c r="E33" s="5" t="s">
        <v>20</v>
      </c>
      <c r="F33" s="5" t="s">
        <v>23</v>
      </c>
      <c r="G33" s="5">
        <v>578.91540569186941</v>
      </c>
      <c r="H33" s="5">
        <v>619.15589781589404</v>
      </c>
      <c r="I33" s="5">
        <v>2976976.7982083852</v>
      </c>
      <c r="J33" s="5">
        <v>526.1986494843527</v>
      </c>
      <c r="K33" s="5">
        <v>691.04886677779064</v>
      </c>
      <c r="L33" s="5">
        <v>3113797.8044076203</v>
      </c>
      <c r="M33" s="5">
        <v>71.892967224121094</v>
      </c>
      <c r="N33" s="5">
        <v>-52.716754913330078</v>
      </c>
      <c r="O33" s="5">
        <v>136821</v>
      </c>
      <c r="P33" s="5">
        <v>5.254527204670012E-4</v>
      </c>
      <c r="Q33" s="5">
        <v>-3.8529725861735642E-4</v>
      </c>
    </row>
    <row r="34" spans="1:17" x14ac:dyDescent="0.3">
      <c r="A34" s="5" t="str">
        <f t="shared" si="0"/>
        <v>Commercial Windows, 2012 IECC Standard, SHGC 0.25_OFFICE</v>
      </c>
      <c r="B34" s="5" t="s">
        <v>49</v>
      </c>
      <c r="C34" s="5" t="s">
        <v>39</v>
      </c>
      <c r="D34" s="5" t="s">
        <v>19</v>
      </c>
      <c r="E34" s="5" t="s">
        <v>20</v>
      </c>
      <c r="F34" s="5" t="s">
        <v>23</v>
      </c>
      <c r="G34" s="5">
        <v>542.22369077214</v>
      </c>
      <c r="H34" s="5">
        <v>596.14968067709481</v>
      </c>
      <c r="I34" s="5">
        <v>2838139.4416302983</v>
      </c>
      <c r="J34" s="5">
        <v>526.1986494843527</v>
      </c>
      <c r="K34" s="5">
        <v>691.04886677779064</v>
      </c>
      <c r="L34" s="5">
        <v>3113797.8044076203</v>
      </c>
      <c r="M34" s="5">
        <v>94.899185180664062</v>
      </c>
      <c r="N34" s="5">
        <v>-16.025041580200195</v>
      </c>
      <c r="O34" s="5">
        <v>275658.375</v>
      </c>
      <c r="P34" s="5">
        <v>3.4426373895257711E-4</v>
      </c>
      <c r="Q34" s="5">
        <v>-5.8133700804319233E-5</v>
      </c>
    </row>
    <row r="35" spans="1:17" x14ac:dyDescent="0.3">
      <c r="A35" s="5" t="str">
        <f t="shared" si="0"/>
        <v>Reduction/Optimization of Outside Air Ventilation_OFFICE</v>
      </c>
      <c r="B35" s="5" t="s">
        <v>50</v>
      </c>
      <c r="C35" s="5" t="s">
        <v>39</v>
      </c>
      <c r="D35" s="5" t="s">
        <v>19</v>
      </c>
      <c r="E35" s="5" t="s">
        <v>20</v>
      </c>
      <c r="F35" s="5" t="s">
        <v>23</v>
      </c>
      <c r="G35" s="5">
        <v>445.52898371222381</v>
      </c>
      <c r="H35" s="5">
        <v>677.94657430324207</v>
      </c>
      <c r="I35" s="5">
        <v>3012807.120132857</v>
      </c>
      <c r="J35" s="5">
        <v>526.1986494843527</v>
      </c>
      <c r="K35" s="5">
        <v>691.04886677779064</v>
      </c>
      <c r="L35" s="5">
        <v>3113797.8044076203</v>
      </c>
      <c r="M35" s="5">
        <v>13.102292060852051</v>
      </c>
      <c r="N35" s="5">
        <v>80.669662475585938</v>
      </c>
      <c r="O35" s="5">
        <v>100990.6875</v>
      </c>
      <c r="P35" s="5">
        <v>1.2973762932233512E-4</v>
      </c>
      <c r="Q35" s="5">
        <v>7.9878320684656501E-4</v>
      </c>
    </row>
    <row r="36" spans="1:17" x14ac:dyDescent="0.3">
      <c r="A36" s="5" t="str">
        <f t="shared" si="0"/>
        <v>High Efficiency Chiller (air cooled)_OFFICE</v>
      </c>
      <c r="B36" s="5" t="s">
        <v>35</v>
      </c>
      <c r="C36" s="5" t="s">
        <v>39</v>
      </c>
      <c r="D36" s="5" t="s">
        <v>19</v>
      </c>
      <c r="E36" s="5" t="s">
        <v>20</v>
      </c>
      <c r="F36" s="5" t="s">
        <v>21</v>
      </c>
      <c r="G36" s="5">
        <v>503.21229693193408</v>
      </c>
      <c r="H36" s="5">
        <v>668.39851919790829</v>
      </c>
      <c r="I36" s="5">
        <v>3034215.1429124386</v>
      </c>
      <c r="J36" s="5">
        <v>526.1986494843527</v>
      </c>
      <c r="K36" s="5">
        <v>691.04886677779064</v>
      </c>
      <c r="L36" s="5">
        <v>3113797.8044076203</v>
      </c>
      <c r="M36" s="5">
        <v>22.650346755981445</v>
      </c>
      <c r="N36" s="5">
        <v>22.986352920532227</v>
      </c>
      <c r="O36" s="5">
        <v>79582.6640625</v>
      </c>
      <c r="P36" s="5">
        <v>2.8461407055146992E-4</v>
      </c>
      <c r="Q36" s="5">
        <v>2.8883619233965874E-4</v>
      </c>
    </row>
    <row r="37" spans="1:17" x14ac:dyDescent="0.3">
      <c r="A37" s="5" t="str">
        <f t="shared" si="0"/>
        <v>High Efficiency Packaged AC - Air Cooled 11.0 EER_RETAIL</v>
      </c>
      <c r="B37" s="5" t="s">
        <v>51</v>
      </c>
      <c r="C37" s="5" t="s">
        <v>52</v>
      </c>
      <c r="D37" s="5" t="s">
        <v>19</v>
      </c>
      <c r="E37" s="5" t="s">
        <v>27</v>
      </c>
      <c r="F37" s="5" t="s">
        <v>21</v>
      </c>
      <c r="G37" s="5">
        <v>416.49362498265288</v>
      </c>
      <c r="H37" s="5">
        <v>324.20570794140417</v>
      </c>
      <c r="I37" s="5">
        <v>2119276.7910890677</v>
      </c>
      <c r="J37" s="5">
        <v>416.50308149273121</v>
      </c>
      <c r="K37" s="5">
        <v>350.01894472355229</v>
      </c>
      <c r="L37" s="5">
        <v>2171161.1732470896</v>
      </c>
      <c r="M37" s="5">
        <v>25.813236236572266</v>
      </c>
      <c r="N37" s="5">
        <v>9.4565097242593765E-3</v>
      </c>
      <c r="O37" s="5">
        <v>51884.3828125</v>
      </c>
      <c r="P37" s="5">
        <v>4.9751455662772059E-4</v>
      </c>
      <c r="Q37" s="5">
        <v>1.8226120346298558E-7</v>
      </c>
    </row>
    <row r="38" spans="1:17" x14ac:dyDescent="0.3">
      <c r="A38" s="5" t="str">
        <f t="shared" si="0"/>
        <v>High Efficiency Packaged AC - Air Cooled 11.5 EER_RETAIL</v>
      </c>
      <c r="B38" s="5" t="s">
        <v>53</v>
      </c>
      <c r="C38" s="5" t="s">
        <v>52</v>
      </c>
      <c r="D38" s="5" t="s">
        <v>19</v>
      </c>
      <c r="E38" s="5" t="s">
        <v>27</v>
      </c>
      <c r="F38" s="5" t="s">
        <v>21</v>
      </c>
      <c r="G38" s="5">
        <v>416.49142191573367</v>
      </c>
      <c r="H38" s="5">
        <v>318.19199067567212</v>
      </c>
      <c r="I38" s="5">
        <v>2107189.2548079342</v>
      </c>
      <c r="J38" s="5">
        <v>416.50308149273121</v>
      </c>
      <c r="K38" s="5">
        <v>350.01894472355229</v>
      </c>
      <c r="L38" s="5">
        <v>2171161.1732470896</v>
      </c>
      <c r="M38" s="5">
        <v>31.826953887939453</v>
      </c>
      <c r="N38" s="5">
        <v>1.1659576557576656E-2</v>
      </c>
      <c r="O38" s="5">
        <v>63971.91796875</v>
      </c>
      <c r="P38" s="5">
        <v>4.9751444021239877E-4</v>
      </c>
      <c r="Q38" s="5">
        <v>1.8226086240247241E-7</v>
      </c>
    </row>
    <row r="39" spans="1:17" x14ac:dyDescent="0.3">
      <c r="A39" s="5" t="str">
        <f t="shared" si="0"/>
        <v>High Efficiency Packaged AC - Air Cooled 14.0 SEER_RETAIL</v>
      </c>
      <c r="B39" s="5" t="s">
        <v>54</v>
      </c>
      <c r="C39" s="5" t="s">
        <v>52</v>
      </c>
      <c r="D39" s="5" t="s">
        <v>19</v>
      </c>
      <c r="E39" s="5" t="s">
        <v>27</v>
      </c>
      <c r="F39" s="5" t="s">
        <v>21</v>
      </c>
      <c r="G39" s="5">
        <v>416.49022892406254</v>
      </c>
      <c r="H39" s="5">
        <v>314.9352559620533</v>
      </c>
      <c r="I39" s="5">
        <v>2100643.1654921793</v>
      </c>
      <c r="J39" s="5">
        <v>416.50308149273121</v>
      </c>
      <c r="K39" s="5">
        <v>350.01894472355229</v>
      </c>
      <c r="L39" s="5">
        <v>2171161.1732470896</v>
      </c>
      <c r="M39" s="5">
        <v>35.083690643310547</v>
      </c>
      <c r="N39" s="5">
        <v>1.2852569110691547E-2</v>
      </c>
      <c r="O39" s="5">
        <v>70518.0078125</v>
      </c>
      <c r="P39" s="5">
        <v>4.9751391634345055E-4</v>
      </c>
      <c r="Q39" s="5">
        <v>0</v>
      </c>
    </row>
    <row r="40" spans="1:17" x14ac:dyDescent="0.3">
      <c r="A40" s="5" t="str">
        <f t="shared" si="0"/>
        <v>HVAC Diagnostic/Air Conditioner Tune Up_RETAIL</v>
      </c>
      <c r="B40" s="5" t="s">
        <v>55</v>
      </c>
      <c r="C40" s="5" t="s">
        <v>52</v>
      </c>
      <c r="D40" s="5" t="s">
        <v>19</v>
      </c>
      <c r="E40" s="5" t="s">
        <v>27</v>
      </c>
      <c r="F40" s="5" t="s">
        <v>23</v>
      </c>
      <c r="G40" s="5">
        <v>420.07454895862014</v>
      </c>
      <c r="H40" s="5">
        <v>337.85912267197267</v>
      </c>
      <c r="I40" s="5">
        <v>2150522.8146391772</v>
      </c>
      <c r="J40" s="5">
        <v>416.50308149273121</v>
      </c>
      <c r="K40" s="5">
        <v>350.01894472355229</v>
      </c>
      <c r="L40" s="5">
        <v>2171161.1732470896</v>
      </c>
      <c r="M40" s="5">
        <v>12.159822463989258</v>
      </c>
      <c r="N40" s="5">
        <v>-3.571467399597168</v>
      </c>
      <c r="O40" s="5">
        <v>20638.359375</v>
      </c>
      <c r="P40" s="5">
        <v>5.8918551076203585E-4</v>
      </c>
      <c r="Q40" s="5">
        <v>-1.7304996435996145E-4</v>
      </c>
    </row>
    <row r="41" spans="1:17" x14ac:dyDescent="0.3">
      <c r="A41" s="5" t="str">
        <f t="shared" si="0"/>
        <v>HVAC Diagnostic/Air Conditioner Tune Up_LODGING</v>
      </c>
      <c r="B41" s="5" t="s">
        <v>55</v>
      </c>
      <c r="C41" s="5" t="s">
        <v>56</v>
      </c>
      <c r="D41" s="5" t="s">
        <v>19</v>
      </c>
      <c r="E41" s="5" t="s">
        <v>27</v>
      </c>
      <c r="F41" s="5" t="s">
        <v>23</v>
      </c>
      <c r="G41" s="5">
        <v>88.757906053180051</v>
      </c>
      <c r="H41" s="5">
        <v>40.123328930884867</v>
      </c>
      <c r="I41" s="5">
        <v>380328.44975993998</v>
      </c>
      <c r="J41" s="5">
        <v>88.768173084596441</v>
      </c>
      <c r="K41" s="5">
        <v>41.321186348940067</v>
      </c>
      <c r="L41" s="5">
        <v>382784.69035028486</v>
      </c>
      <c r="M41" s="5">
        <v>1.1978573799133301</v>
      </c>
      <c r="N41" s="5">
        <v>1.0267031379044056E-2</v>
      </c>
      <c r="O41" s="5">
        <v>2456.240478515625</v>
      </c>
      <c r="P41" s="5">
        <v>4.8767920816317201E-4</v>
      </c>
      <c r="Q41" s="5">
        <v>4.1799780774454121E-6</v>
      </c>
    </row>
    <row r="42" spans="1:17" x14ac:dyDescent="0.3">
      <c r="A42" s="5" t="str">
        <f t="shared" si="0"/>
        <v>High Efficiency Packaged AC - Air Cooled 11.5 EER_DATACENTER</v>
      </c>
      <c r="B42" s="5" t="s">
        <v>53</v>
      </c>
      <c r="C42" s="5" t="s">
        <v>18</v>
      </c>
      <c r="D42" s="5" t="s">
        <v>19</v>
      </c>
      <c r="E42" s="5" t="s">
        <v>27</v>
      </c>
      <c r="F42" s="5" t="s">
        <v>21</v>
      </c>
      <c r="G42" s="5">
        <v>1181.6741281876684</v>
      </c>
      <c r="H42" s="5">
        <v>1360.0910674283605</v>
      </c>
      <c r="I42" s="5">
        <v>7644827.1988472817</v>
      </c>
      <c r="J42" s="5">
        <v>1215.8967418155923</v>
      </c>
      <c r="K42" s="5">
        <v>1473.3447430831798</v>
      </c>
      <c r="L42" s="5">
        <v>8041344.207885026</v>
      </c>
      <c r="M42" s="5">
        <v>113.25367736816406</v>
      </c>
      <c r="N42" s="5">
        <v>34.222614288330078</v>
      </c>
      <c r="O42" s="5">
        <v>396517</v>
      </c>
      <c r="P42" s="5">
        <v>2.8562123770825565E-4</v>
      </c>
      <c r="Q42" s="5">
        <v>8.6308064055629075E-5</v>
      </c>
    </row>
    <row r="43" spans="1:17" x14ac:dyDescent="0.3">
      <c r="A43" s="5" t="str">
        <f t="shared" si="0"/>
        <v>High Efficiency Packaged AC - Air Cooled 14.0 SEER_DATACENTER</v>
      </c>
      <c r="B43" s="5" t="s">
        <v>54</v>
      </c>
      <c r="C43" s="5" t="s">
        <v>18</v>
      </c>
      <c r="D43" s="5" t="s">
        <v>19</v>
      </c>
      <c r="E43" s="5" t="s">
        <v>27</v>
      </c>
      <c r="F43" s="5" t="s">
        <v>21</v>
      </c>
      <c r="G43" s="5">
        <v>1178.195227589147</v>
      </c>
      <c r="H43" s="5">
        <v>1348.5729223740393</v>
      </c>
      <c r="I43" s="5">
        <v>7604507.6595979827</v>
      </c>
      <c r="J43" s="5">
        <v>1215.8967418155923</v>
      </c>
      <c r="K43" s="5">
        <v>1473.3447430831798</v>
      </c>
      <c r="L43" s="5">
        <v>8041344.207885026</v>
      </c>
      <c r="M43" s="5">
        <v>124.77182006835937</v>
      </c>
      <c r="N43" s="5">
        <v>37.701515197753906</v>
      </c>
      <c r="O43" s="5">
        <v>436836.5625</v>
      </c>
      <c r="P43" s="5">
        <v>2.8562586521729827E-4</v>
      </c>
      <c r="Q43" s="5">
        <v>0</v>
      </c>
    </row>
    <row r="44" spans="1:17" x14ac:dyDescent="0.3">
      <c r="A44" s="5" t="str">
        <f t="shared" si="0"/>
        <v>HVAC Diagnostic/Air Conditioner Tune Up_DATACENTER</v>
      </c>
      <c r="B44" s="5" t="s">
        <v>55</v>
      </c>
      <c r="C44" s="5" t="s">
        <v>18</v>
      </c>
      <c r="D44" s="5" t="s">
        <v>19</v>
      </c>
      <c r="E44" s="5" t="s">
        <v>27</v>
      </c>
      <c r="F44" s="5" t="s">
        <v>23</v>
      </c>
      <c r="G44" s="5">
        <v>1212.3481245997059</v>
      </c>
      <c r="H44" s="5">
        <v>1466.1727818998565</v>
      </c>
      <c r="I44" s="5">
        <v>7989199.6392479409</v>
      </c>
      <c r="J44" s="5">
        <v>1215.8967418155923</v>
      </c>
      <c r="K44" s="5">
        <v>1473.3447430831798</v>
      </c>
      <c r="L44" s="5">
        <v>8041344.207885026</v>
      </c>
      <c r="M44" s="5">
        <v>7.1719613075256348</v>
      </c>
      <c r="N44" s="5">
        <v>3.5486171245574951</v>
      </c>
      <c r="O44" s="5">
        <v>52144.5703125</v>
      </c>
      <c r="P44" s="5">
        <v>1.3753994426224381E-4</v>
      </c>
      <c r="Q44" s="5">
        <v>6.805343582527712E-5</v>
      </c>
    </row>
    <row r="45" spans="1:17" x14ac:dyDescent="0.3">
      <c r="A45" s="5" t="str">
        <f t="shared" si="0"/>
        <v>High Efficiency Packaged AC - Air Cooled 11.0 EER_DATACENTER</v>
      </c>
      <c r="B45" s="5" t="s">
        <v>51</v>
      </c>
      <c r="C45" s="5" t="s">
        <v>18</v>
      </c>
      <c r="D45" s="5" t="s">
        <v>19</v>
      </c>
      <c r="E45" s="5" t="s">
        <v>27</v>
      </c>
      <c r="F45" s="5" t="s">
        <v>21</v>
      </c>
      <c r="G45" s="5">
        <v>1187.8974226428234</v>
      </c>
      <c r="H45" s="5">
        <v>1380.6901893435863</v>
      </c>
      <c r="I45" s="5">
        <v>7716942.3064588765</v>
      </c>
      <c r="J45" s="5">
        <v>1215.8967418155923</v>
      </c>
      <c r="K45" s="5">
        <v>1473.3447430831798</v>
      </c>
      <c r="L45" s="5">
        <v>8041344.207885026</v>
      </c>
      <c r="M45" s="5">
        <v>92.654556274414063</v>
      </c>
      <c r="N45" s="5">
        <v>27.999319076538086</v>
      </c>
      <c r="O45" s="5">
        <v>324401.90625</v>
      </c>
      <c r="P45" s="5">
        <v>2.8561655199155211E-4</v>
      </c>
      <c r="Q45" s="5">
        <v>8.6310588812921196E-5</v>
      </c>
    </row>
    <row r="46" spans="1:17" x14ac:dyDescent="0.3">
      <c r="A46" s="5" t="str">
        <f t="shared" si="0"/>
        <v>High Efficiency Packaged AC - Air Cooled 11.0 EER_SMALL OFFICE</v>
      </c>
      <c r="B46" s="5" t="s">
        <v>51</v>
      </c>
      <c r="C46" s="5" t="s">
        <v>57</v>
      </c>
      <c r="D46" s="5" t="s">
        <v>19</v>
      </c>
      <c r="E46" s="5" t="s">
        <v>27</v>
      </c>
      <c r="F46" s="5" t="s">
        <v>21</v>
      </c>
      <c r="G46" s="5">
        <v>182.07397610049773</v>
      </c>
      <c r="H46" s="5">
        <v>183.53793671560166</v>
      </c>
      <c r="I46" s="5">
        <v>1011151.9078944029</v>
      </c>
      <c r="J46" s="5">
        <v>182.07397610049773</v>
      </c>
      <c r="K46" s="5">
        <v>201.65052588479523</v>
      </c>
      <c r="L46" s="5">
        <v>1054903.3416508196</v>
      </c>
      <c r="M46" s="5">
        <v>18.112588882446289</v>
      </c>
      <c r="N46" s="5">
        <v>0</v>
      </c>
      <c r="O46" s="5">
        <v>43751.43359375</v>
      </c>
      <c r="P46" s="5">
        <v>4.1398845496587455E-4</v>
      </c>
      <c r="Q46" s="5">
        <v>0</v>
      </c>
    </row>
    <row r="47" spans="1:17" x14ac:dyDescent="0.3">
      <c r="A47" s="5" t="str">
        <f t="shared" si="0"/>
        <v>High Efficiency Packaged AC - Air Cooled 11.5 EER_SMALL OFFICE</v>
      </c>
      <c r="B47" s="5" t="s">
        <v>53</v>
      </c>
      <c r="C47" s="5" t="s">
        <v>57</v>
      </c>
      <c r="D47" s="5" t="s">
        <v>19</v>
      </c>
      <c r="E47" s="5" t="s">
        <v>27</v>
      </c>
      <c r="F47" s="5" t="s">
        <v>21</v>
      </c>
      <c r="G47" s="5">
        <v>182.07397610049773</v>
      </c>
      <c r="H47" s="5">
        <v>179.51463009791692</v>
      </c>
      <c r="I47" s="5">
        <v>1001433.5053335599</v>
      </c>
      <c r="J47" s="5">
        <v>182.07397610049773</v>
      </c>
      <c r="K47" s="5">
        <v>201.65052588479523</v>
      </c>
      <c r="L47" s="5">
        <v>1054903.3416508196</v>
      </c>
      <c r="M47" s="5">
        <v>22.135896682739258</v>
      </c>
      <c r="N47" s="5">
        <v>0</v>
      </c>
      <c r="O47" s="5">
        <v>53469.8359375</v>
      </c>
      <c r="P47" s="5">
        <v>4.1398848406970501E-4</v>
      </c>
      <c r="Q47" s="5">
        <v>0</v>
      </c>
    </row>
    <row r="48" spans="1:17" x14ac:dyDescent="0.3">
      <c r="A48" s="5" t="str">
        <f t="shared" si="0"/>
        <v>HVAC Diagnostic/Air Conditioner Tune Up_SMALL OFFICE</v>
      </c>
      <c r="B48" s="5" t="s">
        <v>55</v>
      </c>
      <c r="C48" s="5" t="s">
        <v>57</v>
      </c>
      <c r="D48" s="5" t="s">
        <v>19</v>
      </c>
      <c r="E48" s="5" t="s">
        <v>27</v>
      </c>
      <c r="F48" s="5" t="s">
        <v>23</v>
      </c>
      <c r="G48" s="5">
        <v>182.07397610049773</v>
      </c>
      <c r="H48" s="5">
        <v>192.78920425039411</v>
      </c>
      <c r="I48" s="5">
        <v>1033498.5870428369</v>
      </c>
      <c r="J48" s="5">
        <v>182.07397610049773</v>
      </c>
      <c r="K48" s="5">
        <v>201.65052588479523</v>
      </c>
      <c r="L48" s="5">
        <v>1054903.3416508196</v>
      </c>
      <c r="M48" s="5">
        <v>8.8613214492797852</v>
      </c>
      <c r="N48" s="5">
        <v>0</v>
      </c>
      <c r="O48" s="5">
        <v>21404.75390625</v>
      </c>
      <c r="P48" s="5">
        <v>4.1398848406970501E-4</v>
      </c>
      <c r="Q48" s="5">
        <v>0</v>
      </c>
    </row>
    <row r="49" spans="1:17" x14ac:dyDescent="0.3">
      <c r="A49" s="5" t="str">
        <f t="shared" si="0"/>
        <v>High Efficiency Packaged AC - Air Cooled 14.0 SEER_SMALL OFFICE</v>
      </c>
      <c r="B49" s="5" t="s">
        <v>54</v>
      </c>
      <c r="C49" s="5" t="s">
        <v>57</v>
      </c>
      <c r="D49" s="5" t="s">
        <v>19</v>
      </c>
      <c r="E49" s="5" t="s">
        <v>27</v>
      </c>
      <c r="F49" s="5" t="s">
        <v>21</v>
      </c>
      <c r="G49" s="5">
        <v>182.07397610049773</v>
      </c>
      <c r="H49" s="5">
        <v>177.2565250114676</v>
      </c>
      <c r="I49" s="5">
        <v>995978.99332636339</v>
      </c>
      <c r="J49" s="5">
        <v>182.07397610049773</v>
      </c>
      <c r="K49" s="5">
        <v>201.65052588479523</v>
      </c>
      <c r="L49" s="5">
        <v>1054903.3416508196</v>
      </c>
      <c r="M49" s="5">
        <v>24.394001007080078</v>
      </c>
      <c r="N49" s="5">
        <v>0</v>
      </c>
      <c r="O49" s="5">
        <v>58924.34765625</v>
      </c>
      <c r="P49" s="5">
        <v>4.1398848406970501E-4</v>
      </c>
      <c r="Q49" s="5">
        <v>0</v>
      </c>
    </row>
    <row r="50" spans="1:17" x14ac:dyDescent="0.3">
      <c r="A50" s="5" t="str">
        <f t="shared" si="0"/>
        <v>Data Center - Energy efficient design (even loading on servers, HVAC system)_DATACENTER</v>
      </c>
      <c r="B50" s="5" t="s">
        <v>58</v>
      </c>
      <c r="C50" s="5" t="s">
        <v>18</v>
      </c>
      <c r="D50" s="5" t="s">
        <v>59</v>
      </c>
      <c r="E50" s="5" t="s">
        <v>60</v>
      </c>
      <c r="F50" s="5" t="s">
        <v>21</v>
      </c>
      <c r="G50" s="5">
        <v>931.11391182982197</v>
      </c>
      <c r="H50" s="5">
        <v>1124.8707716686031</v>
      </c>
      <c r="I50" s="5">
        <v>5828475.3300869092</v>
      </c>
      <c r="J50" s="5">
        <v>1048.1403815822039</v>
      </c>
      <c r="K50" s="5">
        <v>1213.984616266963</v>
      </c>
      <c r="L50" s="5">
        <v>6861547.1916667577</v>
      </c>
      <c r="M50" s="5">
        <v>89.113845825195313</v>
      </c>
      <c r="N50" s="5">
        <v>117.02646636962891</v>
      </c>
      <c r="O50" s="5">
        <v>1033071.875</v>
      </c>
      <c r="P50" s="5">
        <v>8.6261032265610993E-5</v>
      </c>
      <c r="Q50" s="5">
        <v>1.1328008258715272E-4</v>
      </c>
    </row>
    <row r="51" spans="1:17" x14ac:dyDescent="0.3">
      <c r="A51" s="5" t="str">
        <f t="shared" si="0"/>
        <v>Network PC Power Management_DATACENTER</v>
      </c>
      <c r="B51" s="5" t="s">
        <v>61</v>
      </c>
      <c r="C51" s="5" t="s">
        <v>18</v>
      </c>
      <c r="D51" s="5" t="s">
        <v>59</v>
      </c>
      <c r="E51" s="5" t="s">
        <v>60</v>
      </c>
      <c r="F51" s="5" t="s">
        <v>23</v>
      </c>
      <c r="G51" s="5">
        <v>1033.9013734223481</v>
      </c>
      <c r="H51" s="5">
        <v>1197.4914365143475</v>
      </c>
      <c r="I51" s="5">
        <v>6738801.5203895736</v>
      </c>
      <c r="J51" s="5">
        <v>1048.1403815822039</v>
      </c>
      <c r="K51" s="5">
        <v>1213.984616266963</v>
      </c>
      <c r="L51" s="5">
        <v>6861547.1916667577</v>
      </c>
      <c r="M51" s="5">
        <v>16.493179321289062</v>
      </c>
      <c r="N51" s="5">
        <v>14.239007949829102</v>
      </c>
      <c r="O51" s="5">
        <v>122745.671875</v>
      </c>
      <c r="P51" s="5">
        <v>1.3436871813610196E-4</v>
      </c>
      <c r="Q51" s="5">
        <v>1.1600415746215731E-4</v>
      </c>
    </row>
    <row r="52" spans="1:17" x14ac:dyDescent="0.3">
      <c r="A52" s="5" t="str">
        <f t="shared" si="0"/>
        <v>Data Center - Server/Storage virtualization_DATACENTER</v>
      </c>
      <c r="B52" s="5" t="s">
        <v>62</v>
      </c>
      <c r="C52" s="5" t="s">
        <v>18</v>
      </c>
      <c r="D52" s="5" t="s">
        <v>59</v>
      </c>
      <c r="E52" s="5" t="s">
        <v>60</v>
      </c>
      <c r="F52" s="5" t="s">
        <v>21</v>
      </c>
      <c r="G52" s="5">
        <v>601.62586810062714</v>
      </c>
      <c r="H52" s="5">
        <v>770.12715908957978</v>
      </c>
      <c r="I52" s="5">
        <v>4483338.3125762558</v>
      </c>
      <c r="J52" s="5">
        <v>1048.1403815822039</v>
      </c>
      <c r="K52" s="5">
        <v>1213.984616266963</v>
      </c>
      <c r="L52" s="5">
        <v>6861547.1916667577</v>
      </c>
      <c r="M52" s="5">
        <v>443.85745239257812</v>
      </c>
      <c r="N52" s="5">
        <v>446.5145263671875</v>
      </c>
      <c r="O52" s="5">
        <v>2378209</v>
      </c>
      <c r="P52" s="5">
        <v>1.8663518130779266E-4</v>
      </c>
      <c r="Q52" s="5">
        <v>1.8775243370328099E-4</v>
      </c>
    </row>
    <row r="53" spans="1:17" x14ac:dyDescent="0.3">
      <c r="A53" s="5" t="str">
        <f t="shared" si="0"/>
        <v>Data Center - Energy efficient servers_DATACENTER</v>
      </c>
      <c r="B53" s="5" t="s">
        <v>63</v>
      </c>
      <c r="C53" s="5" t="s">
        <v>18</v>
      </c>
      <c r="D53" s="5" t="s">
        <v>59</v>
      </c>
      <c r="E53" s="5" t="s">
        <v>60</v>
      </c>
      <c r="F53" s="5" t="s">
        <v>21</v>
      </c>
      <c r="G53" s="5">
        <v>963.88846643872751</v>
      </c>
      <c r="H53" s="5">
        <v>1128.522141852372</v>
      </c>
      <c r="I53" s="5">
        <v>6409081.7661734251</v>
      </c>
      <c r="J53" s="5">
        <v>1048.1403815822039</v>
      </c>
      <c r="K53" s="5">
        <v>1213.984616266963</v>
      </c>
      <c r="L53" s="5">
        <v>6861547.1916667577</v>
      </c>
      <c r="M53" s="5">
        <v>85.462471008300781</v>
      </c>
      <c r="N53" s="5">
        <v>84.251914978027344</v>
      </c>
      <c r="O53" s="5">
        <v>452465.4375</v>
      </c>
      <c r="P53" s="5">
        <v>1.8888176418840885E-4</v>
      </c>
      <c r="Q53" s="5">
        <v>1.8620629271026701E-4</v>
      </c>
    </row>
    <row r="54" spans="1:17" x14ac:dyDescent="0.3">
      <c r="A54" s="5" t="str">
        <f t="shared" si="0"/>
        <v>Data Center - Server/Storage consolidation_DATACENTER</v>
      </c>
      <c r="B54" s="5" t="s">
        <v>64</v>
      </c>
      <c r="C54" s="5" t="s">
        <v>18</v>
      </c>
      <c r="D54" s="5" t="s">
        <v>59</v>
      </c>
      <c r="E54" s="5" t="s">
        <v>60</v>
      </c>
      <c r="F54" s="5" t="s">
        <v>21</v>
      </c>
      <c r="G54" s="5">
        <v>601.62586810062714</v>
      </c>
      <c r="H54" s="5">
        <v>770.12715908957978</v>
      </c>
      <c r="I54" s="5">
        <v>4483338.3125762558</v>
      </c>
      <c r="J54" s="5">
        <v>1048.1403815822039</v>
      </c>
      <c r="K54" s="5">
        <v>1213.984616266963</v>
      </c>
      <c r="L54" s="5">
        <v>6861547.1916667577</v>
      </c>
      <c r="M54" s="5">
        <v>443.85745239257812</v>
      </c>
      <c r="N54" s="5">
        <v>446.5145263671875</v>
      </c>
      <c r="O54" s="5">
        <v>2378209</v>
      </c>
      <c r="P54" s="5">
        <v>1.8663518130779266E-4</v>
      </c>
      <c r="Q54" s="5">
        <v>1.8775243370328099E-4</v>
      </c>
    </row>
    <row r="55" spans="1:17" x14ac:dyDescent="0.3">
      <c r="A55" s="5" t="str">
        <f t="shared" si="0"/>
        <v>Dehumidification system_DATACENTER</v>
      </c>
      <c r="B55" s="5" t="s">
        <v>66</v>
      </c>
      <c r="C55" s="5" t="s">
        <v>18</v>
      </c>
      <c r="D55" s="5" t="s">
        <v>19</v>
      </c>
      <c r="E55" s="5" t="s">
        <v>27</v>
      </c>
      <c r="F55" s="5" t="s">
        <v>23</v>
      </c>
      <c r="G55" s="5">
        <v>1097.1268799117138</v>
      </c>
      <c r="H55" s="5">
        <v>1188.4990119374693</v>
      </c>
      <c r="I55" s="5">
        <v>6991161.4164425731</v>
      </c>
      <c r="J55" s="5">
        <v>1098.9888262026184</v>
      </c>
      <c r="K55" s="5">
        <v>1191.0531205117102</v>
      </c>
      <c r="L55" s="5">
        <v>7003393.2244502706</v>
      </c>
      <c r="M55" s="5">
        <v>2.5541086196899414</v>
      </c>
      <c r="N55" s="5">
        <v>1.8619463443756104</v>
      </c>
      <c r="O55" s="5">
        <v>12231.8076171875</v>
      </c>
      <c r="P55" s="5">
        <v>2.0880876400042325E-4</v>
      </c>
      <c r="Q55" s="5">
        <v>1.5222167712636292E-4</v>
      </c>
    </row>
    <row r="56" spans="1:17" x14ac:dyDescent="0.3">
      <c r="A56" s="5" t="str">
        <f t="shared" si="0"/>
        <v>High Efficiency Heat Pump - Water Cooled 14 EER 4.6 COP_DATACENTER</v>
      </c>
      <c r="B56" s="5" t="s">
        <v>67</v>
      </c>
      <c r="C56" s="5" t="s">
        <v>18</v>
      </c>
      <c r="D56" s="5" t="s">
        <v>19</v>
      </c>
      <c r="E56" s="5" t="s">
        <v>27</v>
      </c>
      <c r="F56" s="5" t="s">
        <v>21</v>
      </c>
      <c r="G56" s="5">
        <v>1071.5425239332224</v>
      </c>
      <c r="H56" s="5">
        <v>1159.4027112933279</v>
      </c>
      <c r="I56" s="5">
        <v>6839127.5850590821</v>
      </c>
      <c r="J56" s="5">
        <v>1098.9888262026184</v>
      </c>
      <c r="K56" s="5">
        <v>1191.0531205117102</v>
      </c>
      <c r="L56" s="5">
        <v>7003393.2244502706</v>
      </c>
      <c r="M56" s="5">
        <v>31.650409698486328</v>
      </c>
      <c r="N56" s="5">
        <v>27.44630241394043</v>
      </c>
      <c r="O56" s="5">
        <v>164265.640625</v>
      </c>
      <c r="P56" s="5">
        <v>1.9267821335233748E-4</v>
      </c>
      <c r="Q56" s="5">
        <v>1.6708487237337977E-4</v>
      </c>
    </row>
    <row r="57" spans="1:17" x14ac:dyDescent="0.3">
      <c r="A57" s="5" t="str">
        <f t="shared" si="0"/>
        <v>Variable Refrigerant Flow Heat Pump_DATACENTER</v>
      </c>
      <c r="B57" s="5" t="s">
        <v>68</v>
      </c>
      <c r="C57" s="5" t="s">
        <v>18</v>
      </c>
      <c r="D57" s="5" t="s">
        <v>19</v>
      </c>
      <c r="E57" s="5" t="s">
        <v>27</v>
      </c>
      <c r="F57" s="5" t="s">
        <v>21</v>
      </c>
      <c r="G57" s="5">
        <v>1091.8852227737325</v>
      </c>
      <c r="H57" s="5">
        <v>1181.3841356743653</v>
      </c>
      <c r="I57" s="5">
        <v>6957820.7789858375</v>
      </c>
      <c r="J57" s="5">
        <v>1098.9888262026184</v>
      </c>
      <c r="K57" s="5">
        <v>1191.0531205117102</v>
      </c>
      <c r="L57" s="5">
        <v>7003393.2244502706</v>
      </c>
      <c r="M57" s="5">
        <v>9.6689844131469727</v>
      </c>
      <c r="N57" s="5">
        <v>7.1036033630371094</v>
      </c>
      <c r="O57" s="5">
        <v>45572.4453125</v>
      </c>
      <c r="P57" s="5">
        <v>2.1216733148321509E-4</v>
      </c>
      <c r="Q57" s="5">
        <v>1.5587496454827487E-4</v>
      </c>
    </row>
    <row r="58" spans="1:17" x14ac:dyDescent="0.3">
      <c r="A58" s="5" t="str">
        <f t="shared" ref="A58:A107" si="1">B58&amp;"_"&amp;C58</f>
        <v>Ground Source Heat Pump_DATACENTER</v>
      </c>
      <c r="B58" s="5" t="s">
        <v>69</v>
      </c>
      <c r="C58" s="5" t="s">
        <v>18</v>
      </c>
      <c r="D58" s="5" t="s">
        <v>19</v>
      </c>
      <c r="E58" s="5" t="s">
        <v>27</v>
      </c>
      <c r="F58" s="5" t="s">
        <v>21</v>
      </c>
      <c r="G58" s="5">
        <v>1013.4727080338891</v>
      </c>
      <c r="H58" s="5">
        <v>1099.6697949526547</v>
      </c>
      <c r="I58" s="5">
        <v>6483609.625132964</v>
      </c>
      <c r="J58" s="5">
        <v>1098.9888262026184</v>
      </c>
      <c r="K58" s="5">
        <v>1191.0531205117102</v>
      </c>
      <c r="L58" s="5">
        <v>7003393.2244502706</v>
      </c>
      <c r="M58" s="5">
        <v>91.383323669433594</v>
      </c>
      <c r="N58" s="5">
        <v>85.516120910644531</v>
      </c>
      <c r="O58" s="5">
        <v>519783.59375</v>
      </c>
      <c r="P58" s="5">
        <v>1.7581033171154559E-4</v>
      </c>
      <c r="Q58" s="5">
        <v>1.6452254203613847E-4</v>
      </c>
    </row>
    <row r="59" spans="1:17" x14ac:dyDescent="0.3">
      <c r="A59" s="5" t="str">
        <f t="shared" si="1"/>
        <v>Insulation for bare suction lines_GROCERY</v>
      </c>
      <c r="B59" s="5" t="s">
        <v>71</v>
      </c>
      <c r="C59" s="5" t="s">
        <v>72</v>
      </c>
      <c r="D59" s="5" t="s">
        <v>73</v>
      </c>
      <c r="E59" s="5" t="s">
        <v>74</v>
      </c>
      <c r="F59" s="5" t="s">
        <v>23</v>
      </c>
      <c r="G59" s="5">
        <v>306.10247965899407</v>
      </c>
      <c r="H59" s="5">
        <v>434.05514291362135</v>
      </c>
      <c r="I59" s="5">
        <v>2713911.0108731664</v>
      </c>
      <c r="J59" s="5">
        <v>307.18898311175491</v>
      </c>
      <c r="K59" s="5">
        <v>442.56309523981008</v>
      </c>
      <c r="L59" s="5">
        <v>2773832.8370972085</v>
      </c>
      <c r="M59" s="5">
        <v>8.5079526901245117</v>
      </c>
      <c r="N59" s="5">
        <v>1.0865035057067871</v>
      </c>
      <c r="O59" s="5">
        <v>59921.828125</v>
      </c>
      <c r="P59" s="5">
        <v>1.4198420103639364E-4</v>
      </c>
      <c r="Q59" s="5">
        <v>1.8132015611627139E-5</v>
      </c>
    </row>
    <row r="60" spans="1:17" x14ac:dyDescent="0.3">
      <c r="A60" s="5" t="str">
        <f t="shared" si="1"/>
        <v>Refrigerated Case Special Doors with low/no anti-sweat heat_GROCERY</v>
      </c>
      <c r="B60" s="5" t="s">
        <v>75</v>
      </c>
      <c r="C60" s="5" t="s">
        <v>72</v>
      </c>
      <c r="D60" s="5" t="s">
        <v>76</v>
      </c>
      <c r="E60" s="5" t="s">
        <v>74</v>
      </c>
      <c r="F60" s="5" t="s">
        <v>23</v>
      </c>
      <c r="G60" s="5">
        <v>295.112479658994</v>
      </c>
      <c r="H60" s="5">
        <v>430.55123968781498</v>
      </c>
      <c r="I60" s="5">
        <v>2623531.6758731599</v>
      </c>
      <c r="J60" s="5">
        <v>307.18898311175491</v>
      </c>
      <c r="K60" s="5">
        <v>442.56309523981008</v>
      </c>
      <c r="L60" s="5">
        <v>2773832.8370972085</v>
      </c>
      <c r="M60" s="5">
        <v>12.011855125427246</v>
      </c>
      <c r="N60" s="5">
        <v>12.076503753662109</v>
      </c>
      <c r="O60" s="5">
        <v>150301.15625</v>
      </c>
      <c r="P60" s="5">
        <v>7.9918580013327301E-5</v>
      </c>
      <c r="Q60" s="5">
        <v>8.0348705523647368E-5</v>
      </c>
    </row>
    <row r="61" spans="1:17" x14ac:dyDescent="0.3">
      <c r="A61" s="5" t="str">
        <f t="shared" si="1"/>
        <v>Auto-Closers for Cooler or Freezer Doors_GROCERY</v>
      </c>
      <c r="B61" s="5" t="s">
        <v>77</v>
      </c>
      <c r="C61" s="5" t="s">
        <v>72</v>
      </c>
      <c r="D61" s="5" t="s">
        <v>76</v>
      </c>
      <c r="E61" s="5" t="s">
        <v>74</v>
      </c>
      <c r="F61" s="5" t="s">
        <v>23</v>
      </c>
      <c r="G61" s="5">
        <v>305.15638288480051</v>
      </c>
      <c r="H61" s="5">
        <v>433.4457519170324</v>
      </c>
      <c r="I61" s="5">
        <v>2708213.2649243986</v>
      </c>
      <c r="J61" s="5">
        <v>307.18898311175491</v>
      </c>
      <c r="K61" s="5">
        <v>442.56309523981008</v>
      </c>
      <c r="L61" s="5">
        <v>2773832.8370972085</v>
      </c>
      <c r="M61" s="5">
        <v>9.1173429489135742</v>
      </c>
      <c r="N61" s="5">
        <v>2.0326001644134521</v>
      </c>
      <c r="O61" s="5">
        <v>65619.5703125</v>
      </c>
      <c r="P61" s="5">
        <v>1.3894242874812335E-4</v>
      </c>
      <c r="Q61" s="5">
        <v>3.0975515983300284E-5</v>
      </c>
    </row>
    <row r="62" spans="1:17" x14ac:dyDescent="0.3">
      <c r="A62" s="5" t="str">
        <f t="shared" si="1"/>
        <v>Retrofit open vertical refrigerated case with glass door_GROCERY</v>
      </c>
      <c r="B62" s="5" t="s">
        <v>78</v>
      </c>
      <c r="C62" s="5" t="s">
        <v>72</v>
      </c>
      <c r="D62" s="5" t="s">
        <v>79</v>
      </c>
      <c r="E62" s="5" t="s">
        <v>74</v>
      </c>
      <c r="F62" s="5" t="s">
        <v>21</v>
      </c>
      <c r="G62" s="5">
        <v>274.56747965899399</v>
      </c>
      <c r="H62" s="5">
        <v>383.03869130071814</v>
      </c>
      <c r="I62" s="5">
        <v>2384817.7008731537</v>
      </c>
      <c r="J62" s="5">
        <v>307.18898311175491</v>
      </c>
      <c r="K62" s="5">
        <v>442.56309523981008</v>
      </c>
      <c r="L62" s="5">
        <v>2773832.8370972085</v>
      </c>
      <c r="M62" s="5">
        <v>59.524402618408203</v>
      </c>
      <c r="N62" s="5">
        <v>32.621501922607422</v>
      </c>
      <c r="O62" s="5">
        <v>389015.125</v>
      </c>
      <c r="P62" s="5">
        <v>1.5301308303605765E-4</v>
      </c>
      <c r="Q62" s="5">
        <v>8.3856641140300781E-5</v>
      </c>
    </row>
    <row r="63" spans="1:17" x14ac:dyDescent="0.3">
      <c r="A63" s="5" t="str">
        <f t="shared" si="1"/>
        <v>Air curtain technology_GROCERY</v>
      </c>
      <c r="B63" s="5" t="s">
        <v>80</v>
      </c>
      <c r="C63" s="5" t="s">
        <v>72</v>
      </c>
      <c r="D63" s="5" t="s">
        <v>73</v>
      </c>
      <c r="E63" s="5" t="s">
        <v>74</v>
      </c>
      <c r="F63" s="5" t="s">
        <v>23</v>
      </c>
      <c r="G63" s="5">
        <v>303.90751191705857</v>
      </c>
      <c r="H63" s="5">
        <v>430.64830420394406</v>
      </c>
      <c r="I63" s="5">
        <v>2691422.1918731481</v>
      </c>
      <c r="J63" s="5">
        <v>307.18898311175491</v>
      </c>
      <c r="K63" s="5">
        <v>442.56309523981008</v>
      </c>
      <c r="L63" s="5">
        <v>2773832.8370972085</v>
      </c>
      <c r="M63" s="5">
        <v>11.914791107177734</v>
      </c>
      <c r="N63" s="5">
        <v>3.2814712524414062</v>
      </c>
      <c r="O63" s="5">
        <v>82410.6484375</v>
      </c>
      <c r="P63" s="5">
        <v>1.4457829820457846E-4</v>
      </c>
      <c r="Q63" s="5">
        <v>3.9818532968638465E-5</v>
      </c>
    </row>
    <row r="64" spans="1:17" x14ac:dyDescent="0.3">
      <c r="A64" s="5" t="str">
        <f t="shared" si="1"/>
        <v>Commercial Solid Door Refrigerator &amp; Freezer (Energy Star)_GROCERY</v>
      </c>
      <c r="B64" s="5" t="s">
        <v>81</v>
      </c>
      <c r="C64" s="5" t="s">
        <v>72</v>
      </c>
      <c r="D64" s="5" t="s">
        <v>73</v>
      </c>
      <c r="E64" s="5" t="s">
        <v>74</v>
      </c>
      <c r="F64" s="5" t="s">
        <v>21</v>
      </c>
      <c r="G64" s="5">
        <v>296.6758022396391</v>
      </c>
      <c r="H64" s="5">
        <v>419.03636872007303</v>
      </c>
      <c r="I64" s="5">
        <v>2616318.4708731472</v>
      </c>
      <c r="J64" s="5">
        <v>307.18898311175491</v>
      </c>
      <c r="K64" s="5">
        <v>442.56309523981008</v>
      </c>
      <c r="L64" s="5">
        <v>2773832.8370972085</v>
      </c>
      <c r="M64" s="5">
        <v>23.526725769042969</v>
      </c>
      <c r="N64" s="5">
        <v>10.513180732727051</v>
      </c>
      <c r="O64" s="5">
        <v>157514.359375</v>
      </c>
      <c r="P64" s="5">
        <v>1.493624149588868E-4</v>
      </c>
      <c r="Q64" s="5">
        <v>6.6744265495799482E-5</v>
      </c>
    </row>
    <row r="65" spans="1:17" x14ac:dyDescent="0.3">
      <c r="A65" s="5" t="str">
        <f t="shared" si="1"/>
        <v>High Efficiency Packaged Refrigeration Equip_GROCERY</v>
      </c>
      <c r="B65" s="5" t="s">
        <v>82</v>
      </c>
      <c r="C65" s="5" t="s">
        <v>72</v>
      </c>
      <c r="D65" s="5" t="s">
        <v>73</v>
      </c>
      <c r="E65" s="5" t="s">
        <v>74</v>
      </c>
      <c r="F65" s="5" t="s">
        <v>21</v>
      </c>
      <c r="G65" s="5">
        <v>296.75425385254243</v>
      </c>
      <c r="H65" s="5">
        <v>419.41223968781509</v>
      </c>
      <c r="I65" s="5">
        <v>2617746.19087314</v>
      </c>
      <c r="J65" s="5">
        <v>307.18898311175491</v>
      </c>
      <c r="K65" s="5">
        <v>442.56309523981008</v>
      </c>
      <c r="L65" s="5">
        <v>2773832.8370972085</v>
      </c>
      <c r="M65" s="5">
        <v>23.150856018066406</v>
      </c>
      <c r="N65" s="5">
        <v>10.43472957611084</v>
      </c>
      <c r="O65" s="5">
        <v>156086.640625</v>
      </c>
      <c r="P65" s="5">
        <v>1.4832054148428142E-4</v>
      </c>
      <c r="Q65" s="5">
        <v>6.6852160671260208E-5</v>
      </c>
    </row>
    <row r="66" spans="1:17" x14ac:dyDescent="0.3">
      <c r="A66" s="5" t="str">
        <f t="shared" si="1"/>
        <v>High Efficiency Glass Doors_GROCERY</v>
      </c>
      <c r="B66" s="5" t="s">
        <v>83</v>
      </c>
      <c r="C66" s="5" t="s">
        <v>72</v>
      </c>
      <c r="D66" s="5" t="s">
        <v>76</v>
      </c>
      <c r="E66" s="5" t="s">
        <v>74</v>
      </c>
      <c r="F66" s="5" t="s">
        <v>23</v>
      </c>
      <c r="G66" s="5">
        <v>302.1286409493166</v>
      </c>
      <c r="H66" s="5">
        <v>427.85056226846012</v>
      </c>
      <c r="I66" s="5">
        <v>2673090.1468731645</v>
      </c>
      <c r="J66" s="5">
        <v>307.18898311175491</v>
      </c>
      <c r="K66" s="5">
        <v>442.56309523981008</v>
      </c>
      <c r="L66" s="5">
        <v>2773832.8370972085</v>
      </c>
      <c r="M66" s="5">
        <v>14.712532997131348</v>
      </c>
      <c r="N66" s="5">
        <v>5.0603423118591309</v>
      </c>
      <c r="O66" s="5">
        <v>100742.6875</v>
      </c>
      <c r="P66" s="5">
        <v>1.4604070747736841E-4</v>
      </c>
      <c r="Q66" s="5">
        <v>5.0230370106874034E-5</v>
      </c>
    </row>
    <row r="67" spans="1:17" x14ac:dyDescent="0.3">
      <c r="A67" s="5" t="str">
        <f t="shared" si="1"/>
        <v>LED Refrigerated Case Door Lighting_GROCERY</v>
      </c>
      <c r="B67" s="5" t="s">
        <v>84</v>
      </c>
      <c r="C67" s="5" t="s">
        <v>72</v>
      </c>
      <c r="D67" s="5" t="s">
        <v>76</v>
      </c>
      <c r="E67" s="5" t="s">
        <v>74</v>
      </c>
      <c r="F67" s="5" t="s">
        <v>21</v>
      </c>
      <c r="G67" s="5">
        <v>298.89747965899403</v>
      </c>
      <c r="H67" s="5">
        <v>427.3412719458795</v>
      </c>
      <c r="I67" s="5">
        <v>2671735.480873167</v>
      </c>
      <c r="J67" s="5">
        <v>307.18898311175491</v>
      </c>
      <c r="K67" s="5">
        <v>442.56309523981008</v>
      </c>
      <c r="L67" s="5">
        <v>2773832.8370972085</v>
      </c>
      <c r="M67" s="5">
        <v>15.221823692321777</v>
      </c>
      <c r="N67" s="5">
        <v>8.29150390625</v>
      </c>
      <c r="O67" s="5">
        <v>102097.359375</v>
      </c>
      <c r="P67" s="5">
        <v>1.4909125457052141E-4</v>
      </c>
      <c r="Q67" s="5">
        <v>8.1211735960096121E-5</v>
      </c>
    </row>
    <row r="68" spans="1:17" x14ac:dyDescent="0.3">
      <c r="A68" s="5" t="str">
        <f t="shared" si="1"/>
        <v>ECM Case Motors_GROCERY</v>
      </c>
      <c r="B68" s="5" t="s">
        <v>85</v>
      </c>
      <c r="C68" s="5" t="s">
        <v>72</v>
      </c>
      <c r="D68" s="5" t="s">
        <v>73</v>
      </c>
      <c r="E68" s="5" t="s">
        <v>74</v>
      </c>
      <c r="F68" s="5" t="s">
        <v>23</v>
      </c>
      <c r="G68" s="5">
        <v>304.78212482028442</v>
      </c>
      <c r="H68" s="5">
        <v>432.81585259104065</v>
      </c>
      <c r="I68" s="5">
        <v>2702729.5048731612</v>
      </c>
      <c r="J68" s="5">
        <v>307.18898311175491</v>
      </c>
      <c r="K68" s="5">
        <v>442.56309523981008</v>
      </c>
      <c r="L68" s="5">
        <v>2773832.8370972085</v>
      </c>
      <c r="M68" s="5">
        <v>9.7472429275512695</v>
      </c>
      <c r="N68" s="5">
        <v>2.4068582057952881</v>
      </c>
      <c r="O68" s="5">
        <v>71103.3359375</v>
      </c>
      <c r="P68" s="5">
        <v>1.3708558981306851E-4</v>
      </c>
      <c r="Q68" s="5">
        <v>3.3850144973257557E-5</v>
      </c>
    </row>
    <row r="69" spans="1:17" x14ac:dyDescent="0.3">
      <c r="A69" s="5" t="str">
        <f t="shared" si="1"/>
        <v>Fast Acting Door_GROCERY</v>
      </c>
      <c r="B69" s="5" t="s">
        <v>86</v>
      </c>
      <c r="C69" s="5" t="s">
        <v>72</v>
      </c>
      <c r="D69" s="5" t="s">
        <v>73</v>
      </c>
      <c r="E69" s="5" t="s">
        <v>74</v>
      </c>
      <c r="F69" s="5" t="s">
        <v>23</v>
      </c>
      <c r="G69" s="5">
        <v>307.09566741511583</v>
      </c>
      <c r="H69" s="5">
        <v>442.40773510478323</v>
      </c>
      <c r="I69" s="5">
        <v>2772871.4006202025</v>
      </c>
      <c r="J69" s="5">
        <v>307.18898311175491</v>
      </c>
      <c r="K69" s="5">
        <v>442.56309523981008</v>
      </c>
      <c r="L69" s="5">
        <v>2773832.8370972085</v>
      </c>
      <c r="M69" s="5">
        <v>0.15536013245582581</v>
      </c>
      <c r="N69" s="5">
        <v>9.3315698206424713E-2</v>
      </c>
      <c r="O69" s="5">
        <v>961.43646240234375</v>
      </c>
      <c r="P69" s="5">
        <v>1.6159168444573879E-4</v>
      </c>
      <c r="Q69" s="5">
        <v>9.7058618848677725E-5</v>
      </c>
    </row>
    <row r="70" spans="1:17" x14ac:dyDescent="0.3">
      <c r="A70" s="5" t="str">
        <f t="shared" si="1"/>
        <v>Night Covers for Display Cases_GROCERY</v>
      </c>
      <c r="B70" s="5" t="s">
        <v>87</v>
      </c>
      <c r="C70" s="5" t="s">
        <v>72</v>
      </c>
      <c r="D70" s="5" t="s">
        <v>76</v>
      </c>
      <c r="E70" s="5" t="s">
        <v>74</v>
      </c>
      <c r="F70" s="5" t="s">
        <v>23</v>
      </c>
      <c r="G70" s="5">
        <v>296.29747965899395</v>
      </c>
      <c r="H70" s="5">
        <v>418.19288484910533</v>
      </c>
      <c r="I70" s="5">
        <v>2611587.8808731474</v>
      </c>
      <c r="J70" s="5">
        <v>307.18898311175491</v>
      </c>
      <c r="K70" s="5">
        <v>442.56309523981008</v>
      </c>
      <c r="L70" s="5">
        <v>2773832.8370972085</v>
      </c>
      <c r="M70" s="5">
        <v>24.370210647583008</v>
      </c>
      <c r="N70" s="5">
        <v>10.89150333404541</v>
      </c>
      <c r="O70" s="5">
        <v>162244.953125</v>
      </c>
      <c r="P70" s="5">
        <v>1.502062805229798E-4</v>
      </c>
      <c r="Q70" s="5">
        <v>6.7130000388715416E-5</v>
      </c>
    </row>
    <row r="71" spans="1:17" x14ac:dyDescent="0.3">
      <c r="A71" s="5" t="str">
        <f t="shared" si="1"/>
        <v>Dock door seals_GROCERY</v>
      </c>
      <c r="B71" s="5" t="s">
        <v>88</v>
      </c>
      <c r="C71" s="5" t="s">
        <v>72</v>
      </c>
      <c r="D71" s="5" t="s">
        <v>73</v>
      </c>
      <c r="E71" s="5" t="s">
        <v>74</v>
      </c>
      <c r="F71" s="5" t="s">
        <v>23</v>
      </c>
      <c r="G71" s="5">
        <v>306.89747965899403</v>
      </c>
      <c r="H71" s="5">
        <v>435.02430090331097</v>
      </c>
      <c r="I71" s="5">
        <v>2722122.3143651769</v>
      </c>
      <c r="J71" s="5">
        <v>307.18898311175491</v>
      </c>
      <c r="K71" s="5">
        <v>442.56309523981008</v>
      </c>
      <c r="L71" s="5">
        <v>2773832.8370972085</v>
      </c>
      <c r="M71" s="5">
        <v>7.5387945175170898</v>
      </c>
      <c r="N71" s="5">
        <v>0.29150345921516418</v>
      </c>
      <c r="O71" s="5">
        <v>51710.5234375</v>
      </c>
      <c r="P71" s="5">
        <v>1.4578840637113899E-4</v>
      </c>
      <c r="Q71" s="5">
        <v>5.637217327603139E-6</v>
      </c>
    </row>
    <row r="72" spans="1:17" x14ac:dyDescent="0.3">
      <c r="A72" s="5" t="str">
        <f t="shared" si="1"/>
        <v>Refrigerated Case Door Lighting - Electronic Ballasts_GROCERY</v>
      </c>
      <c r="B72" s="5" t="s">
        <v>89</v>
      </c>
      <c r="C72" s="5" t="s">
        <v>72</v>
      </c>
      <c r="D72" s="5" t="s">
        <v>76</v>
      </c>
      <c r="E72" s="5" t="s">
        <v>74</v>
      </c>
      <c r="F72" s="5" t="s">
        <v>21</v>
      </c>
      <c r="G72" s="5">
        <v>300.89747965899403</v>
      </c>
      <c r="H72" s="5">
        <v>429.3412719458795</v>
      </c>
      <c r="I72" s="5">
        <v>2684353.4808731666</v>
      </c>
      <c r="J72" s="5">
        <v>307.18898311175491</v>
      </c>
      <c r="K72" s="5">
        <v>442.56309523981008</v>
      </c>
      <c r="L72" s="5">
        <v>2773832.8370972085</v>
      </c>
      <c r="M72" s="5">
        <v>13.221823692321777</v>
      </c>
      <c r="N72" s="5">
        <v>6.2915034294128418</v>
      </c>
      <c r="O72" s="5">
        <v>89479.359375</v>
      </c>
      <c r="P72" s="5">
        <v>1.4776394527871162E-4</v>
      </c>
      <c r="Q72" s="5">
        <v>7.0312344178091735E-5</v>
      </c>
    </row>
    <row r="73" spans="1:17" x14ac:dyDescent="0.3">
      <c r="A73" s="5" t="str">
        <f t="shared" si="1"/>
        <v>Economizer for Walk-in Coolers_GROCERY</v>
      </c>
      <c r="B73" s="5" t="s">
        <v>90</v>
      </c>
      <c r="C73" s="5" t="s">
        <v>72</v>
      </c>
      <c r="D73" s="5" t="s">
        <v>73</v>
      </c>
      <c r="E73" s="5" t="s">
        <v>74</v>
      </c>
      <c r="F73" s="5" t="s">
        <v>23</v>
      </c>
      <c r="G73" s="5">
        <v>288.87747965899399</v>
      </c>
      <c r="H73" s="5">
        <v>406.18901388136339</v>
      </c>
      <c r="I73" s="5">
        <v>2534154.1608731644</v>
      </c>
      <c r="J73" s="5">
        <v>307.18898311175491</v>
      </c>
      <c r="K73" s="5">
        <v>442.56309523981008</v>
      </c>
      <c r="L73" s="5">
        <v>2773832.8370972085</v>
      </c>
      <c r="M73" s="5">
        <v>36.374080657958984</v>
      </c>
      <c r="N73" s="5">
        <v>18.311504364013672</v>
      </c>
      <c r="O73" s="5">
        <v>239678.671875</v>
      </c>
      <c r="P73" s="5">
        <v>1.5176185115706176E-4</v>
      </c>
      <c r="Q73" s="5">
        <v>7.6400225225370377E-5</v>
      </c>
    </row>
    <row r="74" spans="1:17" x14ac:dyDescent="0.3">
      <c r="A74" s="5" t="str">
        <f t="shared" si="1"/>
        <v>Evaporator Fan ECMotor Controller on Walk-ins_GROCERY</v>
      </c>
      <c r="B74" s="5" t="s">
        <v>91</v>
      </c>
      <c r="C74" s="5" t="s">
        <v>72</v>
      </c>
      <c r="D74" s="5" t="s">
        <v>73</v>
      </c>
      <c r="E74" s="5" t="s">
        <v>74</v>
      </c>
      <c r="F74" s="5" t="s">
        <v>23</v>
      </c>
      <c r="G74" s="5">
        <v>306.48196352996189</v>
      </c>
      <c r="H74" s="5">
        <v>434.84520742975042</v>
      </c>
      <c r="I74" s="5">
        <v>2718381.4498731447</v>
      </c>
      <c r="J74" s="5">
        <v>307.18898311175491</v>
      </c>
      <c r="K74" s="5">
        <v>442.56309523981008</v>
      </c>
      <c r="L74" s="5">
        <v>2773832.8370972085</v>
      </c>
      <c r="M74" s="5">
        <v>7.7178878784179687</v>
      </c>
      <c r="N74" s="5">
        <v>0.70701956748962402</v>
      </c>
      <c r="O74" s="5">
        <v>55451.38671875</v>
      </c>
      <c r="P74" s="5">
        <v>1.3918295735493302E-4</v>
      </c>
      <c r="Q74" s="5">
        <v>1.2750259884342086E-5</v>
      </c>
    </row>
    <row r="75" spans="1:17" x14ac:dyDescent="0.3">
      <c r="A75" s="5" t="str">
        <f t="shared" si="1"/>
        <v>Glass or Acrylic Doors: low temperature case_GROCERY</v>
      </c>
      <c r="B75" s="5" t="s">
        <v>92</v>
      </c>
      <c r="C75" s="5" t="s">
        <v>72</v>
      </c>
      <c r="D75" s="5" t="s">
        <v>76</v>
      </c>
      <c r="E75" s="5" t="s">
        <v>74</v>
      </c>
      <c r="F75" s="5" t="s">
        <v>23</v>
      </c>
      <c r="G75" s="5">
        <v>302.1286409493166</v>
      </c>
      <c r="H75" s="5">
        <v>427.85056226846012</v>
      </c>
      <c r="I75" s="5">
        <v>2673090.1468731645</v>
      </c>
      <c r="J75" s="5">
        <v>307.18898311175491</v>
      </c>
      <c r="K75" s="5">
        <v>442.56309523981008</v>
      </c>
      <c r="L75" s="5">
        <v>2773832.8370972085</v>
      </c>
      <c r="M75" s="5">
        <v>14.712532997131348</v>
      </c>
      <c r="N75" s="5">
        <v>5.0603423118591309</v>
      </c>
      <c r="O75" s="5">
        <v>100742.6875</v>
      </c>
      <c r="P75" s="5">
        <v>1.4604070747736841E-4</v>
      </c>
      <c r="Q75" s="5">
        <v>5.0230370106874034E-5</v>
      </c>
    </row>
    <row r="76" spans="1:17" x14ac:dyDescent="0.3">
      <c r="A76" s="5" t="str">
        <f t="shared" si="1"/>
        <v>Strip Curtains_GROCERY</v>
      </c>
      <c r="B76" s="5" t="s">
        <v>93</v>
      </c>
      <c r="C76" s="5" t="s">
        <v>72</v>
      </c>
      <c r="D76" s="5" t="s">
        <v>73</v>
      </c>
      <c r="E76" s="5" t="s">
        <v>74</v>
      </c>
      <c r="F76" s="5" t="s">
        <v>23</v>
      </c>
      <c r="G76" s="5">
        <v>303.90751191705857</v>
      </c>
      <c r="H76" s="5">
        <v>430.64830420394406</v>
      </c>
      <c r="I76" s="5">
        <v>2691422.1918731481</v>
      </c>
      <c r="J76" s="5">
        <v>307.18898311175491</v>
      </c>
      <c r="K76" s="5">
        <v>442.56309523981008</v>
      </c>
      <c r="L76" s="5">
        <v>2773832.8370972085</v>
      </c>
      <c r="M76" s="5">
        <v>11.914791107177734</v>
      </c>
      <c r="N76" s="5">
        <v>3.2814712524414062</v>
      </c>
      <c r="O76" s="5">
        <v>82410.6484375</v>
      </c>
      <c r="P76" s="5">
        <v>1.4457829820457846E-4</v>
      </c>
      <c r="Q76" s="5">
        <v>3.9818532968638465E-5</v>
      </c>
    </row>
    <row r="77" spans="1:17" x14ac:dyDescent="0.3">
      <c r="A77" s="5" t="str">
        <f t="shared" si="1"/>
        <v>Refrigerated Display Case Lighting Controls_GROCERY</v>
      </c>
      <c r="B77" s="5" t="s">
        <v>94</v>
      </c>
      <c r="C77" s="5" t="s">
        <v>72</v>
      </c>
      <c r="D77" s="5" t="s">
        <v>79</v>
      </c>
      <c r="E77" s="5" t="s">
        <v>74</v>
      </c>
      <c r="F77" s="5" t="s">
        <v>23</v>
      </c>
      <c r="G77" s="5">
        <v>306.63780731834839</v>
      </c>
      <c r="H77" s="5">
        <v>441.97324597413996</v>
      </c>
      <c r="I77" s="5">
        <v>2769538.8110081032</v>
      </c>
      <c r="J77" s="5">
        <v>307.18898311175491</v>
      </c>
      <c r="K77" s="5">
        <v>442.56309523981008</v>
      </c>
      <c r="L77" s="5">
        <v>2773832.8370972085</v>
      </c>
      <c r="M77" s="5">
        <v>0.58984929323196411</v>
      </c>
      <c r="N77" s="5">
        <v>0.55117577314376831</v>
      </c>
      <c r="O77" s="5">
        <v>4294.02587890625</v>
      </c>
      <c r="P77" s="5">
        <v>1.3736510300077498E-4</v>
      </c>
      <c r="Q77" s="5">
        <v>1.2835874804295599E-4</v>
      </c>
    </row>
    <row r="78" spans="1:17" x14ac:dyDescent="0.3">
      <c r="A78" s="5" t="str">
        <f t="shared" si="1"/>
        <v>Anti-Sweat Heat Control-Humidistat_GROCERY</v>
      </c>
      <c r="B78" s="5" t="s">
        <v>95</v>
      </c>
      <c r="C78" s="5" t="s">
        <v>72</v>
      </c>
      <c r="D78" s="5" t="s">
        <v>73</v>
      </c>
      <c r="E78" s="5" t="s">
        <v>74</v>
      </c>
      <c r="F78" s="5" t="s">
        <v>23</v>
      </c>
      <c r="G78" s="5">
        <v>295.112479658994</v>
      </c>
      <c r="H78" s="5">
        <v>430.55123968781498</v>
      </c>
      <c r="I78" s="5">
        <v>2623531.6758731599</v>
      </c>
      <c r="J78" s="5">
        <v>307.18898311175491</v>
      </c>
      <c r="K78" s="5">
        <v>442.56309523981008</v>
      </c>
      <c r="L78" s="5">
        <v>2773832.8370972085</v>
      </c>
      <c r="M78" s="5">
        <v>12.011855125427246</v>
      </c>
      <c r="N78" s="5">
        <v>12.076503753662109</v>
      </c>
      <c r="O78" s="5">
        <v>150301.15625</v>
      </c>
      <c r="P78" s="5">
        <v>7.9918580013327301E-5</v>
      </c>
      <c r="Q78" s="5">
        <v>8.0348705523647368E-5</v>
      </c>
    </row>
    <row r="79" spans="1:17" x14ac:dyDescent="0.3">
      <c r="A79" s="5" t="str">
        <f t="shared" si="1"/>
        <v>High Efficiency Refrigeration Compressor_GROCERY</v>
      </c>
      <c r="B79" s="5" t="s">
        <v>96</v>
      </c>
      <c r="C79" s="5" t="s">
        <v>72</v>
      </c>
      <c r="D79" s="5" t="s">
        <v>73</v>
      </c>
      <c r="E79" s="5" t="s">
        <v>74</v>
      </c>
      <c r="F79" s="5" t="s">
        <v>23</v>
      </c>
      <c r="G79" s="5">
        <v>294.17747965899406</v>
      </c>
      <c r="H79" s="5">
        <v>414.76320742975042</v>
      </c>
      <c r="I79" s="5">
        <v>2589463.9608731368</v>
      </c>
      <c r="J79" s="5">
        <v>307.18898311175491</v>
      </c>
      <c r="K79" s="5">
        <v>442.56309523981008</v>
      </c>
      <c r="L79" s="5">
        <v>2773832.8370972085</v>
      </c>
      <c r="M79" s="5">
        <v>27.799888610839844</v>
      </c>
      <c r="N79" s="5">
        <v>13.011503219604492</v>
      </c>
      <c r="O79" s="5">
        <v>184368.875</v>
      </c>
      <c r="P79" s="5">
        <v>1.507840643171221E-4</v>
      </c>
      <c r="Q79" s="5">
        <v>7.0573209086433053E-5</v>
      </c>
    </row>
    <row r="80" spans="1:17" x14ac:dyDescent="0.3">
      <c r="A80" s="5" t="str">
        <f t="shared" si="1"/>
        <v>Food Service Refrigeration: Cooler/Freezer Door Gaskets_GROCERY</v>
      </c>
      <c r="B80" s="5" t="s">
        <v>97</v>
      </c>
      <c r="C80" s="5" t="s">
        <v>72</v>
      </c>
      <c r="D80" s="5" t="s">
        <v>73</v>
      </c>
      <c r="E80" s="5" t="s">
        <v>74</v>
      </c>
      <c r="F80" s="5" t="s">
        <v>23</v>
      </c>
      <c r="G80" s="5">
        <v>302.77196352996179</v>
      </c>
      <c r="H80" s="5">
        <v>428.99663891088989</v>
      </c>
      <c r="I80" s="5">
        <v>2680676.2951226952</v>
      </c>
      <c r="J80" s="5">
        <v>307.18898311175491</v>
      </c>
      <c r="K80" s="5">
        <v>442.56309523981008</v>
      </c>
      <c r="L80" s="5">
        <v>2773832.8370972085</v>
      </c>
      <c r="M80" s="5">
        <v>13.56645679473877</v>
      </c>
      <c r="N80" s="5">
        <v>4.4170193672180176</v>
      </c>
      <c r="O80" s="5">
        <v>93156.5390625</v>
      </c>
      <c r="P80" s="5">
        <v>1.4563075092155486E-4</v>
      </c>
      <c r="Q80" s="5">
        <v>4.741502198157832E-5</v>
      </c>
    </row>
    <row r="81" spans="1:17" x14ac:dyDescent="0.3">
      <c r="A81" s="5" t="str">
        <f t="shared" si="1"/>
        <v>Vendor Miser_GROCERY</v>
      </c>
      <c r="B81" s="5" t="s">
        <v>98</v>
      </c>
      <c r="C81" s="5" t="s">
        <v>72</v>
      </c>
      <c r="D81" s="5" t="s">
        <v>99</v>
      </c>
      <c r="E81" s="5" t="s">
        <v>74</v>
      </c>
      <c r="F81" s="5" t="s">
        <v>23</v>
      </c>
      <c r="G81" s="5">
        <v>305.15474417512314</v>
      </c>
      <c r="H81" s="5">
        <v>432.23522898358209</v>
      </c>
      <c r="I81" s="5">
        <v>2702294.6483230568</v>
      </c>
      <c r="J81" s="5">
        <v>305.8375828848005</v>
      </c>
      <c r="K81" s="5">
        <v>433.3271974262704</v>
      </c>
      <c r="L81" s="5">
        <v>2709282.335298134</v>
      </c>
      <c r="M81" s="5">
        <v>1.0919684171676636</v>
      </c>
      <c r="N81" s="5">
        <v>0.68283873796463013</v>
      </c>
      <c r="O81" s="5">
        <v>6987.68701171875</v>
      </c>
      <c r="P81" s="5">
        <v>1.5627036918886006E-4</v>
      </c>
      <c r="Q81" s="5">
        <v>9.7720279882196337E-5</v>
      </c>
    </row>
    <row r="82" spans="1:17" x14ac:dyDescent="0.3">
      <c r="A82" s="5" t="str">
        <f t="shared" si="1"/>
        <v>Refrigerated Beverage Vending Machine (Energy Star)_GROCERY</v>
      </c>
      <c r="B82" s="5" t="s">
        <v>100</v>
      </c>
      <c r="C82" s="5" t="s">
        <v>72</v>
      </c>
      <c r="D82" s="5" t="s">
        <v>99</v>
      </c>
      <c r="E82" s="5" t="s">
        <v>74</v>
      </c>
      <c r="F82" s="5" t="s">
        <v>21</v>
      </c>
      <c r="G82" s="5">
        <v>304.98403449770382</v>
      </c>
      <c r="H82" s="5">
        <v>431.96087414487249</v>
      </c>
      <c r="I82" s="5">
        <v>2700546.4343230515</v>
      </c>
      <c r="J82" s="5">
        <v>305.8375828848005</v>
      </c>
      <c r="K82" s="5">
        <v>433.3271974262704</v>
      </c>
      <c r="L82" s="5">
        <v>2709282.335298134</v>
      </c>
      <c r="M82" s="5">
        <v>1.3663232326507568</v>
      </c>
      <c r="N82" s="5">
        <v>0.85354840755462646</v>
      </c>
      <c r="O82" s="5">
        <v>8735.9013671875</v>
      </c>
      <c r="P82" s="5">
        <v>1.5640322817489505E-4</v>
      </c>
      <c r="Q82" s="5">
        <v>9.7705822554416955E-5</v>
      </c>
    </row>
    <row r="83" spans="1:17" x14ac:dyDescent="0.3">
      <c r="A83" s="5" t="str">
        <f t="shared" si="1"/>
        <v>ENERGY STAR Monitor_HOSPITAL</v>
      </c>
      <c r="B83" s="5" t="s">
        <v>101</v>
      </c>
      <c r="C83" s="5" t="s">
        <v>102</v>
      </c>
      <c r="D83" s="5" t="s">
        <v>103</v>
      </c>
      <c r="E83" s="5" t="s">
        <v>60</v>
      </c>
      <c r="F83" s="5" t="s">
        <v>21</v>
      </c>
      <c r="G83" s="5">
        <v>1187.9960545888368</v>
      </c>
      <c r="H83" s="5">
        <v>1982.1827154247439</v>
      </c>
      <c r="I83" s="5">
        <v>10358257.140319984</v>
      </c>
      <c r="J83" s="5">
        <v>1188.1896029759339</v>
      </c>
      <c r="K83" s="5">
        <v>1982.3762638118408</v>
      </c>
      <c r="L83" s="5">
        <v>10359265.700320076</v>
      </c>
      <c r="M83" s="5">
        <v>0.19354838132858276</v>
      </c>
      <c r="N83" s="5">
        <v>0.19354838132858276</v>
      </c>
      <c r="O83" s="5">
        <v>1008.5599975585937</v>
      </c>
      <c r="P83" s="5">
        <v>1.9190566672477871E-4</v>
      </c>
      <c r="Q83" s="5">
        <v>1.9190566672477871E-4</v>
      </c>
    </row>
    <row r="84" spans="1:17" x14ac:dyDescent="0.3">
      <c r="A84" s="5" t="str">
        <f t="shared" si="1"/>
        <v>ENERGY STAR Personal Computer (desktop or laptop)_HOSPITAL</v>
      </c>
      <c r="B84" s="5" t="s">
        <v>104</v>
      </c>
      <c r="C84" s="5" t="s">
        <v>102</v>
      </c>
      <c r="D84" s="5" t="s">
        <v>103</v>
      </c>
      <c r="E84" s="5" t="s">
        <v>60</v>
      </c>
      <c r="F84" s="5" t="s">
        <v>21</v>
      </c>
      <c r="G84" s="5">
        <v>1182.7702481372241</v>
      </c>
      <c r="H84" s="5">
        <v>1976.9569089731308</v>
      </c>
      <c r="I84" s="5">
        <v>10331026.020320024</v>
      </c>
      <c r="J84" s="5">
        <v>1188.1896029759339</v>
      </c>
      <c r="K84" s="5">
        <v>1982.3762638118408</v>
      </c>
      <c r="L84" s="5">
        <v>10359265.700320076</v>
      </c>
      <c r="M84" s="5">
        <v>5.4193549156188965</v>
      </c>
      <c r="N84" s="5">
        <v>5.4193549156188965</v>
      </c>
      <c r="O84" s="5">
        <v>28239.6796875</v>
      </c>
      <c r="P84" s="5">
        <v>1.9190568127669394E-4</v>
      </c>
      <c r="Q84" s="5">
        <v>1.9190568127669394E-4</v>
      </c>
    </row>
    <row r="85" spans="1:17" x14ac:dyDescent="0.3">
      <c r="A85" s="5" t="str">
        <f t="shared" si="1"/>
        <v>LED Exit Sign, Replacing Incandescent_HOSPITAL</v>
      </c>
      <c r="B85" s="5" t="s">
        <v>105</v>
      </c>
      <c r="C85" s="5" t="s">
        <v>102</v>
      </c>
      <c r="D85" s="5" t="s">
        <v>106</v>
      </c>
      <c r="E85" s="5" t="s">
        <v>107</v>
      </c>
      <c r="F85" s="5" t="s">
        <v>21</v>
      </c>
      <c r="G85" s="5">
        <v>1141.6611574028896</v>
      </c>
      <c r="H85" s="5">
        <v>1936.0303306985822</v>
      </c>
      <c r="I85" s="5">
        <v>10033945.07596378</v>
      </c>
      <c r="J85" s="5">
        <v>1160.1250868469015</v>
      </c>
      <c r="K85" s="5">
        <v>1954.3117476828088</v>
      </c>
      <c r="L85" s="5">
        <v>10213024.500320071</v>
      </c>
      <c r="M85" s="5">
        <v>18.281417846679687</v>
      </c>
      <c r="N85" s="5">
        <v>18.463930130004883</v>
      </c>
      <c r="O85" s="5">
        <v>179079.421875</v>
      </c>
      <c r="P85" s="5">
        <v>1.0208553430857137E-4</v>
      </c>
      <c r="Q85" s="5">
        <v>1.0310469951946288E-4</v>
      </c>
    </row>
    <row r="86" spans="1:17" x14ac:dyDescent="0.3">
      <c r="A86" s="5" t="str">
        <f t="shared" si="1"/>
        <v>cold cathode screw-in bulb_HOSPITAL</v>
      </c>
      <c r="B86" s="5" t="s">
        <v>108</v>
      </c>
      <c r="C86" s="5" t="s">
        <v>102</v>
      </c>
      <c r="D86" s="5" t="s">
        <v>109</v>
      </c>
      <c r="E86" s="5" t="s">
        <v>107</v>
      </c>
      <c r="F86" s="5" t="s">
        <v>21</v>
      </c>
      <c r="G86" s="5">
        <v>1101.2204007422424</v>
      </c>
      <c r="H86" s="5">
        <v>1894.185597786759</v>
      </c>
      <c r="I86" s="5">
        <v>9620494.3058441672</v>
      </c>
      <c r="J86" s="5">
        <v>1160.1250868469015</v>
      </c>
      <c r="K86" s="5">
        <v>1954.3117476828088</v>
      </c>
      <c r="L86" s="5">
        <v>10213024.500320071</v>
      </c>
      <c r="M86" s="5">
        <v>60.126148223876953</v>
      </c>
      <c r="N86" s="5">
        <v>58.904685974121094</v>
      </c>
      <c r="O86" s="5">
        <v>592530.1875</v>
      </c>
      <c r="P86" s="5">
        <v>1.0147356078960001E-4</v>
      </c>
      <c r="Q86" s="5">
        <v>9.9412129202391952E-5</v>
      </c>
    </row>
    <row r="87" spans="1:17" x14ac:dyDescent="0.3">
      <c r="A87" s="5" t="str">
        <f t="shared" si="1"/>
        <v>LED Task Lighting/Screw-in (replacing incandescent lights)_HOSPITAL</v>
      </c>
      <c r="B87" s="5" t="s">
        <v>111</v>
      </c>
      <c r="C87" s="5" t="s">
        <v>102</v>
      </c>
      <c r="D87" s="5" t="s">
        <v>109</v>
      </c>
      <c r="E87" s="5" t="s">
        <v>107</v>
      </c>
      <c r="F87" s="5" t="s">
        <v>21</v>
      </c>
      <c r="G87" s="5">
        <v>1090.6772424438459</v>
      </c>
      <c r="H87" s="5">
        <v>1883.3977274204371</v>
      </c>
      <c r="I87" s="5">
        <v>9515340.5340427607</v>
      </c>
      <c r="J87" s="5">
        <v>1160.1250868469015</v>
      </c>
      <c r="K87" s="5">
        <v>1954.3117476828088</v>
      </c>
      <c r="L87" s="5">
        <v>10213024.500320071</v>
      </c>
      <c r="M87" s="5">
        <v>70.914016723632812</v>
      </c>
      <c r="N87" s="5">
        <v>69.447845458984375</v>
      </c>
      <c r="O87" s="5">
        <v>697683.9375</v>
      </c>
      <c r="P87" s="5">
        <v>1.0164203558815643E-4</v>
      </c>
      <c r="Q87" s="5">
        <v>9.9540557130239904E-5</v>
      </c>
    </row>
    <row r="88" spans="1:17" x14ac:dyDescent="0.3">
      <c r="A88" s="5" t="str">
        <f t="shared" si="1"/>
        <v>T8 lamp (any length) electronic ballast_HOSPITAL</v>
      </c>
      <c r="B88" s="5" t="s">
        <v>112</v>
      </c>
      <c r="C88" s="5" t="s">
        <v>102</v>
      </c>
      <c r="D88" s="5" t="s">
        <v>113</v>
      </c>
      <c r="E88" s="5" t="s">
        <v>107</v>
      </c>
      <c r="F88" s="5" t="s">
        <v>21</v>
      </c>
      <c r="G88" s="5">
        <v>1041.4743931182379</v>
      </c>
      <c r="H88" s="5">
        <v>1830.7413085470887</v>
      </c>
      <c r="I88" s="5">
        <v>9019936.9546889886</v>
      </c>
      <c r="J88" s="5">
        <v>1160.1250868469015</v>
      </c>
      <c r="K88" s="5">
        <v>1954.3117476828088</v>
      </c>
      <c r="L88" s="5">
        <v>10213024.500320071</v>
      </c>
      <c r="M88" s="5">
        <v>123.57044219970703</v>
      </c>
      <c r="N88" s="5">
        <v>118.65069580078125</v>
      </c>
      <c r="O88" s="5">
        <v>1193087.5</v>
      </c>
      <c r="P88" s="5">
        <v>1.0357198334531859E-4</v>
      </c>
      <c r="Q88" s="5">
        <v>9.9448443506844342E-5</v>
      </c>
    </row>
    <row r="89" spans="1:17" x14ac:dyDescent="0.3">
      <c r="A89" s="5" t="str">
        <f t="shared" si="1"/>
        <v>T5 Lighting (base T-8)_HOSPITAL</v>
      </c>
      <c r="B89" s="5" t="s">
        <v>114</v>
      </c>
      <c r="C89" s="5" t="s">
        <v>102</v>
      </c>
      <c r="D89" s="5" t="s">
        <v>113</v>
      </c>
      <c r="E89" s="5" t="s">
        <v>107</v>
      </c>
      <c r="F89" s="5" t="s">
        <v>21</v>
      </c>
      <c r="G89" s="5">
        <v>1012.5929384634479</v>
      </c>
      <c r="H89" s="5">
        <v>1798.9899388819085</v>
      </c>
      <c r="I89" s="5">
        <v>8722593.2358924169</v>
      </c>
      <c r="J89" s="5">
        <v>1160.1250868469015</v>
      </c>
      <c r="K89" s="5">
        <v>1954.3117476828088</v>
      </c>
      <c r="L89" s="5">
        <v>10213024.500320071</v>
      </c>
      <c r="M89" s="5">
        <v>155.32180786132812</v>
      </c>
      <c r="N89" s="5">
        <v>147.53215026855469</v>
      </c>
      <c r="O89" s="5">
        <v>1490431.25</v>
      </c>
      <c r="P89" s="5">
        <v>1.0421266051707789E-4</v>
      </c>
      <c r="Q89" s="5">
        <v>9.8986216471530497E-5</v>
      </c>
    </row>
    <row r="90" spans="1:17" x14ac:dyDescent="0.3">
      <c r="A90" s="5" t="str">
        <f t="shared" si="1"/>
        <v>Indoor Daylight Sensors_HOSPITAL</v>
      </c>
      <c r="B90" s="5" t="s">
        <v>110</v>
      </c>
      <c r="C90" s="5" t="s">
        <v>102</v>
      </c>
      <c r="D90" s="5" t="s">
        <v>113</v>
      </c>
      <c r="E90" s="5" t="s">
        <v>107</v>
      </c>
      <c r="F90" s="5" t="s">
        <v>23</v>
      </c>
      <c r="G90" s="5">
        <v>1127.9271116000737</v>
      </c>
      <c r="H90" s="5">
        <v>1921.7757108702087</v>
      </c>
      <c r="I90" s="5">
        <v>9878949.6351820193</v>
      </c>
      <c r="J90" s="5">
        <v>1160.1250868469015</v>
      </c>
      <c r="K90" s="5">
        <v>1954.3117476828088</v>
      </c>
      <c r="L90" s="5">
        <v>10213024.500320071</v>
      </c>
      <c r="M90" s="5">
        <v>32.536037445068359</v>
      </c>
      <c r="N90" s="5">
        <v>32.197975158691406</v>
      </c>
      <c r="O90" s="5">
        <v>334074.875</v>
      </c>
      <c r="P90" s="5">
        <v>9.7391450253780931E-5</v>
      </c>
      <c r="Q90" s="5">
        <v>9.6379517344757915E-5</v>
      </c>
    </row>
    <row r="91" spans="1:17" x14ac:dyDescent="0.3">
      <c r="A91" s="5" t="str">
        <f t="shared" si="1"/>
        <v>Light Pipes_HOSPITAL</v>
      </c>
      <c r="B91" s="5" t="s">
        <v>117</v>
      </c>
      <c r="C91" s="5" t="s">
        <v>102</v>
      </c>
      <c r="D91" s="5" t="s">
        <v>109</v>
      </c>
      <c r="E91" s="5" t="s">
        <v>107</v>
      </c>
      <c r="F91" s="5" t="s">
        <v>21</v>
      </c>
      <c r="G91" s="5">
        <v>1133.8820549039908</v>
      </c>
      <c r="H91" s="5">
        <v>1930.1766776828083</v>
      </c>
      <c r="I91" s="5">
        <v>9950938.6990966778</v>
      </c>
      <c r="J91" s="5">
        <v>1160.1250868469015</v>
      </c>
      <c r="K91" s="5">
        <v>1954.3117476828088</v>
      </c>
      <c r="L91" s="5">
        <v>10213024.500320071</v>
      </c>
      <c r="M91" s="5">
        <v>24.13507080078125</v>
      </c>
      <c r="N91" s="5">
        <v>26.243032455444336</v>
      </c>
      <c r="O91" s="5">
        <v>262085.796875</v>
      </c>
      <c r="P91" s="5">
        <v>9.2088434030301869E-5</v>
      </c>
      <c r="Q91" s="5">
        <v>1.0013145947596058E-4</v>
      </c>
    </row>
    <row r="92" spans="1:17" x14ac:dyDescent="0.3">
      <c r="A92" s="5" t="str">
        <f t="shared" si="1"/>
        <v>Halogen Lamp_HOSPITAL</v>
      </c>
      <c r="B92" s="5" t="s">
        <v>118</v>
      </c>
      <c r="C92" s="5" t="s">
        <v>102</v>
      </c>
      <c r="D92" s="5" t="s">
        <v>109</v>
      </c>
      <c r="E92" s="5" t="s">
        <v>107</v>
      </c>
      <c r="F92" s="5" t="s">
        <v>21</v>
      </c>
      <c r="G92" s="5">
        <v>1133.2163443754032</v>
      </c>
      <c r="H92" s="5">
        <v>1927.6242308520027</v>
      </c>
      <c r="I92" s="5">
        <v>9949956.54608096</v>
      </c>
      <c r="J92" s="5">
        <v>1160.1250868469015</v>
      </c>
      <c r="K92" s="5">
        <v>1954.3117476828088</v>
      </c>
      <c r="L92" s="5">
        <v>10213024.500320071</v>
      </c>
      <c r="M92" s="5">
        <v>26.687517166137695</v>
      </c>
      <c r="N92" s="5">
        <v>26.908742904663086</v>
      </c>
      <c r="O92" s="5">
        <v>263067.96875</v>
      </c>
      <c r="P92" s="5">
        <v>1.0144722909899428E-4</v>
      </c>
      <c r="Q92" s="5">
        <v>1.0228817700408399E-4</v>
      </c>
    </row>
    <row r="93" spans="1:17" x14ac:dyDescent="0.3">
      <c r="A93" s="5" t="str">
        <f t="shared" si="1"/>
        <v>LED Replacement for Standard T8_HOSPITAL</v>
      </c>
      <c r="B93" s="5" t="s">
        <v>119</v>
      </c>
      <c r="C93" s="5" t="s">
        <v>102</v>
      </c>
      <c r="D93" s="5" t="s">
        <v>109</v>
      </c>
      <c r="E93" s="5" t="s">
        <v>107</v>
      </c>
      <c r="F93" s="5" t="s">
        <v>21</v>
      </c>
      <c r="G93" s="5">
        <v>997.73591382771792</v>
      </c>
      <c r="H93" s="5">
        <v>1781.0651447951689</v>
      </c>
      <c r="I93" s="5">
        <v>8563445.6301234681</v>
      </c>
      <c r="J93" s="5">
        <v>1160.1250868469015</v>
      </c>
      <c r="K93" s="5">
        <v>1954.3117476828088</v>
      </c>
      <c r="L93" s="5">
        <v>10213024.500320071</v>
      </c>
      <c r="M93" s="5">
        <v>173.24659729003906</v>
      </c>
      <c r="N93" s="5">
        <v>162.38917541503906</v>
      </c>
      <c r="O93" s="5">
        <v>1649578.875</v>
      </c>
      <c r="P93" s="5">
        <v>1.0502474469831213E-4</v>
      </c>
      <c r="Q93" s="5">
        <v>9.8442804301157594E-5</v>
      </c>
    </row>
    <row r="94" spans="1:17" x14ac:dyDescent="0.3">
      <c r="A94" s="5" t="str">
        <f t="shared" si="1"/>
        <v>Exterior Bi-Level Lighting Control_HOSPITAL</v>
      </c>
      <c r="B94" s="5" t="s">
        <v>120</v>
      </c>
      <c r="C94" s="5" t="s">
        <v>102</v>
      </c>
      <c r="D94" s="5" t="s">
        <v>116</v>
      </c>
      <c r="E94" s="5" t="s">
        <v>121</v>
      </c>
      <c r="F94" s="5" t="s">
        <v>23</v>
      </c>
      <c r="G94" s="5">
        <v>1160.1250868469015</v>
      </c>
      <c r="H94" s="5">
        <v>1954.3117476828088</v>
      </c>
      <c r="I94" s="5">
        <v>10213024.500320071</v>
      </c>
      <c r="J94" s="5">
        <v>1160.1250868469015</v>
      </c>
      <c r="K94" s="5">
        <v>1954.3117476828088</v>
      </c>
      <c r="L94" s="5">
        <v>10213024.500320071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</row>
    <row r="95" spans="1:17" x14ac:dyDescent="0.3">
      <c r="A95" s="5" t="str">
        <f t="shared" si="1"/>
        <v>Reflectors/Delamping_HOSPITAL</v>
      </c>
      <c r="B95" s="5" t="s">
        <v>115</v>
      </c>
      <c r="C95" s="5" t="s">
        <v>102</v>
      </c>
      <c r="D95" s="5" t="s">
        <v>113</v>
      </c>
      <c r="E95" s="5" t="s">
        <v>107</v>
      </c>
      <c r="F95" s="5" t="s">
        <v>23</v>
      </c>
      <c r="G95" s="5">
        <v>1059.4261419755915</v>
      </c>
      <c r="H95" s="5">
        <v>1849.7189820207129</v>
      </c>
      <c r="I95" s="5">
        <v>9198818.6507572401</v>
      </c>
      <c r="J95" s="5">
        <v>1160.1250868469015</v>
      </c>
      <c r="K95" s="5">
        <v>1954.3117476828088</v>
      </c>
      <c r="L95" s="5">
        <v>10213024.500320071</v>
      </c>
      <c r="M95" s="5">
        <v>104.59276580810547</v>
      </c>
      <c r="N95" s="5">
        <v>100.69894409179687</v>
      </c>
      <c r="O95" s="5">
        <v>1014205.875</v>
      </c>
      <c r="P95" s="5">
        <v>1.03127742477227E-4</v>
      </c>
      <c r="Q95" s="5">
        <v>9.9288467026781291E-5</v>
      </c>
    </row>
    <row r="96" spans="1:17" x14ac:dyDescent="0.3">
      <c r="A96" s="5" t="str">
        <f t="shared" si="1"/>
        <v>Bi-Level Lighting Control_HOSPITAL</v>
      </c>
      <c r="B96" s="5" t="s">
        <v>122</v>
      </c>
      <c r="C96" s="5" t="s">
        <v>102</v>
      </c>
      <c r="D96" s="5" t="s">
        <v>116</v>
      </c>
      <c r="E96" s="5" t="s">
        <v>107</v>
      </c>
      <c r="F96" s="5" t="s">
        <v>23</v>
      </c>
      <c r="G96" s="5">
        <v>1181.0400173771536</v>
      </c>
      <c r="H96" s="5">
        <v>1954.9042650338847</v>
      </c>
      <c r="I96" s="5">
        <v>9741082.4246346802</v>
      </c>
      <c r="J96" s="5">
        <v>1160.1250868469015</v>
      </c>
      <c r="K96" s="5">
        <v>1954.3117476828088</v>
      </c>
      <c r="L96" s="5">
        <v>10213024.500320071</v>
      </c>
      <c r="M96" s="5">
        <v>-0.59251737594604492</v>
      </c>
      <c r="N96" s="5">
        <v>-20.91493034362793</v>
      </c>
      <c r="O96" s="5">
        <v>471942.0625</v>
      </c>
      <c r="P96" s="5">
        <v>-1.2554875183923286E-6</v>
      </c>
      <c r="Q96" s="5">
        <v>0</v>
      </c>
    </row>
    <row r="97" spans="1:17" x14ac:dyDescent="0.3">
      <c r="A97" s="5" t="str">
        <f t="shared" si="1"/>
        <v>Compact Fluorescent Lamp/Screw-in_HOSPITAL</v>
      </c>
      <c r="B97" s="5" t="s">
        <v>123</v>
      </c>
      <c r="C97" s="5" t="s">
        <v>102</v>
      </c>
      <c r="D97" s="5" t="s">
        <v>109</v>
      </c>
      <c r="E97" s="5" t="s">
        <v>107</v>
      </c>
      <c r="F97" s="5" t="s">
        <v>21</v>
      </c>
      <c r="G97" s="5">
        <v>1099.6594637019748</v>
      </c>
      <c r="H97" s="5">
        <v>1892.5601455702013</v>
      </c>
      <c r="I97" s="5">
        <v>9604718.3770924136</v>
      </c>
      <c r="J97" s="5">
        <v>1160.1250868469015</v>
      </c>
      <c r="K97" s="5">
        <v>1954.3117476828088</v>
      </c>
      <c r="L97" s="5">
        <v>10213024.500320071</v>
      </c>
      <c r="M97" s="5">
        <v>61.751602172851563</v>
      </c>
      <c r="N97" s="5">
        <v>60.465621948242188</v>
      </c>
      <c r="O97" s="5">
        <v>608306.125</v>
      </c>
      <c r="P97" s="5">
        <v>1.0151402238989249E-4</v>
      </c>
      <c r="Q97" s="5">
        <v>9.939998562913388E-5</v>
      </c>
    </row>
    <row r="98" spans="1:17" x14ac:dyDescent="0.3">
      <c r="A98" s="5" t="str">
        <f t="shared" si="1"/>
        <v>Electrodeless Fluorescent_HOSPITAL</v>
      </c>
      <c r="B98" s="5" t="s">
        <v>124</v>
      </c>
      <c r="C98" s="5" t="s">
        <v>102</v>
      </c>
      <c r="D98" s="5" t="s">
        <v>116</v>
      </c>
      <c r="E98" s="5" t="s">
        <v>107</v>
      </c>
      <c r="F98" s="5" t="s">
        <v>21</v>
      </c>
      <c r="G98" s="5">
        <v>1155.2262593745447</v>
      </c>
      <c r="H98" s="5">
        <v>1950.2543510678881</v>
      </c>
      <c r="I98" s="5">
        <v>10173250.384912398</v>
      </c>
      <c r="J98" s="5">
        <v>1160.1250868469015</v>
      </c>
      <c r="K98" s="5">
        <v>1954.3117476828088</v>
      </c>
      <c r="L98" s="5">
        <v>10213024.500320071</v>
      </c>
      <c r="M98" s="5">
        <v>4.057396411895752</v>
      </c>
      <c r="N98" s="5">
        <v>4.8988275527954102</v>
      </c>
      <c r="O98" s="5">
        <v>39774.1171875</v>
      </c>
      <c r="P98" s="5">
        <v>1.0201097029494122E-4</v>
      </c>
      <c r="Q98" s="5">
        <v>1.2316621723584831E-4</v>
      </c>
    </row>
    <row r="99" spans="1:17" x14ac:dyDescent="0.3">
      <c r="A99" s="5" t="str">
        <f t="shared" si="1"/>
        <v>Compact Fluorescent Lamp/Hardwire (Fixture)_HOSPITAL</v>
      </c>
      <c r="B99" s="5" t="s">
        <v>125</v>
      </c>
      <c r="C99" s="5" t="s">
        <v>102</v>
      </c>
      <c r="D99" s="5" t="s">
        <v>109</v>
      </c>
      <c r="E99" s="5" t="s">
        <v>107</v>
      </c>
      <c r="F99" s="5" t="s">
        <v>21</v>
      </c>
      <c r="G99" s="5">
        <v>1099.6594637019748</v>
      </c>
      <c r="H99" s="5">
        <v>1892.5601455702013</v>
      </c>
      <c r="I99" s="5">
        <v>9604718.3770924136</v>
      </c>
      <c r="J99" s="5">
        <v>1160.1250868469015</v>
      </c>
      <c r="K99" s="5">
        <v>1954.3117476828088</v>
      </c>
      <c r="L99" s="5">
        <v>10213024.500320071</v>
      </c>
      <c r="M99" s="5">
        <v>61.751602172851563</v>
      </c>
      <c r="N99" s="5">
        <v>60.465621948242188</v>
      </c>
      <c r="O99" s="5">
        <v>608306.125</v>
      </c>
      <c r="P99" s="5">
        <v>1.0151402238989249E-4</v>
      </c>
      <c r="Q99" s="5">
        <v>9.939998562913388E-5</v>
      </c>
    </row>
    <row r="100" spans="1:17" x14ac:dyDescent="0.3">
      <c r="A100" s="5" t="str">
        <f t="shared" si="1"/>
        <v>Insulation for Built-Up Roofing (BUR) system_HOSPITAL</v>
      </c>
      <c r="B100" s="5" t="s">
        <v>126</v>
      </c>
      <c r="C100" s="5" t="s">
        <v>102</v>
      </c>
      <c r="D100" s="5" t="s">
        <v>19</v>
      </c>
      <c r="E100" s="5" t="s">
        <v>27</v>
      </c>
      <c r="F100" s="5" t="s">
        <v>23</v>
      </c>
      <c r="G100" s="5">
        <v>1160.1442686679052</v>
      </c>
      <c r="H100" s="5">
        <v>1954.3117476828088</v>
      </c>
      <c r="I100" s="5">
        <v>10213383.541259507</v>
      </c>
      <c r="J100" s="5">
        <v>1160.1250868469015</v>
      </c>
      <c r="K100" s="5">
        <v>1954.3117476828088</v>
      </c>
      <c r="L100" s="5">
        <v>10213024.500320071</v>
      </c>
      <c r="M100" s="5">
        <v>0</v>
      </c>
      <c r="N100" s="5">
        <v>-1.9181821495294571E-2</v>
      </c>
      <c r="O100" s="5">
        <v>-359.04095458984375</v>
      </c>
      <c r="P100" s="5">
        <v>0</v>
      </c>
      <c r="Q100" s="5">
        <v>5.342516305972822E-5</v>
      </c>
    </row>
    <row r="101" spans="1:17" x14ac:dyDescent="0.3">
      <c r="A101" s="5" t="str">
        <f t="shared" si="1"/>
        <v>Exit Sign Retrofit: Compact Fluorescent, replacing incandescent_HOSPITAL</v>
      </c>
      <c r="B101" s="5" t="s">
        <v>127</v>
      </c>
      <c r="C101" s="5" t="s">
        <v>102</v>
      </c>
      <c r="D101" s="5" t="s">
        <v>106</v>
      </c>
      <c r="E101" s="5" t="s">
        <v>107</v>
      </c>
      <c r="F101" s="5" t="s">
        <v>21</v>
      </c>
      <c r="G101" s="5">
        <v>1144.2801347571724</v>
      </c>
      <c r="H101" s="5">
        <v>1938.6936986449114</v>
      </c>
      <c r="I101" s="5">
        <v>10059865.936332887</v>
      </c>
      <c r="J101" s="5">
        <v>1160.1250868469015</v>
      </c>
      <c r="K101" s="5">
        <v>1954.3117476828088</v>
      </c>
      <c r="L101" s="5">
        <v>10213024.500320071</v>
      </c>
      <c r="M101" s="5">
        <v>15.618048667907715</v>
      </c>
      <c r="N101" s="5">
        <v>15.844951629638672</v>
      </c>
      <c r="O101" s="5">
        <v>153158.5625</v>
      </c>
      <c r="P101" s="5">
        <v>1.0197306983172894E-4</v>
      </c>
      <c r="Q101" s="5">
        <v>1.0345455666538328E-4</v>
      </c>
    </row>
    <row r="102" spans="1:17" x14ac:dyDescent="0.3">
      <c r="A102" s="5" t="str">
        <f t="shared" si="1"/>
        <v>T8 High Performance Fixture_HOSPITAL</v>
      </c>
      <c r="B102" s="5" t="s">
        <v>128</v>
      </c>
      <c r="C102" s="5" t="s">
        <v>102</v>
      </c>
      <c r="D102" s="5" t="s">
        <v>109</v>
      </c>
      <c r="E102" s="5" t="s">
        <v>107</v>
      </c>
      <c r="F102" s="5" t="s">
        <v>21</v>
      </c>
      <c r="G102" s="5">
        <v>939.87153799742987</v>
      </c>
      <c r="H102" s="5">
        <v>1716.8553393432769</v>
      </c>
      <c r="I102" s="5">
        <v>7947039.1586049572</v>
      </c>
      <c r="J102" s="5">
        <v>1160.1250868469015</v>
      </c>
      <c r="K102" s="5">
        <v>1954.3117476828088</v>
      </c>
      <c r="L102" s="5">
        <v>10213024.500320071</v>
      </c>
      <c r="M102" s="5">
        <v>237.45640563964844</v>
      </c>
      <c r="N102" s="5">
        <v>220.25355529785156</v>
      </c>
      <c r="O102" s="5">
        <v>2265985.25</v>
      </c>
      <c r="P102" s="5">
        <v>1.0479168122401461E-4</v>
      </c>
      <c r="Q102" s="5">
        <v>9.7199903393629938E-5</v>
      </c>
    </row>
    <row r="103" spans="1:17" x14ac:dyDescent="0.3">
      <c r="A103" s="5" t="str">
        <f t="shared" si="1"/>
        <v>T8 Lamp High Performance_HOSPITAL</v>
      </c>
      <c r="B103" s="5" t="s">
        <v>129</v>
      </c>
      <c r="C103" s="5" t="s">
        <v>102</v>
      </c>
      <c r="D103" s="5" t="s">
        <v>113</v>
      </c>
      <c r="E103" s="5" t="s">
        <v>107</v>
      </c>
      <c r="F103" s="5" t="s">
        <v>21</v>
      </c>
      <c r="G103" s="5">
        <v>1059.4261419755915</v>
      </c>
      <c r="H103" s="5">
        <v>1849.7189820207129</v>
      </c>
      <c r="I103" s="5">
        <v>9198818.6507572401</v>
      </c>
      <c r="J103" s="5">
        <v>1160.1250868469015</v>
      </c>
      <c r="K103" s="5">
        <v>1954.3117476828088</v>
      </c>
      <c r="L103" s="5">
        <v>10213024.500320071</v>
      </c>
      <c r="M103" s="5">
        <v>104.59276580810547</v>
      </c>
      <c r="N103" s="5">
        <v>100.69894409179687</v>
      </c>
      <c r="O103" s="5">
        <v>1014205.875</v>
      </c>
      <c r="P103" s="5">
        <v>1.03127742477227E-4</v>
      </c>
      <c r="Q103" s="5">
        <v>9.9288467026781291E-5</v>
      </c>
    </row>
    <row r="104" spans="1:17" x14ac:dyDescent="0.3">
      <c r="A104" s="5" t="str">
        <f t="shared" si="1"/>
        <v>LED or Equivalent Sign Lighting_HOSPITAL</v>
      </c>
      <c r="B104" s="5" t="s">
        <v>130</v>
      </c>
      <c r="C104" s="5" t="s">
        <v>102</v>
      </c>
      <c r="D104" s="5" t="s">
        <v>116</v>
      </c>
      <c r="E104" s="5" t="s">
        <v>121</v>
      </c>
      <c r="F104" s="5" t="s">
        <v>21</v>
      </c>
      <c r="G104" s="5">
        <v>1160.2210868469017</v>
      </c>
      <c r="H104" s="5">
        <v>1954.4077476828088</v>
      </c>
      <c r="I104" s="5">
        <v>10213865.460320016</v>
      </c>
      <c r="J104" s="5">
        <v>1161.7250868469007</v>
      </c>
      <c r="K104" s="5">
        <v>1955.9117476828087</v>
      </c>
      <c r="L104" s="5">
        <v>10227040.500320014</v>
      </c>
      <c r="M104" s="5">
        <v>1.5039999485015869</v>
      </c>
      <c r="N104" s="5">
        <v>1.5039999485015869</v>
      </c>
      <c r="O104" s="5">
        <v>13175.0400390625</v>
      </c>
      <c r="P104" s="5">
        <v>1.1415524932090193E-4</v>
      </c>
      <c r="Q104" s="5">
        <v>1.1415524932090193E-4</v>
      </c>
    </row>
    <row r="105" spans="1:17" x14ac:dyDescent="0.3">
      <c r="A105" s="5" t="str">
        <f t="shared" si="1"/>
        <v>Mercury Vapor to HID (outdoor)_HOSPITAL</v>
      </c>
      <c r="B105" s="5" t="s">
        <v>131</v>
      </c>
      <c r="C105" s="5" t="s">
        <v>102</v>
      </c>
      <c r="D105" s="5" t="s">
        <v>116</v>
      </c>
      <c r="E105" s="5" t="s">
        <v>107</v>
      </c>
      <c r="F105" s="5" t="s">
        <v>21</v>
      </c>
      <c r="G105" s="5">
        <v>1160.1250868469015</v>
      </c>
      <c r="H105" s="5">
        <v>1954.3117476828088</v>
      </c>
      <c r="I105" s="5">
        <v>10374005.700320022</v>
      </c>
      <c r="J105" s="5">
        <v>1160.1250868469015</v>
      </c>
      <c r="K105" s="5">
        <v>1954.3117476828088</v>
      </c>
      <c r="L105" s="5">
        <v>10431274.500320075</v>
      </c>
      <c r="M105" s="5">
        <v>0</v>
      </c>
      <c r="N105" s="5">
        <v>0</v>
      </c>
      <c r="O105" s="5">
        <v>57268.80078125</v>
      </c>
      <c r="P105" s="5">
        <v>0</v>
      </c>
      <c r="Q105" s="5">
        <v>0</v>
      </c>
    </row>
    <row r="106" spans="1:17" x14ac:dyDescent="0.3">
      <c r="A106" s="5" t="str">
        <f t="shared" si="1"/>
        <v>HPS Lamps - Street_HOSPITAL</v>
      </c>
      <c r="B106" s="5" t="s">
        <v>132</v>
      </c>
      <c r="C106" s="5" t="s">
        <v>102</v>
      </c>
      <c r="D106" s="5" t="s">
        <v>116</v>
      </c>
      <c r="E106" s="5" t="s">
        <v>107</v>
      </c>
      <c r="F106" s="5" t="s">
        <v>21</v>
      </c>
      <c r="G106" s="5">
        <v>1160.1250868469015</v>
      </c>
      <c r="H106" s="5">
        <v>1954.3117476828088</v>
      </c>
      <c r="I106" s="5">
        <v>10354537.800320046</v>
      </c>
      <c r="J106" s="5">
        <v>1160.1250868469015</v>
      </c>
      <c r="K106" s="5">
        <v>1954.3117476828088</v>
      </c>
      <c r="L106" s="5">
        <v>10431274.500320075</v>
      </c>
      <c r="M106" s="5">
        <v>0</v>
      </c>
      <c r="N106" s="5">
        <v>0</v>
      </c>
      <c r="O106" s="5">
        <v>76736.703125</v>
      </c>
      <c r="P106" s="5">
        <v>0</v>
      </c>
      <c r="Q106" s="5">
        <v>0</v>
      </c>
    </row>
    <row r="107" spans="1:17" x14ac:dyDescent="0.3">
      <c r="A107" s="5" t="str">
        <f t="shared" si="1"/>
        <v>Induction Lamps (baseline incandescent or mercury vapor)_HOSPITAL</v>
      </c>
      <c r="B107" s="5" t="s">
        <v>133</v>
      </c>
      <c r="C107" s="5" t="s">
        <v>102</v>
      </c>
      <c r="D107" s="5" t="s">
        <v>116</v>
      </c>
      <c r="E107" s="5" t="s">
        <v>107</v>
      </c>
      <c r="F107" s="5" t="s">
        <v>21</v>
      </c>
      <c r="G107" s="5">
        <v>1160.1250868469015</v>
      </c>
      <c r="H107" s="5">
        <v>1954.3117476828088</v>
      </c>
      <c r="I107" s="5">
        <v>10278499.500320073</v>
      </c>
      <c r="J107" s="5">
        <v>1160.1250868469015</v>
      </c>
      <c r="K107" s="5">
        <v>1954.3117476828088</v>
      </c>
      <c r="L107" s="5">
        <v>10431274.500320075</v>
      </c>
      <c r="M107" s="5">
        <v>0</v>
      </c>
      <c r="N107" s="5">
        <v>0</v>
      </c>
      <c r="O107" s="5">
        <v>152775</v>
      </c>
      <c r="P107" s="5">
        <v>0</v>
      </c>
      <c r="Q107" s="5">
        <v>0</v>
      </c>
    </row>
    <row r="108" spans="1:17" x14ac:dyDescent="0.3">
      <c r="A108" s="5" t="str">
        <f t="shared" ref="A108:A168" si="2">B108&amp;"_"&amp;C108</f>
        <v>LED exterior lighting_HOSPITAL</v>
      </c>
      <c r="B108" s="5" t="s">
        <v>134</v>
      </c>
      <c r="C108" s="5" t="s">
        <v>102</v>
      </c>
      <c r="D108" s="5" t="s">
        <v>116</v>
      </c>
      <c r="E108" s="5" t="s">
        <v>107</v>
      </c>
      <c r="F108" s="5" t="s">
        <v>21</v>
      </c>
      <c r="G108" s="5">
        <v>1160.1250868469015</v>
      </c>
      <c r="H108" s="5">
        <v>1954.3117476828088</v>
      </c>
      <c r="I108" s="5">
        <v>10310713.200320022</v>
      </c>
      <c r="J108" s="5">
        <v>1160.1250868469015</v>
      </c>
      <c r="K108" s="5">
        <v>1954.3117476828088</v>
      </c>
      <c r="L108" s="5">
        <v>10431274.500320075</v>
      </c>
      <c r="M108" s="5">
        <v>0</v>
      </c>
      <c r="N108" s="5">
        <v>0</v>
      </c>
      <c r="O108" s="5">
        <v>120561.296875</v>
      </c>
      <c r="P108" s="5">
        <v>0</v>
      </c>
      <c r="Q108" s="5">
        <v>0</v>
      </c>
    </row>
    <row r="109" spans="1:17" x14ac:dyDescent="0.3">
      <c r="A109" s="5" t="str">
        <f t="shared" si="2"/>
        <v>Incandescent to HID (outdoor)_HOSPITAL</v>
      </c>
      <c r="B109" s="5" t="s">
        <v>135</v>
      </c>
      <c r="C109" s="5" t="s">
        <v>102</v>
      </c>
      <c r="D109" s="5" t="s">
        <v>116</v>
      </c>
      <c r="E109" s="5" t="s">
        <v>107</v>
      </c>
      <c r="F109" s="5" t="s">
        <v>21</v>
      </c>
      <c r="G109" s="5">
        <v>1160.1250868469015</v>
      </c>
      <c r="H109" s="5">
        <v>1954.3117476828088</v>
      </c>
      <c r="I109" s="5">
        <v>10376712.000320075</v>
      </c>
      <c r="J109" s="5">
        <v>1160.1250868469015</v>
      </c>
      <c r="K109" s="5">
        <v>1954.3117476828088</v>
      </c>
      <c r="L109" s="5">
        <v>10431274.500320075</v>
      </c>
      <c r="M109" s="5">
        <v>0</v>
      </c>
      <c r="N109" s="5">
        <v>0</v>
      </c>
      <c r="O109" s="5">
        <v>54562.5</v>
      </c>
      <c r="P109" s="5">
        <v>0</v>
      </c>
      <c r="Q109" s="5">
        <v>0</v>
      </c>
    </row>
    <row r="110" spans="1:17" x14ac:dyDescent="0.3">
      <c r="A110" s="5" t="str">
        <f t="shared" si="2"/>
        <v>ENERGY STAR Uninterruptable Power Supply_HOSPITAL</v>
      </c>
      <c r="B110" s="5" t="s">
        <v>136</v>
      </c>
      <c r="C110" s="5" t="s">
        <v>102</v>
      </c>
      <c r="D110" s="5" t="s">
        <v>59</v>
      </c>
      <c r="E110" s="5" t="s">
        <v>60</v>
      </c>
      <c r="F110" s="5" t="s">
        <v>21</v>
      </c>
      <c r="G110" s="5">
        <v>1269.575086846902</v>
      </c>
      <c r="H110" s="5">
        <v>2063.7617476828082</v>
      </c>
      <c r="I110" s="5">
        <v>11171806.500319984</v>
      </c>
      <c r="J110" s="5">
        <v>1270.125086846901</v>
      </c>
      <c r="K110" s="5">
        <v>2064.3117476828083</v>
      </c>
      <c r="L110" s="5">
        <v>11176624.500320073</v>
      </c>
      <c r="M110" s="5">
        <v>0.55000001192092896</v>
      </c>
      <c r="N110" s="5">
        <v>0.55000001192092896</v>
      </c>
      <c r="O110" s="5">
        <v>4818</v>
      </c>
      <c r="P110" s="5">
        <v>1.1415525659685954E-4</v>
      </c>
      <c r="Q110" s="5">
        <v>1.1415525659685954E-4</v>
      </c>
    </row>
    <row r="111" spans="1:17" x14ac:dyDescent="0.3">
      <c r="A111" s="5" t="str">
        <f t="shared" si="2"/>
        <v>Faucet Aerator_HOSPITAL</v>
      </c>
      <c r="B111" s="5" t="s">
        <v>137</v>
      </c>
      <c r="C111" s="5" t="s">
        <v>102</v>
      </c>
      <c r="D111" s="5" t="s">
        <v>138</v>
      </c>
      <c r="E111" s="5" t="s">
        <v>139</v>
      </c>
      <c r="F111" s="5" t="s">
        <v>23</v>
      </c>
      <c r="G111" s="5">
        <v>1291.7879529983097</v>
      </c>
      <c r="H111" s="5">
        <v>2007.7911344837482</v>
      </c>
      <c r="I111" s="5">
        <v>10804265.99865103</v>
      </c>
      <c r="J111" s="5">
        <v>1336.2734809195713</v>
      </c>
      <c r="K111" s="5">
        <v>2024.8087166970447</v>
      </c>
      <c r="L111" s="5">
        <v>10988856.958107678</v>
      </c>
      <c r="M111" s="5">
        <v>17.017581939697266</v>
      </c>
      <c r="N111" s="5">
        <v>44.485527038574219</v>
      </c>
      <c r="O111" s="5">
        <v>184590.953125</v>
      </c>
      <c r="P111" s="5">
        <v>9.2190770374145359E-5</v>
      </c>
      <c r="Q111" s="5">
        <v>2.4099517031572759E-4</v>
      </c>
    </row>
    <row r="112" spans="1:17" x14ac:dyDescent="0.3">
      <c r="A112" s="5" t="str">
        <f t="shared" si="2"/>
        <v>High Efficiency small instantaneous water heaters (25% above the minimum)_HOSPITAL</v>
      </c>
      <c r="B112" s="5" t="s">
        <v>140</v>
      </c>
      <c r="C112" s="5" t="s">
        <v>102</v>
      </c>
      <c r="D112" s="5" t="s">
        <v>138</v>
      </c>
      <c r="E112" s="5" t="s">
        <v>139</v>
      </c>
      <c r="F112" s="5" t="s">
        <v>21</v>
      </c>
      <c r="G112" s="5">
        <v>1293.9073214988819</v>
      </c>
      <c r="H112" s="5">
        <v>2007.2438546475698</v>
      </c>
      <c r="I112" s="5">
        <v>10802979.048921838</v>
      </c>
      <c r="J112" s="5">
        <v>1336.2734809195713</v>
      </c>
      <c r="K112" s="5">
        <v>2024.8087166970447</v>
      </c>
      <c r="L112" s="5">
        <v>10988856.958107678</v>
      </c>
      <c r="M112" s="5">
        <v>17.564861297607422</v>
      </c>
      <c r="N112" s="5">
        <v>42.366157531738281</v>
      </c>
      <c r="O112" s="5">
        <v>185877.90625</v>
      </c>
      <c r="P112" s="5">
        <v>9.4496768724638969E-5</v>
      </c>
      <c r="Q112" s="5">
        <v>2.2792465460952371E-4</v>
      </c>
    </row>
    <row r="113" spans="1:17" x14ac:dyDescent="0.3">
      <c r="A113" s="5" t="str">
        <f t="shared" si="2"/>
        <v>Pipe Insulation_HOSPITAL</v>
      </c>
      <c r="B113" s="5" t="s">
        <v>141</v>
      </c>
      <c r="C113" s="5" t="s">
        <v>102</v>
      </c>
      <c r="D113" s="5" t="s">
        <v>138</v>
      </c>
      <c r="E113" s="5" t="s">
        <v>139</v>
      </c>
      <c r="F113" s="5" t="s">
        <v>23</v>
      </c>
      <c r="G113" s="5">
        <v>1334.8209025416072</v>
      </c>
      <c r="H113" s="5">
        <v>2023.3561383190795</v>
      </c>
      <c r="I113" s="5">
        <v>10976132.225197904</v>
      </c>
      <c r="J113" s="5">
        <v>1336.2734809195713</v>
      </c>
      <c r="K113" s="5">
        <v>2024.8087166970447</v>
      </c>
      <c r="L113" s="5">
        <v>10988856.958107678</v>
      </c>
      <c r="M113" s="5">
        <v>1.4525784254074097</v>
      </c>
      <c r="N113" s="5">
        <v>1.4525784254074097</v>
      </c>
      <c r="O113" s="5">
        <v>12724.732421875</v>
      </c>
      <c r="P113" s="5">
        <v>1.1415394692448899E-4</v>
      </c>
      <c r="Q113" s="5">
        <v>1.1415394692448899E-4</v>
      </c>
    </row>
    <row r="114" spans="1:17" x14ac:dyDescent="0.3">
      <c r="A114" s="5" t="str">
        <f t="shared" si="2"/>
        <v>Low Flow Showerhead_HOSPITAL</v>
      </c>
      <c r="B114" s="5" t="s">
        <v>142</v>
      </c>
      <c r="C114" s="5" t="s">
        <v>102</v>
      </c>
      <c r="D114" s="5" t="s">
        <v>138</v>
      </c>
      <c r="E114" s="5" t="s">
        <v>139</v>
      </c>
      <c r="F114" s="5" t="s">
        <v>23</v>
      </c>
      <c r="G114" s="5">
        <v>1327.1146957593114</v>
      </c>
      <c r="H114" s="5">
        <v>2021.3050968296013</v>
      </c>
      <c r="I114" s="5">
        <v>10950852.937043061</v>
      </c>
      <c r="J114" s="5">
        <v>1336.2734809195713</v>
      </c>
      <c r="K114" s="5">
        <v>2024.8087166970447</v>
      </c>
      <c r="L114" s="5">
        <v>10988856.958107678</v>
      </c>
      <c r="M114" s="5">
        <v>3.503619909286499</v>
      </c>
      <c r="N114" s="5">
        <v>9.1587848663330078</v>
      </c>
      <c r="O114" s="5">
        <v>38004.01953125</v>
      </c>
      <c r="P114" s="5">
        <v>9.2190770374145359E-5</v>
      </c>
      <c r="Q114" s="5">
        <v>2.4099515576381236E-4</v>
      </c>
    </row>
    <row r="115" spans="1:17" x14ac:dyDescent="0.3">
      <c r="A115" s="5" t="str">
        <f t="shared" si="2"/>
        <v>Low-Flow Pre-Rinse Spray Valves - 0.6 GPM (Code to high Efficiency)_HOSPITAL</v>
      </c>
      <c r="B115" s="5" t="s">
        <v>143</v>
      </c>
      <c r="C115" s="5" t="s">
        <v>102</v>
      </c>
      <c r="D115" s="5" t="s">
        <v>138</v>
      </c>
      <c r="E115" s="5" t="s">
        <v>139</v>
      </c>
      <c r="F115" s="5" t="s">
        <v>23</v>
      </c>
      <c r="G115" s="5">
        <v>1324.4978999992379</v>
      </c>
      <c r="H115" s="5">
        <v>2020.3040625817605</v>
      </c>
      <c r="I115" s="5">
        <v>10939994.645310333</v>
      </c>
      <c r="J115" s="5">
        <v>1336.2734809195713</v>
      </c>
      <c r="K115" s="5">
        <v>2024.8087166970447</v>
      </c>
      <c r="L115" s="5">
        <v>10988856.958107678</v>
      </c>
      <c r="M115" s="5">
        <v>4.5046539306640625</v>
      </c>
      <c r="N115" s="5">
        <v>11.775581359863281</v>
      </c>
      <c r="O115" s="5">
        <v>48862.3125</v>
      </c>
      <c r="P115" s="5">
        <v>9.2190763098187745E-5</v>
      </c>
      <c r="Q115" s="5">
        <v>2.4099517031572759E-4</v>
      </c>
    </row>
    <row r="116" spans="1:17" s="3" customFormat="1" x14ac:dyDescent="0.3">
      <c r="A116" s="5" t="str">
        <f t="shared" si="2"/>
        <v>Low-Flow Pre-Rinse Spray Valves - 0.6 GPM (Code to high Efficiency)_RESTAURANT</v>
      </c>
      <c r="B116" s="5" t="s">
        <v>143</v>
      </c>
      <c r="C116" s="5" t="s">
        <v>144</v>
      </c>
      <c r="D116" s="5" t="s">
        <v>138</v>
      </c>
      <c r="E116" s="5" t="s">
        <v>139</v>
      </c>
      <c r="F116" s="5" t="s">
        <v>23</v>
      </c>
      <c r="G116" s="5">
        <v>692.0064035482286</v>
      </c>
      <c r="H116" s="5">
        <v>1939.3241027184019</v>
      </c>
      <c r="I116" s="5">
        <v>10939994.645310333</v>
      </c>
      <c r="J116" s="5">
        <v>696.27666915670136</v>
      </c>
      <c r="K116" s="5">
        <v>1947.0149755981549</v>
      </c>
      <c r="L116" s="5">
        <v>10988856.958107678</v>
      </c>
      <c r="M116" s="5">
        <f>K116-H116</f>
        <v>7.6908728797529875</v>
      </c>
      <c r="N116" s="5">
        <f>J116-G116</f>
        <v>4.270265608472755</v>
      </c>
      <c r="O116" s="5">
        <v>48862.3125</v>
      </c>
      <c r="P116" s="5">
        <f>M116/O116</f>
        <v>1.5739887218299355E-4</v>
      </c>
      <c r="Q116" s="5">
        <f>N116/O116</f>
        <v>8.7393849983517566E-5</v>
      </c>
    </row>
    <row r="117" spans="1:17" x14ac:dyDescent="0.3">
      <c r="A117" s="5" t="str">
        <f t="shared" si="2"/>
        <v>Heat Trap_HOSPITAL</v>
      </c>
      <c r="B117" s="5" t="s">
        <v>145</v>
      </c>
      <c r="C117" s="5" t="s">
        <v>102</v>
      </c>
      <c r="D117" s="5" t="s">
        <v>138</v>
      </c>
      <c r="E117" s="5" t="s">
        <v>139</v>
      </c>
      <c r="F117" s="5" t="s">
        <v>23</v>
      </c>
      <c r="G117" s="5">
        <v>1334.3328362066106</v>
      </c>
      <c r="H117" s="5">
        <v>2022.8680719840836</v>
      </c>
      <c r="I117" s="5">
        <v>10971856.714940162</v>
      </c>
      <c r="J117" s="5">
        <v>1336.2734809195713</v>
      </c>
      <c r="K117" s="5">
        <v>2024.8087166970447</v>
      </c>
      <c r="L117" s="5">
        <v>10988856.958107678</v>
      </c>
      <c r="M117" s="5">
        <v>1.9406447410583496</v>
      </c>
      <c r="N117" s="5">
        <v>1.9406447410583496</v>
      </c>
      <c r="O117" s="5">
        <v>17000.244140625</v>
      </c>
      <c r="P117" s="5">
        <v>1.1415393237257376E-4</v>
      </c>
      <c r="Q117" s="5">
        <v>1.1415393237257376E-4</v>
      </c>
    </row>
    <row r="118" spans="1:17" x14ac:dyDescent="0.3">
      <c r="A118" s="5" t="str">
        <f t="shared" si="2"/>
        <v>Insulating Blanket (R=6.7)_HOSPITAL</v>
      </c>
      <c r="B118" s="5" t="s">
        <v>146</v>
      </c>
      <c r="C118" s="5" t="s">
        <v>102</v>
      </c>
      <c r="D118" s="5" t="s">
        <v>138</v>
      </c>
      <c r="E118" s="5" t="s">
        <v>139</v>
      </c>
      <c r="F118" s="5" t="s">
        <v>23</v>
      </c>
      <c r="G118" s="5">
        <v>1336.1917665067317</v>
      </c>
      <c r="H118" s="5">
        <v>2024.7193782484721</v>
      </c>
      <c r="I118" s="5">
        <v>10988083.254127558</v>
      </c>
      <c r="J118" s="5">
        <v>1336.2734809195713</v>
      </c>
      <c r="K118" s="5">
        <v>2024.8087166970447</v>
      </c>
      <c r="L118" s="5">
        <v>10988856.958107678</v>
      </c>
      <c r="M118" s="5">
        <v>8.9338451623916626E-2</v>
      </c>
      <c r="N118" s="5">
        <v>8.1714414060115814E-2</v>
      </c>
      <c r="O118" s="5">
        <v>773.7039794921875</v>
      </c>
      <c r="P118" s="5">
        <v>1.1546851601451635E-4</v>
      </c>
      <c r="Q118" s="5">
        <v>1.0561457020230591E-4</v>
      </c>
    </row>
    <row r="119" spans="1:17" x14ac:dyDescent="0.3">
      <c r="A119" s="5" t="str">
        <f t="shared" si="2"/>
        <v>Heat Pump Water Heater_HOSPITAL</v>
      </c>
      <c r="B119" s="5" t="s">
        <v>147</v>
      </c>
      <c r="C119" s="5" t="s">
        <v>102</v>
      </c>
      <c r="D119" s="5" t="s">
        <v>138</v>
      </c>
      <c r="E119" s="5" t="s">
        <v>139</v>
      </c>
      <c r="F119" s="5" t="s">
        <v>21</v>
      </c>
      <c r="G119" s="5">
        <v>1228.5951877745176</v>
      </c>
      <c r="H119" s="5">
        <v>2004.90321163862</v>
      </c>
      <c r="I119" s="5">
        <v>10614624.278157583</v>
      </c>
      <c r="J119" s="5">
        <v>1336.2734809195713</v>
      </c>
      <c r="K119" s="5">
        <v>2024.8087166970447</v>
      </c>
      <c r="L119" s="5">
        <v>10988856.958107678</v>
      </c>
      <c r="M119" s="5">
        <v>19.90550422668457</v>
      </c>
      <c r="N119" s="5">
        <v>107.67829132080078</v>
      </c>
      <c r="O119" s="5">
        <v>374232.6875</v>
      </c>
      <c r="P119" s="5">
        <v>5.3190182370599359E-5</v>
      </c>
      <c r="Q119" s="5">
        <v>2.8773085796274245E-4</v>
      </c>
    </row>
    <row r="120" spans="1:17" x14ac:dyDescent="0.3">
      <c r="A120" s="5" t="str">
        <f t="shared" si="2"/>
        <v>Solar Water Heater_HOSPITAL</v>
      </c>
      <c r="B120" s="5" t="s">
        <v>148</v>
      </c>
      <c r="C120" s="5" t="s">
        <v>102</v>
      </c>
      <c r="D120" s="5" t="s">
        <v>138</v>
      </c>
      <c r="E120" s="5" t="s">
        <v>139</v>
      </c>
      <c r="F120" s="5" t="s">
        <v>21</v>
      </c>
      <c r="G120" s="5">
        <v>1219.8978347492725</v>
      </c>
      <c r="H120" s="5">
        <v>1979.4503045318288</v>
      </c>
      <c r="I120" s="5">
        <v>10615181.53832248</v>
      </c>
      <c r="J120" s="5">
        <v>1336.2734809195713</v>
      </c>
      <c r="K120" s="5">
        <v>2024.8087166970447</v>
      </c>
      <c r="L120" s="5">
        <v>10988856.958107678</v>
      </c>
      <c r="M120" s="5">
        <v>45.358413696289063</v>
      </c>
      <c r="N120" s="5">
        <v>116.37564849853516</v>
      </c>
      <c r="O120" s="5">
        <v>373675.40625</v>
      </c>
      <c r="P120" s="5">
        <v>1.2138453166699037E-4</v>
      </c>
      <c r="Q120" s="5">
        <v>3.1143514206632972E-4</v>
      </c>
    </row>
    <row r="121" spans="1:17" x14ac:dyDescent="0.3">
      <c r="A121" s="5" t="str">
        <f t="shared" si="2"/>
        <v>Low-temperature dishwasher - Conveyer_HOSPITAL</v>
      </c>
      <c r="B121" s="5" t="s">
        <v>149</v>
      </c>
      <c r="C121" s="5" t="s">
        <v>102</v>
      </c>
      <c r="D121" s="5" t="s">
        <v>138</v>
      </c>
      <c r="E121" s="5" t="s">
        <v>139</v>
      </c>
      <c r="F121" s="5" t="s">
        <v>21</v>
      </c>
      <c r="G121" s="5">
        <v>1316.363198680652</v>
      </c>
      <c r="H121" s="5">
        <v>2016.8582186578681</v>
      </c>
      <c r="I121" s="5">
        <v>10905601.163507963</v>
      </c>
      <c r="J121" s="5">
        <v>1336.2734809195713</v>
      </c>
      <c r="K121" s="5">
        <v>2024.8087166970447</v>
      </c>
      <c r="L121" s="5">
        <v>10988856.958107678</v>
      </c>
      <c r="M121" s="5">
        <v>7.950498104095459</v>
      </c>
      <c r="N121" s="5">
        <v>19.910282135009766</v>
      </c>
      <c r="O121" s="5">
        <v>83255.796875</v>
      </c>
      <c r="P121" s="5">
        <v>9.5494826382491738E-5</v>
      </c>
      <c r="Q121" s="5">
        <v>2.391458983765915E-4</v>
      </c>
    </row>
    <row r="122" spans="1:17" x14ac:dyDescent="0.3">
      <c r="A122" s="5" t="str">
        <f t="shared" si="2"/>
        <v>Low-Flow Pre-Rinse Spray Valves  - 1.6 GPM (Existing to Code)_HOSPITAL</v>
      </c>
      <c r="B122" s="5" t="s">
        <v>150</v>
      </c>
      <c r="C122" s="5" t="s">
        <v>102</v>
      </c>
      <c r="D122" s="5" t="s">
        <v>138</v>
      </c>
      <c r="E122" s="5" t="s">
        <v>139</v>
      </c>
      <c r="F122" s="5" t="s">
        <v>23</v>
      </c>
      <c r="G122" s="5">
        <v>1329.7314915193861</v>
      </c>
      <c r="H122" s="5">
        <v>2022.3061310774424</v>
      </c>
      <c r="I122" s="5">
        <v>10961711.228775809</v>
      </c>
      <c r="J122" s="5">
        <v>1336.2734809195713</v>
      </c>
      <c r="K122" s="5">
        <v>2024.8087166970447</v>
      </c>
      <c r="L122" s="5">
        <v>10988856.958107678</v>
      </c>
      <c r="M122" s="5">
        <v>2.5025856494903564</v>
      </c>
      <c r="N122" s="5">
        <v>6.5419893264770508</v>
      </c>
      <c r="O122" s="5">
        <v>27145.728515625</v>
      </c>
      <c r="P122" s="5">
        <v>9.2190770374145359E-5</v>
      </c>
      <c r="Q122" s="5">
        <v>2.4099517031572759E-4</v>
      </c>
    </row>
    <row r="123" spans="1:17" x14ac:dyDescent="0.3">
      <c r="A123" s="5" t="str">
        <f t="shared" si="2"/>
        <v>Insulating Blanket (R=11)_HOSPITAL</v>
      </c>
      <c r="B123" s="5" t="s">
        <v>151</v>
      </c>
      <c r="C123" s="5" t="s">
        <v>102</v>
      </c>
      <c r="D123" s="5" t="s">
        <v>138</v>
      </c>
      <c r="E123" s="5" t="s">
        <v>139</v>
      </c>
      <c r="F123" s="5" t="s">
        <v>23</v>
      </c>
      <c r="G123" s="5">
        <v>1336.1659131382271</v>
      </c>
      <c r="H123" s="5">
        <v>2024.692691166633</v>
      </c>
      <c r="I123" s="5">
        <v>10987838.476015141</v>
      </c>
      <c r="J123" s="5">
        <v>1336.2734809195713</v>
      </c>
      <c r="K123" s="5">
        <v>2024.8087166970447</v>
      </c>
      <c r="L123" s="5">
        <v>10988856.958107678</v>
      </c>
      <c r="M123" s="5">
        <v>0.11602552980184555</v>
      </c>
      <c r="N123" s="5">
        <v>0.10756777971982956</v>
      </c>
      <c r="O123" s="5">
        <v>1018.4821166992187</v>
      </c>
      <c r="P123" s="5">
        <v>1.1392004671506584E-4</v>
      </c>
      <c r="Q123" s="5">
        <v>1.0561577801126987E-4</v>
      </c>
    </row>
    <row r="124" spans="1:17" x14ac:dyDescent="0.3">
      <c r="A124" s="5" t="str">
        <f t="shared" si="2"/>
        <v>Drain Heat Exchanger_HOSPITAL</v>
      </c>
      <c r="B124" s="5" t="s">
        <v>152</v>
      </c>
      <c r="C124" s="5" t="s">
        <v>102</v>
      </c>
      <c r="D124" s="5" t="s">
        <v>138</v>
      </c>
      <c r="E124" s="5" t="s">
        <v>139</v>
      </c>
      <c r="F124" s="5" t="s">
        <v>23</v>
      </c>
      <c r="G124" s="5">
        <v>1327.8799850853713</v>
      </c>
      <c r="H124" s="5">
        <v>2021.0270317607567</v>
      </c>
      <c r="I124" s="5">
        <v>10951824.116597388</v>
      </c>
      <c r="J124" s="5">
        <v>1336.2734809195713</v>
      </c>
      <c r="K124" s="5">
        <v>2024.8087166970447</v>
      </c>
      <c r="L124" s="5">
        <v>10988856.958107678</v>
      </c>
      <c r="M124" s="5">
        <v>3.7816848754882813</v>
      </c>
      <c r="N124" s="5">
        <v>8.3934955596923828</v>
      </c>
      <c r="O124" s="5">
        <v>37032.83984375</v>
      </c>
      <c r="P124" s="5">
        <v>1.0211706103291363E-4</v>
      </c>
      <c r="Q124" s="5">
        <v>2.2665006690658629E-4</v>
      </c>
    </row>
    <row r="125" spans="1:17" x14ac:dyDescent="0.3">
      <c r="A125" s="5" t="str">
        <f t="shared" si="2"/>
        <v>Storage Water Heater_HOSPITAL</v>
      </c>
      <c r="B125" s="5" t="s">
        <v>153</v>
      </c>
      <c r="C125" s="5" t="s">
        <v>102</v>
      </c>
      <c r="D125" s="5" t="s">
        <v>138</v>
      </c>
      <c r="E125" s="5" t="s">
        <v>139</v>
      </c>
      <c r="F125" s="5" t="s">
        <v>21</v>
      </c>
      <c r="G125" s="5">
        <v>1329.5325315726318</v>
      </c>
      <c r="H125" s="5">
        <v>2022.1806148357896</v>
      </c>
      <c r="I125" s="5">
        <v>10960516.733360758</v>
      </c>
      <c r="J125" s="5">
        <v>1336.2734809195713</v>
      </c>
      <c r="K125" s="5">
        <v>2024.8087166970447</v>
      </c>
      <c r="L125" s="5">
        <v>10988856.958107678</v>
      </c>
      <c r="M125" s="5">
        <v>2.6281018257141113</v>
      </c>
      <c r="N125" s="5">
        <v>6.7409491539001465</v>
      </c>
      <c r="O125" s="5">
        <v>28340.224609375</v>
      </c>
      <c r="P125" s="5">
        <v>9.2733978817705065E-5</v>
      </c>
      <c r="Q125" s="5">
        <v>2.3785799567122012E-4</v>
      </c>
    </row>
    <row r="126" spans="1:17" x14ac:dyDescent="0.3">
      <c r="A126" s="5" t="str">
        <f t="shared" si="2"/>
        <v>LED Task Lighting/Screw-in (replacing incandescent lights)_OFFICE</v>
      </c>
      <c r="B126" s="5" t="s">
        <v>111</v>
      </c>
      <c r="C126" s="5" t="s">
        <v>39</v>
      </c>
      <c r="D126" s="5" t="s">
        <v>109</v>
      </c>
      <c r="E126" s="5" t="s">
        <v>107</v>
      </c>
      <c r="F126" s="5" t="s">
        <v>21</v>
      </c>
      <c r="G126" s="5">
        <v>201.01058251429845</v>
      </c>
      <c r="H126" s="5">
        <v>686.98207575204879</v>
      </c>
      <c r="I126" s="5">
        <v>2923152.1259425124</v>
      </c>
      <c r="J126" s="5">
        <v>203.71580177040818</v>
      </c>
      <c r="K126" s="5">
        <v>698.68243191941588</v>
      </c>
      <c r="L126" s="5">
        <v>2971916.6748887892</v>
      </c>
      <c r="M126" s="5">
        <v>11.700356483459473</v>
      </c>
      <c r="N126" s="5">
        <v>2.7052192687988281</v>
      </c>
      <c r="O126" s="5">
        <v>48764.55078125</v>
      </c>
      <c r="P126" s="5">
        <v>2.3993570357561111E-4</v>
      </c>
      <c r="Q126" s="5">
        <v>5.5475120461778715E-5</v>
      </c>
    </row>
    <row r="127" spans="1:17" x14ac:dyDescent="0.3">
      <c r="A127" s="5" t="str">
        <f t="shared" si="2"/>
        <v>LED Exit Sign, Replacing Incandescent_OFFICE</v>
      </c>
      <c r="B127" s="5" t="s">
        <v>105</v>
      </c>
      <c r="C127" s="5" t="s">
        <v>39</v>
      </c>
      <c r="D127" s="5" t="s">
        <v>106</v>
      </c>
      <c r="E127" s="5" t="s">
        <v>107</v>
      </c>
      <c r="F127" s="5" t="s">
        <v>21</v>
      </c>
      <c r="G127" s="5">
        <v>203.39702834844439</v>
      </c>
      <c r="H127" s="5">
        <v>697.31550277296537</v>
      </c>
      <c r="I127" s="5">
        <v>2966120.2471477045</v>
      </c>
      <c r="J127" s="5">
        <v>203.71580177040818</v>
      </c>
      <c r="K127" s="5">
        <v>698.68243191941588</v>
      </c>
      <c r="L127" s="5">
        <v>2971916.6748887892</v>
      </c>
      <c r="M127" s="5">
        <v>1.3669291734695435</v>
      </c>
      <c r="N127" s="5">
        <v>0.31877341866493225</v>
      </c>
      <c r="O127" s="5">
        <v>5796.427734375</v>
      </c>
      <c r="P127" s="5">
        <v>2.3582269204780459E-4</v>
      </c>
      <c r="Q127" s="5">
        <v>5.4994805395836011E-5</v>
      </c>
    </row>
    <row r="128" spans="1:17" x14ac:dyDescent="0.3">
      <c r="A128" s="5" t="str">
        <f t="shared" si="2"/>
        <v>cold cathode screw-in bulb_OFFICE</v>
      </c>
      <c r="B128" s="5" t="s">
        <v>108</v>
      </c>
      <c r="C128" s="5" t="s">
        <v>39</v>
      </c>
      <c r="D128" s="5" t="s">
        <v>109</v>
      </c>
      <c r="E128" s="5" t="s">
        <v>107</v>
      </c>
      <c r="F128" s="5" t="s">
        <v>21</v>
      </c>
      <c r="G128" s="5">
        <v>201.32413014211758</v>
      </c>
      <c r="H128" s="5">
        <v>688.33031123638557</v>
      </c>
      <c r="I128" s="5">
        <v>2928797.9211069904</v>
      </c>
      <c r="J128" s="5">
        <v>203.71580177040818</v>
      </c>
      <c r="K128" s="5">
        <v>698.68243191941588</v>
      </c>
      <c r="L128" s="5">
        <v>2971916.6748887892</v>
      </c>
      <c r="M128" s="5">
        <v>10.352120399475098</v>
      </c>
      <c r="N128" s="5">
        <v>2.3916716575622559</v>
      </c>
      <c r="O128" s="5">
        <v>43118.75390625</v>
      </c>
      <c r="P128" s="5">
        <v>2.4008394393604249E-4</v>
      </c>
      <c r="Q128" s="5">
        <v>5.5467087804572657E-5</v>
      </c>
    </row>
    <row r="129" spans="1:17" x14ac:dyDescent="0.3">
      <c r="A129" s="5" t="str">
        <f t="shared" si="2"/>
        <v>LED Replacement for Standard T8_OFFICE</v>
      </c>
      <c r="B129" s="5" t="s">
        <v>119</v>
      </c>
      <c r="C129" s="5" t="s">
        <v>39</v>
      </c>
      <c r="D129" s="5" t="s">
        <v>109</v>
      </c>
      <c r="E129" s="5" t="s">
        <v>107</v>
      </c>
      <c r="F129" s="5" t="s">
        <v>21</v>
      </c>
      <c r="G129" s="5">
        <v>187.47576980817288</v>
      </c>
      <c r="H129" s="5">
        <v>626.7923095404966</v>
      </c>
      <c r="I129" s="5">
        <v>2679164.9215186867</v>
      </c>
      <c r="J129" s="5">
        <v>203.71580177040818</v>
      </c>
      <c r="K129" s="5">
        <v>698.68243191941588</v>
      </c>
      <c r="L129" s="5">
        <v>2971916.6748887892</v>
      </c>
      <c r="M129" s="5">
        <v>71.890121459960938</v>
      </c>
      <c r="N129" s="5">
        <v>16.240032196044922</v>
      </c>
      <c r="O129" s="5">
        <v>292751.75</v>
      </c>
      <c r="P129" s="5">
        <v>2.4556682910770178E-4</v>
      </c>
      <c r="Q129" s="5">
        <v>5.5473730753874406E-5</v>
      </c>
    </row>
    <row r="130" spans="1:17" x14ac:dyDescent="0.3">
      <c r="A130" s="5" t="str">
        <f t="shared" si="2"/>
        <v>Indoor Daylight Sensors_OFFICE</v>
      </c>
      <c r="B130" s="5" t="s">
        <v>110</v>
      </c>
      <c r="C130" s="5" t="s">
        <v>39</v>
      </c>
      <c r="D130" s="5" t="s">
        <v>113</v>
      </c>
      <c r="E130" s="5" t="s">
        <v>107</v>
      </c>
      <c r="F130" s="5" t="s">
        <v>23</v>
      </c>
      <c r="G130" s="5">
        <v>200.17741614775082</v>
      </c>
      <c r="H130" s="5">
        <v>685.68639155661515</v>
      </c>
      <c r="I130" s="5">
        <v>2915572.722916137</v>
      </c>
      <c r="J130" s="5">
        <v>203.71580177040818</v>
      </c>
      <c r="K130" s="5">
        <v>698.68243191941588</v>
      </c>
      <c r="L130" s="5">
        <v>2971916.6748887892</v>
      </c>
      <c r="M130" s="5">
        <v>12.996040344238281</v>
      </c>
      <c r="N130" s="5">
        <v>3.5383856296539307</v>
      </c>
      <c r="O130" s="5">
        <v>56343.953125</v>
      </c>
      <c r="P130" s="5">
        <v>2.3065545246936381E-4</v>
      </c>
      <c r="Q130" s="5">
        <v>6.2799743318464607E-5</v>
      </c>
    </row>
    <row r="131" spans="1:17" x14ac:dyDescent="0.3">
      <c r="A131" s="5" t="str">
        <f t="shared" si="2"/>
        <v>T5 Lighting (base T-8)_OFFICE</v>
      </c>
      <c r="B131" s="5" t="s">
        <v>114</v>
      </c>
      <c r="C131" s="5" t="s">
        <v>39</v>
      </c>
      <c r="D131" s="5" t="s">
        <v>113</v>
      </c>
      <c r="E131" s="5" t="s">
        <v>107</v>
      </c>
      <c r="F131" s="5" t="s">
        <v>21</v>
      </c>
      <c r="G131" s="5">
        <v>190.4544794855922</v>
      </c>
      <c r="H131" s="5">
        <v>640.92009796052162</v>
      </c>
      <c r="I131" s="5">
        <v>2732751.996274943</v>
      </c>
      <c r="J131" s="5">
        <v>203.71580177040818</v>
      </c>
      <c r="K131" s="5">
        <v>698.68243191941588</v>
      </c>
      <c r="L131" s="5">
        <v>2971916.6748887892</v>
      </c>
      <c r="M131" s="5">
        <v>57.762332916259766</v>
      </c>
      <c r="N131" s="5">
        <v>13.261322021484375</v>
      </c>
      <c r="O131" s="5">
        <v>239164.671875</v>
      </c>
      <c r="P131" s="5">
        <v>2.4151700199581683E-4</v>
      </c>
      <c r="Q131" s="5">
        <v>5.5448497732868418E-5</v>
      </c>
    </row>
    <row r="132" spans="1:17" x14ac:dyDescent="0.3">
      <c r="A132" s="5" t="str">
        <f t="shared" si="2"/>
        <v>Halogen Lamp_OFFICE</v>
      </c>
      <c r="B132" s="5" t="s">
        <v>118</v>
      </c>
      <c r="C132" s="5" t="s">
        <v>39</v>
      </c>
      <c r="D132" s="5" t="s">
        <v>109</v>
      </c>
      <c r="E132" s="5" t="s">
        <v>107</v>
      </c>
      <c r="F132" s="5" t="s">
        <v>21</v>
      </c>
      <c r="G132" s="5">
        <v>202.66541721660568</v>
      </c>
      <c r="H132" s="5">
        <v>694.13058130188574</v>
      </c>
      <c r="I132" s="5">
        <v>2952936.2787221135</v>
      </c>
      <c r="J132" s="5">
        <v>203.71580177040818</v>
      </c>
      <c r="K132" s="5">
        <v>698.68243191941588</v>
      </c>
      <c r="L132" s="5">
        <v>2971916.6748887892</v>
      </c>
      <c r="M132" s="5">
        <v>4.5518507957458496</v>
      </c>
      <c r="N132" s="5">
        <v>1.050384521484375</v>
      </c>
      <c r="O132" s="5">
        <v>18980.396484375</v>
      </c>
      <c r="P132" s="5">
        <v>2.398185315541923E-4</v>
      </c>
      <c r="Q132" s="5">
        <v>5.5340493418043479E-5</v>
      </c>
    </row>
    <row r="133" spans="1:17" x14ac:dyDescent="0.3">
      <c r="A133" s="5" t="str">
        <f t="shared" si="2"/>
        <v>Light Pipes_OFFICE</v>
      </c>
      <c r="B133" s="5" t="s">
        <v>117</v>
      </c>
      <c r="C133" s="5" t="s">
        <v>39</v>
      </c>
      <c r="D133" s="5" t="s">
        <v>109</v>
      </c>
      <c r="E133" s="5" t="s">
        <v>107</v>
      </c>
      <c r="F133" s="5" t="s">
        <v>21</v>
      </c>
      <c r="G133" s="5">
        <v>203.00812306073075</v>
      </c>
      <c r="H133" s="5">
        <v>695.97705865479395</v>
      </c>
      <c r="I133" s="5">
        <v>2960373.4290657807</v>
      </c>
      <c r="J133" s="5">
        <v>203.71580177040818</v>
      </c>
      <c r="K133" s="5">
        <v>698.68243191941588</v>
      </c>
      <c r="L133" s="5">
        <v>2971916.6748887892</v>
      </c>
      <c r="M133" s="5">
        <v>2.7053732872009277</v>
      </c>
      <c r="N133" s="5">
        <v>0.70767873525619507</v>
      </c>
      <c r="O133" s="5">
        <v>11543.24609375</v>
      </c>
      <c r="P133" s="5">
        <v>2.3436850460711867E-4</v>
      </c>
      <c r="Q133" s="5">
        <v>6.1306738643907011E-5</v>
      </c>
    </row>
    <row r="134" spans="1:17" x14ac:dyDescent="0.3">
      <c r="A134" s="5" t="str">
        <f t="shared" si="2"/>
        <v>Electrodeless Fluorescent_OFFICE</v>
      </c>
      <c r="B134" s="5" t="s">
        <v>124</v>
      </c>
      <c r="C134" s="5" t="s">
        <v>39</v>
      </c>
      <c r="D134" s="5" t="s">
        <v>116</v>
      </c>
      <c r="E134" s="5" t="s">
        <v>107</v>
      </c>
      <c r="F134" s="5" t="s">
        <v>21</v>
      </c>
      <c r="G134" s="5">
        <v>203.36218972309302</v>
      </c>
      <c r="H134" s="5">
        <v>697.15780609066951</v>
      </c>
      <c r="I134" s="5">
        <v>2965488.406562509</v>
      </c>
      <c r="J134" s="5">
        <v>203.71580177040818</v>
      </c>
      <c r="K134" s="5">
        <v>698.68243191941588</v>
      </c>
      <c r="L134" s="5">
        <v>2971916.6748887892</v>
      </c>
      <c r="M134" s="5">
        <v>1.5246257781982422</v>
      </c>
      <c r="N134" s="5">
        <v>0.35361203551292419</v>
      </c>
      <c r="O134" s="5">
        <v>6428.2685546875</v>
      </c>
      <c r="P134" s="5">
        <v>2.3717519070487469E-4</v>
      </c>
      <c r="Q134" s="5">
        <v>5.5008909839671105E-5</v>
      </c>
    </row>
    <row r="135" spans="1:17" x14ac:dyDescent="0.3">
      <c r="A135" s="5" t="str">
        <f t="shared" si="2"/>
        <v>Compact Fluorescent Lamp/Hardwire (Fixture)_OFFICE</v>
      </c>
      <c r="B135" s="5" t="s">
        <v>125</v>
      </c>
      <c r="C135" s="5" t="s">
        <v>39</v>
      </c>
      <c r="D135" s="5" t="s">
        <v>109</v>
      </c>
      <c r="E135" s="5" t="s">
        <v>107</v>
      </c>
      <c r="F135" s="5" t="s">
        <v>21</v>
      </c>
      <c r="G135" s="5">
        <v>201.271872204148</v>
      </c>
      <c r="H135" s="5">
        <v>688.10656663625332</v>
      </c>
      <c r="I135" s="5">
        <v>2927862.8215741813</v>
      </c>
      <c r="J135" s="5">
        <v>203.71580177040818</v>
      </c>
      <c r="K135" s="5">
        <v>698.68243191941588</v>
      </c>
      <c r="L135" s="5">
        <v>2971916.6748887892</v>
      </c>
      <c r="M135" s="5">
        <v>10.575865745544434</v>
      </c>
      <c r="N135" s="5">
        <v>2.4439296722412109</v>
      </c>
      <c r="O135" s="5">
        <v>44053.8515625</v>
      </c>
      <c r="P135" s="5">
        <v>2.4006677267607301E-4</v>
      </c>
      <c r="Q135" s="5">
        <v>5.5475960834883153E-5</v>
      </c>
    </row>
    <row r="136" spans="1:17" x14ac:dyDescent="0.3">
      <c r="A136" s="5" t="str">
        <f t="shared" si="2"/>
        <v>Reflectors/Delamping_OFFICE</v>
      </c>
      <c r="B136" s="5" t="s">
        <v>115</v>
      </c>
      <c r="C136" s="5" t="s">
        <v>39</v>
      </c>
      <c r="D136" s="5" t="s">
        <v>113</v>
      </c>
      <c r="E136" s="5" t="s">
        <v>107</v>
      </c>
      <c r="F136" s="5" t="s">
        <v>23</v>
      </c>
      <c r="G136" s="5">
        <v>192.89318051927617</v>
      </c>
      <c r="H136" s="5">
        <v>651.58171412133902</v>
      </c>
      <c r="I136" s="5">
        <v>2776769.9259899096</v>
      </c>
      <c r="J136" s="5">
        <v>203.71580177040818</v>
      </c>
      <c r="K136" s="5">
        <v>698.68243191941588</v>
      </c>
      <c r="L136" s="5">
        <v>2971916.6748887892</v>
      </c>
      <c r="M136" s="5">
        <v>47.100719451904297</v>
      </c>
      <c r="N136" s="5">
        <v>10.82262134552002</v>
      </c>
      <c r="O136" s="5">
        <v>195146.75</v>
      </c>
      <c r="P136" s="5">
        <v>2.4136051069945097E-4</v>
      </c>
      <c r="Q136" s="5">
        <v>5.5458884162362665E-5</v>
      </c>
    </row>
    <row r="137" spans="1:17" x14ac:dyDescent="0.3">
      <c r="A137" s="5" t="str">
        <f t="shared" si="2"/>
        <v>Hotels - lighting smart sensor_OFFICE</v>
      </c>
      <c r="B137" s="5" t="s">
        <v>154</v>
      </c>
      <c r="C137" s="5" t="s">
        <v>39</v>
      </c>
      <c r="D137" s="5" t="s">
        <v>116</v>
      </c>
      <c r="E137" s="5" t="s">
        <v>107</v>
      </c>
      <c r="F137" s="5" t="s">
        <v>23</v>
      </c>
      <c r="G137" s="5">
        <v>201.43567228158511</v>
      </c>
      <c r="H137" s="5">
        <v>689.29110758642628</v>
      </c>
      <c r="I137" s="5">
        <v>2932500.0059256898</v>
      </c>
      <c r="J137" s="5">
        <v>203.71580177040818</v>
      </c>
      <c r="K137" s="5">
        <v>698.68243191941588</v>
      </c>
      <c r="L137" s="5">
        <v>2971916.6748887892</v>
      </c>
      <c r="M137" s="5">
        <v>9.3913240432739258</v>
      </c>
      <c r="N137" s="5">
        <v>2.2801294326782227</v>
      </c>
      <c r="O137" s="5">
        <v>39416.66796875</v>
      </c>
      <c r="P137" s="5">
        <v>2.3825767857488245E-4</v>
      </c>
      <c r="Q137" s="5">
        <v>5.784683526144363E-5</v>
      </c>
    </row>
    <row r="138" spans="1:17" x14ac:dyDescent="0.3">
      <c r="A138" s="5" t="str">
        <f t="shared" si="2"/>
        <v>T8 Lamp High Performance_OFFICE</v>
      </c>
      <c r="B138" s="5" t="s">
        <v>129</v>
      </c>
      <c r="C138" s="5" t="s">
        <v>39</v>
      </c>
      <c r="D138" s="5" t="s">
        <v>113</v>
      </c>
      <c r="E138" s="5" t="s">
        <v>107</v>
      </c>
      <c r="F138" s="5" t="s">
        <v>21</v>
      </c>
      <c r="G138" s="5">
        <v>192.89318051927617</v>
      </c>
      <c r="H138" s="5">
        <v>651.58171412133902</v>
      </c>
      <c r="I138" s="5">
        <v>2776769.9259899096</v>
      </c>
      <c r="J138" s="5">
        <v>203.71580177040818</v>
      </c>
      <c r="K138" s="5">
        <v>698.68243191941588</v>
      </c>
      <c r="L138" s="5">
        <v>2971916.6748887892</v>
      </c>
      <c r="M138" s="5">
        <v>47.100719451904297</v>
      </c>
      <c r="N138" s="5">
        <v>10.82262134552002</v>
      </c>
      <c r="O138" s="5">
        <v>195146.75</v>
      </c>
      <c r="P138" s="5">
        <v>2.4136051069945097E-4</v>
      </c>
      <c r="Q138" s="5">
        <v>5.5458884162362665E-5</v>
      </c>
    </row>
    <row r="139" spans="1:17" x14ac:dyDescent="0.3">
      <c r="A139" s="5" t="str">
        <f t="shared" si="2"/>
        <v>T8 lamp (any length) electronic ballast_OFFICE</v>
      </c>
      <c r="B139" s="5" t="s">
        <v>112</v>
      </c>
      <c r="C139" s="5" t="s">
        <v>39</v>
      </c>
      <c r="D139" s="5" t="s">
        <v>113</v>
      </c>
      <c r="E139" s="5" t="s">
        <v>107</v>
      </c>
      <c r="F139" s="5" t="s">
        <v>21</v>
      </c>
      <c r="G139" s="5">
        <v>190.97705914190132</v>
      </c>
      <c r="H139" s="5">
        <v>643.19985081221853</v>
      </c>
      <c r="I139" s="5">
        <v>2742229.9255670314</v>
      </c>
      <c r="J139" s="5">
        <v>203.71580177040818</v>
      </c>
      <c r="K139" s="5">
        <v>698.68243191941588</v>
      </c>
      <c r="L139" s="5">
        <v>2971916.6748887892</v>
      </c>
      <c r="M139" s="5">
        <v>55.482582092285156</v>
      </c>
      <c r="N139" s="5">
        <v>12.738742828369141</v>
      </c>
      <c r="O139" s="5">
        <v>229686.75</v>
      </c>
      <c r="P139" s="5">
        <v>2.4155760183930397E-4</v>
      </c>
      <c r="Q139" s="5">
        <v>5.5461376177845523E-5</v>
      </c>
    </row>
    <row r="140" spans="1:17" x14ac:dyDescent="0.3">
      <c r="A140" s="5" t="str">
        <f t="shared" si="2"/>
        <v>Compact Fluorescent Lamp/Screw-in_OFFICE</v>
      </c>
      <c r="B140" s="5" t="s">
        <v>123</v>
      </c>
      <c r="C140" s="5" t="s">
        <v>39</v>
      </c>
      <c r="D140" s="5" t="s">
        <v>109</v>
      </c>
      <c r="E140" s="5" t="s">
        <v>107</v>
      </c>
      <c r="F140" s="5" t="s">
        <v>21</v>
      </c>
      <c r="G140" s="5">
        <v>201.271872204148</v>
      </c>
      <c r="H140" s="5">
        <v>688.10656663625332</v>
      </c>
      <c r="I140" s="5">
        <v>2927862.8215741813</v>
      </c>
      <c r="J140" s="5">
        <v>203.71580177040818</v>
      </c>
      <c r="K140" s="5">
        <v>698.68243191941588</v>
      </c>
      <c r="L140" s="5">
        <v>2971916.6748887892</v>
      </c>
      <c r="M140" s="5">
        <v>10.575865745544434</v>
      </c>
      <c r="N140" s="5">
        <v>2.4439296722412109</v>
      </c>
      <c r="O140" s="5">
        <v>44053.8515625</v>
      </c>
      <c r="P140" s="5">
        <v>2.4006677267607301E-4</v>
      </c>
      <c r="Q140" s="5">
        <v>5.5475960834883153E-5</v>
      </c>
    </row>
    <row r="141" spans="1:17" x14ac:dyDescent="0.3">
      <c r="A141" s="5" t="str">
        <f t="shared" si="2"/>
        <v>Exit Sign Retrofit: Compact Fluorescent, replacing incandescent_OFFICE</v>
      </c>
      <c r="B141" s="5" t="s">
        <v>127</v>
      </c>
      <c r="C141" s="5" t="s">
        <v>39</v>
      </c>
      <c r="D141" s="5" t="s">
        <v>106</v>
      </c>
      <c r="E141" s="5" t="s">
        <v>107</v>
      </c>
      <c r="F141" s="5" t="s">
        <v>21</v>
      </c>
      <c r="G141" s="5">
        <v>203.44928628647151</v>
      </c>
      <c r="H141" s="5">
        <v>697.53608501432143</v>
      </c>
      <c r="I141" s="5">
        <v>2967060.99318993</v>
      </c>
      <c r="J141" s="5">
        <v>203.71580177040818</v>
      </c>
      <c r="K141" s="5">
        <v>698.68243191941588</v>
      </c>
      <c r="L141" s="5">
        <v>2971916.6748887892</v>
      </c>
      <c r="M141" s="5">
        <v>1.1463469266891479</v>
      </c>
      <c r="N141" s="5">
        <v>0.26651549339294434</v>
      </c>
      <c r="O141" s="5">
        <v>4855.681640625</v>
      </c>
      <c r="P141" s="5">
        <v>2.3608362243976444E-4</v>
      </c>
      <c r="Q141" s="5">
        <v>5.4887350415810943E-5</v>
      </c>
    </row>
    <row r="142" spans="1:17" x14ac:dyDescent="0.3">
      <c r="A142" s="5" t="str">
        <f t="shared" si="2"/>
        <v>T8 High Performance Fixture_OFFICE</v>
      </c>
      <c r="B142" s="5" t="s">
        <v>128</v>
      </c>
      <c r="C142" s="5" t="s">
        <v>39</v>
      </c>
      <c r="D142" s="5" t="s">
        <v>109</v>
      </c>
      <c r="E142" s="5" t="s">
        <v>107</v>
      </c>
      <c r="F142" s="5" t="s">
        <v>21</v>
      </c>
      <c r="G142" s="5">
        <v>181.57062536710836</v>
      </c>
      <c r="H142" s="5">
        <v>601.87822938060447</v>
      </c>
      <c r="I142" s="5">
        <v>2572566.0022459347</v>
      </c>
      <c r="J142" s="5">
        <v>203.71580177040818</v>
      </c>
      <c r="K142" s="5">
        <v>698.68243191941588</v>
      </c>
      <c r="L142" s="5">
        <v>2971916.6748887892</v>
      </c>
      <c r="M142" s="5">
        <v>96.80419921875</v>
      </c>
      <c r="N142" s="5">
        <v>22.145175933837891</v>
      </c>
      <c r="O142" s="5">
        <v>399350.6875</v>
      </c>
      <c r="P142" s="5">
        <v>2.4240398488473147E-4</v>
      </c>
      <c r="Q142" s="5">
        <v>5.5452954256907105E-5</v>
      </c>
    </row>
    <row r="143" spans="1:17" x14ac:dyDescent="0.3">
      <c r="A143" s="5" t="str">
        <f t="shared" si="2"/>
        <v>Mercury Vapor to HID (outdoor)_OFFICE</v>
      </c>
      <c r="B143" s="5" t="s">
        <v>131</v>
      </c>
      <c r="C143" s="5" t="s">
        <v>39</v>
      </c>
      <c r="D143" s="5" t="s">
        <v>116</v>
      </c>
      <c r="E143" s="5" t="s">
        <v>107</v>
      </c>
      <c r="F143" s="5" t="s">
        <v>21</v>
      </c>
      <c r="G143" s="5">
        <v>163.71580177040812</v>
      </c>
      <c r="H143" s="5">
        <v>658.68243191941576</v>
      </c>
      <c r="I143" s="5">
        <v>2761494.1748887887</v>
      </c>
      <c r="J143" s="5">
        <v>163.71580177040812</v>
      </c>
      <c r="K143" s="5">
        <v>658.68243191941576</v>
      </c>
      <c r="L143" s="5">
        <v>2811316.6748887887</v>
      </c>
      <c r="M143" s="5">
        <v>0</v>
      </c>
      <c r="N143" s="5">
        <v>0</v>
      </c>
      <c r="O143" s="5">
        <v>49822.5</v>
      </c>
      <c r="P143" s="5">
        <v>0</v>
      </c>
      <c r="Q143" s="5">
        <v>0</v>
      </c>
    </row>
    <row r="144" spans="1:17" x14ac:dyDescent="0.3">
      <c r="A144" s="5" t="str">
        <f t="shared" si="2"/>
        <v>HPS Lamps - Street_OFFICE</v>
      </c>
      <c r="B144" s="5" t="s">
        <v>132</v>
      </c>
      <c r="C144" s="5" t="s">
        <v>39</v>
      </c>
      <c r="D144" s="5" t="s">
        <v>116</v>
      </c>
      <c r="E144" s="5" t="s">
        <v>107</v>
      </c>
      <c r="F144" s="5" t="s">
        <v>21</v>
      </c>
      <c r="G144" s="5">
        <v>163.71580177040812</v>
      </c>
      <c r="H144" s="5">
        <v>658.68243191941576</v>
      </c>
      <c r="I144" s="5">
        <v>2744554.5248887832</v>
      </c>
      <c r="J144" s="5">
        <v>163.71580177040812</v>
      </c>
      <c r="K144" s="5">
        <v>658.68243191941576</v>
      </c>
      <c r="L144" s="5">
        <v>2811316.6748887887</v>
      </c>
      <c r="M144" s="5">
        <v>0</v>
      </c>
      <c r="N144" s="5">
        <v>0</v>
      </c>
      <c r="O144" s="5">
        <v>66762.1484375</v>
      </c>
      <c r="P144" s="5">
        <v>0</v>
      </c>
      <c r="Q144" s="5">
        <v>0</v>
      </c>
    </row>
    <row r="145" spans="1:17" x14ac:dyDescent="0.3">
      <c r="A145" s="5" t="str">
        <f t="shared" si="2"/>
        <v>Induction Lamps (baseline incandescent or mercury vapor)_OFFICE</v>
      </c>
      <c r="B145" s="5" t="s">
        <v>133</v>
      </c>
      <c r="C145" s="5" t="s">
        <v>39</v>
      </c>
      <c r="D145" s="5" t="s">
        <v>116</v>
      </c>
      <c r="E145" s="5" t="s">
        <v>107</v>
      </c>
      <c r="F145" s="5" t="s">
        <v>21</v>
      </c>
      <c r="G145" s="5">
        <v>163.71580177040812</v>
      </c>
      <c r="H145" s="5">
        <v>658.68243191941576</v>
      </c>
      <c r="I145" s="5">
        <v>2678456.6748887887</v>
      </c>
      <c r="J145" s="5">
        <v>163.71580177040812</v>
      </c>
      <c r="K145" s="5">
        <v>658.68243191941576</v>
      </c>
      <c r="L145" s="5">
        <v>2811316.6748887887</v>
      </c>
      <c r="M145" s="5">
        <v>0</v>
      </c>
      <c r="N145" s="5">
        <v>0</v>
      </c>
      <c r="O145" s="5">
        <v>132860</v>
      </c>
      <c r="P145" s="5">
        <v>0</v>
      </c>
      <c r="Q145" s="5">
        <v>0</v>
      </c>
    </row>
    <row r="146" spans="1:17" x14ac:dyDescent="0.3">
      <c r="A146" s="5" t="str">
        <f t="shared" si="2"/>
        <v>LED exterior lighting_OFFICE</v>
      </c>
      <c r="B146" s="5" t="s">
        <v>134</v>
      </c>
      <c r="C146" s="5" t="s">
        <v>39</v>
      </c>
      <c r="D146" s="5" t="s">
        <v>116</v>
      </c>
      <c r="E146" s="5" t="s">
        <v>107</v>
      </c>
      <c r="F146" s="5" t="s">
        <v>21</v>
      </c>
      <c r="G146" s="5">
        <v>163.71580177040812</v>
      </c>
      <c r="H146" s="5">
        <v>658.68243191941576</v>
      </c>
      <c r="I146" s="5">
        <v>2706452.1748887911</v>
      </c>
      <c r="J146" s="5">
        <v>163.71580177040812</v>
      </c>
      <c r="K146" s="5">
        <v>658.68243191941576</v>
      </c>
      <c r="L146" s="5">
        <v>2811316.6748887887</v>
      </c>
      <c r="M146" s="5">
        <v>0</v>
      </c>
      <c r="N146" s="5">
        <v>0</v>
      </c>
      <c r="O146" s="5">
        <v>104864.5</v>
      </c>
      <c r="P146" s="5">
        <v>0</v>
      </c>
      <c r="Q146" s="5">
        <v>0</v>
      </c>
    </row>
    <row r="147" spans="1:17" x14ac:dyDescent="0.3">
      <c r="A147" s="5" t="str">
        <f t="shared" si="2"/>
        <v>Incandescent to HID (outdoor)_OFFICE</v>
      </c>
      <c r="B147" s="5" t="s">
        <v>135</v>
      </c>
      <c r="C147" s="5" t="s">
        <v>39</v>
      </c>
      <c r="D147" s="5" t="s">
        <v>116</v>
      </c>
      <c r="E147" s="5" t="s">
        <v>107</v>
      </c>
      <c r="F147" s="5" t="s">
        <v>21</v>
      </c>
      <c r="G147" s="5">
        <v>163.71580177040812</v>
      </c>
      <c r="H147" s="5">
        <v>658.68243191941576</v>
      </c>
      <c r="I147" s="5">
        <v>2763866.6748887892</v>
      </c>
      <c r="J147" s="5">
        <v>163.71580177040812</v>
      </c>
      <c r="K147" s="5">
        <v>658.68243191941576</v>
      </c>
      <c r="L147" s="5">
        <v>2811316.6748887887</v>
      </c>
      <c r="M147" s="5">
        <v>0</v>
      </c>
      <c r="N147" s="5">
        <v>0</v>
      </c>
      <c r="O147" s="5">
        <v>47450</v>
      </c>
      <c r="P147" s="5">
        <v>0</v>
      </c>
      <c r="Q147" s="5">
        <v>0</v>
      </c>
    </row>
    <row r="148" spans="1:17" x14ac:dyDescent="0.3">
      <c r="A148" s="5" t="str">
        <f t="shared" si="2"/>
        <v>Network PC Power Management_OFFICE</v>
      </c>
      <c r="B148" s="5" t="s">
        <v>61</v>
      </c>
      <c r="C148" s="5" t="s">
        <v>39</v>
      </c>
      <c r="D148" s="5" t="s">
        <v>59</v>
      </c>
      <c r="E148" s="5" t="s">
        <v>60</v>
      </c>
      <c r="F148" s="5" t="s">
        <v>23</v>
      </c>
      <c r="G148" s="5">
        <v>191.94272009550488</v>
      </c>
      <c r="H148" s="5">
        <v>681.77796018152389</v>
      </c>
      <c r="I148" s="5">
        <v>2858272.9943307042</v>
      </c>
      <c r="J148" s="5">
        <v>203.71580177040818</v>
      </c>
      <c r="K148" s="5">
        <v>698.68243191941588</v>
      </c>
      <c r="L148" s="5">
        <v>2971916.6748887892</v>
      </c>
      <c r="M148" s="5">
        <v>16.904472351074219</v>
      </c>
      <c r="N148" s="5">
        <v>11.77308177947998</v>
      </c>
      <c r="O148" s="5">
        <v>113643.6796875</v>
      </c>
      <c r="P148" s="5">
        <v>1.4874977932777256E-4</v>
      </c>
      <c r="Q148" s="5">
        <v>1.0359645239077508E-4</v>
      </c>
    </row>
    <row r="149" spans="1:17" x14ac:dyDescent="0.3">
      <c r="A149" s="5" t="str">
        <f t="shared" si="2"/>
        <v>Data Center - Server/Storage virtualization_OFFICE</v>
      </c>
      <c r="B149" s="5" t="s">
        <v>62</v>
      </c>
      <c r="C149" s="5" t="s">
        <v>39</v>
      </c>
      <c r="D149" s="5" t="s">
        <v>59</v>
      </c>
      <c r="E149" s="5" t="s">
        <v>60</v>
      </c>
      <c r="F149" s="5" t="s">
        <v>21</v>
      </c>
      <c r="G149" s="5">
        <v>192.94846074570287</v>
      </c>
      <c r="H149" s="5">
        <v>683.20152966807916</v>
      </c>
      <c r="I149" s="5">
        <v>2867905.8739414727</v>
      </c>
      <c r="J149" s="5">
        <v>203.71580177040818</v>
      </c>
      <c r="K149" s="5">
        <v>698.68243191941588</v>
      </c>
      <c r="L149" s="5">
        <v>2971916.6748887892</v>
      </c>
      <c r="M149" s="5">
        <v>15.480902671813965</v>
      </c>
      <c r="N149" s="5">
        <v>10.767340660095215</v>
      </c>
      <c r="O149" s="5">
        <v>104010.8046875</v>
      </c>
      <c r="P149" s="5">
        <v>1.4883937546983361E-4</v>
      </c>
      <c r="Q149" s="5">
        <v>1.0352136450819671E-4</v>
      </c>
    </row>
    <row r="150" spans="1:17" x14ac:dyDescent="0.3">
      <c r="A150" s="5" t="str">
        <f t="shared" si="2"/>
        <v>Energy Star External Power Adapter_OFFICE</v>
      </c>
      <c r="B150" s="5" t="s">
        <v>156</v>
      </c>
      <c r="C150" s="5" t="s">
        <v>39</v>
      </c>
      <c r="D150" s="5" t="s">
        <v>103</v>
      </c>
      <c r="E150" s="5" t="s">
        <v>60</v>
      </c>
      <c r="F150" s="5" t="s">
        <v>21</v>
      </c>
      <c r="G150" s="5">
        <v>201.94096532879598</v>
      </c>
      <c r="H150" s="5">
        <v>696.1253931099792</v>
      </c>
      <c r="I150" s="5">
        <v>2954762.0743396189</v>
      </c>
      <c r="J150" s="5">
        <v>203.71580177040818</v>
      </c>
      <c r="K150" s="5">
        <v>698.68243191941588</v>
      </c>
      <c r="L150" s="5">
        <v>2971916.6748887892</v>
      </c>
      <c r="M150" s="5">
        <v>2.5570387840270996</v>
      </c>
      <c r="N150" s="5">
        <v>1.7748364210128784</v>
      </c>
      <c r="O150" s="5">
        <v>17154.599609375</v>
      </c>
      <c r="P150" s="5">
        <v>1.4905849820934236E-4</v>
      </c>
      <c r="Q150" s="5">
        <v>1.0346125782234594E-4</v>
      </c>
    </row>
    <row r="151" spans="1:17" x14ac:dyDescent="0.3">
      <c r="A151" s="5" t="str">
        <f t="shared" si="2"/>
        <v>Energy Star Battery Charging System (for small cordless products)_OFFICE</v>
      </c>
      <c r="B151" s="5" t="s">
        <v>157</v>
      </c>
      <c r="C151" s="5" t="s">
        <v>39</v>
      </c>
      <c r="D151" s="5" t="s">
        <v>103</v>
      </c>
      <c r="E151" s="5" t="s">
        <v>60</v>
      </c>
      <c r="F151" s="5" t="s">
        <v>21</v>
      </c>
      <c r="G151" s="5">
        <v>202.41425504647214</v>
      </c>
      <c r="H151" s="5">
        <v>696.80643475760894</v>
      </c>
      <c r="I151" s="5">
        <v>2959295.081195991</v>
      </c>
      <c r="J151" s="5">
        <v>203.71580177040818</v>
      </c>
      <c r="K151" s="5">
        <v>698.68243191941588</v>
      </c>
      <c r="L151" s="5">
        <v>2971916.6748887892</v>
      </c>
      <c r="M151" s="5">
        <v>1.8759971857070923</v>
      </c>
      <c r="N151" s="5">
        <v>1.3015466928482056</v>
      </c>
      <c r="O151" s="5">
        <v>12621.59375</v>
      </c>
      <c r="P151" s="5">
        <v>1.4863393153063953E-4</v>
      </c>
      <c r="Q151" s="5">
        <v>1.0312062659068033E-4</v>
      </c>
    </row>
    <row r="152" spans="1:17" x14ac:dyDescent="0.3">
      <c r="A152" s="5" t="str">
        <f t="shared" si="2"/>
        <v>Smart Plug Load Power Strips_OFFICE</v>
      </c>
      <c r="B152" s="5" t="s">
        <v>155</v>
      </c>
      <c r="C152" s="5" t="s">
        <v>39</v>
      </c>
      <c r="D152" s="5" t="s">
        <v>103</v>
      </c>
      <c r="E152" s="5" t="s">
        <v>60</v>
      </c>
      <c r="F152" s="5" t="s">
        <v>21</v>
      </c>
      <c r="G152" s="5">
        <v>200.63941860542153</v>
      </c>
      <c r="H152" s="5">
        <v>694.25588831343453</v>
      </c>
      <c r="I152" s="5">
        <v>2942147.2077909741</v>
      </c>
      <c r="J152" s="5">
        <v>203.71580177040818</v>
      </c>
      <c r="K152" s="5">
        <v>698.68243191941588</v>
      </c>
      <c r="L152" s="5">
        <v>2971916.6748887892</v>
      </c>
      <c r="M152" s="5">
        <v>4.4265437126159668</v>
      </c>
      <c r="N152" s="5">
        <v>3.076383113861084</v>
      </c>
      <c r="O152" s="5">
        <v>29769.466796875</v>
      </c>
      <c r="P152" s="5">
        <v>1.486940891481936E-4</v>
      </c>
      <c r="Q152" s="5">
        <v>1.0334021499147639E-4</v>
      </c>
    </row>
    <row r="153" spans="1:17" x14ac:dyDescent="0.3">
      <c r="A153" s="5" t="str">
        <f t="shared" si="2"/>
        <v>Data Center - Server/Storage consolidation_OFFICE</v>
      </c>
      <c r="B153" s="5" t="s">
        <v>64</v>
      </c>
      <c r="C153" s="5" t="s">
        <v>39</v>
      </c>
      <c r="D153" s="5" t="s">
        <v>59</v>
      </c>
      <c r="E153" s="5" t="s">
        <v>60</v>
      </c>
      <c r="F153" s="5" t="s">
        <v>21</v>
      </c>
      <c r="G153" s="5">
        <v>192.94846074570287</v>
      </c>
      <c r="H153" s="5">
        <v>683.20152966807916</v>
      </c>
      <c r="I153" s="5">
        <v>2867905.8739414727</v>
      </c>
      <c r="J153" s="5">
        <v>203.71580177040818</v>
      </c>
      <c r="K153" s="5">
        <v>698.68243191941588</v>
      </c>
      <c r="L153" s="5">
        <v>2971916.6748887892</v>
      </c>
      <c r="M153" s="5">
        <v>15.480902671813965</v>
      </c>
      <c r="N153" s="5">
        <v>10.767340660095215</v>
      </c>
      <c r="O153" s="5">
        <v>104010.8046875</v>
      </c>
      <c r="P153" s="5">
        <v>1.4883937546983361E-4</v>
      </c>
      <c r="Q153" s="5">
        <v>1.0352136450819671E-4</v>
      </c>
    </row>
    <row r="154" spans="1:17" x14ac:dyDescent="0.3">
      <c r="A154" s="5" t="str">
        <f t="shared" si="2"/>
        <v>Energy Star Imaging Equipment_OFFICE</v>
      </c>
      <c r="B154" s="5" t="s">
        <v>158</v>
      </c>
      <c r="C154" s="5" t="s">
        <v>39</v>
      </c>
      <c r="D154" s="5" t="s">
        <v>159</v>
      </c>
      <c r="E154" s="5" t="s">
        <v>60</v>
      </c>
      <c r="F154" s="5" t="s">
        <v>21</v>
      </c>
      <c r="G154" s="5">
        <v>199.55970673497333</v>
      </c>
      <c r="H154" s="5">
        <v>692.49315186485046</v>
      </c>
      <c r="I154" s="5">
        <v>2927285.5608094805</v>
      </c>
      <c r="J154" s="5">
        <v>203.71580177040818</v>
      </c>
      <c r="K154" s="5">
        <v>698.68243191941588</v>
      </c>
      <c r="L154" s="5">
        <v>2971916.6748887892</v>
      </c>
      <c r="M154" s="5">
        <v>6.1892800331115723</v>
      </c>
      <c r="N154" s="5">
        <v>4.156095027923584</v>
      </c>
      <c r="O154" s="5">
        <v>44631.11328125</v>
      </c>
      <c r="P154" s="5">
        <v>1.3867634697817266E-4</v>
      </c>
      <c r="Q154" s="5">
        <v>9.3121023382991552E-5</v>
      </c>
    </row>
    <row r="155" spans="1:17" x14ac:dyDescent="0.3">
      <c r="A155" s="5" t="str">
        <f t="shared" si="2"/>
        <v>Data Center - Energy efficient servers_OFFICE</v>
      </c>
      <c r="B155" s="5" t="s">
        <v>63</v>
      </c>
      <c r="C155" s="5" t="s">
        <v>39</v>
      </c>
      <c r="D155" s="5" t="s">
        <v>59</v>
      </c>
      <c r="E155" s="5" t="s">
        <v>60</v>
      </c>
      <c r="F155" s="5" t="s">
        <v>21</v>
      </c>
      <c r="G155" s="5">
        <v>192.94846074570287</v>
      </c>
      <c r="H155" s="5">
        <v>683.20152966807916</v>
      </c>
      <c r="I155" s="5">
        <v>2867905.8739414727</v>
      </c>
      <c r="J155" s="5">
        <v>203.71580177040818</v>
      </c>
      <c r="K155" s="5">
        <v>698.68243191941588</v>
      </c>
      <c r="L155" s="5">
        <v>2971916.6748887892</v>
      </c>
      <c r="M155" s="5">
        <v>15.480902671813965</v>
      </c>
      <c r="N155" s="5">
        <v>10.767340660095215</v>
      </c>
      <c r="O155" s="5">
        <v>104010.8046875</v>
      </c>
      <c r="P155" s="5">
        <v>1.4883937546983361E-4</v>
      </c>
      <c r="Q155" s="5">
        <v>1.0352136450819671E-4</v>
      </c>
    </row>
    <row r="156" spans="1:17" x14ac:dyDescent="0.3">
      <c r="A156" s="5" t="str">
        <f t="shared" si="2"/>
        <v>Office Load Control (shed)_OFFICE</v>
      </c>
      <c r="B156" s="5" t="s">
        <v>160</v>
      </c>
      <c r="C156" s="5" t="s">
        <v>39</v>
      </c>
      <c r="D156" s="5" t="s">
        <v>161</v>
      </c>
      <c r="E156" s="5" t="s">
        <v>60</v>
      </c>
      <c r="F156" s="5" t="s">
        <v>23</v>
      </c>
      <c r="G156" s="5">
        <v>203.71580177040818</v>
      </c>
      <c r="H156" s="5">
        <v>698.73198454927285</v>
      </c>
      <c r="I156" s="5">
        <v>2971169.629378208</v>
      </c>
      <c r="J156" s="5">
        <v>203.71580177040818</v>
      </c>
      <c r="K156" s="5">
        <v>698.68243191941588</v>
      </c>
      <c r="L156" s="5">
        <v>2971916.6748887892</v>
      </c>
      <c r="M156" s="5">
        <v>-4.9552630633115768E-2</v>
      </c>
      <c r="N156" s="5">
        <v>0</v>
      </c>
      <c r="O156" s="5">
        <v>747.0455322265625</v>
      </c>
      <c r="P156" s="5">
        <v>-6.6331471316516399E-5</v>
      </c>
      <c r="Q156" s="5">
        <v>0</v>
      </c>
    </row>
    <row r="157" spans="1:17" x14ac:dyDescent="0.3">
      <c r="A157" s="5" t="str">
        <f t="shared" si="2"/>
        <v>High Efficiency Water Heater - 50 gal. EF= .94 (base=.86)_OFFICE</v>
      </c>
      <c r="B157" s="5" t="s">
        <v>162</v>
      </c>
      <c r="C157" s="5" t="s">
        <v>39</v>
      </c>
      <c r="D157" s="5" t="s">
        <v>138</v>
      </c>
      <c r="E157" s="5" t="s">
        <v>139</v>
      </c>
      <c r="F157" s="5" t="s">
        <v>21</v>
      </c>
      <c r="G157" s="5">
        <v>204.64606433623146</v>
      </c>
      <c r="H157" s="5">
        <v>699.26618395036303</v>
      </c>
      <c r="I157" s="5">
        <v>2978106.3070570272</v>
      </c>
      <c r="J157" s="5">
        <v>204.82937233301499</v>
      </c>
      <c r="K157" s="5">
        <v>699.53792294856703</v>
      </c>
      <c r="L157" s="5">
        <v>2979573.9227696555</v>
      </c>
      <c r="M157" s="5">
        <v>0.27173900604248047</v>
      </c>
      <c r="N157" s="5">
        <v>0.18330799043178558</v>
      </c>
      <c r="O157" s="5">
        <v>1467.61572265625</v>
      </c>
      <c r="P157" s="5">
        <v>1.8515677948016673E-4</v>
      </c>
      <c r="Q157" s="5">
        <v>1.2490189692471176E-4</v>
      </c>
    </row>
    <row r="158" spans="1:17" x14ac:dyDescent="0.3">
      <c r="A158" s="5" t="str">
        <f t="shared" si="2"/>
        <v>Insulating Blanket (R=11)_OFFICE</v>
      </c>
      <c r="B158" s="5" t="s">
        <v>151</v>
      </c>
      <c r="C158" s="5" t="s">
        <v>39</v>
      </c>
      <c r="D158" s="5" t="s">
        <v>138</v>
      </c>
      <c r="E158" s="5" t="s">
        <v>139</v>
      </c>
      <c r="F158" s="5" t="s">
        <v>23</v>
      </c>
      <c r="G158" s="5">
        <v>204.78488167952281</v>
      </c>
      <c r="H158" s="5">
        <v>699.49431673887693</v>
      </c>
      <c r="I158" s="5">
        <v>2979138.5961004668</v>
      </c>
      <c r="J158" s="5">
        <v>204.82937233301499</v>
      </c>
      <c r="K158" s="5">
        <v>699.53792294856703</v>
      </c>
      <c r="L158" s="5">
        <v>2979573.9227696555</v>
      </c>
      <c r="M158" s="5">
        <v>4.3606210500001907E-2</v>
      </c>
      <c r="N158" s="5">
        <v>4.4490654021501541E-2</v>
      </c>
      <c r="O158" s="5">
        <v>435.32666015625</v>
      </c>
      <c r="P158" s="5">
        <v>1.0016893793363124E-4</v>
      </c>
      <c r="Q158" s="5">
        <v>1.0220061813015491E-4</v>
      </c>
    </row>
    <row r="159" spans="1:17" x14ac:dyDescent="0.3">
      <c r="A159" s="5" t="str">
        <f t="shared" si="2"/>
        <v>Heat Pump Water Heater_OFFICE</v>
      </c>
      <c r="B159" s="5" t="s">
        <v>147</v>
      </c>
      <c r="C159" s="5" t="s">
        <v>39</v>
      </c>
      <c r="D159" s="5" t="s">
        <v>138</v>
      </c>
      <c r="E159" s="5" t="s">
        <v>139</v>
      </c>
      <c r="F159" s="5" t="s">
        <v>21</v>
      </c>
      <c r="G159" s="5">
        <v>201.37508614870063</v>
      </c>
      <c r="H159" s="5">
        <v>694.34444834362046</v>
      </c>
      <c r="I159" s="5">
        <v>2948842.116082055</v>
      </c>
      <c r="J159" s="5">
        <v>204.82937233301499</v>
      </c>
      <c r="K159" s="5">
        <v>699.53792294856703</v>
      </c>
      <c r="L159" s="5">
        <v>2979573.9227696555</v>
      </c>
      <c r="M159" s="5">
        <v>5.1934747695922852</v>
      </c>
      <c r="N159" s="5">
        <v>3.4542860984802246</v>
      </c>
      <c r="O159" s="5">
        <v>30731.806640625</v>
      </c>
      <c r="P159" s="5">
        <v>1.6899347247090191E-4</v>
      </c>
      <c r="Q159" s="5">
        <v>1.1240100866416469E-4</v>
      </c>
    </row>
    <row r="160" spans="1:17" x14ac:dyDescent="0.3">
      <c r="A160" s="5" t="str">
        <f t="shared" si="2"/>
        <v>Solar Water Heater_OFFICE</v>
      </c>
      <c r="B160" s="5" t="s">
        <v>148</v>
      </c>
      <c r="C160" s="5" t="s">
        <v>39</v>
      </c>
      <c r="D160" s="5" t="s">
        <v>138</v>
      </c>
      <c r="E160" s="5" t="s">
        <v>139</v>
      </c>
      <c r="F160" s="5" t="s">
        <v>21</v>
      </c>
      <c r="G160" s="5">
        <v>202.24036094667369</v>
      </c>
      <c r="H160" s="5">
        <v>694.44627013481374</v>
      </c>
      <c r="I160" s="5">
        <v>2954888.3260930572</v>
      </c>
      <c r="J160" s="5">
        <v>204.82937233301499</v>
      </c>
      <c r="K160" s="5">
        <v>699.53792294856703</v>
      </c>
      <c r="L160" s="5">
        <v>2979573.9227696555</v>
      </c>
      <c r="M160" s="5">
        <v>5.0916528701782227</v>
      </c>
      <c r="N160" s="5">
        <v>2.5890114307403564</v>
      </c>
      <c r="O160" s="5">
        <v>24685.595703125</v>
      </c>
      <c r="P160" s="5">
        <v>2.0626008335966617E-4</v>
      </c>
      <c r="Q160" s="5">
        <v>1.0487943654879928E-4</v>
      </c>
    </row>
    <row r="161" spans="1:17" x14ac:dyDescent="0.3">
      <c r="A161" s="5" t="str">
        <f t="shared" si="2"/>
        <v>Heat Trap_OFFICE</v>
      </c>
      <c r="B161" s="5" t="s">
        <v>145</v>
      </c>
      <c r="C161" s="5" t="s">
        <v>39</v>
      </c>
      <c r="D161" s="5" t="s">
        <v>138</v>
      </c>
      <c r="E161" s="5" t="s">
        <v>139</v>
      </c>
      <c r="F161" s="5" t="s">
        <v>23</v>
      </c>
      <c r="G161" s="5">
        <v>203.71580177040818</v>
      </c>
      <c r="H161" s="5">
        <v>698.68243191941588</v>
      </c>
      <c r="I161" s="5">
        <v>2971916.6748887892</v>
      </c>
      <c r="J161" s="5">
        <v>204.82937233301499</v>
      </c>
      <c r="K161" s="5">
        <v>699.53792294856703</v>
      </c>
      <c r="L161" s="5">
        <v>2979573.9227696555</v>
      </c>
      <c r="M161" s="5">
        <v>0.855491042137146</v>
      </c>
      <c r="N161" s="5">
        <v>1.1135705709457397</v>
      </c>
      <c r="O161" s="5">
        <v>7657.248046875</v>
      </c>
      <c r="P161" s="5">
        <v>1.1172304220963269E-4</v>
      </c>
      <c r="Q161" s="5">
        <v>1.4542699500452727E-4</v>
      </c>
    </row>
    <row r="162" spans="1:17" x14ac:dyDescent="0.3">
      <c r="A162" s="5" t="str">
        <f t="shared" si="2"/>
        <v>Drain Heat Exchanger_OFFICE</v>
      </c>
      <c r="B162" s="5" t="s">
        <v>152</v>
      </c>
      <c r="C162" s="5" t="s">
        <v>39</v>
      </c>
      <c r="D162" s="5" t="s">
        <v>138</v>
      </c>
      <c r="E162" s="5" t="s">
        <v>139</v>
      </c>
      <c r="F162" s="5" t="s">
        <v>23</v>
      </c>
      <c r="G162" s="5">
        <v>204.61308930526698</v>
      </c>
      <c r="H162" s="5">
        <v>699.08309938833281</v>
      </c>
      <c r="I162" s="5">
        <v>2977694.9109452725</v>
      </c>
      <c r="J162" s="5">
        <v>204.82937233301499</v>
      </c>
      <c r="K162" s="5">
        <v>699.53792294856703</v>
      </c>
      <c r="L162" s="5">
        <v>2979573.9227696555</v>
      </c>
      <c r="M162" s="5">
        <v>0.45482355356216431</v>
      </c>
      <c r="N162" s="5">
        <v>0.21628302335739136</v>
      </c>
      <c r="O162" s="5">
        <v>1879.0118408203125</v>
      </c>
      <c r="P162" s="5">
        <v>2.420546516077593E-4</v>
      </c>
      <c r="Q162" s="5">
        <v>1.1510465992614627E-4</v>
      </c>
    </row>
    <row r="163" spans="1:17" x14ac:dyDescent="0.3">
      <c r="A163" s="5" t="str">
        <f t="shared" si="2"/>
        <v>High Efficiency small instantaneous water heaters (25% above the minimum)_OFFICE</v>
      </c>
      <c r="B163" s="5" t="s">
        <v>140</v>
      </c>
      <c r="C163" s="5" t="s">
        <v>39</v>
      </c>
      <c r="D163" s="5" t="s">
        <v>138</v>
      </c>
      <c r="E163" s="5" t="s">
        <v>139</v>
      </c>
      <c r="F163" s="5" t="s">
        <v>21</v>
      </c>
      <c r="G163" s="5">
        <v>203.7539276328018</v>
      </c>
      <c r="H163" s="5">
        <v>698.60460262824677</v>
      </c>
      <c r="I163" s="5">
        <v>2971149.0383074386</v>
      </c>
      <c r="J163" s="5">
        <v>204.82937233301499</v>
      </c>
      <c r="K163" s="5">
        <v>699.53792294856703</v>
      </c>
      <c r="L163" s="5">
        <v>2979573.9227696555</v>
      </c>
      <c r="M163" s="5">
        <v>0.93332034349441528</v>
      </c>
      <c r="N163" s="5">
        <v>1.0754446983337402</v>
      </c>
      <c r="O163" s="5">
        <v>8424.884765625</v>
      </c>
      <c r="P163" s="5">
        <v>1.1078138049924746E-4</v>
      </c>
      <c r="Q163" s="5">
        <v>1.2765097199007869E-4</v>
      </c>
    </row>
    <row r="164" spans="1:17" x14ac:dyDescent="0.3">
      <c r="A164" s="5" t="str">
        <f t="shared" si="2"/>
        <v>Insulating Blanket (R=6.7)_OFFICE</v>
      </c>
      <c r="B164" s="5" t="s">
        <v>146</v>
      </c>
      <c r="C164" s="5" t="s">
        <v>39</v>
      </c>
      <c r="D164" s="5" t="s">
        <v>138</v>
      </c>
      <c r="E164" s="5" t="s">
        <v>139</v>
      </c>
      <c r="F164" s="5" t="s">
        <v>23</v>
      </c>
      <c r="G164" s="5">
        <v>204.79469722730369</v>
      </c>
      <c r="H164" s="5">
        <v>699.50396673409227</v>
      </c>
      <c r="I164" s="5">
        <v>2979233.5364860771</v>
      </c>
      <c r="J164" s="5">
        <v>204.82937233301499</v>
      </c>
      <c r="K164" s="5">
        <v>699.53792294856703</v>
      </c>
      <c r="L164" s="5">
        <v>2979573.9227696555</v>
      </c>
      <c r="M164" s="5">
        <v>3.3956214785575867E-2</v>
      </c>
      <c r="N164" s="5">
        <v>3.4675106406211853E-2</v>
      </c>
      <c r="O164" s="5">
        <v>340.38629150390625</v>
      </c>
      <c r="P164" s="5">
        <v>9.9757882708217949E-5</v>
      </c>
      <c r="Q164" s="5">
        <v>1.0186986764892936E-4</v>
      </c>
    </row>
    <row r="165" spans="1:17" x14ac:dyDescent="0.3">
      <c r="A165" s="5" t="str">
        <f t="shared" si="2"/>
        <v>Faucet Aerator_OFFICE</v>
      </c>
      <c r="B165" s="5" t="s">
        <v>137</v>
      </c>
      <c r="C165" s="5" t="s">
        <v>39</v>
      </c>
      <c r="D165" s="5" t="s">
        <v>138</v>
      </c>
      <c r="E165" s="5" t="s">
        <v>139</v>
      </c>
      <c r="F165" s="5" t="s">
        <v>23</v>
      </c>
      <c r="G165" s="5">
        <v>204.50067915112083</v>
      </c>
      <c r="H165" s="5">
        <v>698.99214858095388</v>
      </c>
      <c r="I165" s="5">
        <v>2976955.2540481505</v>
      </c>
      <c r="J165" s="5">
        <v>204.82937233301499</v>
      </c>
      <c r="K165" s="5">
        <v>699.53792294856703</v>
      </c>
      <c r="L165" s="5">
        <v>2979573.9227696555</v>
      </c>
      <c r="M165" s="5">
        <v>0.54577434062957764</v>
      </c>
      <c r="N165" s="5">
        <v>0.32869318127632141</v>
      </c>
      <c r="O165" s="5">
        <v>2618.668701171875</v>
      </c>
      <c r="P165" s="5">
        <v>2.0841672085225582E-4</v>
      </c>
      <c r="Q165" s="5">
        <v>1.2551918916869909E-4</v>
      </c>
    </row>
    <row r="166" spans="1:17" x14ac:dyDescent="0.3">
      <c r="A166" s="5" t="str">
        <f t="shared" si="2"/>
        <v>Pipe Insulation_OFFICE</v>
      </c>
      <c r="B166" s="5" t="s">
        <v>141</v>
      </c>
      <c r="C166" s="5" t="s">
        <v>39</v>
      </c>
      <c r="D166" s="5" t="s">
        <v>138</v>
      </c>
      <c r="E166" s="5" t="s">
        <v>139</v>
      </c>
      <c r="F166" s="5" t="s">
        <v>23</v>
      </c>
      <c r="G166" s="5">
        <v>204.10972541815659</v>
      </c>
      <c r="H166" s="5">
        <v>698.89758870452283</v>
      </c>
      <c r="I166" s="5">
        <v>2973842.0912569556</v>
      </c>
      <c r="J166" s="5">
        <v>204.82937233301499</v>
      </c>
      <c r="K166" s="5">
        <v>699.53792294856703</v>
      </c>
      <c r="L166" s="5">
        <v>2979573.9227696555</v>
      </c>
      <c r="M166" s="5">
        <v>0.64033424854278564</v>
      </c>
      <c r="N166" s="5">
        <v>0.71964693069458008</v>
      </c>
      <c r="O166" s="5">
        <v>5731.83154296875</v>
      </c>
      <c r="P166" s="5">
        <v>1.1171546793775633E-4</v>
      </c>
      <c r="Q166" s="5">
        <v>1.2555270222947001E-4</v>
      </c>
    </row>
    <row r="167" spans="1:17" x14ac:dyDescent="0.3">
      <c r="A167" s="5" t="str">
        <f t="shared" si="2"/>
        <v>Storage Water Heater_OFFICE</v>
      </c>
      <c r="B167" s="5" t="s">
        <v>153</v>
      </c>
      <c r="C167" s="5" t="s">
        <v>39</v>
      </c>
      <c r="D167" s="5" t="s">
        <v>138</v>
      </c>
      <c r="E167" s="5" t="s">
        <v>139</v>
      </c>
      <c r="F167" s="5" t="s">
        <v>21</v>
      </c>
      <c r="G167" s="5">
        <v>204.64606433003669</v>
      </c>
      <c r="H167" s="5">
        <v>693.92697670572716</v>
      </c>
      <c r="I167" s="5">
        <v>2974233.220287723</v>
      </c>
      <c r="J167" s="5">
        <v>204.82937233301499</v>
      </c>
      <c r="K167" s="5">
        <v>699.53792294856703</v>
      </c>
      <c r="L167" s="5">
        <v>2979573.9227696555</v>
      </c>
      <c r="M167" s="5">
        <v>5.6109461784362793</v>
      </c>
      <c r="N167" s="5">
        <v>0.18330800533294678</v>
      </c>
      <c r="O167" s="5">
        <v>5340.70263671875</v>
      </c>
      <c r="P167" s="5">
        <v>1.0506007820367813E-3</v>
      </c>
      <c r="Q167" s="5">
        <v>3.4322823921684176E-5</v>
      </c>
    </row>
    <row r="168" spans="1:17" x14ac:dyDescent="0.3">
      <c r="A168" s="5" t="str">
        <f t="shared" si="2"/>
        <v>LED exterior lighting_RETAIL</v>
      </c>
      <c r="B168" s="5" t="s">
        <v>134</v>
      </c>
      <c r="C168" s="5" t="s">
        <v>52</v>
      </c>
      <c r="D168" s="5" t="s">
        <v>116</v>
      </c>
      <c r="E168" s="5" t="s">
        <v>107</v>
      </c>
      <c r="F168" s="5" t="s">
        <v>21</v>
      </c>
      <c r="G168" s="5">
        <v>84.537988145463203</v>
      </c>
      <c r="H168" s="5">
        <v>437.1596573022677</v>
      </c>
      <c r="I168" s="5">
        <v>2031586.8747461459</v>
      </c>
      <c r="J168" s="5">
        <v>84.537988145463203</v>
      </c>
      <c r="K168" s="5">
        <v>437.1596573022677</v>
      </c>
      <c r="L168" s="5">
        <v>2133378.674746152</v>
      </c>
      <c r="M168" s="5">
        <v>0</v>
      </c>
      <c r="N168" s="5">
        <v>0</v>
      </c>
      <c r="O168" s="5">
        <v>101791.796875</v>
      </c>
      <c r="P168" s="5">
        <v>0</v>
      </c>
      <c r="Q168" s="5">
        <v>0</v>
      </c>
    </row>
    <row r="169" spans="1:17" x14ac:dyDescent="0.3">
      <c r="A169" s="5" t="str">
        <f t="shared" ref="A169:A203" si="3">B169&amp;"_"&amp;C169</f>
        <v>LED Replacement for Standard T8_RETAIL</v>
      </c>
      <c r="B169" s="5" t="s">
        <v>119</v>
      </c>
      <c r="C169" s="5" t="s">
        <v>52</v>
      </c>
      <c r="D169" s="5" t="s">
        <v>109</v>
      </c>
      <c r="E169" s="5" t="s">
        <v>107</v>
      </c>
      <c r="F169" s="5" t="s">
        <v>21</v>
      </c>
      <c r="G169" s="5">
        <v>84.530859986542765</v>
      </c>
      <c r="H169" s="5">
        <v>338.16393053146709</v>
      </c>
      <c r="I169" s="5">
        <v>1725226.0940661819</v>
      </c>
      <c r="J169" s="5">
        <v>84.537988145463203</v>
      </c>
      <c r="K169" s="5">
        <v>437.1596573022677</v>
      </c>
      <c r="L169" s="5">
        <v>2133378.674746152</v>
      </c>
      <c r="M169" s="5">
        <v>98.9957275390625</v>
      </c>
      <c r="N169" s="5">
        <v>7.128159049898386E-3</v>
      </c>
      <c r="O169" s="5">
        <v>408152.59375</v>
      </c>
      <c r="P169" s="5">
        <v>2.4254588061012328E-4</v>
      </c>
      <c r="Q169" s="5">
        <v>1.7464445889459057E-8</v>
      </c>
    </row>
    <row r="170" spans="1:17" x14ac:dyDescent="0.3">
      <c r="A170" s="5" t="str">
        <f t="shared" si="3"/>
        <v>T5 Lighting (base T-8)_RETAIL</v>
      </c>
      <c r="B170" s="5" t="s">
        <v>114</v>
      </c>
      <c r="C170" s="5" t="s">
        <v>52</v>
      </c>
      <c r="D170" s="5" t="s">
        <v>113</v>
      </c>
      <c r="E170" s="5" t="s">
        <v>107</v>
      </c>
      <c r="F170" s="5" t="s">
        <v>21</v>
      </c>
      <c r="G170" s="5">
        <v>84.530859986542765</v>
      </c>
      <c r="H170" s="5">
        <v>346.41762491666174</v>
      </c>
      <c r="I170" s="5">
        <v>1758648.6994764614</v>
      </c>
      <c r="J170" s="5">
        <v>84.537988145463203</v>
      </c>
      <c r="K170" s="5">
        <v>437.1596573022677</v>
      </c>
      <c r="L170" s="5">
        <v>2133378.674746152</v>
      </c>
      <c r="M170" s="5">
        <v>90.742034912109375</v>
      </c>
      <c r="N170" s="5">
        <v>7.128159049898386E-3</v>
      </c>
      <c r="O170" s="5">
        <v>374729.96875</v>
      </c>
      <c r="P170" s="5">
        <v>2.4215312441810966E-4</v>
      </c>
      <c r="Q170" s="5">
        <v>1.9022120767431261E-8</v>
      </c>
    </row>
    <row r="171" spans="1:17" x14ac:dyDescent="0.3">
      <c r="A171" s="5" t="str">
        <f t="shared" si="3"/>
        <v>T8 Lamp High Performance_RETAIL</v>
      </c>
      <c r="B171" s="5" t="s">
        <v>129</v>
      </c>
      <c r="C171" s="5" t="s">
        <v>52</v>
      </c>
      <c r="D171" s="5" t="s">
        <v>113</v>
      </c>
      <c r="E171" s="5" t="s">
        <v>107</v>
      </c>
      <c r="F171" s="5" t="s">
        <v>21</v>
      </c>
      <c r="G171" s="5">
        <v>84.528765725794841</v>
      </c>
      <c r="H171" s="5">
        <v>382.09698643503168</v>
      </c>
      <c r="I171" s="5">
        <v>1905115.4714191824</v>
      </c>
      <c r="J171" s="5">
        <v>84.537988145463203</v>
      </c>
      <c r="K171" s="5">
        <v>437.1596573022677</v>
      </c>
      <c r="L171" s="5">
        <v>2133378.674746152</v>
      </c>
      <c r="M171" s="5">
        <v>55.062671661376953</v>
      </c>
      <c r="N171" s="5">
        <v>9.2224199324846268E-3</v>
      </c>
      <c r="O171" s="5">
        <v>228263.203125</v>
      </c>
      <c r="P171" s="5">
        <v>2.412244793958962E-4</v>
      </c>
      <c r="Q171" s="5">
        <v>4.0402568401987082E-8</v>
      </c>
    </row>
    <row r="172" spans="1:17" x14ac:dyDescent="0.3">
      <c r="A172" s="5" t="str">
        <f t="shared" si="3"/>
        <v>Exit Sign Retrofit: Compact Fluorescent, replacing incandescent_RETAIL</v>
      </c>
      <c r="B172" s="5" t="s">
        <v>127</v>
      </c>
      <c r="C172" s="5" t="s">
        <v>52</v>
      </c>
      <c r="D172" s="5" t="s">
        <v>106</v>
      </c>
      <c r="E172" s="5" t="s">
        <v>107</v>
      </c>
      <c r="F172" s="5" t="s">
        <v>21</v>
      </c>
      <c r="G172" s="5">
        <v>84.528648482442179</v>
      </c>
      <c r="H172" s="5">
        <v>427.99388258300854</v>
      </c>
      <c r="I172" s="5">
        <v>2095185.8823989891</v>
      </c>
      <c r="J172" s="5">
        <v>84.537988145463203</v>
      </c>
      <c r="K172" s="5">
        <v>437.1596573022677</v>
      </c>
      <c r="L172" s="5">
        <v>2133378.674746152</v>
      </c>
      <c r="M172" s="5">
        <v>9.1657743453979492</v>
      </c>
      <c r="N172" s="5">
        <v>9.3396632000803947E-3</v>
      </c>
      <c r="O172" s="5">
        <v>38192.79296875</v>
      </c>
      <c r="P172" s="5">
        <v>2.3998701362870634E-4</v>
      </c>
      <c r="Q172" s="5">
        <v>2.4453993319184519E-7</v>
      </c>
    </row>
    <row r="173" spans="1:17" x14ac:dyDescent="0.3">
      <c r="A173" s="5" t="str">
        <f t="shared" si="3"/>
        <v>T8 High Performance Fixture_RETAIL</v>
      </c>
      <c r="B173" s="5" t="s">
        <v>128</v>
      </c>
      <c r="C173" s="5" t="s">
        <v>52</v>
      </c>
      <c r="D173" s="5" t="s">
        <v>109</v>
      </c>
      <c r="E173" s="5" t="s">
        <v>107</v>
      </c>
      <c r="F173" s="5" t="s">
        <v>21</v>
      </c>
      <c r="G173" s="5">
        <v>84.530859986542765</v>
      </c>
      <c r="H173" s="5">
        <v>307.04700816277932</v>
      </c>
      <c r="I173" s="5">
        <v>1599847.5003173747</v>
      </c>
      <c r="J173" s="5">
        <v>84.537988145463203</v>
      </c>
      <c r="K173" s="5">
        <v>437.1596573022677</v>
      </c>
      <c r="L173" s="5">
        <v>2133378.674746152</v>
      </c>
      <c r="M173" s="5">
        <v>130.11265563964844</v>
      </c>
      <c r="N173" s="5">
        <v>7.128159049898386E-3</v>
      </c>
      <c r="O173" s="5">
        <v>533531.1875</v>
      </c>
      <c r="P173" s="5">
        <v>2.4387075973208994E-4</v>
      </c>
      <c r="Q173" s="5">
        <v>1.3360342165924521E-8</v>
      </c>
    </row>
    <row r="174" spans="1:17" x14ac:dyDescent="0.3">
      <c r="A174" s="5" t="str">
        <f t="shared" si="3"/>
        <v>LED Overhead Lighting (replacing metal halide canopy lights)_RETAIL</v>
      </c>
      <c r="B174" s="5" t="s">
        <v>163</v>
      </c>
      <c r="C174" s="5" t="s">
        <v>52</v>
      </c>
      <c r="D174" s="5" t="s">
        <v>109</v>
      </c>
      <c r="E174" s="5" t="s">
        <v>107</v>
      </c>
      <c r="F174" s="5" t="s">
        <v>21</v>
      </c>
      <c r="G174" s="5">
        <v>84.537988145463203</v>
      </c>
      <c r="H174" s="5">
        <v>437.1596573022677</v>
      </c>
      <c r="I174" s="5">
        <v>2030670.2247461556</v>
      </c>
      <c r="J174" s="5">
        <v>84.537988145463203</v>
      </c>
      <c r="K174" s="5">
        <v>437.1596573022677</v>
      </c>
      <c r="L174" s="5">
        <v>2133378.674746152</v>
      </c>
      <c r="M174" s="5">
        <v>0</v>
      </c>
      <c r="N174" s="5">
        <v>0</v>
      </c>
      <c r="O174" s="5">
        <v>102708.453125</v>
      </c>
      <c r="P174" s="5">
        <v>0</v>
      </c>
      <c r="Q174" s="5">
        <v>0</v>
      </c>
    </row>
    <row r="175" spans="1:17" x14ac:dyDescent="0.3">
      <c r="A175" s="5" t="str">
        <f t="shared" si="3"/>
        <v>LED Task Lighting/Screw-in (replacing incandescent lights)_RETAIL</v>
      </c>
      <c r="B175" s="5" t="s">
        <v>111</v>
      </c>
      <c r="C175" s="5" t="s">
        <v>52</v>
      </c>
      <c r="D175" s="5" t="s">
        <v>109</v>
      </c>
      <c r="E175" s="5" t="s">
        <v>107</v>
      </c>
      <c r="F175" s="5" t="s">
        <v>21</v>
      </c>
      <c r="G175" s="5">
        <v>84.526280240071841</v>
      </c>
      <c r="H175" s="5">
        <v>393.91288796310664</v>
      </c>
      <c r="I175" s="5">
        <v>1953819.4682579678</v>
      </c>
      <c r="J175" s="5">
        <v>84.537988145463203</v>
      </c>
      <c r="K175" s="5">
        <v>437.1596573022677</v>
      </c>
      <c r="L175" s="5">
        <v>2133378.674746152</v>
      </c>
      <c r="M175" s="5">
        <v>43.246768951416016</v>
      </c>
      <c r="N175" s="5">
        <v>1.1707905679941177E-2</v>
      </c>
      <c r="O175" s="5">
        <v>179559.203125</v>
      </c>
      <c r="P175" s="5">
        <v>2.4084963661152869E-4</v>
      </c>
      <c r="Q175" s="5">
        <v>6.5203593635487778E-8</v>
      </c>
    </row>
    <row r="176" spans="1:17" x14ac:dyDescent="0.3">
      <c r="A176" s="5" t="str">
        <f t="shared" si="3"/>
        <v>Incandescent to HID (outdoor)_RETAIL</v>
      </c>
      <c r="B176" s="5" t="s">
        <v>135</v>
      </c>
      <c r="C176" s="5" t="s">
        <v>52</v>
      </c>
      <c r="D176" s="5" t="s">
        <v>116</v>
      </c>
      <c r="E176" s="5" t="s">
        <v>107</v>
      </c>
      <c r="F176" s="5" t="s">
        <v>21</v>
      </c>
      <c r="G176" s="5">
        <v>84.537988145463203</v>
      </c>
      <c r="H176" s="5">
        <v>437.1596573022677</v>
      </c>
      <c r="I176" s="5">
        <v>2098065.8247461417</v>
      </c>
      <c r="J176" s="5">
        <v>84.537988145463203</v>
      </c>
      <c r="K176" s="5">
        <v>437.1596573022677</v>
      </c>
      <c r="L176" s="5">
        <v>2133378.674746152</v>
      </c>
      <c r="M176" s="5">
        <v>0</v>
      </c>
      <c r="N176" s="5">
        <v>0</v>
      </c>
      <c r="O176" s="5">
        <v>35312.8515625</v>
      </c>
      <c r="P176" s="5">
        <v>0</v>
      </c>
      <c r="Q176" s="5">
        <v>0</v>
      </c>
    </row>
    <row r="177" spans="1:17" x14ac:dyDescent="0.3">
      <c r="A177" s="5" t="str">
        <f t="shared" si="3"/>
        <v>Reflectors/Delamping_RETAIL</v>
      </c>
      <c r="B177" s="5" t="s">
        <v>115</v>
      </c>
      <c r="C177" s="5" t="s">
        <v>52</v>
      </c>
      <c r="D177" s="5" t="s">
        <v>113</v>
      </c>
      <c r="E177" s="5" t="s">
        <v>107</v>
      </c>
      <c r="F177" s="5" t="s">
        <v>23</v>
      </c>
      <c r="G177" s="5">
        <v>84.531580466236193</v>
      </c>
      <c r="H177" s="5">
        <v>375.49681204844057</v>
      </c>
      <c r="I177" s="5">
        <v>1877948.6796354002</v>
      </c>
      <c r="J177" s="5">
        <v>84.537988145463203</v>
      </c>
      <c r="K177" s="5">
        <v>437.1596573022677</v>
      </c>
      <c r="L177" s="5">
        <v>2133378.674746152</v>
      </c>
      <c r="M177" s="5">
        <v>61.662845611572266</v>
      </c>
      <c r="N177" s="5">
        <v>6.407679058611393E-3</v>
      </c>
      <c r="O177" s="5">
        <v>255430</v>
      </c>
      <c r="P177" s="5">
        <v>2.4140799359884113E-4</v>
      </c>
      <c r="Q177" s="5">
        <v>2.508585161820065E-8</v>
      </c>
    </row>
    <row r="178" spans="1:17" x14ac:dyDescent="0.3">
      <c r="A178" s="5" t="str">
        <f t="shared" si="3"/>
        <v>Compact Fluorescent Lamp/Screw-in_RETAIL</v>
      </c>
      <c r="B178" s="5" t="s">
        <v>123</v>
      </c>
      <c r="C178" s="5" t="s">
        <v>52</v>
      </c>
      <c r="D178" s="5" t="s">
        <v>109</v>
      </c>
      <c r="E178" s="5" t="s">
        <v>107</v>
      </c>
      <c r="F178" s="5" t="s">
        <v>21</v>
      </c>
      <c r="G178" s="5">
        <v>84.530972680992647</v>
      </c>
      <c r="H178" s="5">
        <v>399.06978103771792</v>
      </c>
      <c r="I178" s="5">
        <v>1975138.3316135765</v>
      </c>
      <c r="J178" s="5">
        <v>84.537988145463203</v>
      </c>
      <c r="K178" s="5">
        <v>437.1596573022677</v>
      </c>
      <c r="L178" s="5">
        <v>2133378.674746152</v>
      </c>
      <c r="M178" s="5">
        <v>38.089878082275391</v>
      </c>
      <c r="N178" s="5">
        <v>7.01546436175704E-3</v>
      </c>
      <c r="O178" s="5">
        <v>158240.34375</v>
      </c>
      <c r="P178" s="5">
        <v>2.4070902145467699E-4</v>
      </c>
      <c r="Q178" s="5">
        <v>4.4334232285336839E-8</v>
      </c>
    </row>
    <row r="179" spans="1:17" x14ac:dyDescent="0.3">
      <c r="A179" s="5" t="str">
        <f t="shared" si="3"/>
        <v>Light Pipes_RETAIL</v>
      </c>
      <c r="B179" s="5" t="s">
        <v>117</v>
      </c>
      <c r="C179" s="5" t="s">
        <v>52</v>
      </c>
      <c r="D179" s="5" t="s">
        <v>109</v>
      </c>
      <c r="E179" s="5" t="s">
        <v>107</v>
      </c>
      <c r="F179" s="5" t="s">
        <v>21</v>
      </c>
      <c r="G179" s="5">
        <v>81.248271529163489</v>
      </c>
      <c r="H179" s="5">
        <v>390.42424162240161</v>
      </c>
      <c r="I179" s="5">
        <v>1923410.5578553535</v>
      </c>
      <c r="J179" s="5">
        <v>84.537988145463203</v>
      </c>
      <c r="K179" s="5">
        <v>437.1596573022677</v>
      </c>
      <c r="L179" s="5">
        <v>2133378.674746152</v>
      </c>
      <c r="M179" s="5">
        <v>46.735416412353516</v>
      </c>
      <c r="N179" s="5">
        <v>3.2897167205810547</v>
      </c>
      <c r="O179" s="5">
        <v>209968.109375</v>
      </c>
      <c r="P179" s="5">
        <v>2.2258340322878212E-4</v>
      </c>
      <c r="Q179" s="5">
        <v>1.5667697880417109E-5</v>
      </c>
    </row>
    <row r="180" spans="1:17" x14ac:dyDescent="0.3">
      <c r="A180" s="5" t="str">
        <f t="shared" si="3"/>
        <v>HPS Lamps - Street_RETAIL</v>
      </c>
      <c r="B180" s="5" t="s">
        <v>132</v>
      </c>
      <c r="C180" s="5" t="s">
        <v>52</v>
      </c>
      <c r="D180" s="5" t="s">
        <v>116</v>
      </c>
      <c r="E180" s="5" t="s">
        <v>107</v>
      </c>
      <c r="F180" s="5" t="s">
        <v>21</v>
      </c>
      <c r="G180" s="5">
        <v>84.537988145463203</v>
      </c>
      <c r="H180" s="5">
        <v>437.1596573022677</v>
      </c>
      <c r="I180" s="5">
        <v>2068165.5747461522</v>
      </c>
      <c r="J180" s="5">
        <v>84.537988145463203</v>
      </c>
      <c r="K180" s="5">
        <v>437.1596573022677</v>
      </c>
      <c r="L180" s="5">
        <v>2133378.674746152</v>
      </c>
      <c r="M180" s="5">
        <v>0</v>
      </c>
      <c r="N180" s="5">
        <v>0</v>
      </c>
      <c r="O180" s="5">
        <v>65213.1015625</v>
      </c>
      <c r="P180" s="5">
        <v>0</v>
      </c>
      <c r="Q180" s="5">
        <v>0</v>
      </c>
    </row>
    <row r="181" spans="1:17" x14ac:dyDescent="0.3">
      <c r="A181" s="5" t="str">
        <f t="shared" si="3"/>
        <v>cold cathode screw-in bulb_RETAIL</v>
      </c>
      <c r="B181" s="5" t="s">
        <v>108</v>
      </c>
      <c r="C181" s="5" t="s">
        <v>52</v>
      </c>
      <c r="D181" s="5" t="s">
        <v>109</v>
      </c>
      <c r="E181" s="5" t="s">
        <v>107</v>
      </c>
      <c r="F181" s="5" t="s">
        <v>21</v>
      </c>
      <c r="G181" s="5">
        <v>84.537988145567425</v>
      </c>
      <c r="H181" s="5">
        <v>401.54238613712965</v>
      </c>
      <c r="I181" s="5">
        <v>1985691.8463574692</v>
      </c>
      <c r="J181" s="5">
        <v>84.537988145463203</v>
      </c>
      <c r="K181" s="5">
        <v>437.1596573022677</v>
      </c>
      <c r="L181" s="5">
        <v>2133378.674746152</v>
      </c>
      <c r="M181" s="5">
        <v>35.617271423339844</v>
      </c>
      <c r="N181" s="5">
        <v>-1.042224084812915E-10</v>
      </c>
      <c r="O181" s="5">
        <v>147686.828125</v>
      </c>
      <c r="P181" s="5">
        <v>2.4116755230352283E-4</v>
      </c>
      <c r="Q181" s="5">
        <v>-7.0569872374134229E-16</v>
      </c>
    </row>
    <row r="182" spans="1:17" x14ac:dyDescent="0.3">
      <c r="A182" s="5" t="str">
        <f t="shared" si="3"/>
        <v>Induction Lamps (baseline incandescent or mercury vapor)_RETAIL</v>
      </c>
      <c r="B182" s="5" t="s">
        <v>133</v>
      </c>
      <c r="C182" s="5" t="s">
        <v>52</v>
      </c>
      <c r="D182" s="5" t="s">
        <v>116</v>
      </c>
      <c r="E182" s="5" t="s">
        <v>107</v>
      </c>
      <c r="F182" s="5" t="s">
        <v>21</v>
      </c>
      <c r="G182" s="5">
        <v>84.537988145463203</v>
      </c>
      <c r="H182" s="5">
        <v>437.1596573022677</v>
      </c>
      <c r="I182" s="5">
        <v>2034380.4747461532</v>
      </c>
      <c r="J182" s="5">
        <v>84.537988145463203</v>
      </c>
      <c r="K182" s="5">
        <v>437.1596573022677</v>
      </c>
      <c r="L182" s="5">
        <v>2133378.674746152</v>
      </c>
      <c r="M182" s="5">
        <v>0</v>
      </c>
      <c r="N182" s="5">
        <v>0</v>
      </c>
      <c r="O182" s="5">
        <v>98998.203125</v>
      </c>
      <c r="P182" s="5">
        <v>0</v>
      </c>
      <c r="Q182" s="5">
        <v>0</v>
      </c>
    </row>
    <row r="183" spans="1:17" x14ac:dyDescent="0.3">
      <c r="A183" s="5" t="str">
        <f t="shared" si="3"/>
        <v>LED Exit Sign, Replacing Incandescent_RETAIL</v>
      </c>
      <c r="B183" s="5" t="s">
        <v>105</v>
      </c>
      <c r="C183" s="5" t="s">
        <v>52</v>
      </c>
      <c r="D183" s="5" t="s">
        <v>106</v>
      </c>
      <c r="E183" s="5" t="s">
        <v>107</v>
      </c>
      <c r="F183" s="5" t="s">
        <v>21</v>
      </c>
      <c r="G183" s="5">
        <v>84.52855257404282</v>
      </c>
      <c r="H183" s="5">
        <v>426.69375991138293</v>
      </c>
      <c r="I183" s="5">
        <v>2089730.642772784</v>
      </c>
      <c r="J183" s="5">
        <v>84.537988145463203</v>
      </c>
      <c r="K183" s="5">
        <v>437.1596573022677</v>
      </c>
      <c r="L183" s="5">
        <v>2133378.674746152</v>
      </c>
      <c r="M183" s="5">
        <v>10.465897560119629</v>
      </c>
      <c r="N183" s="5">
        <v>9.4355717301368713E-3</v>
      </c>
      <c r="O183" s="5">
        <v>43648.03125</v>
      </c>
      <c r="P183" s="5">
        <v>2.3977937235031277E-4</v>
      </c>
      <c r="Q183" s="5">
        <v>2.161740439987625E-7</v>
      </c>
    </row>
    <row r="184" spans="1:17" x14ac:dyDescent="0.3">
      <c r="A184" s="5" t="str">
        <f t="shared" si="3"/>
        <v>Electrodeless Fluorescent_RETAIL</v>
      </c>
      <c r="B184" s="5" t="s">
        <v>124</v>
      </c>
      <c r="C184" s="5" t="s">
        <v>52</v>
      </c>
      <c r="D184" s="5" t="s">
        <v>116</v>
      </c>
      <c r="E184" s="5" t="s">
        <v>107</v>
      </c>
      <c r="F184" s="5" t="s">
        <v>21</v>
      </c>
      <c r="G184" s="5">
        <v>84.537810982729738</v>
      </c>
      <c r="H184" s="5">
        <v>434.63971260714078</v>
      </c>
      <c r="I184" s="5">
        <v>2122813.1922090547</v>
      </c>
      <c r="J184" s="5">
        <v>84.537988145463203</v>
      </c>
      <c r="K184" s="5">
        <v>437.1596573022677</v>
      </c>
      <c r="L184" s="5">
        <v>2133378.674746152</v>
      </c>
      <c r="M184" s="5">
        <v>2.5199446678161621</v>
      </c>
      <c r="N184" s="5">
        <v>1.7716272850520909E-4</v>
      </c>
      <c r="O184" s="5">
        <v>10565.482421875</v>
      </c>
      <c r="P184" s="5">
        <v>2.3850730212870985E-4</v>
      </c>
      <c r="Q184" s="5">
        <v>1.6768067823136334E-8</v>
      </c>
    </row>
    <row r="185" spans="1:17" x14ac:dyDescent="0.3">
      <c r="A185" s="5" t="str">
        <f t="shared" si="3"/>
        <v>T8 lamp (any length) electronic ballast_RETAIL</v>
      </c>
      <c r="B185" s="5" t="s">
        <v>112</v>
      </c>
      <c r="C185" s="5" t="s">
        <v>52</v>
      </c>
      <c r="D185" s="5" t="s">
        <v>113</v>
      </c>
      <c r="E185" s="5" t="s">
        <v>107</v>
      </c>
      <c r="F185" s="5" t="s">
        <v>21</v>
      </c>
      <c r="G185" s="5">
        <v>84.528765725794841</v>
      </c>
      <c r="H185" s="5">
        <v>382.09698643503168</v>
      </c>
      <c r="I185" s="5">
        <v>1905115.4714191824</v>
      </c>
      <c r="J185" s="5">
        <v>84.537988145463203</v>
      </c>
      <c r="K185" s="5">
        <v>437.1596573022677</v>
      </c>
      <c r="L185" s="5">
        <v>2133378.674746152</v>
      </c>
      <c r="M185" s="5">
        <v>55.062671661376953</v>
      </c>
      <c r="N185" s="5">
        <v>9.2224199324846268E-3</v>
      </c>
      <c r="O185" s="5">
        <v>228263.203125</v>
      </c>
      <c r="P185" s="5">
        <v>2.412244793958962E-4</v>
      </c>
      <c r="Q185" s="5">
        <v>4.0402568401987082E-8</v>
      </c>
    </row>
    <row r="186" spans="1:17" x14ac:dyDescent="0.3">
      <c r="A186" s="5" t="str">
        <f t="shared" si="3"/>
        <v>Mercury Vapor to HID (outdoor)_RETAIL</v>
      </c>
      <c r="B186" s="5" t="s">
        <v>131</v>
      </c>
      <c r="C186" s="5" t="s">
        <v>52</v>
      </c>
      <c r="D186" s="5" t="s">
        <v>116</v>
      </c>
      <c r="E186" s="5" t="s">
        <v>107</v>
      </c>
      <c r="F186" s="5" t="s">
        <v>21</v>
      </c>
      <c r="G186" s="5">
        <v>84.537988145463203</v>
      </c>
      <c r="H186" s="5">
        <v>437.1596573022677</v>
      </c>
      <c r="I186" s="5">
        <v>2087371.5747461552</v>
      </c>
      <c r="J186" s="5">
        <v>84.537988145463203</v>
      </c>
      <c r="K186" s="5">
        <v>437.1596573022677</v>
      </c>
      <c r="L186" s="5">
        <v>2133378.674746152</v>
      </c>
      <c r="M186" s="5">
        <v>0</v>
      </c>
      <c r="N186" s="5">
        <v>0</v>
      </c>
      <c r="O186" s="5">
        <v>46007.1015625</v>
      </c>
      <c r="P186" s="5">
        <v>0</v>
      </c>
      <c r="Q186" s="5">
        <v>0</v>
      </c>
    </row>
    <row r="187" spans="1:17" x14ac:dyDescent="0.3">
      <c r="A187" s="5" t="str">
        <f t="shared" si="3"/>
        <v>Indoor Daylight Sensors_RETAIL</v>
      </c>
      <c r="B187" s="5" t="s">
        <v>110</v>
      </c>
      <c r="C187" s="5" t="s">
        <v>52</v>
      </c>
      <c r="D187" s="5" t="s">
        <v>113</v>
      </c>
      <c r="E187" s="5" t="s">
        <v>107</v>
      </c>
      <c r="F187" s="5" t="s">
        <v>23</v>
      </c>
      <c r="G187" s="5">
        <v>82.975601453467817</v>
      </c>
      <c r="H187" s="5">
        <v>415.20637660116392</v>
      </c>
      <c r="I187" s="5">
        <v>2034483.9090523582</v>
      </c>
      <c r="J187" s="5">
        <v>84.537988145463203</v>
      </c>
      <c r="K187" s="5">
        <v>437.1596573022677</v>
      </c>
      <c r="L187" s="5">
        <v>2133378.674746152</v>
      </c>
      <c r="M187" s="5">
        <v>21.953281402587891</v>
      </c>
      <c r="N187" s="5">
        <v>1.5623867511749268</v>
      </c>
      <c r="O187" s="5">
        <v>98894.765625</v>
      </c>
      <c r="P187" s="5">
        <v>2.2198627993930131E-4</v>
      </c>
      <c r="Q187" s="5">
        <v>1.5798477761563845E-5</v>
      </c>
    </row>
    <row r="188" spans="1:17" x14ac:dyDescent="0.3">
      <c r="A188" s="5" t="str">
        <f t="shared" si="3"/>
        <v>Compact Fluorescent Lamp/Hardwire (Fixture)_RETAIL</v>
      </c>
      <c r="B188" s="5" t="s">
        <v>125</v>
      </c>
      <c r="C188" s="5" t="s">
        <v>52</v>
      </c>
      <c r="D188" s="5" t="s">
        <v>109</v>
      </c>
      <c r="E188" s="5" t="s">
        <v>107</v>
      </c>
      <c r="F188" s="5" t="s">
        <v>21</v>
      </c>
      <c r="G188" s="5">
        <v>84.530972680992647</v>
      </c>
      <c r="H188" s="5">
        <v>399.06978103771792</v>
      </c>
      <c r="I188" s="5">
        <v>1975138.3316135765</v>
      </c>
      <c r="J188" s="5">
        <v>84.537988145463203</v>
      </c>
      <c r="K188" s="5">
        <v>437.1596573022677</v>
      </c>
      <c r="L188" s="5">
        <v>2133378.674746152</v>
      </c>
      <c r="M188" s="5">
        <v>38.089878082275391</v>
      </c>
      <c r="N188" s="5">
        <v>7.01546436175704E-3</v>
      </c>
      <c r="O188" s="5">
        <v>158240.34375</v>
      </c>
      <c r="P188" s="5">
        <v>2.4070902145467699E-4</v>
      </c>
      <c r="Q188" s="5">
        <v>4.4334232285336839E-8</v>
      </c>
    </row>
    <row r="189" spans="1:17" x14ac:dyDescent="0.3">
      <c r="A189" s="5" t="str">
        <f t="shared" si="3"/>
        <v>Halogen Lamp_RETAIL</v>
      </c>
      <c r="B189" s="5" t="s">
        <v>118</v>
      </c>
      <c r="C189" s="5" t="s">
        <v>52</v>
      </c>
      <c r="D189" s="5" t="s">
        <v>109</v>
      </c>
      <c r="E189" s="5" t="s">
        <v>107</v>
      </c>
      <c r="F189" s="5" t="s">
        <v>21</v>
      </c>
      <c r="G189" s="5">
        <v>84.531320367556816</v>
      </c>
      <c r="H189" s="5">
        <v>420.19204194631453</v>
      </c>
      <c r="I189" s="5">
        <v>2062743.7377004267</v>
      </c>
      <c r="J189" s="5">
        <v>84.537988145463203</v>
      </c>
      <c r="K189" s="5">
        <v>437.1596573022677</v>
      </c>
      <c r="L189" s="5">
        <v>2133378.674746152</v>
      </c>
      <c r="M189" s="5">
        <v>16.967615127563477</v>
      </c>
      <c r="N189" s="5">
        <v>6.6677778959274292E-3</v>
      </c>
      <c r="O189" s="5">
        <v>70634.9375</v>
      </c>
      <c r="P189" s="5">
        <v>2.4021562421694398E-4</v>
      </c>
      <c r="Q189" s="5">
        <v>9.439773407393659E-8</v>
      </c>
    </row>
    <row r="190" spans="1:17" x14ac:dyDescent="0.3">
      <c r="A190" s="5" t="str">
        <f t="shared" si="3"/>
        <v>EnergySmart Schools_RETAIL</v>
      </c>
      <c r="B190" s="5" t="s">
        <v>164</v>
      </c>
      <c r="C190" s="5" t="s">
        <v>52</v>
      </c>
      <c r="D190" s="5" t="s">
        <v>165</v>
      </c>
      <c r="E190" s="5" t="s">
        <v>165</v>
      </c>
      <c r="F190" s="5" t="s">
        <v>23</v>
      </c>
      <c r="G190" s="5">
        <v>84.564532828741392</v>
      </c>
      <c r="H190" s="5">
        <v>302.02118605495332</v>
      </c>
      <c r="I190" s="5">
        <v>1697431.5220209316</v>
      </c>
      <c r="J190" s="5">
        <v>84.533258289127332</v>
      </c>
      <c r="K190" s="5">
        <v>350.01894472355229</v>
      </c>
      <c r="L190" s="5">
        <v>1775855.8240328971</v>
      </c>
      <c r="M190" s="5">
        <v>47.997756958007813</v>
      </c>
      <c r="N190" s="5">
        <v>-3.1274538487195969E-2</v>
      </c>
      <c r="O190" s="5">
        <v>78424.3046875</v>
      </c>
      <c r="P190" s="5">
        <v>6.1202654615044594E-4</v>
      </c>
      <c r="Q190" s="5">
        <v>-3.9878631241663243E-7</v>
      </c>
    </row>
    <row r="191" spans="1:17" x14ac:dyDescent="0.3">
      <c r="A191" s="5" t="str">
        <f t="shared" si="3"/>
        <v>Interior High Bay Linear Fluorescent Fixture (T8 or T5 w/reflector)_WAREHOUSE</v>
      </c>
      <c r="B191" s="5" t="s">
        <v>168</v>
      </c>
      <c r="C191" s="5" t="s">
        <v>167</v>
      </c>
      <c r="D191" s="5" t="s">
        <v>169</v>
      </c>
      <c r="E191" s="5" t="s">
        <v>107</v>
      </c>
      <c r="F191" s="5" t="s">
        <v>21</v>
      </c>
      <c r="G191" s="5">
        <v>271.12078986396341</v>
      </c>
      <c r="H191" s="5">
        <v>529.86575542130595</v>
      </c>
      <c r="I191" s="5">
        <v>1769231.8709065395</v>
      </c>
      <c r="J191" s="5">
        <v>320.94014470267297</v>
      </c>
      <c r="K191" s="5">
        <v>580.64407494700163</v>
      </c>
      <c r="L191" s="5">
        <v>2043813.1749698233</v>
      </c>
      <c r="M191" s="5">
        <v>50.7783203125</v>
      </c>
      <c r="N191" s="5">
        <v>49.819355010986328</v>
      </c>
      <c r="O191" s="5">
        <v>274581.3125</v>
      </c>
      <c r="P191" s="5">
        <v>1.8492998788133264E-4</v>
      </c>
      <c r="Q191" s="5">
        <v>1.8143752822652459E-4</v>
      </c>
    </row>
    <row r="192" spans="1:17" x14ac:dyDescent="0.3">
      <c r="A192" s="5" t="str">
        <f t="shared" si="3"/>
        <v>Interior Metal Halide Pulse Start Fixtures_WAREHOUSE</v>
      </c>
      <c r="B192" s="5" t="s">
        <v>170</v>
      </c>
      <c r="C192" s="5" t="s">
        <v>167</v>
      </c>
      <c r="D192" s="5" t="s">
        <v>169</v>
      </c>
      <c r="E192" s="5" t="s">
        <v>107</v>
      </c>
      <c r="F192" s="5" t="s">
        <v>21</v>
      </c>
      <c r="G192" s="5">
        <v>272.20775760589885</v>
      </c>
      <c r="H192" s="5">
        <v>530.97428831546426</v>
      </c>
      <c r="I192" s="5">
        <v>1775218.5945028379</v>
      </c>
      <c r="J192" s="5">
        <v>320.94014470267297</v>
      </c>
      <c r="K192" s="5">
        <v>580.64407494700163</v>
      </c>
      <c r="L192" s="5">
        <v>2043813.1749698233</v>
      </c>
      <c r="M192" s="5">
        <v>49.669788360595703</v>
      </c>
      <c r="N192" s="5">
        <v>48.732387542724609</v>
      </c>
      <c r="O192" s="5">
        <v>268594.59375</v>
      </c>
      <c r="P192" s="5">
        <v>1.8492474919185042E-4</v>
      </c>
      <c r="Q192" s="5">
        <v>1.8143473425880075E-4</v>
      </c>
    </row>
    <row r="193" spans="1:17" x14ac:dyDescent="0.3">
      <c r="A193" s="5" t="str">
        <f t="shared" si="3"/>
        <v>ceramic metal halide_WAREHOUSE</v>
      </c>
      <c r="B193" s="5" t="s">
        <v>171</v>
      </c>
      <c r="C193" s="5" t="s">
        <v>167</v>
      </c>
      <c r="D193" s="5" t="s">
        <v>169</v>
      </c>
      <c r="E193" s="5" t="s">
        <v>107</v>
      </c>
      <c r="F193" s="5" t="s">
        <v>21</v>
      </c>
      <c r="G193" s="5">
        <v>272.20775760589885</v>
      </c>
      <c r="H193" s="5">
        <v>530.97428831546426</v>
      </c>
      <c r="I193" s="5">
        <v>1775218.5945028379</v>
      </c>
      <c r="J193" s="5">
        <v>320.94014470267297</v>
      </c>
      <c r="K193" s="5">
        <v>580.64407494700163</v>
      </c>
      <c r="L193" s="5">
        <v>2043813.1749698233</v>
      </c>
      <c r="M193" s="5">
        <v>49.669788360595703</v>
      </c>
      <c r="N193" s="5">
        <v>48.732387542724609</v>
      </c>
      <c r="O193" s="5">
        <v>268594.59375</v>
      </c>
      <c r="P193" s="5">
        <v>1.8492474919185042E-4</v>
      </c>
      <c r="Q193" s="5">
        <v>1.8143473425880075E-4</v>
      </c>
    </row>
    <row r="194" spans="1:17" x14ac:dyDescent="0.3">
      <c r="A194" s="5" t="str">
        <f t="shared" si="3"/>
        <v>HID Lighting_WAREHOUSE</v>
      </c>
      <c r="B194" s="5" t="s">
        <v>172</v>
      </c>
      <c r="C194" s="5" t="s">
        <v>167</v>
      </c>
      <c r="D194" s="5" t="s">
        <v>169</v>
      </c>
      <c r="E194" s="5" t="s">
        <v>107</v>
      </c>
      <c r="F194" s="5" t="s">
        <v>21</v>
      </c>
      <c r="G194" s="5">
        <v>296.03046728331822</v>
      </c>
      <c r="H194" s="5">
        <v>555.20648913207606</v>
      </c>
      <c r="I194" s="5">
        <v>1905728.6061176269</v>
      </c>
      <c r="J194" s="5">
        <v>320.94014470267297</v>
      </c>
      <c r="K194" s="5">
        <v>580.64407494700163</v>
      </c>
      <c r="L194" s="5">
        <v>2043813.1749698233</v>
      </c>
      <c r="M194" s="5">
        <v>25.437585830688477</v>
      </c>
      <c r="N194" s="5">
        <v>24.909677505493164</v>
      </c>
      <c r="O194" s="5">
        <v>138084.5625</v>
      </c>
      <c r="P194" s="5">
        <v>1.8421745335217565E-4</v>
      </c>
      <c r="Q194" s="5">
        <v>1.8039437418337911E-4</v>
      </c>
    </row>
    <row r="195" spans="1:17" x14ac:dyDescent="0.3">
      <c r="A195" s="5" t="str">
        <f t="shared" si="3"/>
        <v>Interior High Bay LED Fixture_WAREHOUSE</v>
      </c>
      <c r="B195" s="5" t="s">
        <v>173</v>
      </c>
      <c r="C195" s="5" t="s">
        <v>167</v>
      </c>
      <c r="D195" s="5" t="s">
        <v>169</v>
      </c>
      <c r="E195" s="5" t="s">
        <v>107</v>
      </c>
      <c r="F195" s="5" t="s">
        <v>21</v>
      </c>
      <c r="G195" s="5">
        <v>148.61046728331823</v>
      </c>
      <c r="H195" s="5">
        <v>398.63963355483656</v>
      </c>
      <c r="I195" s="5">
        <v>1096051.4815719661</v>
      </c>
      <c r="J195" s="5">
        <v>320.94014470267297</v>
      </c>
      <c r="K195" s="5">
        <v>580.64407494700163</v>
      </c>
      <c r="L195" s="5">
        <v>2043813.1749698233</v>
      </c>
      <c r="M195" s="5">
        <v>182.00444030761719</v>
      </c>
      <c r="N195" s="5">
        <v>172.32968139648437</v>
      </c>
      <c r="O195" s="5">
        <v>947761.6875</v>
      </c>
      <c r="P195" s="5">
        <v>1.9203608098905534E-4</v>
      </c>
      <c r="Q195" s="5">
        <v>1.818280725274235E-4</v>
      </c>
    </row>
    <row r="196" spans="1:17" x14ac:dyDescent="0.3">
      <c r="A196" s="5" t="str">
        <f t="shared" si="3"/>
        <v>High efficiency griddle_RESTAURANT</v>
      </c>
      <c r="B196" s="5" t="s">
        <v>174</v>
      </c>
      <c r="C196" s="5" t="s">
        <v>144</v>
      </c>
      <c r="D196" s="5" t="s">
        <v>175</v>
      </c>
      <c r="E196" s="5" t="s">
        <v>176</v>
      </c>
      <c r="F196" s="5" t="s">
        <v>21</v>
      </c>
      <c r="G196" s="5">
        <v>44.124314740889773</v>
      </c>
      <c r="H196" s="5">
        <v>106.55123425800846</v>
      </c>
      <c r="I196" s="5">
        <v>706511.62287284585</v>
      </c>
      <c r="J196" s="5">
        <v>44.313586626438976</v>
      </c>
      <c r="K196" s="5">
        <v>107.29079171898027</v>
      </c>
      <c r="L196" s="5">
        <v>710987.37195975508</v>
      </c>
      <c r="M196" s="5">
        <v>0.73955744504928589</v>
      </c>
      <c r="N196" s="5">
        <v>0.18927188217639923</v>
      </c>
      <c r="O196" s="5">
        <v>4475.7490234375</v>
      </c>
      <c r="P196" s="5">
        <v>1.6523657541256398E-4</v>
      </c>
      <c r="Q196" s="5">
        <v>4.2288313125027344E-5</v>
      </c>
    </row>
    <row r="197" spans="1:17" x14ac:dyDescent="0.3">
      <c r="A197" s="5" t="str">
        <f t="shared" si="3"/>
        <v>Commercial Hot Food Holding Cabinets (Energy Star)_RESTAURANT</v>
      </c>
      <c r="B197" s="5" t="s">
        <v>177</v>
      </c>
      <c r="C197" s="5" t="s">
        <v>144</v>
      </c>
      <c r="D197" s="5" t="s">
        <v>178</v>
      </c>
      <c r="E197" s="5" t="s">
        <v>176</v>
      </c>
      <c r="F197" s="5" t="s">
        <v>21</v>
      </c>
      <c r="G197" s="5">
        <v>43.663264045793809</v>
      </c>
      <c r="H197" s="5">
        <v>105.94679171898026</v>
      </c>
      <c r="I197" s="5">
        <v>703689.45195975457</v>
      </c>
      <c r="J197" s="5">
        <v>44.313586626438976</v>
      </c>
      <c r="K197" s="5">
        <v>107.29079171898027</v>
      </c>
      <c r="L197" s="5">
        <v>710987.37195975508</v>
      </c>
      <c r="M197" s="5">
        <v>1.343999981880188</v>
      </c>
      <c r="N197" s="5">
        <v>0.6503225564956665</v>
      </c>
      <c r="O197" s="5">
        <v>7297.919921875</v>
      </c>
      <c r="P197" s="5">
        <v>1.8416206876281649E-4</v>
      </c>
      <c r="Q197" s="5">
        <v>8.911067561712116E-5</v>
      </c>
    </row>
    <row r="198" spans="1:17" x14ac:dyDescent="0.3">
      <c r="A198" s="5" t="str">
        <f t="shared" si="3"/>
        <v>Solid-state temperature controls_RESTAURANT</v>
      </c>
      <c r="B198" s="5" t="s">
        <v>179</v>
      </c>
      <c r="C198" s="5" t="s">
        <v>144</v>
      </c>
      <c r="D198" s="5" t="s">
        <v>180</v>
      </c>
      <c r="E198" s="5" t="s">
        <v>176</v>
      </c>
      <c r="F198" s="5" t="s">
        <v>23</v>
      </c>
      <c r="G198" s="5">
        <v>43.907135013535743</v>
      </c>
      <c r="H198" s="5">
        <v>105.70079171898026</v>
      </c>
      <c r="I198" s="5">
        <v>701958.77195975569</v>
      </c>
      <c r="J198" s="5">
        <v>44.313586626438976</v>
      </c>
      <c r="K198" s="5">
        <v>107.29079171898027</v>
      </c>
      <c r="L198" s="5">
        <v>710987.37195975508</v>
      </c>
      <c r="M198" s="5">
        <v>1.5900000333786011</v>
      </c>
      <c r="N198" s="5">
        <v>0.40645161271095276</v>
      </c>
      <c r="O198" s="5">
        <v>9028.599609375</v>
      </c>
      <c r="P198" s="5">
        <v>1.7610704526305199E-4</v>
      </c>
      <c r="Q198" s="5">
        <v>4.501823423197493E-5</v>
      </c>
    </row>
    <row r="199" spans="1:17" x14ac:dyDescent="0.3">
      <c r="A199" s="5" t="str">
        <f t="shared" si="3"/>
        <v>High efficiency induction cooking_RESTAURANT</v>
      </c>
      <c r="B199" s="5" t="s">
        <v>181</v>
      </c>
      <c r="C199" s="5" t="s">
        <v>144</v>
      </c>
      <c r="D199" s="5" t="s">
        <v>180</v>
      </c>
      <c r="E199" s="5" t="s">
        <v>176</v>
      </c>
      <c r="F199" s="5" t="s">
        <v>21</v>
      </c>
      <c r="G199" s="5">
        <v>44.019586626438965</v>
      </c>
      <c r="H199" s="5">
        <v>106.57679171898027</v>
      </c>
      <c r="I199" s="5">
        <v>707676.09195975913</v>
      </c>
      <c r="J199" s="5">
        <v>44.313586626438976</v>
      </c>
      <c r="K199" s="5">
        <v>107.29079171898027</v>
      </c>
      <c r="L199" s="5">
        <v>710987.37195975508</v>
      </c>
      <c r="M199" s="5">
        <v>0.71399998664855957</v>
      </c>
      <c r="N199" s="5">
        <v>0.29399999976158142</v>
      </c>
      <c r="O199" s="5">
        <v>3311.280029296875</v>
      </c>
      <c r="P199" s="5">
        <v>2.15626583667472E-4</v>
      </c>
      <c r="Q199" s="5">
        <v>8.8787419372238219E-5</v>
      </c>
    </row>
    <row r="200" spans="1:17" x14ac:dyDescent="0.3">
      <c r="A200" s="5" t="str">
        <f t="shared" si="3"/>
        <v>Commercial Steam Cookers (Energy Star)_RESTAURANT</v>
      </c>
      <c r="B200" s="5" t="s">
        <v>182</v>
      </c>
      <c r="C200" s="5" t="s">
        <v>144</v>
      </c>
      <c r="D200" s="5" t="s">
        <v>183</v>
      </c>
      <c r="E200" s="5" t="s">
        <v>176</v>
      </c>
      <c r="F200" s="5" t="s">
        <v>21</v>
      </c>
      <c r="G200" s="5">
        <v>44.081328561922838</v>
      </c>
      <c r="H200" s="5">
        <v>106.89079171898025</v>
      </c>
      <c r="I200" s="5">
        <v>708265.13195975777</v>
      </c>
      <c r="J200" s="5">
        <v>44.313586626438976</v>
      </c>
      <c r="K200" s="5">
        <v>107.29079171898027</v>
      </c>
      <c r="L200" s="5">
        <v>710987.37195975508</v>
      </c>
      <c r="M200" s="5">
        <v>0.40000000596046448</v>
      </c>
      <c r="N200" s="5">
        <v>0.23225806653499603</v>
      </c>
      <c r="O200" s="5">
        <v>2722.239990234375</v>
      </c>
      <c r="P200" s="5">
        <v>1.46937818499282E-4</v>
      </c>
      <c r="Q200" s="5">
        <v>8.5318730270955712E-5</v>
      </c>
    </row>
    <row r="201" spans="1:17" x14ac:dyDescent="0.3">
      <c r="A201" s="5" t="str">
        <f t="shared" si="3"/>
        <v>High efficiency fryers (Energy Star)_RESTAURANT</v>
      </c>
      <c r="B201" s="5" t="s">
        <v>184</v>
      </c>
      <c r="C201" s="5" t="s">
        <v>144</v>
      </c>
      <c r="D201" s="5" t="s">
        <v>185</v>
      </c>
      <c r="E201" s="5" t="s">
        <v>176</v>
      </c>
      <c r="F201" s="5" t="s">
        <v>21</v>
      </c>
      <c r="G201" s="5">
        <v>42.896175098823029</v>
      </c>
      <c r="H201" s="5">
        <v>102.7071731772232</v>
      </c>
      <c r="I201" s="5">
        <v>682710.5072261109</v>
      </c>
      <c r="J201" s="5">
        <v>44.313586626438976</v>
      </c>
      <c r="K201" s="5">
        <v>107.29079171898027</v>
      </c>
      <c r="L201" s="5">
        <v>710987.37195975508</v>
      </c>
      <c r="M201" s="5">
        <v>4.5836186408996582</v>
      </c>
      <c r="N201" s="5">
        <v>1.4174115657806396</v>
      </c>
      <c r="O201" s="5">
        <v>28276.865234375</v>
      </c>
      <c r="P201" s="5">
        <v>1.6209782916121185E-4</v>
      </c>
      <c r="Q201" s="5">
        <v>5.0126192945754156E-5</v>
      </c>
    </row>
    <row r="202" spans="1:17" x14ac:dyDescent="0.3">
      <c r="A202" s="5" t="str">
        <f t="shared" si="3"/>
        <v>Connectionless (Boilerless) Steamers_RESTAURANT</v>
      </c>
      <c r="B202" s="5" t="s">
        <v>186</v>
      </c>
      <c r="C202" s="5" t="s">
        <v>144</v>
      </c>
      <c r="D202" s="5" t="s">
        <v>183</v>
      </c>
      <c r="E202" s="5" t="s">
        <v>176</v>
      </c>
      <c r="F202" s="5" t="s">
        <v>21</v>
      </c>
      <c r="G202" s="5">
        <v>44.034876949019612</v>
      </c>
      <c r="H202" s="5">
        <v>106.81079171898027</v>
      </c>
      <c r="I202" s="5">
        <v>707720.6839597557</v>
      </c>
      <c r="J202" s="5">
        <v>44.313586626438976</v>
      </c>
      <c r="K202" s="5">
        <v>107.29079171898027</v>
      </c>
      <c r="L202" s="5">
        <v>710987.37195975508</v>
      </c>
      <c r="M202" s="5">
        <v>0.47999998927116394</v>
      </c>
      <c r="N202" s="5">
        <v>0.27870967984199524</v>
      </c>
      <c r="O202" s="5">
        <v>3266.68798828125</v>
      </c>
      <c r="P202" s="5">
        <v>1.46937818499282E-4</v>
      </c>
      <c r="Q202" s="5">
        <v>8.5318730270955712E-5</v>
      </c>
    </row>
    <row r="203" spans="1:17" x14ac:dyDescent="0.3">
      <c r="A203" s="5" t="str">
        <f t="shared" si="3"/>
        <v>High Efficiency Combination Oven - Energy Star_RESTAURANT</v>
      </c>
      <c r="B203" s="5" t="s">
        <v>187</v>
      </c>
      <c r="C203" s="5" t="s">
        <v>144</v>
      </c>
      <c r="D203" s="5" t="s">
        <v>188</v>
      </c>
      <c r="E203" s="5" t="s">
        <v>176</v>
      </c>
      <c r="F203" s="5" t="s">
        <v>21</v>
      </c>
      <c r="G203" s="5">
        <v>43.499704784346804</v>
      </c>
      <c r="H203" s="5">
        <v>105.73547923397368</v>
      </c>
      <c r="I203" s="5">
        <v>701409.61750255746</v>
      </c>
      <c r="J203" s="5">
        <v>44.313586626438976</v>
      </c>
      <c r="K203" s="5">
        <v>107.29079171898027</v>
      </c>
      <c r="L203" s="5">
        <v>710987.37195975508</v>
      </c>
      <c r="M203" s="5">
        <v>1.5553125143051147</v>
      </c>
      <c r="N203" s="5">
        <v>0.81388181447982788</v>
      </c>
      <c r="O203" s="5">
        <v>9577.7548828125</v>
      </c>
      <c r="P203" s="5">
        <v>1.6238800890278071E-4</v>
      </c>
      <c r="Q203" s="5">
        <v>8.4976265497971326E-5</v>
      </c>
    </row>
    <row r="204" spans="1:17" x14ac:dyDescent="0.3">
      <c r="A204" s="5" t="str">
        <f t="shared" ref="A204:A238" si="4">B204&amp;"_"&amp;C204</f>
        <v>Energy Star commercial dishwasher_RESTAURANT</v>
      </c>
      <c r="B204" s="5" t="s">
        <v>189</v>
      </c>
      <c r="C204" s="5" t="s">
        <v>144</v>
      </c>
      <c r="D204" s="5" t="s">
        <v>190</v>
      </c>
      <c r="E204" s="5" t="s">
        <v>191</v>
      </c>
      <c r="F204" s="5" t="s">
        <v>21</v>
      </c>
      <c r="G204" s="5">
        <v>33.290303431952985</v>
      </c>
      <c r="H204" s="5">
        <v>113.18051790001134</v>
      </c>
      <c r="I204" s="5">
        <v>751634.46625145804</v>
      </c>
      <c r="J204" s="5">
        <v>33.290234970730644</v>
      </c>
      <c r="K204" s="5">
        <v>113.82400135905523</v>
      </c>
      <c r="L204" s="5">
        <v>760502.58766219579</v>
      </c>
      <c r="M204" s="5">
        <v>0.64348345994949341</v>
      </c>
      <c r="N204" s="5">
        <v>-6.8461224145721644E-5</v>
      </c>
      <c r="O204" s="5">
        <v>8868.12109375</v>
      </c>
      <c r="P204" s="5">
        <v>7.2561422712169588E-5</v>
      </c>
      <c r="Q204" s="5">
        <v>-7.7199242554115699E-9</v>
      </c>
    </row>
    <row r="205" spans="1:17" x14ac:dyDescent="0.3">
      <c r="A205" s="5" t="str">
        <f t="shared" si="4"/>
        <v>Anti-Sweat Heat Control-Humidistat_RESTAURANT</v>
      </c>
      <c r="B205" s="5" t="s">
        <v>95</v>
      </c>
      <c r="C205" s="5" t="s">
        <v>144</v>
      </c>
      <c r="D205" s="5" t="s">
        <v>79</v>
      </c>
      <c r="E205" s="5" t="s">
        <v>74</v>
      </c>
      <c r="F205" s="5" t="s">
        <v>23</v>
      </c>
      <c r="G205" s="5">
        <v>42.450956824112779</v>
      </c>
      <c r="H205" s="5">
        <v>110.17369668390035</v>
      </c>
      <c r="I205" s="5">
        <v>743489.65776687476</v>
      </c>
      <c r="J205" s="5">
        <v>42.526505211209553</v>
      </c>
      <c r="K205" s="5">
        <v>110.26389023228745</v>
      </c>
      <c r="L205" s="5">
        <v>744185.29976687336</v>
      </c>
      <c r="M205" s="5">
        <v>9.0193547308444977E-2</v>
      </c>
      <c r="N205" s="5">
        <v>7.5548388063907623E-2</v>
      </c>
      <c r="O205" s="5">
        <v>695.64202880859375</v>
      </c>
      <c r="P205" s="5">
        <v>1.2965511996299028E-4</v>
      </c>
      <c r="Q205" s="5">
        <v>1.0860239126486704E-4</v>
      </c>
    </row>
    <row r="206" spans="1:17" x14ac:dyDescent="0.3">
      <c r="A206" s="5" t="str">
        <f t="shared" si="4"/>
        <v>ECM Case Motors_RESTAURANT</v>
      </c>
      <c r="B206" s="5" t="s">
        <v>85</v>
      </c>
      <c r="C206" s="5" t="s">
        <v>144</v>
      </c>
      <c r="D206" s="5" t="s">
        <v>79</v>
      </c>
      <c r="E206" s="5" t="s">
        <v>74</v>
      </c>
      <c r="F206" s="5" t="s">
        <v>23</v>
      </c>
      <c r="G206" s="5">
        <v>42.299860049919239</v>
      </c>
      <c r="H206" s="5">
        <v>109.99330958712613</v>
      </c>
      <c r="I206" s="5">
        <v>742098.37376687594</v>
      </c>
      <c r="J206" s="5">
        <v>42.526505211209553</v>
      </c>
      <c r="K206" s="5">
        <v>110.26389023228745</v>
      </c>
      <c r="L206" s="5">
        <v>744185.29976687336</v>
      </c>
      <c r="M206" s="5">
        <v>0.27058064937591553</v>
      </c>
      <c r="N206" s="5">
        <v>0.22664515674114227</v>
      </c>
      <c r="O206" s="5">
        <v>2086.926025390625</v>
      </c>
      <c r="P206" s="5">
        <v>1.2965511996299028E-4</v>
      </c>
      <c r="Q206" s="5">
        <v>1.0860239126486704E-4</v>
      </c>
    </row>
    <row r="207" spans="1:17" x14ac:dyDescent="0.3">
      <c r="A207" s="5" t="str">
        <f t="shared" si="4"/>
        <v>Glass or Acrylic Doors: low temperature case_RESTAURANT</v>
      </c>
      <c r="B207" s="5" t="s">
        <v>92</v>
      </c>
      <c r="C207" s="5" t="s">
        <v>144</v>
      </c>
      <c r="D207" s="5" t="s">
        <v>76</v>
      </c>
      <c r="E207" s="5" t="s">
        <v>74</v>
      </c>
      <c r="F207" s="5" t="s">
        <v>23</v>
      </c>
      <c r="G207" s="5">
        <v>42.481176178951493</v>
      </c>
      <c r="H207" s="5">
        <v>110.20977410325519</v>
      </c>
      <c r="I207" s="5">
        <v>743767.91456687218</v>
      </c>
      <c r="J207" s="5">
        <v>42.526505211209553</v>
      </c>
      <c r="K207" s="5">
        <v>110.26389023228745</v>
      </c>
      <c r="L207" s="5">
        <v>744185.29976687336</v>
      </c>
      <c r="M207" s="5">
        <v>5.4116129875183105E-2</v>
      </c>
      <c r="N207" s="5">
        <v>4.5329030603170395E-2</v>
      </c>
      <c r="O207" s="5">
        <v>417.38519287109375</v>
      </c>
      <c r="P207" s="5">
        <v>1.2965511996299028E-4</v>
      </c>
      <c r="Q207" s="5">
        <v>1.0860239126486704E-4</v>
      </c>
    </row>
    <row r="208" spans="1:17" x14ac:dyDescent="0.3">
      <c r="A208" s="5" t="str">
        <f t="shared" si="4"/>
        <v>Economizer for Walk-in Coolers_RESTAURANT</v>
      </c>
      <c r="B208" s="5" t="s">
        <v>90</v>
      </c>
      <c r="C208" s="5" t="s">
        <v>144</v>
      </c>
      <c r="D208" s="5" t="s">
        <v>79</v>
      </c>
      <c r="E208" s="5" t="s">
        <v>74</v>
      </c>
      <c r="F208" s="5" t="s">
        <v>23</v>
      </c>
      <c r="G208" s="5">
        <v>42.447179404757932</v>
      </c>
      <c r="H208" s="5">
        <v>110.16918700648098</v>
      </c>
      <c r="I208" s="5">
        <v>743454.87566687551</v>
      </c>
      <c r="J208" s="5">
        <v>42.526505211209553</v>
      </c>
      <c r="K208" s="5">
        <v>110.26389023228745</v>
      </c>
      <c r="L208" s="5">
        <v>744185.29976687336</v>
      </c>
      <c r="M208" s="5">
        <v>9.4703227281570435E-2</v>
      </c>
      <c r="N208" s="5">
        <v>7.9325810074806213E-2</v>
      </c>
      <c r="O208" s="5">
        <v>730.424072265625</v>
      </c>
      <c r="P208" s="5">
        <v>1.2965513451490551E-4</v>
      </c>
      <c r="Q208" s="5">
        <v>1.0860240581678227E-4</v>
      </c>
    </row>
    <row r="209" spans="1:17" x14ac:dyDescent="0.3">
      <c r="A209" s="5" t="str">
        <f t="shared" si="4"/>
        <v>Auto-Closers for Cooler or Freezer Doors_RESTAURANT</v>
      </c>
      <c r="B209" s="5" t="s">
        <v>77</v>
      </c>
      <c r="C209" s="5" t="s">
        <v>144</v>
      </c>
      <c r="D209" s="5" t="s">
        <v>76</v>
      </c>
      <c r="E209" s="5" t="s">
        <v>74</v>
      </c>
      <c r="F209" s="5" t="s">
        <v>23</v>
      </c>
      <c r="G209" s="5">
        <v>42.481176178951493</v>
      </c>
      <c r="H209" s="5">
        <v>110.20977410325519</v>
      </c>
      <c r="I209" s="5">
        <v>743767.91456687218</v>
      </c>
      <c r="J209" s="5">
        <v>42.526505211209553</v>
      </c>
      <c r="K209" s="5">
        <v>110.26389023228745</v>
      </c>
      <c r="L209" s="5">
        <v>744185.29976687336</v>
      </c>
      <c r="M209" s="5">
        <v>5.4116129875183105E-2</v>
      </c>
      <c r="N209" s="5">
        <v>4.5329030603170395E-2</v>
      </c>
      <c r="O209" s="5">
        <v>417.38519287109375</v>
      </c>
      <c r="P209" s="5">
        <v>1.2965511996299028E-4</v>
      </c>
      <c r="Q209" s="5">
        <v>1.0860239126486704E-4</v>
      </c>
    </row>
    <row r="210" spans="1:17" x14ac:dyDescent="0.3">
      <c r="A210" s="5" t="str">
        <f t="shared" si="4"/>
        <v>High Efficiency Packaged Refrigeration Equip_RESTAURANT</v>
      </c>
      <c r="B210" s="5" t="s">
        <v>82</v>
      </c>
      <c r="C210" s="5" t="s">
        <v>144</v>
      </c>
      <c r="D210" s="5" t="s">
        <v>79</v>
      </c>
      <c r="E210" s="5" t="s">
        <v>74</v>
      </c>
      <c r="F210" s="5" t="s">
        <v>21</v>
      </c>
      <c r="G210" s="5">
        <v>42.209201985403112</v>
      </c>
      <c r="H210" s="5">
        <v>109.8850773290616</v>
      </c>
      <c r="I210" s="5">
        <v>741263.60336687299</v>
      </c>
      <c r="J210" s="5">
        <v>42.526505211209553</v>
      </c>
      <c r="K210" s="5">
        <v>110.26389023228745</v>
      </c>
      <c r="L210" s="5">
        <v>744185.29976687336</v>
      </c>
      <c r="M210" s="5">
        <v>0.37881290912628174</v>
      </c>
      <c r="N210" s="5">
        <v>0.31730324029922485</v>
      </c>
      <c r="O210" s="5">
        <v>2921.6962890625</v>
      </c>
      <c r="P210" s="5">
        <v>1.2965513451490551E-4</v>
      </c>
      <c r="Q210" s="5">
        <v>1.0860240581678227E-4</v>
      </c>
    </row>
    <row r="211" spans="1:17" x14ac:dyDescent="0.3">
      <c r="A211" s="5" t="str">
        <f t="shared" si="4"/>
        <v>LED Refrigerated Case Door Lighting_RESTAURANT</v>
      </c>
      <c r="B211" s="5" t="s">
        <v>84</v>
      </c>
      <c r="C211" s="5" t="s">
        <v>144</v>
      </c>
      <c r="D211" s="5" t="s">
        <v>76</v>
      </c>
      <c r="E211" s="5" t="s">
        <v>74</v>
      </c>
      <c r="F211" s="5" t="s">
        <v>21</v>
      </c>
      <c r="G211" s="5">
        <v>42.481176178951493</v>
      </c>
      <c r="H211" s="5">
        <v>110.20977410325519</v>
      </c>
      <c r="I211" s="5">
        <v>743767.91456687218</v>
      </c>
      <c r="J211" s="5">
        <v>42.526505211209553</v>
      </c>
      <c r="K211" s="5">
        <v>110.26389023228745</v>
      </c>
      <c r="L211" s="5">
        <v>744185.29976687336</v>
      </c>
      <c r="M211" s="5">
        <v>5.4116129875183105E-2</v>
      </c>
      <c r="N211" s="5">
        <v>4.5329030603170395E-2</v>
      </c>
      <c r="O211" s="5">
        <v>417.38519287109375</v>
      </c>
      <c r="P211" s="5">
        <v>1.2965511996299028E-4</v>
      </c>
      <c r="Q211" s="5">
        <v>1.0860239126486704E-4</v>
      </c>
    </row>
    <row r="212" spans="1:17" x14ac:dyDescent="0.3">
      <c r="A212" s="5" t="str">
        <f t="shared" si="4"/>
        <v>Strip Curtains_RESTAURANT</v>
      </c>
      <c r="B212" s="5" t="s">
        <v>93</v>
      </c>
      <c r="C212" s="5" t="s">
        <v>144</v>
      </c>
      <c r="D212" s="5" t="s">
        <v>79</v>
      </c>
      <c r="E212" s="5" t="s">
        <v>74</v>
      </c>
      <c r="F212" s="5" t="s">
        <v>23</v>
      </c>
      <c r="G212" s="5">
        <v>42.367853598306318</v>
      </c>
      <c r="H212" s="5">
        <v>110.07448378067454</v>
      </c>
      <c r="I212" s="5">
        <v>742724.45156687521</v>
      </c>
      <c r="J212" s="5">
        <v>42.526505211209553</v>
      </c>
      <c r="K212" s="5">
        <v>110.26389023228745</v>
      </c>
      <c r="L212" s="5">
        <v>744185.29976687336</v>
      </c>
      <c r="M212" s="5">
        <v>0.18940645456314087</v>
      </c>
      <c r="N212" s="5">
        <v>0.15865162014961243</v>
      </c>
      <c r="O212" s="5">
        <v>1460.84814453125</v>
      </c>
      <c r="P212" s="5">
        <v>1.2965513451490551E-4</v>
      </c>
      <c r="Q212" s="5">
        <v>1.0860240581678227E-4</v>
      </c>
    </row>
    <row r="213" spans="1:17" x14ac:dyDescent="0.3">
      <c r="A213" s="5" t="str">
        <f t="shared" si="4"/>
        <v>High Efficiency Glass Doors_RESTAURANT</v>
      </c>
      <c r="B213" s="5" t="s">
        <v>83</v>
      </c>
      <c r="C213" s="5" t="s">
        <v>144</v>
      </c>
      <c r="D213" s="5" t="s">
        <v>76</v>
      </c>
      <c r="E213" s="5" t="s">
        <v>74</v>
      </c>
      <c r="F213" s="5" t="s">
        <v>23</v>
      </c>
      <c r="G213" s="5">
        <v>42.481176178951493</v>
      </c>
      <c r="H213" s="5">
        <v>110.20977410325519</v>
      </c>
      <c r="I213" s="5">
        <v>743767.91456687218</v>
      </c>
      <c r="J213" s="5">
        <v>42.526505211209553</v>
      </c>
      <c r="K213" s="5">
        <v>110.26389023228745</v>
      </c>
      <c r="L213" s="5">
        <v>744185.29976687336</v>
      </c>
      <c r="M213" s="5">
        <v>5.4116129875183105E-2</v>
      </c>
      <c r="N213" s="5">
        <v>4.5329030603170395E-2</v>
      </c>
      <c r="O213" s="5">
        <v>417.38519287109375</v>
      </c>
      <c r="P213" s="5">
        <v>1.2965511996299028E-4</v>
      </c>
      <c r="Q213" s="5">
        <v>1.0860239126486704E-4</v>
      </c>
    </row>
    <row r="214" spans="1:17" x14ac:dyDescent="0.3">
      <c r="A214" s="5" t="str">
        <f t="shared" si="4"/>
        <v>Refrigerated Case Special Doors with low/no anti-sweat heat_RESTAURANT</v>
      </c>
      <c r="B214" s="5" t="s">
        <v>75</v>
      </c>
      <c r="C214" s="5" t="s">
        <v>144</v>
      </c>
      <c r="D214" s="5" t="s">
        <v>76</v>
      </c>
      <c r="E214" s="5" t="s">
        <v>74</v>
      </c>
      <c r="F214" s="5" t="s">
        <v>23</v>
      </c>
      <c r="G214" s="5">
        <v>42.367853598306318</v>
      </c>
      <c r="H214" s="5">
        <v>110.07448378067454</v>
      </c>
      <c r="I214" s="5">
        <v>742724.45156687521</v>
      </c>
      <c r="J214" s="5">
        <v>42.526505211209553</v>
      </c>
      <c r="K214" s="5">
        <v>110.26389023228745</v>
      </c>
      <c r="L214" s="5">
        <v>744185.29976687336</v>
      </c>
      <c r="M214" s="5">
        <v>0.18940645456314087</v>
      </c>
      <c r="N214" s="5">
        <v>0.15865162014961243</v>
      </c>
      <c r="O214" s="5">
        <v>1460.84814453125</v>
      </c>
      <c r="P214" s="5">
        <v>1.2965513451490551E-4</v>
      </c>
      <c r="Q214" s="5">
        <v>1.0860240581678227E-4</v>
      </c>
    </row>
    <row r="215" spans="1:17" x14ac:dyDescent="0.3">
      <c r="A215" s="5" t="str">
        <f t="shared" si="4"/>
        <v>Evaporator Fan ECMotor Controller on Walk-ins_RESTAURANT</v>
      </c>
      <c r="B215" s="5" t="s">
        <v>91</v>
      </c>
      <c r="C215" s="5" t="s">
        <v>144</v>
      </c>
      <c r="D215" s="5" t="s">
        <v>79</v>
      </c>
      <c r="E215" s="5" t="s">
        <v>74</v>
      </c>
      <c r="F215" s="5" t="s">
        <v>23</v>
      </c>
      <c r="G215" s="5">
        <v>42.367853598306318</v>
      </c>
      <c r="H215" s="5">
        <v>110.07448378067454</v>
      </c>
      <c r="I215" s="5">
        <v>742724.45156687521</v>
      </c>
      <c r="J215" s="5">
        <v>42.526505211209553</v>
      </c>
      <c r="K215" s="5">
        <v>110.26389023228745</v>
      </c>
      <c r="L215" s="5">
        <v>744185.29976687336</v>
      </c>
      <c r="M215" s="5">
        <v>0.18940645456314087</v>
      </c>
      <c r="N215" s="5">
        <v>0.15865162014961243</v>
      </c>
      <c r="O215" s="5">
        <v>1460.84814453125</v>
      </c>
      <c r="P215" s="5">
        <v>1.2965513451490551E-4</v>
      </c>
      <c r="Q215" s="5">
        <v>1.0860240581678227E-4</v>
      </c>
    </row>
    <row r="216" spans="1:17" x14ac:dyDescent="0.3">
      <c r="A216" s="5" t="str">
        <f t="shared" si="4"/>
        <v>High Efficiency Ice Makers - Energy Star_RESTAURANT</v>
      </c>
      <c r="B216" s="5" t="s">
        <v>192</v>
      </c>
      <c r="C216" s="5" t="s">
        <v>144</v>
      </c>
      <c r="D216" s="5" t="s">
        <v>79</v>
      </c>
      <c r="E216" s="5" t="s">
        <v>74</v>
      </c>
      <c r="F216" s="5" t="s">
        <v>21</v>
      </c>
      <c r="G216" s="5">
        <v>41.676585856370835</v>
      </c>
      <c r="H216" s="5">
        <v>109.24921281293258</v>
      </c>
      <c r="I216" s="5">
        <v>736359.32726687274</v>
      </c>
      <c r="J216" s="5">
        <v>42.526505211209553</v>
      </c>
      <c r="K216" s="5">
        <v>110.26389023228745</v>
      </c>
      <c r="L216" s="5">
        <v>744185.29976687336</v>
      </c>
      <c r="M216" s="5">
        <v>1.0146774053573608</v>
      </c>
      <c r="N216" s="5">
        <v>0.84991937875747681</v>
      </c>
      <c r="O216" s="5">
        <v>7825.97265625</v>
      </c>
      <c r="P216" s="5">
        <v>1.2965511996299028E-4</v>
      </c>
      <c r="Q216" s="5">
        <v>1.0860239854082465E-4</v>
      </c>
    </row>
    <row r="217" spans="1:17" x14ac:dyDescent="0.3">
      <c r="A217" s="5" t="str">
        <f t="shared" si="4"/>
        <v>High Efficiency Refrigeration Compressor_RESTAURANT</v>
      </c>
      <c r="B217" s="5" t="s">
        <v>96</v>
      </c>
      <c r="C217" s="5" t="s">
        <v>144</v>
      </c>
      <c r="D217" s="5" t="s">
        <v>79</v>
      </c>
      <c r="E217" s="5" t="s">
        <v>74</v>
      </c>
      <c r="F217" s="5" t="s">
        <v>23</v>
      </c>
      <c r="G217" s="5">
        <v>42.224311662822458</v>
      </c>
      <c r="H217" s="5">
        <v>109.90311603873906</v>
      </c>
      <c r="I217" s="5">
        <v>741402.73176687397</v>
      </c>
      <c r="J217" s="5">
        <v>42.526505211209553</v>
      </c>
      <c r="K217" s="5">
        <v>110.26389023228745</v>
      </c>
      <c r="L217" s="5">
        <v>744185.29976687336</v>
      </c>
      <c r="M217" s="5">
        <v>0.36077418923377991</v>
      </c>
      <c r="N217" s="5">
        <v>0.30219355225563049</v>
      </c>
      <c r="O217" s="5">
        <v>2782.568115234375</v>
      </c>
      <c r="P217" s="5">
        <v>1.2965511996299028E-4</v>
      </c>
      <c r="Q217" s="5">
        <v>1.0860239126486704E-4</v>
      </c>
    </row>
    <row r="218" spans="1:17" x14ac:dyDescent="0.3">
      <c r="A218" s="5" t="str">
        <f t="shared" si="4"/>
        <v>Commercial Solid Door Refrigerator &amp; Freezer (Energy Star)_RESTAURANT</v>
      </c>
      <c r="B218" s="5" t="s">
        <v>81</v>
      </c>
      <c r="C218" s="5" t="s">
        <v>144</v>
      </c>
      <c r="D218" s="5" t="s">
        <v>79</v>
      </c>
      <c r="E218" s="5" t="s">
        <v>74</v>
      </c>
      <c r="F218" s="5" t="s">
        <v>21</v>
      </c>
      <c r="G218" s="5">
        <v>42.367853598306318</v>
      </c>
      <c r="H218" s="5">
        <v>110.07448378067454</v>
      </c>
      <c r="I218" s="5">
        <v>742724.45156687521</v>
      </c>
      <c r="J218" s="5">
        <v>42.526505211209553</v>
      </c>
      <c r="K218" s="5">
        <v>110.26389023228745</v>
      </c>
      <c r="L218" s="5">
        <v>744185.29976687336</v>
      </c>
      <c r="M218" s="5">
        <v>0.18940645456314087</v>
      </c>
      <c r="N218" s="5">
        <v>0.15865162014961243</v>
      </c>
      <c r="O218" s="5">
        <v>1460.84814453125</v>
      </c>
      <c r="P218" s="5">
        <v>1.2965513451490551E-4</v>
      </c>
      <c r="Q218" s="5">
        <v>1.0860240581678227E-4</v>
      </c>
    </row>
    <row r="219" spans="1:17" x14ac:dyDescent="0.3">
      <c r="A219" s="5" t="str">
        <f t="shared" si="4"/>
        <v>Air curtain technology_RESTAURANT</v>
      </c>
      <c r="B219" s="5" t="s">
        <v>80</v>
      </c>
      <c r="C219" s="5" t="s">
        <v>144</v>
      </c>
      <c r="D219" s="5" t="s">
        <v>79</v>
      </c>
      <c r="E219" s="5" t="s">
        <v>74</v>
      </c>
      <c r="F219" s="5" t="s">
        <v>23</v>
      </c>
      <c r="G219" s="5">
        <v>42.45851166282246</v>
      </c>
      <c r="H219" s="5">
        <v>110.18271603873903</v>
      </c>
      <c r="I219" s="5">
        <v>743559.22196687432</v>
      </c>
      <c r="J219" s="5">
        <v>42.526505211209553</v>
      </c>
      <c r="K219" s="5">
        <v>110.26389023228745</v>
      </c>
      <c r="L219" s="5">
        <v>744185.29976687336</v>
      </c>
      <c r="M219" s="5">
        <v>8.1174194812774658E-2</v>
      </c>
      <c r="N219" s="5">
        <v>6.799355149269104E-2</v>
      </c>
      <c r="O219" s="5">
        <v>626.07781982421875</v>
      </c>
      <c r="P219" s="5">
        <v>1.2965511996299028E-4</v>
      </c>
      <c r="Q219" s="5">
        <v>1.0860239854082465E-4</v>
      </c>
    </row>
    <row r="220" spans="1:17" x14ac:dyDescent="0.3">
      <c r="A220" s="5" t="str">
        <f t="shared" si="4"/>
        <v>Food Service Refrigeration: Cooler/Freezer Door Gaskets_RESTAURANT</v>
      </c>
      <c r="B220" s="5" t="s">
        <v>97</v>
      </c>
      <c r="C220" s="5" t="s">
        <v>144</v>
      </c>
      <c r="D220" s="5" t="s">
        <v>79</v>
      </c>
      <c r="E220" s="5" t="s">
        <v>74</v>
      </c>
      <c r="F220" s="5" t="s">
        <v>23</v>
      </c>
      <c r="G220" s="5">
        <v>42.375408437015992</v>
      </c>
      <c r="H220" s="5">
        <v>110.08350313551324</v>
      </c>
      <c r="I220" s="5">
        <v>742794.01576687105</v>
      </c>
      <c r="J220" s="5">
        <v>42.526505211209553</v>
      </c>
      <c r="K220" s="5">
        <v>110.26389023228745</v>
      </c>
      <c r="L220" s="5">
        <v>744185.29976687336</v>
      </c>
      <c r="M220" s="5">
        <v>0.18038709461688995</v>
      </c>
      <c r="N220" s="5">
        <v>0.15109677612781525</v>
      </c>
      <c r="O220" s="5">
        <v>1391.2840576171875</v>
      </c>
      <c r="P220" s="5">
        <v>1.2965511996299028E-4</v>
      </c>
      <c r="Q220" s="5">
        <v>1.0860239126486704E-4</v>
      </c>
    </row>
    <row r="221" spans="1:17" x14ac:dyDescent="0.3">
      <c r="A221" s="5" t="str">
        <f t="shared" si="4"/>
        <v>Refrigerated Case Door Lighting - Electronic Ballasts_RESTAURANT</v>
      </c>
      <c r="B221" s="5" t="s">
        <v>89</v>
      </c>
      <c r="C221" s="5" t="s">
        <v>144</v>
      </c>
      <c r="D221" s="5" t="s">
        <v>76</v>
      </c>
      <c r="E221" s="5" t="s">
        <v>74</v>
      </c>
      <c r="F221" s="5" t="s">
        <v>21</v>
      </c>
      <c r="G221" s="5">
        <v>42.496285856370839</v>
      </c>
      <c r="H221" s="5">
        <v>110.22781281293261</v>
      </c>
      <c r="I221" s="5">
        <v>743907.04296687164</v>
      </c>
      <c r="J221" s="5">
        <v>42.526505211209553</v>
      </c>
      <c r="K221" s="5">
        <v>110.26389023228745</v>
      </c>
      <c r="L221" s="5">
        <v>744185.29976687336</v>
      </c>
      <c r="M221" s="5">
        <v>3.607742115855217E-2</v>
      </c>
      <c r="N221" s="5">
        <v>3.0219355598092079E-2</v>
      </c>
      <c r="O221" s="5">
        <v>278.25680541992187</v>
      </c>
      <c r="P221" s="5">
        <v>1.2965511996299028E-4</v>
      </c>
      <c r="Q221" s="5">
        <v>1.0860239854082465E-4</v>
      </c>
    </row>
    <row r="222" spans="1:17" x14ac:dyDescent="0.3">
      <c r="A222" s="5" t="str">
        <f t="shared" si="4"/>
        <v>Insulation for bare suction lines_RESTAURANT</v>
      </c>
      <c r="B222" s="5" t="s">
        <v>71</v>
      </c>
      <c r="C222" s="5" t="s">
        <v>144</v>
      </c>
      <c r="D222" s="5" t="s">
        <v>79</v>
      </c>
      <c r="E222" s="5" t="s">
        <v>74</v>
      </c>
      <c r="F222" s="5" t="s">
        <v>23</v>
      </c>
      <c r="G222" s="5">
        <v>41.774798759596642</v>
      </c>
      <c r="H222" s="5">
        <v>109.36646442583582</v>
      </c>
      <c r="I222" s="5">
        <v>737263.66186687443</v>
      </c>
      <c r="J222" s="5">
        <v>42.526505211209553</v>
      </c>
      <c r="K222" s="5">
        <v>110.26389023228745</v>
      </c>
      <c r="L222" s="5">
        <v>744185.29976687336</v>
      </c>
      <c r="M222" s="5">
        <v>0.89742583036422729</v>
      </c>
      <c r="N222" s="5">
        <v>0.75170648097991943</v>
      </c>
      <c r="O222" s="5">
        <v>6921.6376953125</v>
      </c>
      <c r="P222" s="5">
        <v>1.2965513451490551E-4</v>
      </c>
      <c r="Q222" s="5">
        <v>1.0860240581678227E-4</v>
      </c>
    </row>
    <row r="223" spans="1:17" x14ac:dyDescent="0.3">
      <c r="A223" s="5" t="str">
        <f t="shared" si="4"/>
        <v>EnergySmart Schools_EDUCATION</v>
      </c>
      <c r="B223" s="5" t="s">
        <v>164</v>
      </c>
      <c r="C223" s="5" t="s">
        <v>193</v>
      </c>
      <c r="D223" s="5" t="s">
        <v>165</v>
      </c>
      <c r="E223" s="5" t="s">
        <v>165</v>
      </c>
      <c r="F223" s="5" t="s">
        <v>23</v>
      </c>
      <c r="G223" s="5">
        <v>288.50027875177528</v>
      </c>
      <c r="H223" s="5">
        <v>55.681477652903887</v>
      </c>
      <c r="I223" s="5">
        <v>892763.15849163348</v>
      </c>
      <c r="J223" s="5">
        <v>294.85077727839405</v>
      </c>
      <c r="K223" s="5">
        <v>114.88848858774588</v>
      </c>
      <c r="L223" s="5">
        <v>1034172.2675486392</v>
      </c>
      <c r="M223" s="5">
        <v>59.207012176513672</v>
      </c>
      <c r="N223" s="5">
        <v>6.3504986763000488</v>
      </c>
      <c r="O223" s="5">
        <v>141409.109375</v>
      </c>
      <c r="P223" s="5">
        <v>4.186930600553751E-4</v>
      </c>
      <c r="Q223" s="5">
        <v>4.4908694690093398E-5</v>
      </c>
    </row>
    <row r="224" spans="1:17" x14ac:dyDescent="0.3">
      <c r="A224" s="5" t="str">
        <f t="shared" si="4"/>
        <v>Tinted Glass_SMALL OFFICE</v>
      </c>
      <c r="B224" s="5" t="s">
        <v>48</v>
      </c>
      <c r="C224" s="5" t="s">
        <v>57</v>
      </c>
      <c r="D224" s="5" t="s">
        <v>19</v>
      </c>
      <c r="E224" s="5" t="s">
        <v>20</v>
      </c>
      <c r="F224" s="5" t="s">
        <v>23</v>
      </c>
      <c r="G224" s="5">
        <v>78.196384373730851</v>
      </c>
      <c r="H224" s="5">
        <v>180.07888444746672</v>
      </c>
      <c r="I224" s="5">
        <v>879797.78199425037</v>
      </c>
      <c r="J224" s="5">
        <v>78.196384373730851</v>
      </c>
      <c r="K224" s="5">
        <v>201.65052588479523</v>
      </c>
      <c r="L224" s="5">
        <v>963950.46946392907</v>
      </c>
      <c r="M224" s="5">
        <v>21.57164192199707</v>
      </c>
      <c r="N224" s="5">
        <v>0</v>
      </c>
      <c r="O224" s="5">
        <v>84152.6875</v>
      </c>
      <c r="P224" s="5">
        <v>2.5633932091295719E-4</v>
      </c>
      <c r="Q224" s="5">
        <v>0</v>
      </c>
    </row>
    <row r="225" spans="1:17" x14ac:dyDescent="0.3">
      <c r="A225" s="5" t="str">
        <f t="shared" si="4"/>
        <v>Window Film_SMALL OFFICE</v>
      </c>
      <c r="B225" s="5" t="s">
        <v>44</v>
      </c>
      <c r="C225" s="5" t="s">
        <v>57</v>
      </c>
      <c r="D225" s="5" t="s">
        <v>19</v>
      </c>
      <c r="E225" s="5" t="s">
        <v>20</v>
      </c>
      <c r="F225" s="5" t="s">
        <v>23</v>
      </c>
      <c r="G225" s="5">
        <v>78.196384373730851</v>
      </c>
      <c r="H225" s="5">
        <v>180.07888444746672</v>
      </c>
      <c r="I225" s="5">
        <v>879797.78199425037</v>
      </c>
      <c r="J225" s="5">
        <v>78.196384373730851</v>
      </c>
      <c r="K225" s="5">
        <v>201.65052588479523</v>
      </c>
      <c r="L225" s="5">
        <v>963950.46946392907</v>
      </c>
      <c r="M225" s="5">
        <v>21.57164192199707</v>
      </c>
      <c r="N225" s="5">
        <v>0</v>
      </c>
      <c r="O225" s="5">
        <v>84152.6875</v>
      </c>
      <c r="P225" s="5">
        <v>2.5633932091295719E-4</v>
      </c>
      <c r="Q225" s="5">
        <v>0</v>
      </c>
    </row>
    <row r="226" spans="1:17" x14ac:dyDescent="0.3">
      <c r="A226" s="5" t="str">
        <f t="shared" si="4"/>
        <v>Window Film_RETAIL</v>
      </c>
      <c r="B226" s="5" t="s">
        <v>44</v>
      </c>
      <c r="C226" s="5" t="s">
        <v>52</v>
      </c>
      <c r="D226" s="5" t="s">
        <v>19</v>
      </c>
      <c r="E226" s="5" t="s">
        <v>27</v>
      </c>
      <c r="F226" s="5" t="s">
        <v>23</v>
      </c>
      <c r="G226" s="5">
        <v>236.52283493757852</v>
      </c>
      <c r="H226" s="5">
        <v>350.04542993664461</v>
      </c>
      <c r="I226" s="5">
        <v>1916595.6360698789</v>
      </c>
      <c r="J226" s="5">
        <v>236.29015875444318</v>
      </c>
      <c r="K226" s="5">
        <v>350.98411151576187</v>
      </c>
      <c r="L226" s="5">
        <v>1919052.0119271213</v>
      </c>
      <c r="M226" s="5">
        <v>0.93868160247802734</v>
      </c>
      <c r="N226" s="5">
        <v>-0.2326761782169342</v>
      </c>
      <c r="O226" s="5">
        <v>2456.3759765625</v>
      </c>
      <c r="P226" s="5">
        <v>3.8214086089283228E-4</v>
      </c>
      <c r="Q226" s="5">
        <v>-9.4723356596659869E-5</v>
      </c>
    </row>
    <row r="227" spans="1:17" x14ac:dyDescent="0.3">
      <c r="A227" s="5" t="str">
        <f t="shared" si="4"/>
        <v>High Efficiency Heat Pump - Air Cooled 14 SEER_RETAIL</v>
      </c>
      <c r="B227" s="5" t="s">
        <v>195</v>
      </c>
      <c r="C227" s="5" t="s">
        <v>52</v>
      </c>
      <c r="D227" s="5" t="s">
        <v>19</v>
      </c>
      <c r="E227" s="5" t="s">
        <v>27</v>
      </c>
      <c r="F227" s="5" t="s">
        <v>21</v>
      </c>
      <c r="G227" s="5">
        <v>236.27698473706042</v>
      </c>
      <c r="H227" s="5">
        <v>315.00332258123285</v>
      </c>
      <c r="I227" s="5">
        <v>1846709.7138471908</v>
      </c>
      <c r="J227" s="5">
        <v>236.29015875444318</v>
      </c>
      <c r="K227" s="5">
        <v>350.98411151576187</v>
      </c>
      <c r="L227" s="5">
        <v>1919052.0119271213</v>
      </c>
      <c r="M227" s="5">
        <v>35.980789184570313</v>
      </c>
      <c r="N227" s="5">
        <v>1.3174016959965229E-2</v>
      </c>
      <c r="O227" s="5">
        <v>72342.296875</v>
      </c>
      <c r="P227" s="5">
        <v>4.9736863002181053E-4</v>
      </c>
      <c r="Q227" s="5">
        <v>1.821067030505219E-7</v>
      </c>
    </row>
    <row r="228" spans="1:17" x14ac:dyDescent="0.3">
      <c r="A228" s="5" t="str">
        <f t="shared" si="4"/>
        <v>Reduction/Optimization of Outside Air Ventilation_RETAIL</v>
      </c>
      <c r="B228" s="5" t="s">
        <v>50</v>
      </c>
      <c r="C228" s="5" t="s">
        <v>52</v>
      </c>
      <c r="D228" s="5" t="s">
        <v>19</v>
      </c>
      <c r="E228" s="5" t="s">
        <v>27</v>
      </c>
      <c r="F228" s="5" t="s">
        <v>23</v>
      </c>
      <c r="G228" s="5">
        <v>211.80136285409753</v>
      </c>
      <c r="H228" s="5">
        <v>336.01985739078566</v>
      </c>
      <c r="I228" s="5">
        <v>1867342.2021070987</v>
      </c>
      <c r="J228" s="5">
        <v>236.29015875444318</v>
      </c>
      <c r="K228" s="5">
        <v>350.98411151576187</v>
      </c>
      <c r="L228" s="5">
        <v>1919052.0119271213</v>
      </c>
      <c r="M228" s="5">
        <v>14.964254379272461</v>
      </c>
      <c r="N228" s="5">
        <v>24.488796234130859</v>
      </c>
      <c r="O228" s="5">
        <v>51709.80859375</v>
      </c>
      <c r="P228" s="5">
        <v>2.8938907780684531E-4</v>
      </c>
      <c r="Q228" s="5">
        <v>4.7358125448226929E-4</v>
      </c>
    </row>
    <row r="229" spans="1:17" x14ac:dyDescent="0.3">
      <c r="A229" s="5" t="str">
        <f t="shared" si="4"/>
        <v>Light Colored Roofs and Walls/Cool Roofs_RETAIL</v>
      </c>
      <c r="B229" s="5" t="s">
        <v>41</v>
      </c>
      <c r="C229" s="5" t="s">
        <v>52</v>
      </c>
      <c r="D229" s="5" t="s">
        <v>19</v>
      </c>
      <c r="E229" s="5" t="s">
        <v>27</v>
      </c>
      <c r="F229" s="5" t="s">
        <v>23</v>
      </c>
      <c r="G229" s="5">
        <v>239.25223627703804</v>
      </c>
      <c r="H229" s="5">
        <v>339.19673860402003</v>
      </c>
      <c r="I229" s="5">
        <v>1891305.2587272271</v>
      </c>
      <c r="J229" s="5">
        <v>236.29015875444318</v>
      </c>
      <c r="K229" s="5">
        <v>350.98411151576187</v>
      </c>
      <c r="L229" s="5">
        <v>1919052.0119271213</v>
      </c>
      <c r="M229" s="5">
        <v>11.787372589111328</v>
      </c>
      <c r="N229" s="5">
        <v>-2.9620776176452637</v>
      </c>
      <c r="O229" s="5">
        <v>27746.75390625</v>
      </c>
      <c r="P229" s="5">
        <v>4.2481988202780485E-4</v>
      </c>
      <c r="Q229" s="5">
        <v>0</v>
      </c>
    </row>
    <row r="230" spans="1:17" x14ac:dyDescent="0.3">
      <c r="A230" s="5" t="str">
        <f t="shared" si="4"/>
        <v>Commercial Windows, 2012 IECC Standard, SHGC 0.25_RETAIL</v>
      </c>
      <c r="B230" s="5" t="s">
        <v>49</v>
      </c>
      <c r="C230" s="5" t="s">
        <v>52</v>
      </c>
      <c r="D230" s="5" t="s">
        <v>19</v>
      </c>
      <c r="E230" s="5" t="s">
        <v>27</v>
      </c>
      <c r="F230" s="5" t="s">
        <v>23</v>
      </c>
      <c r="G230" s="5">
        <v>236.2769440736563</v>
      </c>
      <c r="H230" s="5">
        <v>349.80224304063773</v>
      </c>
      <c r="I230" s="5">
        <v>1915872.4072889185</v>
      </c>
      <c r="J230" s="5">
        <v>236.29015875444318</v>
      </c>
      <c r="K230" s="5">
        <v>350.98411151576187</v>
      </c>
      <c r="L230" s="5">
        <v>1919052.0119271213</v>
      </c>
      <c r="M230" s="5">
        <v>1.1818684339523315</v>
      </c>
      <c r="N230" s="5">
        <v>1.321468036621809E-2</v>
      </c>
      <c r="O230" s="5">
        <v>3179.604736328125</v>
      </c>
      <c r="P230" s="5">
        <v>3.7170294672250748E-4</v>
      </c>
      <c r="Q230" s="5">
        <v>4.1560765566828195E-6</v>
      </c>
    </row>
    <row r="231" spans="1:17" x14ac:dyDescent="0.3">
      <c r="A231" s="5" t="str">
        <f t="shared" si="4"/>
        <v>Outside Air Economizer_RETAIL</v>
      </c>
      <c r="B231" s="5" t="s">
        <v>38</v>
      </c>
      <c r="C231" s="5" t="s">
        <v>52</v>
      </c>
      <c r="D231" s="5" t="s">
        <v>19</v>
      </c>
      <c r="E231" s="5" t="s">
        <v>27</v>
      </c>
      <c r="F231" s="5" t="s">
        <v>23</v>
      </c>
      <c r="G231" s="5">
        <v>236.25081772412457</v>
      </c>
      <c r="H231" s="5">
        <v>352.28968192983848</v>
      </c>
      <c r="I231" s="5">
        <v>1913206.3499103214</v>
      </c>
      <c r="J231" s="5">
        <v>236.29015875444318</v>
      </c>
      <c r="K231" s="5">
        <v>350.98411151576187</v>
      </c>
      <c r="L231" s="5">
        <v>1919052.0119271213</v>
      </c>
      <c r="M231" s="5">
        <v>-1.3055703639984131</v>
      </c>
      <c r="N231" s="5">
        <v>3.9341028779745102E-2</v>
      </c>
      <c r="O231" s="5">
        <v>5845.662109375</v>
      </c>
      <c r="P231" s="5">
        <v>-2.2334003006108105E-4</v>
      </c>
      <c r="Q231" s="5">
        <v>6.7299524744157679E-6</v>
      </c>
    </row>
    <row r="232" spans="1:17" x14ac:dyDescent="0.3">
      <c r="A232" s="5" t="str">
        <f t="shared" si="4"/>
        <v>Energy Management System_RETAIL</v>
      </c>
      <c r="B232" s="5" t="s">
        <v>28</v>
      </c>
      <c r="C232" s="5" t="s">
        <v>52</v>
      </c>
      <c r="D232" s="5" t="s">
        <v>19</v>
      </c>
      <c r="E232" s="5" t="s">
        <v>27</v>
      </c>
      <c r="F232" s="5" t="s">
        <v>23</v>
      </c>
      <c r="G232" s="5">
        <v>223.43379853018254</v>
      </c>
      <c r="H232" s="5">
        <v>323.02274705977305</v>
      </c>
      <c r="I232" s="5">
        <v>1811903.9889621192</v>
      </c>
      <c r="J232" s="5">
        <v>236.29015875444318</v>
      </c>
      <c r="K232" s="5">
        <v>350.98411151576187</v>
      </c>
      <c r="L232" s="5">
        <v>1919052.0119271213</v>
      </c>
      <c r="M232" s="5">
        <v>27.96136474609375</v>
      </c>
      <c r="N232" s="5">
        <v>12.85636043548584</v>
      </c>
      <c r="O232" s="5">
        <v>107148.0234375</v>
      </c>
      <c r="P232" s="5">
        <v>2.6096016517840326E-4</v>
      </c>
      <c r="Q232" s="5">
        <v>1.1998691479675472E-4</v>
      </c>
    </row>
    <row r="233" spans="1:17" x14ac:dyDescent="0.3">
      <c r="A233" s="5" t="str">
        <f t="shared" si="4"/>
        <v>Large Commercial Building Re-Commissioning_RETAIL</v>
      </c>
      <c r="B233" s="5" t="s">
        <v>42</v>
      </c>
      <c r="C233" s="5" t="s">
        <v>52</v>
      </c>
      <c r="D233" s="5" t="s">
        <v>19</v>
      </c>
      <c r="E233" s="5" t="s">
        <v>27</v>
      </c>
      <c r="F233" s="5" t="s">
        <v>23</v>
      </c>
      <c r="G233" s="5">
        <v>185.96703420798556</v>
      </c>
      <c r="H233" s="5">
        <v>325.01225592282361</v>
      </c>
      <c r="I233" s="5">
        <v>1834931.7022034149</v>
      </c>
      <c r="J233" s="5">
        <v>236.29015875444318</v>
      </c>
      <c r="K233" s="5">
        <v>350.98411151576187</v>
      </c>
      <c r="L233" s="5">
        <v>1919052.0119271213</v>
      </c>
      <c r="M233" s="5">
        <v>25.971855163574219</v>
      </c>
      <c r="N233" s="5">
        <v>50.323123931884766</v>
      </c>
      <c r="O233" s="5">
        <v>84120.3125</v>
      </c>
      <c r="P233" s="5">
        <v>3.0874653020873666E-4</v>
      </c>
      <c r="Q233" s="5">
        <v>5.9822795446962118E-4</v>
      </c>
    </row>
    <row r="234" spans="1:17" x14ac:dyDescent="0.3">
      <c r="A234" s="5" t="str">
        <f t="shared" si="4"/>
        <v>ASD HVAC Fan_RETAIL</v>
      </c>
      <c r="B234" s="5" t="s">
        <v>166</v>
      </c>
      <c r="C234" s="5" t="s">
        <v>52</v>
      </c>
      <c r="D234" s="5" t="s">
        <v>19</v>
      </c>
      <c r="E234" s="5" t="s">
        <v>27</v>
      </c>
      <c r="F234" s="5" t="s">
        <v>23</v>
      </c>
      <c r="G234" s="5">
        <v>234.49461414672567</v>
      </c>
      <c r="H234" s="5">
        <v>344.96804459036838</v>
      </c>
      <c r="I234" s="5">
        <v>1877286.1196328849</v>
      </c>
      <c r="J234" s="5">
        <v>236.29015875444318</v>
      </c>
      <c r="K234" s="5">
        <v>350.98411151576187</v>
      </c>
      <c r="L234" s="5">
        <v>1919052.0119271213</v>
      </c>
      <c r="M234" s="5">
        <v>6.0160670280456543</v>
      </c>
      <c r="N234" s="5">
        <v>1.7955446243286133</v>
      </c>
      <c r="O234" s="5">
        <v>41765.890625</v>
      </c>
      <c r="P234" s="5">
        <v>1.4404258399736136E-4</v>
      </c>
      <c r="Q234" s="5">
        <v>4.2990694055333734E-5</v>
      </c>
    </row>
    <row r="235" spans="1:17" x14ac:dyDescent="0.3">
      <c r="A235" s="5" t="str">
        <f t="shared" si="4"/>
        <v>HVAC Diagnostic/Heat Pump Tune Up_RETAIL</v>
      </c>
      <c r="B235" s="5" t="s">
        <v>65</v>
      </c>
      <c r="C235" s="5" t="s">
        <v>52</v>
      </c>
      <c r="D235" s="5" t="s">
        <v>19</v>
      </c>
      <c r="E235" s="5" t="s">
        <v>27</v>
      </c>
      <c r="F235" s="5" t="s">
        <v>23</v>
      </c>
      <c r="G235" s="5">
        <v>232.94022082088094</v>
      </c>
      <c r="H235" s="5">
        <v>332.58204955449514</v>
      </c>
      <c r="I235" s="5">
        <v>1826362.1148465178</v>
      </c>
      <c r="J235" s="5">
        <v>236.29015875444318</v>
      </c>
      <c r="K235" s="5">
        <v>350.98411151576187</v>
      </c>
      <c r="L235" s="5">
        <v>1919052.0119271213</v>
      </c>
      <c r="M235" s="5">
        <v>18.402061462402344</v>
      </c>
      <c r="N235" s="5">
        <v>3.349937915802002</v>
      </c>
      <c r="O235" s="5">
        <v>92689.8984375</v>
      </c>
      <c r="P235" s="5">
        <v>1.9853362755384296E-4</v>
      </c>
      <c r="Q235" s="5">
        <v>3.6141347663942724E-5</v>
      </c>
    </row>
    <row r="236" spans="1:17" x14ac:dyDescent="0.3">
      <c r="A236" s="5" t="str">
        <f t="shared" si="4"/>
        <v>Tinted Glass_RETAIL</v>
      </c>
      <c r="B236" s="5" t="s">
        <v>48</v>
      </c>
      <c r="C236" s="5" t="s">
        <v>52</v>
      </c>
      <c r="D236" s="5" t="s">
        <v>19</v>
      </c>
      <c r="E236" s="5" t="s">
        <v>27</v>
      </c>
      <c r="F236" s="5" t="s">
        <v>23</v>
      </c>
      <c r="G236" s="5">
        <v>236.52283493757852</v>
      </c>
      <c r="H236" s="5">
        <v>350.04542993664461</v>
      </c>
      <c r="I236" s="5">
        <v>1916595.6360698789</v>
      </c>
      <c r="J236" s="5">
        <v>236.29015875444318</v>
      </c>
      <c r="K236" s="5">
        <v>350.98411151576187</v>
      </c>
      <c r="L236" s="5">
        <v>1919052.0119271213</v>
      </c>
      <c r="M236" s="5">
        <v>0.93868160247802734</v>
      </c>
      <c r="N236" s="5">
        <v>-0.2326761782169342</v>
      </c>
      <c r="O236" s="5">
        <v>2456.3759765625</v>
      </c>
      <c r="P236" s="5">
        <v>3.8214086089283228E-4</v>
      </c>
      <c r="Q236" s="5">
        <v>-9.4723356596659869E-5</v>
      </c>
    </row>
    <row r="237" spans="1:17" x14ac:dyDescent="0.3">
      <c r="A237" s="5" t="str">
        <f t="shared" si="4"/>
        <v>Set-Back Programmable Thermostat_RETAIL</v>
      </c>
      <c r="B237" s="5" t="s">
        <v>43</v>
      </c>
      <c r="C237" s="5" t="s">
        <v>52</v>
      </c>
      <c r="D237" s="5" t="s">
        <v>19</v>
      </c>
      <c r="E237" s="5" t="s">
        <v>27</v>
      </c>
      <c r="F237" s="5" t="s">
        <v>23</v>
      </c>
      <c r="G237" s="5">
        <v>236.30185922076649</v>
      </c>
      <c r="H237" s="5">
        <v>344.81820509390263</v>
      </c>
      <c r="I237" s="5">
        <v>1902413.4672330483</v>
      </c>
      <c r="J237" s="5">
        <v>236.29015875444318</v>
      </c>
      <c r="K237" s="5">
        <v>350.98411151576187</v>
      </c>
      <c r="L237" s="5">
        <v>1919052.0119271213</v>
      </c>
      <c r="M237" s="5">
        <v>6.1659064292907715</v>
      </c>
      <c r="N237" s="5">
        <v>-1.1700466275215149E-2</v>
      </c>
      <c r="O237" s="5">
        <v>16638.544921875</v>
      </c>
      <c r="P237" s="5">
        <v>3.7057965528219938E-4</v>
      </c>
      <c r="Q237" s="5">
        <v>-7.0321453904398368E-7</v>
      </c>
    </row>
    <row r="238" spans="1:17" x14ac:dyDescent="0.3">
      <c r="A238" s="5" t="str">
        <f t="shared" si="4"/>
        <v>Ceiling Insulation_RETAIL</v>
      </c>
      <c r="B238" s="5" t="s">
        <v>40</v>
      </c>
      <c r="C238" s="5" t="s">
        <v>52</v>
      </c>
      <c r="D238" s="5" t="s">
        <v>19</v>
      </c>
      <c r="E238" s="5" t="s">
        <v>27</v>
      </c>
      <c r="F238" s="5" t="s">
        <v>23</v>
      </c>
      <c r="G238" s="5">
        <v>209.07992351762925</v>
      </c>
      <c r="H238" s="5">
        <v>339.08613667918297</v>
      </c>
      <c r="I238" s="5">
        <v>1860748.7665972537</v>
      </c>
      <c r="J238" s="5">
        <v>236.29015875444318</v>
      </c>
      <c r="K238" s="5">
        <v>350.98411151576187</v>
      </c>
      <c r="L238" s="5">
        <v>1919052.0119271213</v>
      </c>
      <c r="M238" s="5">
        <v>11.897974967956543</v>
      </c>
      <c r="N238" s="5">
        <v>27.210235595703125</v>
      </c>
      <c r="O238" s="5">
        <v>58303.24609375</v>
      </c>
      <c r="P238" s="5">
        <v>2.0407054398674518E-4</v>
      </c>
      <c r="Q238" s="5">
        <v>4.6670189476571977E-4</v>
      </c>
    </row>
    <row r="239" spans="1:17" x14ac:dyDescent="0.3">
      <c r="A239" s="5" t="str">
        <f t="shared" ref="A239:A300" si="5">B239&amp;"_"&amp;C239</f>
        <v>High Efficiency Heat Pump - Air Cooled 11.5 EER 3.2 COP_RETAIL</v>
      </c>
      <c r="B239" s="5" t="s">
        <v>196</v>
      </c>
      <c r="C239" s="5" t="s">
        <v>52</v>
      </c>
      <c r="D239" s="5" t="s">
        <v>19</v>
      </c>
      <c r="E239" s="5" t="s">
        <v>27</v>
      </c>
      <c r="F239" s="5" t="s">
        <v>21</v>
      </c>
      <c r="G239" s="5">
        <v>236.27817772873152</v>
      </c>
      <c r="H239" s="5">
        <v>318.27637533134816</v>
      </c>
      <c r="I239" s="5">
        <v>1853295.3036242842</v>
      </c>
      <c r="J239" s="5">
        <v>236.29015875444318</v>
      </c>
      <c r="K239" s="5">
        <v>350.98411151576187</v>
      </c>
      <c r="L239" s="5">
        <v>1919052.0119271213</v>
      </c>
      <c r="M239" s="5">
        <v>32.707736968994141</v>
      </c>
      <c r="N239" s="5">
        <v>1.1981025338172913E-2</v>
      </c>
      <c r="O239" s="5">
        <v>65756.7109375</v>
      </c>
      <c r="P239" s="5">
        <v>4.9740530084818602E-4</v>
      </c>
      <c r="Q239" s="5">
        <v>1.8220231368104578E-7</v>
      </c>
    </row>
    <row r="240" spans="1:17" x14ac:dyDescent="0.3">
      <c r="A240" s="5" t="str">
        <f t="shared" si="5"/>
        <v>Reduction/Optimization in Fan Flowrate_RETAIL</v>
      </c>
      <c r="B240" s="5" t="s">
        <v>31</v>
      </c>
      <c r="C240" s="5" t="s">
        <v>52</v>
      </c>
      <c r="D240" s="5" t="s">
        <v>19</v>
      </c>
      <c r="E240" s="5" t="s">
        <v>27</v>
      </c>
      <c r="F240" s="5" t="s">
        <v>23</v>
      </c>
      <c r="G240" s="5">
        <v>235.26830531347869</v>
      </c>
      <c r="H240" s="5">
        <v>347.62551573496802</v>
      </c>
      <c r="I240" s="5">
        <v>1895617.8039301962</v>
      </c>
      <c r="J240" s="5">
        <v>236.29015875444318</v>
      </c>
      <c r="K240" s="5">
        <v>350.98411151576187</v>
      </c>
      <c r="L240" s="5">
        <v>1919052.0119271213</v>
      </c>
      <c r="M240" s="5">
        <v>3.3585958480834961</v>
      </c>
      <c r="N240" s="5">
        <v>1.0218534469604492</v>
      </c>
      <c r="O240" s="5">
        <v>23434.20703125</v>
      </c>
      <c r="P240" s="5">
        <v>1.4332022692542523E-4</v>
      </c>
      <c r="Q240" s="5">
        <v>4.3605206883512437E-5</v>
      </c>
    </row>
    <row r="241" spans="1:17" x14ac:dyDescent="0.3">
      <c r="A241" s="5" t="str">
        <f t="shared" si="5"/>
        <v>Large Commercial Building Re-Commissioning_LODGING</v>
      </c>
      <c r="B241" s="5" t="s">
        <v>42</v>
      </c>
      <c r="C241" s="5" t="s">
        <v>56</v>
      </c>
      <c r="D241" s="5" t="s">
        <v>19</v>
      </c>
      <c r="E241" s="5" t="s">
        <v>27</v>
      </c>
      <c r="F241" s="5" t="s">
        <v>23</v>
      </c>
      <c r="G241" s="5">
        <v>39.903388718459333</v>
      </c>
      <c r="H241" s="5">
        <v>41.830951962264734</v>
      </c>
      <c r="I241" s="5">
        <v>272632.92163305805</v>
      </c>
      <c r="J241" s="5">
        <v>39.92973023377106</v>
      </c>
      <c r="K241" s="5">
        <v>44.123765290305393</v>
      </c>
      <c r="L241" s="5">
        <v>278070.62398423412</v>
      </c>
      <c r="M241" s="5">
        <v>2.2928133010864258</v>
      </c>
      <c r="N241" s="5">
        <v>2.634151466190815E-2</v>
      </c>
      <c r="O241" s="5">
        <v>5437.7021484375</v>
      </c>
      <c r="P241" s="5">
        <v>4.2165114427916706E-4</v>
      </c>
      <c r="Q241" s="5">
        <v>4.844236173084937E-6</v>
      </c>
    </row>
    <row r="242" spans="1:17" x14ac:dyDescent="0.3">
      <c r="A242" s="5" t="str">
        <f t="shared" si="5"/>
        <v>HVAC Diagnostic/Heat Pump Tune Up_LODGING</v>
      </c>
      <c r="B242" s="5" t="s">
        <v>65</v>
      </c>
      <c r="C242" s="5" t="s">
        <v>56</v>
      </c>
      <c r="D242" s="5" t="s">
        <v>19</v>
      </c>
      <c r="E242" s="5" t="s">
        <v>27</v>
      </c>
      <c r="F242" s="5" t="s">
        <v>23</v>
      </c>
      <c r="G242" s="5">
        <v>39.5047280703063</v>
      </c>
      <c r="H242" s="5">
        <v>40.623447421675408</v>
      </c>
      <c r="I242" s="5">
        <v>268104.69595463516</v>
      </c>
      <c r="J242" s="5">
        <v>39.92973023377106</v>
      </c>
      <c r="K242" s="5">
        <v>44.123765290305393</v>
      </c>
      <c r="L242" s="5">
        <v>278070.62398423412</v>
      </c>
      <c r="M242" s="5">
        <v>3.5003178119659424</v>
      </c>
      <c r="N242" s="5">
        <v>0.42500215768814087</v>
      </c>
      <c r="O242" s="5">
        <v>9965.927734375</v>
      </c>
      <c r="P242" s="5">
        <v>3.5122848930768669E-4</v>
      </c>
      <c r="Q242" s="5">
        <v>4.2645518988138065E-5</v>
      </c>
    </row>
    <row r="243" spans="1:17" x14ac:dyDescent="0.3">
      <c r="A243" s="5" t="str">
        <f t="shared" si="5"/>
        <v>Ceiling Insulation_LODGING</v>
      </c>
      <c r="B243" s="5" t="s">
        <v>40</v>
      </c>
      <c r="C243" s="5" t="s">
        <v>56</v>
      </c>
      <c r="D243" s="5" t="s">
        <v>19</v>
      </c>
      <c r="E243" s="5" t="s">
        <v>27</v>
      </c>
      <c r="F243" s="5" t="s">
        <v>23</v>
      </c>
      <c r="G243" s="5">
        <v>38.83919231731219</v>
      </c>
      <c r="H243" s="5">
        <v>42.272360858113892</v>
      </c>
      <c r="I243" s="5">
        <v>273594.10104231472</v>
      </c>
      <c r="J243" s="5">
        <v>39.92973023377106</v>
      </c>
      <c r="K243" s="5">
        <v>44.123765290305393</v>
      </c>
      <c r="L243" s="5">
        <v>278070.62398423412</v>
      </c>
      <c r="M243" s="5">
        <v>1.8514044284820557</v>
      </c>
      <c r="N243" s="5">
        <v>1.0905379056930542</v>
      </c>
      <c r="O243" s="5">
        <v>4476.52294921875</v>
      </c>
      <c r="P243" s="5">
        <v>4.1358091402798891E-4</v>
      </c>
      <c r="Q243" s="5">
        <v>2.4361271061934531E-4</v>
      </c>
    </row>
    <row r="244" spans="1:17" x14ac:dyDescent="0.3">
      <c r="A244" s="5" t="str">
        <f t="shared" si="5"/>
        <v>Tinted Glass_LODGING</v>
      </c>
      <c r="B244" s="5" t="s">
        <v>48</v>
      </c>
      <c r="C244" s="5" t="s">
        <v>56</v>
      </c>
      <c r="D244" s="5" t="s">
        <v>19</v>
      </c>
      <c r="E244" s="5" t="s">
        <v>27</v>
      </c>
      <c r="F244" s="5" t="s">
        <v>23</v>
      </c>
      <c r="G244" s="5">
        <v>42.044258462800435</v>
      </c>
      <c r="H244" s="5">
        <v>39.846964219896442</v>
      </c>
      <c r="I244" s="5">
        <v>268489.95112089487</v>
      </c>
      <c r="J244" s="5">
        <v>39.92973023377106</v>
      </c>
      <c r="K244" s="5">
        <v>44.123765290305393</v>
      </c>
      <c r="L244" s="5">
        <v>278070.62398423412</v>
      </c>
      <c r="M244" s="5">
        <v>4.2768011093139648</v>
      </c>
      <c r="N244" s="5">
        <v>-2.1145281791687012</v>
      </c>
      <c r="O244" s="5">
        <v>9580.6728515625</v>
      </c>
      <c r="P244" s="5">
        <v>4.4639882980845869E-4</v>
      </c>
      <c r="Q244" s="5">
        <v>-2.2070769045967609E-4</v>
      </c>
    </row>
    <row r="245" spans="1:17" x14ac:dyDescent="0.3">
      <c r="A245" s="5" t="str">
        <f t="shared" si="5"/>
        <v>Window Film_LODGING</v>
      </c>
      <c r="B245" s="5" t="s">
        <v>44</v>
      </c>
      <c r="C245" s="5" t="s">
        <v>56</v>
      </c>
      <c r="D245" s="5" t="s">
        <v>19</v>
      </c>
      <c r="E245" s="5" t="s">
        <v>27</v>
      </c>
      <c r="F245" s="5" t="s">
        <v>23</v>
      </c>
      <c r="G245" s="5">
        <v>42.044258462800435</v>
      </c>
      <c r="H245" s="5">
        <v>39.846964219896442</v>
      </c>
      <c r="I245" s="5">
        <v>268489.95112089487</v>
      </c>
      <c r="J245" s="5">
        <v>39.92973023377106</v>
      </c>
      <c r="K245" s="5">
        <v>44.123765290305393</v>
      </c>
      <c r="L245" s="5">
        <v>278070.62398423412</v>
      </c>
      <c r="M245" s="5">
        <v>4.2768011093139648</v>
      </c>
      <c r="N245" s="5">
        <v>-2.1145281791687012</v>
      </c>
      <c r="O245" s="5">
        <v>9580.6728515625</v>
      </c>
      <c r="P245" s="5">
        <v>4.4639882980845869E-4</v>
      </c>
      <c r="Q245" s="5">
        <v>-2.2070769045967609E-4</v>
      </c>
    </row>
    <row r="246" spans="1:17" x14ac:dyDescent="0.3">
      <c r="A246" s="5" t="str">
        <f t="shared" si="5"/>
        <v>Green roof - vegetated rooftop_LODGING</v>
      </c>
      <c r="B246" s="5" t="s">
        <v>45</v>
      </c>
      <c r="C246" s="5" t="s">
        <v>56</v>
      </c>
      <c r="D246" s="5" t="s">
        <v>19</v>
      </c>
      <c r="E246" s="5" t="s">
        <v>27</v>
      </c>
      <c r="F246" s="5" t="s">
        <v>23</v>
      </c>
      <c r="G246" s="5">
        <v>38.777772146360604</v>
      </c>
      <c r="H246" s="5">
        <v>42.771371657616662</v>
      </c>
      <c r="I246" s="5">
        <v>274660.77889975475</v>
      </c>
      <c r="J246" s="5">
        <v>39.92973023377106</v>
      </c>
      <c r="K246" s="5">
        <v>44.123765290305393</v>
      </c>
      <c r="L246" s="5">
        <v>278070.62398423412</v>
      </c>
      <c r="M246" s="5">
        <v>1.352393627166748</v>
      </c>
      <c r="N246" s="5">
        <v>1.1519581079483032</v>
      </c>
      <c r="O246" s="5">
        <v>3409.844970703125</v>
      </c>
      <c r="P246" s="5">
        <v>3.9661439950577915E-4</v>
      </c>
      <c r="Q246" s="5">
        <v>3.3783298567868769E-4</v>
      </c>
    </row>
    <row r="247" spans="1:17" x14ac:dyDescent="0.3">
      <c r="A247" s="5" t="str">
        <f t="shared" si="5"/>
        <v>Hotel Key Card Room Energy Control System_LODGING</v>
      </c>
      <c r="B247" s="5" t="s">
        <v>197</v>
      </c>
      <c r="C247" s="5" t="s">
        <v>56</v>
      </c>
      <c r="D247" s="5" t="s">
        <v>19</v>
      </c>
      <c r="E247" s="5" t="s">
        <v>27</v>
      </c>
      <c r="F247" s="5" t="s">
        <v>23</v>
      </c>
      <c r="G247" s="5">
        <v>40.150791160863896</v>
      </c>
      <c r="H247" s="5">
        <v>44.06503154615028</v>
      </c>
      <c r="I247" s="5">
        <v>270723.94198591559</v>
      </c>
      <c r="J247" s="5">
        <v>39.92973023377106</v>
      </c>
      <c r="K247" s="5">
        <v>44.123765290305393</v>
      </c>
      <c r="L247" s="5">
        <v>278070.62398423412</v>
      </c>
      <c r="M247" s="5">
        <v>5.87337426841259E-2</v>
      </c>
      <c r="N247" s="5">
        <v>-0.22106093168258667</v>
      </c>
      <c r="O247" s="5">
        <v>7346.68212890625</v>
      </c>
      <c r="P247" s="5">
        <v>7.9945939432946034E-6</v>
      </c>
      <c r="Q247" s="5">
        <v>-3.0089900974417105E-5</v>
      </c>
    </row>
    <row r="248" spans="1:17" x14ac:dyDescent="0.3">
      <c r="A248" s="5" t="str">
        <f t="shared" si="5"/>
        <v>Light Colored Roofs and Walls/Cool Roofs_LODGING</v>
      </c>
      <c r="B248" s="5" t="s">
        <v>41</v>
      </c>
      <c r="C248" s="5" t="s">
        <v>56</v>
      </c>
      <c r="D248" s="5" t="s">
        <v>19</v>
      </c>
      <c r="E248" s="5" t="s">
        <v>27</v>
      </c>
      <c r="F248" s="5" t="s">
        <v>23</v>
      </c>
      <c r="G248" s="5">
        <v>40.785740019449321</v>
      </c>
      <c r="H248" s="5">
        <v>42.135046191258212</v>
      </c>
      <c r="I248" s="5">
        <v>274541.42954956024</v>
      </c>
      <c r="J248" s="5">
        <v>39.92973023377106</v>
      </c>
      <c r="K248" s="5">
        <v>44.123765290305393</v>
      </c>
      <c r="L248" s="5">
        <v>278070.62398423412</v>
      </c>
      <c r="M248" s="5">
        <v>1.98871910572052</v>
      </c>
      <c r="N248" s="5">
        <v>-0.85600978136062622</v>
      </c>
      <c r="O248" s="5">
        <v>3529.1943359375</v>
      </c>
      <c r="P248" s="5">
        <v>5.6350510567426682E-4</v>
      </c>
      <c r="Q248" s="5">
        <v>0</v>
      </c>
    </row>
    <row r="249" spans="1:17" x14ac:dyDescent="0.3">
      <c r="A249" s="5" t="str">
        <f t="shared" si="5"/>
        <v>Reduction/Optimization of Outside Air Ventilation_LODGING</v>
      </c>
      <c r="B249" s="5" t="s">
        <v>50</v>
      </c>
      <c r="C249" s="5" t="s">
        <v>56</v>
      </c>
      <c r="D249" s="5" t="s">
        <v>19</v>
      </c>
      <c r="E249" s="5" t="s">
        <v>27</v>
      </c>
      <c r="F249" s="5" t="s">
        <v>23</v>
      </c>
      <c r="G249" s="5">
        <v>38.429838601777874</v>
      </c>
      <c r="H249" s="5">
        <v>38.957344029626618</v>
      </c>
      <c r="I249" s="5">
        <v>275172.12598579237</v>
      </c>
      <c r="J249" s="5">
        <v>39.92973023377106</v>
      </c>
      <c r="K249" s="5">
        <v>44.123765290305393</v>
      </c>
      <c r="L249" s="5">
        <v>278070.62398423412</v>
      </c>
      <c r="M249" s="5">
        <v>5.1664214134216309</v>
      </c>
      <c r="N249" s="5">
        <v>1.4998916387557983</v>
      </c>
      <c r="O249" s="5">
        <v>2898.498046875</v>
      </c>
      <c r="P249" s="5">
        <v>1.7824477981775999E-3</v>
      </c>
      <c r="Q249" s="5">
        <v>5.1747204270213842E-4</v>
      </c>
    </row>
    <row r="250" spans="1:17" x14ac:dyDescent="0.3">
      <c r="A250" s="5" t="str">
        <f t="shared" si="5"/>
        <v>Commercial Windows, 2012 IECC Standard, SHGC 0.25_LODGING</v>
      </c>
      <c r="B250" s="5" t="s">
        <v>49</v>
      </c>
      <c r="C250" s="5" t="s">
        <v>56</v>
      </c>
      <c r="D250" s="5" t="s">
        <v>19</v>
      </c>
      <c r="E250" s="5" t="s">
        <v>27</v>
      </c>
      <c r="F250" s="5" t="s">
        <v>23</v>
      </c>
      <c r="G250" s="5">
        <v>41.102517688416405</v>
      </c>
      <c r="H250" s="5">
        <v>38.912427903281653</v>
      </c>
      <c r="I250" s="5">
        <v>266260.56624453142</v>
      </c>
      <c r="J250" s="5">
        <v>39.92973023377106</v>
      </c>
      <c r="K250" s="5">
        <v>44.123765290305393</v>
      </c>
      <c r="L250" s="5">
        <v>278070.62398423412</v>
      </c>
      <c r="M250" s="5">
        <v>5.2113375663757324</v>
      </c>
      <c r="N250" s="5">
        <v>-1.1727874279022217</v>
      </c>
      <c r="O250" s="5">
        <v>11810.0576171875</v>
      </c>
      <c r="P250" s="5">
        <v>4.4126267312094569E-4</v>
      </c>
      <c r="Q250" s="5">
        <v>-9.9304124887567014E-5</v>
      </c>
    </row>
    <row r="251" spans="1:17" x14ac:dyDescent="0.3">
      <c r="A251" s="5" t="str">
        <f t="shared" si="5"/>
        <v>Set-Back Programmable Thermostat_LODGING</v>
      </c>
      <c r="B251" s="5" t="s">
        <v>43</v>
      </c>
      <c r="C251" s="5" t="s">
        <v>56</v>
      </c>
      <c r="D251" s="5" t="s">
        <v>19</v>
      </c>
      <c r="E251" s="5" t="s">
        <v>27</v>
      </c>
      <c r="F251" s="5" t="s">
        <v>23</v>
      </c>
      <c r="G251" s="5">
        <v>32.731187807043376</v>
      </c>
      <c r="H251" s="5">
        <v>44.200940892495616</v>
      </c>
      <c r="I251" s="5">
        <v>275661.27784700081</v>
      </c>
      <c r="J251" s="5">
        <v>39.92973023377106</v>
      </c>
      <c r="K251" s="5">
        <v>44.123765290305393</v>
      </c>
      <c r="L251" s="5">
        <v>278070.62398423412</v>
      </c>
      <c r="M251" s="5">
        <v>-7.7175602316856384E-2</v>
      </c>
      <c r="N251" s="5">
        <v>7.198542594909668</v>
      </c>
      <c r="O251" s="5">
        <v>2409.34619140625</v>
      </c>
      <c r="P251" s="5">
        <v>-3.2031763112172484E-5</v>
      </c>
      <c r="Q251" s="5">
        <v>2.9877577908337116E-3</v>
      </c>
    </row>
    <row r="252" spans="1:17" x14ac:dyDescent="0.3">
      <c r="A252" s="5" t="str">
        <f t="shared" si="5"/>
        <v>Low-Flow Pre-Rinse Spray Valves  - 1.6 GPM (Existing to Code)_LODGING</v>
      </c>
      <c r="B252" s="5" t="s">
        <v>150</v>
      </c>
      <c r="C252" s="5" t="s">
        <v>56</v>
      </c>
      <c r="D252" s="5" t="s">
        <v>138</v>
      </c>
      <c r="E252" s="5" t="s">
        <v>139</v>
      </c>
      <c r="F252" s="5" t="s">
        <v>23</v>
      </c>
      <c r="G252" s="5">
        <v>41.174945677252936</v>
      </c>
      <c r="H252" s="5">
        <v>45.796036734738671</v>
      </c>
      <c r="I252" s="5">
        <v>290077.6234573776</v>
      </c>
      <c r="J252" s="5">
        <v>41.698904722901439</v>
      </c>
      <c r="K252" s="5">
        <v>45.857440437268984</v>
      </c>
      <c r="L252" s="5">
        <v>291234.89734936849</v>
      </c>
      <c r="M252" s="5">
        <v>6.1403702944517136E-2</v>
      </c>
      <c r="N252" s="5">
        <v>0.52395904064178467</v>
      </c>
      <c r="O252" s="5">
        <v>1157.27392578125</v>
      </c>
      <c r="P252" s="5">
        <v>5.3058916819281876E-5</v>
      </c>
      <c r="Q252" s="5">
        <v>4.527528362814337E-4</v>
      </c>
    </row>
    <row r="253" spans="1:17" x14ac:dyDescent="0.3">
      <c r="A253" s="5" t="str">
        <f t="shared" si="5"/>
        <v>Low-Flow Pre-Rinse Spray Valves - 0.6 GPM (Code to high Efficiency)_LODGING</v>
      </c>
      <c r="B253" s="5" t="s">
        <v>143</v>
      </c>
      <c r="C253" s="5" t="s">
        <v>56</v>
      </c>
      <c r="D253" s="5" t="s">
        <v>138</v>
      </c>
      <c r="E253" s="5" t="s">
        <v>139</v>
      </c>
      <c r="F253" s="5" t="s">
        <v>23</v>
      </c>
      <c r="G253" s="5">
        <v>40.860570249863819</v>
      </c>
      <c r="H253" s="5">
        <v>45.7591952867866</v>
      </c>
      <c r="I253" s="5">
        <v>289383.71987480257</v>
      </c>
      <c r="J253" s="5">
        <v>41.698904722901439</v>
      </c>
      <c r="K253" s="5">
        <v>45.857440437268984</v>
      </c>
      <c r="L253" s="5">
        <v>291234.89734936849</v>
      </c>
      <c r="M253" s="5">
        <v>9.8245151340961456E-2</v>
      </c>
      <c r="N253" s="5">
        <v>0.83833450078964233</v>
      </c>
      <c r="O253" s="5">
        <v>1851.177490234375</v>
      </c>
      <c r="P253" s="5">
        <v>5.3071707952767611E-5</v>
      </c>
      <c r="Q253" s="5">
        <v>4.5286555541679263E-4</v>
      </c>
    </row>
    <row r="254" spans="1:17" x14ac:dyDescent="0.3">
      <c r="A254" s="5" t="str">
        <f t="shared" si="5"/>
        <v>Faucet Aerator_LODGING</v>
      </c>
      <c r="B254" s="5" t="s">
        <v>137</v>
      </c>
      <c r="C254" s="5" t="s">
        <v>56</v>
      </c>
      <c r="D254" s="5" t="s">
        <v>138</v>
      </c>
      <c r="E254" s="5" t="s">
        <v>139</v>
      </c>
      <c r="F254" s="5" t="s">
        <v>23</v>
      </c>
      <c r="G254" s="5">
        <v>40.860570249863819</v>
      </c>
      <c r="H254" s="5">
        <v>45.7591952867866</v>
      </c>
      <c r="I254" s="5">
        <v>289383.71987480257</v>
      </c>
      <c r="J254" s="5">
        <v>41.698904722901439</v>
      </c>
      <c r="K254" s="5">
        <v>45.857440437268984</v>
      </c>
      <c r="L254" s="5">
        <v>291234.89734936849</v>
      </c>
      <c r="M254" s="5">
        <v>9.8245151340961456E-2</v>
      </c>
      <c r="N254" s="5">
        <v>0.83833450078964233</v>
      </c>
      <c r="O254" s="5">
        <v>1851.177490234375</v>
      </c>
      <c r="P254" s="5">
        <v>5.3071707952767611E-5</v>
      </c>
      <c r="Q254" s="5">
        <v>4.5286555541679263E-4</v>
      </c>
    </row>
    <row r="255" spans="1:17" x14ac:dyDescent="0.3">
      <c r="A255" s="5" t="str">
        <f t="shared" si="5"/>
        <v>Heat Pump Water Heater_LODGING</v>
      </c>
      <c r="B255" s="5" t="s">
        <v>147</v>
      </c>
      <c r="C255" s="5" t="s">
        <v>56</v>
      </c>
      <c r="D255" s="5" t="s">
        <v>138</v>
      </c>
      <c r="E255" s="5" t="s">
        <v>139</v>
      </c>
      <c r="F255" s="5" t="s">
        <v>21</v>
      </c>
      <c r="G255" s="5">
        <v>27.609581798406822</v>
      </c>
      <c r="H255" s="5">
        <v>43.171828038710558</v>
      </c>
      <c r="I255" s="5">
        <v>252956.1881594958</v>
      </c>
      <c r="J255" s="5">
        <v>41.698904722901439</v>
      </c>
      <c r="K255" s="5">
        <v>45.857440437268984</v>
      </c>
      <c r="L255" s="5">
        <v>291234.89734936849</v>
      </c>
      <c r="M255" s="5">
        <v>2.6856124401092529</v>
      </c>
      <c r="N255" s="5">
        <v>14.089323043823242</v>
      </c>
      <c r="O255" s="5">
        <v>38278.7109375</v>
      </c>
      <c r="P255" s="5">
        <v>7.0159425376914442E-5</v>
      </c>
      <c r="Q255" s="5">
        <v>3.6807204014621675E-4</v>
      </c>
    </row>
    <row r="256" spans="1:17" x14ac:dyDescent="0.3">
      <c r="A256" s="5" t="str">
        <f t="shared" si="5"/>
        <v>Insulating Blanket (R=6.7)_LODGING</v>
      </c>
      <c r="B256" s="5" t="s">
        <v>146</v>
      </c>
      <c r="C256" s="5" t="s">
        <v>56</v>
      </c>
      <c r="D256" s="5" t="s">
        <v>138</v>
      </c>
      <c r="E256" s="5" t="s">
        <v>139</v>
      </c>
      <c r="F256" s="5" t="s">
        <v>23</v>
      </c>
      <c r="G256" s="5">
        <v>41.325615542783638</v>
      </c>
      <c r="H256" s="5">
        <v>46.063545890712206</v>
      </c>
      <c r="I256" s="5">
        <v>290483.76877042692</v>
      </c>
      <c r="J256" s="5">
        <v>41.698904722901439</v>
      </c>
      <c r="K256" s="5">
        <v>45.857440437268984</v>
      </c>
      <c r="L256" s="5">
        <v>291234.89734936849</v>
      </c>
      <c r="M256" s="5">
        <v>-0.20610545575618744</v>
      </c>
      <c r="N256" s="5">
        <v>0.37328916788101196</v>
      </c>
      <c r="O256" s="5">
        <v>751.12860107421875</v>
      </c>
      <c r="P256" s="5">
        <v>-2.7439437690190971E-4</v>
      </c>
      <c r="Q256" s="5">
        <v>4.9697107169777155E-4</v>
      </c>
    </row>
    <row r="257" spans="1:17" x14ac:dyDescent="0.3">
      <c r="A257" s="5" t="str">
        <f t="shared" si="5"/>
        <v>Low Flow Showerhead_LODGING</v>
      </c>
      <c r="B257" s="5" t="s">
        <v>142</v>
      </c>
      <c r="C257" s="5" t="s">
        <v>56</v>
      </c>
      <c r="D257" s="5" t="s">
        <v>138</v>
      </c>
      <c r="E257" s="5" t="s">
        <v>139</v>
      </c>
      <c r="F257" s="5" t="s">
        <v>23</v>
      </c>
      <c r="G257" s="5">
        <v>40.0222357768262</v>
      </c>
      <c r="H257" s="5">
        <v>45.660954265537008</v>
      </c>
      <c r="I257" s="5">
        <v>287521.80812241265</v>
      </c>
      <c r="J257" s="5">
        <v>41.698904722901439</v>
      </c>
      <c r="K257" s="5">
        <v>45.857440437268984</v>
      </c>
      <c r="L257" s="5">
        <v>291234.89734936849</v>
      </c>
      <c r="M257" s="5">
        <v>0.19648617506027222</v>
      </c>
      <c r="N257" s="5">
        <v>1.6766690015792847</v>
      </c>
      <c r="O257" s="5">
        <v>3713.089111328125</v>
      </c>
      <c r="P257" s="5">
        <v>5.2917170251021162E-5</v>
      </c>
      <c r="Q257" s="5">
        <v>4.5155634870752692E-4</v>
      </c>
    </row>
    <row r="258" spans="1:17" x14ac:dyDescent="0.3">
      <c r="A258" s="5" t="str">
        <f t="shared" si="5"/>
        <v>Pipe Insulation_LODGING</v>
      </c>
      <c r="B258" s="5" t="s">
        <v>141</v>
      </c>
      <c r="C258" s="5" t="s">
        <v>56</v>
      </c>
      <c r="D258" s="5" t="s">
        <v>138</v>
      </c>
      <c r="E258" s="5" t="s">
        <v>139</v>
      </c>
      <c r="F258" s="5" t="s">
        <v>23</v>
      </c>
      <c r="G258" s="5">
        <v>40.672700565224417</v>
      </c>
      <c r="H258" s="5">
        <v>45.263838383459479</v>
      </c>
      <c r="I258" s="5">
        <v>283691.52925451932</v>
      </c>
      <c r="J258" s="5">
        <v>41.698904722901439</v>
      </c>
      <c r="K258" s="5">
        <v>45.857440437268984</v>
      </c>
      <c r="L258" s="5">
        <v>291234.89734936849</v>
      </c>
      <c r="M258" s="5">
        <v>0.59360206127166748</v>
      </c>
      <c r="N258" s="5">
        <v>1.0262041091918945</v>
      </c>
      <c r="O258" s="5">
        <v>7543.3681640625</v>
      </c>
      <c r="P258" s="5">
        <v>7.8691911767236888E-5</v>
      </c>
      <c r="Q258" s="5">
        <v>1.360405731247738E-4</v>
      </c>
    </row>
    <row r="259" spans="1:17" x14ac:dyDescent="0.3">
      <c r="A259" s="5" t="str">
        <f t="shared" si="5"/>
        <v>Solar Water Heater_LODGING</v>
      </c>
      <c r="B259" s="5" t="s">
        <v>148</v>
      </c>
      <c r="C259" s="5" t="s">
        <v>56</v>
      </c>
      <c r="D259" s="5" t="s">
        <v>138</v>
      </c>
      <c r="E259" s="5" t="s">
        <v>139</v>
      </c>
      <c r="F259" s="5" t="s">
        <v>21</v>
      </c>
      <c r="G259" s="5">
        <v>34.151291099413193</v>
      </c>
      <c r="H259" s="5">
        <v>43.767558687407686</v>
      </c>
      <c r="I259" s="5">
        <v>272503.50330842863</v>
      </c>
      <c r="J259" s="5">
        <v>41.698904722901439</v>
      </c>
      <c r="K259" s="5">
        <v>45.857440437268984</v>
      </c>
      <c r="L259" s="5">
        <v>291234.89734936849</v>
      </c>
      <c r="M259" s="5">
        <v>2.0898816585540771</v>
      </c>
      <c r="N259" s="5">
        <v>7.5476136207580566</v>
      </c>
      <c r="O259" s="5">
        <v>18731.39453125</v>
      </c>
      <c r="P259" s="5">
        <v>1.1157106928294525E-4</v>
      </c>
      <c r="Q259" s="5">
        <v>4.0293921483680606E-4</v>
      </c>
    </row>
    <row r="260" spans="1:17" x14ac:dyDescent="0.3">
      <c r="A260" s="5" t="str">
        <f t="shared" si="5"/>
        <v>Drain Heat Exchanger_LODGING</v>
      </c>
      <c r="B260" s="5" t="s">
        <v>152</v>
      </c>
      <c r="C260" s="5" t="s">
        <v>56</v>
      </c>
      <c r="D260" s="5" t="s">
        <v>138</v>
      </c>
      <c r="E260" s="5" t="s">
        <v>139</v>
      </c>
      <c r="F260" s="5" t="s">
        <v>23</v>
      </c>
      <c r="G260" s="5">
        <v>40.722285944520024</v>
      </c>
      <c r="H260" s="5">
        <v>45.716822870540966</v>
      </c>
      <c r="I260" s="5">
        <v>288908.29789018992</v>
      </c>
      <c r="J260" s="5">
        <v>41.698904722901439</v>
      </c>
      <c r="K260" s="5">
        <v>45.857440437268984</v>
      </c>
      <c r="L260" s="5">
        <v>291234.89734936849</v>
      </c>
      <c r="M260" s="5">
        <v>0.14061756432056427</v>
      </c>
      <c r="N260" s="5">
        <v>0.97661876678466797</v>
      </c>
      <c r="O260" s="5">
        <v>2326.599365234375</v>
      </c>
      <c r="P260" s="5">
        <v>6.0439095250330865E-5</v>
      </c>
      <c r="Q260" s="5">
        <v>4.197623347863555E-4</v>
      </c>
    </row>
    <row r="261" spans="1:17" x14ac:dyDescent="0.3">
      <c r="A261" s="5" t="str">
        <f t="shared" si="5"/>
        <v>Heat Trap_LODGING</v>
      </c>
      <c r="B261" s="5" t="s">
        <v>145</v>
      </c>
      <c r="C261" s="5" t="s">
        <v>56</v>
      </c>
      <c r="D261" s="5" t="s">
        <v>138</v>
      </c>
      <c r="E261" s="5" t="s">
        <v>139</v>
      </c>
      <c r="F261" s="5" t="s">
        <v>23</v>
      </c>
      <c r="G261" s="5">
        <v>40.777476281224679</v>
      </c>
      <c r="H261" s="5">
        <v>44.637929058480211</v>
      </c>
      <c r="I261" s="5">
        <v>281153.35096242907</v>
      </c>
      <c r="J261" s="5">
        <v>41.698904722901439</v>
      </c>
      <c r="K261" s="5">
        <v>45.857440437268984</v>
      </c>
      <c r="L261" s="5">
        <v>291234.89734936849</v>
      </c>
      <c r="M261" s="5">
        <v>1.2195113897323608</v>
      </c>
      <c r="N261" s="5">
        <v>0.92142844200134277</v>
      </c>
      <c r="O261" s="5">
        <v>10081.546875</v>
      </c>
      <c r="P261" s="5">
        <v>1.2096470891265199E-4</v>
      </c>
      <c r="Q261" s="5">
        <v>9.1397523647174239E-5</v>
      </c>
    </row>
    <row r="262" spans="1:17" x14ac:dyDescent="0.3">
      <c r="A262" s="5" t="str">
        <f t="shared" si="5"/>
        <v>High Efficiency small instantaneous water heaters (25% above the minimum)_LODGING</v>
      </c>
      <c r="B262" s="5" t="s">
        <v>140</v>
      </c>
      <c r="C262" s="5" t="s">
        <v>56</v>
      </c>
      <c r="D262" s="5" t="s">
        <v>138</v>
      </c>
      <c r="E262" s="5" t="s">
        <v>139</v>
      </c>
      <c r="F262" s="5" t="s">
        <v>21</v>
      </c>
      <c r="G262" s="5">
        <v>40.284168339637695</v>
      </c>
      <c r="H262" s="5">
        <v>44.501595920086508</v>
      </c>
      <c r="I262" s="5">
        <v>279047.32719015487</v>
      </c>
      <c r="J262" s="5">
        <v>41.698904722901439</v>
      </c>
      <c r="K262" s="5">
        <v>45.857440437268984</v>
      </c>
      <c r="L262" s="5">
        <v>291234.89734936849</v>
      </c>
      <c r="M262" s="5">
        <v>1.3558444976806641</v>
      </c>
      <c r="N262" s="5">
        <v>1.4147363901138306</v>
      </c>
      <c r="O262" s="5">
        <v>12187.5703125</v>
      </c>
      <c r="P262" s="5">
        <v>1.1124814045615494E-4</v>
      </c>
      <c r="Q262" s="5">
        <v>1.1608026397880167E-4</v>
      </c>
    </row>
    <row r="263" spans="1:17" x14ac:dyDescent="0.3">
      <c r="A263" s="5" t="str">
        <f t="shared" si="5"/>
        <v>Low-temperature dishwasher - Stationery_LODGING</v>
      </c>
      <c r="B263" s="5" t="s">
        <v>198</v>
      </c>
      <c r="C263" s="5" t="s">
        <v>56</v>
      </c>
      <c r="D263" s="5" t="s">
        <v>138</v>
      </c>
      <c r="E263" s="5" t="s">
        <v>139</v>
      </c>
      <c r="F263" s="5" t="s">
        <v>21</v>
      </c>
      <c r="G263" s="5">
        <v>40.444960331096169</v>
      </c>
      <c r="H263" s="5">
        <v>45.474780221719833</v>
      </c>
      <c r="I263" s="5">
        <v>287870.06119410327</v>
      </c>
      <c r="J263" s="5">
        <v>41.698904722901439</v>
      </c>
      <c r="K263" s="5">
        <v>45.857440437268984</v>
      </c>
      <c r="L263" s="5">
        <v>291234.89734936849</v>
      </c>
      <c r="M263" s="5">
        <v>0.38266021013259888</v>
      </c>
      <c r="N263" s="5">
        <v>1.2539443969726562</v>
      </c>
      <c r="O263" s="5">
        <v>3364.836181640625</v>
      </c>
      <c r="P263" s="5">
        <v>1.1372328299330547E-4</v>
      </c>
      <c r="Q263" s="5">
        <v>3.7266136496327817E-4</v>
      </c>
    </row>
    <row r="264" spans="1:17" x14ac:dyDescent="0.3">
      <c r="A264" s="5" t="str">
        <f t="shared" si="5"/>
        <v>Low-water Dishwasher (Energy Star)_LODGING</v>
      </c>
      <c r="B264" s="5" t="s">
        <v>199</v>
      </c>
      <c r="C264" s="5" t="s">
        <v>56</v>
      </c>
      <c r="D264" s="5" t="s">
        <v>138</v>
      </c>
      <c r="E264" s="5" t="s">
        <v>139</v>
      </c>
      <c r="F264" s="5" t="s">
        <v>21</v>
      </c>
      <c r="G264" s="5">
        <v>40.864127567614979</v>
      </c>
      <c r="H264" s="5">
        <v>45.523901765257428</v>
      </c>
      <c r="I264" s="5">
        <v>288795.14456524781</v>
      </c>
      <c r="J264" s="5">
        <v>41.698904722901439</v>
      </c>
      <c r="K264" s="5">
        <v>45.857440437268984</v>
      </c>
      <c r="L264" s="5">
        <v>291234.89734936849</v>
      </c>
      <c r="M264" s="5">
        <v>0.33353868126869202</v>
      </c>
      <c r="N264" s="5">
        <v>0.83477717638015747</v>
      </c>
      <c r="O264" s="5">
        <v>2439.752685546875</v>
      </c>
      <c r="P264" s="5">
        <v>1.3671003398485482E-4</v>
      </c>
      <c r="Q264" s="5">
        <v>3.4215647610835731E-4</v>
      </c>
    </row>
    <row r="265" spans="1:17" x14ac:dyDescent="0.3">
      <c r="A265" s="5" t="str">
        <f t="shared" si="5"/>
        <v>Storage Water Heater_LODGING</v>
      </c>
      <c r="B265" s="5" t="s">
        <v>153</v>
      </c>
      <c r="C265" s="5" t="s">
        <v>56</v>
      </c>
      <c r="D265" s="5" t="s">
        <v>138</v>
      </c>
      <c r="E265" s="5" t="s">
        <v>139</v>
      </c>
      <c r="F265" s="5" t="s">
        <v>21</v>
      </c>
      <c r="G265" s="5">
        <v>41.698904722901439</v>
      </c>
      <c r="H265" s="5">
        <v>43.329856165043168</v>
      </c>
      <c r="I265" s="5">
        <v>290652.82704446948</v>
      </c>
      <c r="J265" s="5">
        <v>41.698904722901439</v>
      </c>
      <c r="K265" s="5">
        <v>45.857440437268984</v>
      </c>
      <c r="L265" s="5">
        <v>291234.89734936849</v>
      </c>
      <c r="M265" s="5">
        <v>2.5275843143463135</v>
      </c>
      <c r="N265" s="5">
        <v>0</v>
      </c>
      <c r="O265" s="5">
        <v>582.0703125</v>
      </c>
      <c r="P265" s="5">
        <v>4.3424037285149097E-3</v>
      </c>
      <c r="Q265" s="5">
        <v>0</v>
      </c>
    </row>
    <row r="266" spans="1:17" x14ac:dyDescent="0.3">
      <c r="A266" s="5" t="str">
        <f t="shared" si="5"/>
        <v>Insulating Blanket (R=11)_LODGING</v>
      </c>
      <c r="B266" s="5" t="s">
        <v>151</v>
      </c>
      <c r="C266" s="5" t="s">
        <v>56</v>
      </c>
      <c r="D266" s="5" t="s">
        <v>138</v>
      </c>
      <c r="E266" s="5" t="s">
        <v>139</v>
      </c>
      <c r="F266" s="5" t="s">
        <v>23</v>
      </c>
      <c r="G266" s="5">
        <v>41.303088227548677</v>
      </c>
      <c r="H266" s="5">
        <v>46.033774299387495</v>
      </c>
      <c r="I266" s="5">
        <v>290272.52421362948</v>
      </c>
      <c r="J266" s="5">
        <v>41.698904722901439</v>
      </c>
      <c r="K266" s="5">
        <v>45.857440437268984</v>
      </c>
      <c r="L266" s="5">
        <v>291234.89734936849</v>
      </c>
      <c r="M266" s="5">
        <v>-0.17633385956287384</v>
      </c>
      <c r="N266" s="5">
        <v>0.39581650495529175</v>
      </c>
      <c r="O266" s="5">
        <v>962.37310791015625</v>
      </c>
      <c r="P266" s="5">
        <v>-1.8322817049920559E-4</v>
      </c>
      <c r="Q266" s="5">
        <v>4.1129215969704092E-4</v>
      </c>
    </row>
    <row r="267" spans="1:17" x14ac:dyDescent="0.3">
      <c r="A267" s="5" t="str">
        <f t="shared" si="5"/>
        <v>Energy Management System_DATACENTER</v>
      </c>
      <c r="B267" s="5" t="s">
        <v>28</v>
      </c>
      <c r="C267" s="5" t="s">
        <v>18</v>
      </c>
      <c r="D267" s="5" t="s">
        <v>19</v>
      </c>
      <c r="E267" s="5" t="s">
        <v>27</v>
      </c>
      <c r="F267" s="5" t="s">
        <v>23</v>
      </c>
      <c r="G267" s="5">
        <v>1045.2867446852845</v>
      </c>
      <c r="H267" s="5">
        <v>1352.9055383194891</v>
      </c>
      <c r="I267" s="5">
        <v>7165839.7728492338</v>
      </c>
      <c r="J267" s="5">
        <v>1155.0134288679428</v>
      </c>
      <c r="K267" s="5">
        <v>1479.9294917950094</v>
      </c>
      <c r="L267" s="5">
        <v>8023863.4400990121</v>
      </c>
      <c r="M267" s="5">
        <v>127.02395629882813</v>
      </c>
      <c r="N267" s="5">
        <v>109.7266845703125</v>
      </c>
      <c r="O267" s="5">
        <v>858023.6875</v>
      </c>
      <c r="P267" s="5">
        <v>1.4804248348809779E-4</v>
      </c>
      <c r="Q267" s="5">
        <v>1.2788304593414068E-4</v>
      </c>
    </row>
    <row r="268" spans="1:17" x14ac:dyDescent="0.3">
      <c r="A268" s="5" t="str">
        <f t="shared" si="5"/>
        <v>Reduction/Optimization in Fan Flowrate_DATACENTER</v>
      </c>
      <c r="B268" s="5" t="s">
        <v>31</v>
      </c>
      <c r="C268" s="5" t="s">
        <v>18</v>
      </c>
      <c r="D268" s="5" t="s">
        <v>19</v>
      </c>
      <c r="E268" s="5" t="s">
        <v>27</v>
      </c>
      <c r="F268" s="5" t="s">
        <v>23</v>
      </c>
      <c r="G268" s="5">
        <v>1129.6234236070343</v>
      </c>
      <c r="H268" s="5">
        <v>1443.9556656084019</v>
      </c>
      <c r="I268" s="5">
        <v>7743225.9210308623</v>
      </c>
      <c r="J268" s="5">
        <v>1155.0134288679428</v>
      </c>
      <c r="K268" s="5">
        <v>1479.9294917950094</v>
      </c>
      <c r="L268" s="5">
        <v>8023863.4400990121</v>
      </c>
      <c r="M268" s="5">
        <v>35.973827362060547</v>
      </c>
      <c r="N268" s="5">
        <v>25.390005111694336</v>
      </c>
      <c r="O268" s="5">
        <v>280637.53125</v>
      </c>
      <c r="P268" s="5">
        <v>1.2818608956877142E-4</v>
      </c>
      <c r="Q268" s="5">
        <v>9.0472589363344014E-5</v>
      </c>
    </row>
    <row r="269" spans="1:17" x14ac:dyDescent="0.3">
      <c r="A269" s="5" t="str">
        <f t="shared" si="5"/>
        <v>Outside Air Economizer_DATACENTER</v>
      </c>
      <c r="B269" s="5" t="s">
        <v>38</v>
      </c>
      <c r="C269" s="5" t="s">
        <v>18</v>
      </c>
      <c r="D269" s="5" t="s">
        <v>19</v>
      </c>
      <c r="E269" s="5" t="s">
        <v>27</v>
      </c>
      <c r="F269" s="5" t="s">
        <v>23</v>
      </c>
      <c r="G269" s="5">
        <v>1124.037925687848</v>
      </c>
      <c r="H269" s="5">
        <v>1507.4727811051541</v>
      </c>
      <c r="I269" s="5">
        <v>7792363.1375555014</v>
      </c>
      <c r="J269" s="5">
        <v>1155.0134288679428</v>
      </c>
      <c r="K269" s="5">
        <v>1479.9294917950094</v>
      </c>
      <c r="L269" s="5">
        <v>8023863.4400990121</v>
      </c>
      <c r="M269" s="5">
        <v>-27.543289184570313</v>
      </c>
      <c r="N269" s="5">
        <v>30.975503921508789</v>
      </c>
      <c r="O269" s="5">
        <v>231500.296875</v>
      </c>
      <c r="P269" s="5">
        <v>-1.189773392979987E-4</v>
      </c>
      <c r="Q269" s="5">
        <v>1.3380330346990377E-4</v>
      </c>
    </row>
    <row r="270" spans="1:17" x14ac:dyDescent="0.3">
      <c r="A270" s="5" t="str">
        <f t="shared" si="5"/>
        <v>High Efficiency Heat Pump - Air Cooled 14 SEER_DATACENTER</v>
      </c>
      <c r="B270" s="5" t="s">
        <v>195</v>
      </c>
      <c r="C270" s="5" t="s">
        <v>18</v>
      </c>
      <c r="D270" s="5" t="s">
        <v>19</v>
      </c>
      <c r="E270" s="5" t="s">
        <v>27</v>
      </c>
      <c r="F270" s="5" t="s">
        <v>21</v>
      </c>
      <c r="G270" s="5">
        <v>1117.1510191812479</v>
      </c>
      <c r="H270" s="5">
        <v>1354.7102547777954</v>
      </c>
      <c r="I270" s="5">
        <v>7583729.8817111496</v>
      </c>
      <c r="J270" s="5">
        <v>1155.0134288679428</v>
      </c>
      <c r="K270" s="5">
        <v>1479.9294917950094</v>
      </c>
      <c r="L270" s="5">
        <v>8023863.4400990121</v>
      </c>
      <c r="M270" s="5">
        <v>125.21923828125</v>
      </c>
      <c r="N270" s="5">
        <v>37.862411499023438</v>
      </c>
      <c r="O270" s="5">
        <v>440133.5625</v>
      </c>
      <c r="P270" s="5">
        <v>2.8450280660763383E-4</v>
      </c>
      <c r="Q270" s="5">
        <v>8.6024825577624142E-5</v>
      </c>
    </row>
    <row r="271" spans="1:17" x14ac:dyDescent="0.3">
      <c r="A271" s="5" t="str">
        <f t="shared" si="5"/>
        <v>Duct Testing &amp; Sealing_DATACENTER</v>
      </c>
      <c r="B271" s="5" t="s">
        <v>33</v>
      </c>
      <c r="C271" s="5" t="s">
        <v>18</v>
      </c>
      <c r="D271" s="5" t="s">
        <v>19</v>
      </c>
      <c r="E271" s="5" t="s">
        <v>27</v>
      </c>
      <c r="F271" s="5" t="s">
        <v>23</v>
      </c>
      <c r="G271" s="5">
        <v>1144.9030097342218</v>
      </c>
      <c r="H271" s="5">
        <v>1435.7999974714619</v>
      </c>
      <c r="I271" s="5">
        <v>7995430.9716755049</v>
      </c>
      <c r="J271" s="5">
        <v>1155.0134288679428</v>
      </c>
      <c r="K271" s="5">
        <v>1479.9294917950094</v>
      </c>
      <c r="L271" s="5">
        <v>8023863.4400990121</v>
      </c>
      <c r="M271" s="5">
        <v>44.129493713378906</v>
      </c>
      <c r="N271" s="5">
        <v>10.110419273376465</v>
      </c>
      <c r="O271" s="5">
        <v>28432.46875</v>
      </c>
      <c r="P271" s="5">
        <v>1.5520809683948755E-3</v>
      </c>
      <c r="Q271" s="5">
        <v>3.5559415118768811E-4</v>
      </c>
    </row>
    <row r="272" spans="1:17" x14ac:dyDescent="0.3">
      <c r="A272" s="5" t="str">
        <f t="shared" si="5"/>
        <v>HVAC Diagnostic/Heat Pump Tune Up_DATACENTER</v>
      </c>
      <c r="B272" s="5" t="s">
        <v>65</v>
      </c>
      <c r="C272" s="5" t="s">
        <v>18</v>
      </c>
      <c r="D272" s="5" t="s">
        <v>19</v>
      </c>
      <c r="E272" s="5" t="s">
        <v>27</v>
      </c>
      <c r="F272" s="5" t="s">
        <v>23</v>
      </c>
      <c r="G272" s="5">
        <v>1139.0692725776339</v>
      </c>
      <c r="H272" s="5">
        <v>1432.7581512638126</v>
      </c>
      <c r="I272" s="5">
        <v>7899050.9694352867</v>
      </c>
      <c r="J272" s="5">
        <v>1155.0134288679428</v>
      </c>
      <c r="K272" s="5">
        <v>1479.9294917950094</v>
      </c>
      <c r="L272" s="5">
        <v>8023863.4400990121</v>
      </c>
      <c r="M272" s="5">
        <v>47.171340942382813</v>
      </c>
      <c r="N272" s="5">
        <v>15.944156646728516</v>
      </c>
      <c r="O272" s="5">
        <v>124812.46875</v>
      </c>
      <c r="P272" s="5">
        <v>3.7793771480210125E-4</v>
      </c>
      <c r="Q272" s="5">
        <v>1.277449046028778E-4</v>
      </c>
    </row>
    <row r="273" spans="1:17" x14ac:dyDescent="0.3">
      <c r="A273" s="5" t="str">
        <f t="shared" si="5"/>
        <v>ASD HVAC Fan_DATACENTER</v>
      </c>
      <c r="B273" s="5" t="s">
        <v>166</v>
      </c>
      <c r="C273" s="5" t="s">
        <v>18</v>
      </c>
      <c r="D273" s="5" t="s">
        <v>19</v>
      </c>
      <c r="E273" s="5" t="s">
        <v>27</v>
      </c>
      <c r="F273" s="5" t="s">
        <v>23</v>
      </c>
      <c r="G273" s="5">
        <v>1137.4333984929572</v>
      </c>
      <c r="H273" s="5">
        <v>1455.1029597721713</v>
      </c>
      <c r="I273" s="5">
        <v>7830600.1075362591</v>
      </c>
      <c r="J273" s="5">
        <v>1155.0134288679428</v>
      </c>
      <c r="K273" s="5">
        <v>1479.9294917950094</v>
      </c>
      <c r="L273" s="5">
        <v>8023863.4400990121</v>
      </c>
      <c r="M273" s="5">
        <v>24.826532363891602</v>
      </c>
      <c r="N273" s="5">
        <v>17.58003044128418</v>
      </c>
      <c r="O273" s="5">
        <v>193263.328125</v>
      </c>
      <c r="P273" s="5">
        <v>1.2845960736740381E-4</v>
      </c>
      <c r="Q273" s="5">
        <v>9.0964131231885403E-5</v>
      </c>
    </row>
    <row r="274" spans="1:17" x14ac:dyDescent="0.3">
      <c r="A274" s="5" t="str">
        <f t="shared" si="5"/>
        <v>Fan Motor - correct sizing_DATACENTER</v>
      </c>
      <c r="B274" s="5" t="s">
        <v>29</v>
      </c>
      <c r="C274" s="5" t="s">
        <v>18</v>
      </c>
      <c r="D274" s="5" t="s">
        <v>19</v>
      </c>
      <c r="E274" s="5" t="s">
        <v>27</v>
      </c>
      <c r="F274" s="5" t="s">
        <v>23</v>
      </c>
      <c r="G274" s="5">
        <v>1136.6393771842529</v>
      </c>
      <c r="H274" s="5">
        <v>1453.7971752288558</v>
      </c>
      <c r="I274" s="5">
        <v>7820633.4865871919</v>
      </c>
      <c r="J274" s="5">
        <v>1155.0134288679428</v>
      </c>
      <c r="K274" s="5">
        <v>1479.9294917950094</v>
      </c>
      <c r="L274" s="5">
        <v>8023863.4400990121</v>
      </c>
      <c r="M274" s="5">
        <v>26.132316589355469</v>
      </c>
      <c r="N274" s="5">
        <v>18.374052047729492</v>
      </c>
      <c r="O274" s="5">
        <v>203229.953125</v>
      </c>
      <c r="P274" s="5">
        <v>1.2858497211709619E-4</v>
      </c>
      <c r="Q274" s="5">
        <v>9.0410154371056706E-5</v>
      </c>
    </row>
    <row r="275" spans="1:17" x14ac:dyDescent="0.3">
      <c r="A275" s="5" t="str">
        <f t="shared" si="5"/>
        <v>High Efficiency Heat Pump - Air Cooled 11.5 EER 3.2 COP_DATACENTER</v>
      </c>
      <c r="B275" s="5" t="s">
        <v>196</v>
      </c>
      <c r="C275" s="5" t="s">
        <v>18</v>
      </c>
      <c r="D275" s="5" t="s">
        <v>19</v>
      </c>
      <c r="E275" s="5" t="s">
        <v>27</v>
      </c>
      <c r="F275" s="5" t="s">
        <v>21</v>
      </c>
      <c r="G275" s="5">
        <v>1120.6452513041042</v>
      </c>
      <c r="H275" s="5">
        <v>1366.2713241322551</v>
      </c>
      <c r="I275" s="5">
        <v>7624359.2624616148</v>
      </c>
      <c r="J275" s="5">
        <v>1155.0134288679428</v>
      </c>
      <c r="K275" s="5">
        <v>1479.9294917950094</v>
      </c>
      <c r="L275" s="5">
        <v>8023863.4400990121</v>
      </c>
      <c r="M275" s="5">
        <v>113.65816497802734</v>
      </c>
      <c r="N275" s="5">
        <v>34.368179321289063</v>
      </c>
      <c r="O275" s="5">
        <v>399504.1875</v>
      </c>
      <c r="P275" s="5">
        <v>2.8449806268326938E-4</v>
      </c>
      <c r="Q275" s="5">
        <v>8.6027081124484539E-5</v>
      </c>
    </row>
    <row r="276" spans="1:17" x14ac:dyDescent="0.3">
      <c r="A276" s="5" t="str">
        <f t="shared" si="5"/>
        <v>Ceiling Insulation_WAREHOUSE</v>
      </c>
      <c r="B276" s="5" t="s">
        <v>40</v>
      </c>
      <c r="C276" s="5" t="s">
        <v>167</v>
      </c>
      <c r="D276" s="5" t="s">
        <v>19</v>
      </c>
      <c r="E276" s="5" t="s">
        <v>27</v>
      </c>
      <c r="F276" s="5" t="s">
        <v>23</v>
      </c>
      <c r="G276" s="5">
        <v>742.09054231123685</v>
      </c>
      <c r="H276" s="5">
        <v>567.2403793431082</v>
      </c>
      <c r="I276" s="5">
        <v>2653190.8222207488</v>
      </c>
      <c r="J276" s="5">
        <v>766.00582408219907</v>
      </c>
      <c r="K276" s="5">
        <v>580.64407494700163</v>
      </c>
      <c r="L276" s="5">
        <v>2771308.6757437475</v>
      </c>
      <c r="M276" s="5">
        <v>13.403696060180664</v>
      </c>
      <c r="N276" s="5">
        <v>23.915281295776367</v>
      </c>
      <c r="O276" s="5">
        <v>118117.8515625</v>
      </c>
      <c r="P276" s="5">
        <v>1.1347731197020039E-4</v>
      </c>
      <c r="Q276" s="5">
        <v>2.0246965868864208E-4</v>
      </c>
    </row>
    <row r="277" spans="1:17" x14ac:dyDescent="0.3">
      <c r="A277" s="5" t="str">
        <f t="shared" si="5"/>
        <v>Outside Air Economizer_SMALL OFFICE</v>
      </c>
      <c r="B277" s="5" t="s">
        <v>38</v>
      </c>
      <c r="C277" s="5" t="s">
        <v>57</v>
      </c>
      <c r="D277" s="5" t="s">
        <v>19</v>
      </c>
      <c r="E277" s="5" t="s">
        <v>27</v>
      </c>
      <c r="F277" s="5" t="s">
        <v>23</v>
      </c>
      <c r="G277" s="5">
        <v>117.2417476132667</v>
      </c>
      <c r="H277" s="5">
        <v>204.95326168389633</v>
      </c>
      <c r="I277" s="5">
        <v>986677.2150036894</v>
      </c>
      <c r="J277" s="5">
        <v>117.24185258874334</v>
      </c>
      <c r="K277" s="5">
        <v>202.57398775300118</v>
      </c>
      <c r="L277" s="5">
        <v>998250.08024040831</v>
      </c>
      <c r="M277" s="5">
        <v>-2.3792738914489746</v>
      </c>
      <c r="N277" s="5">
        <v>1.049754791893065E-4</v>
      </c>
      <c r="O277" s="5">
        <v>11572.865234375</v>
      </c>
      <c r="P277" s="5">
        <v>-2.0559073891490698E-4</v>
      </c>
      <c r="Q277" s="5">
        <v>9.0708285327423255E-9</v>
      </c>
    </row>
    <row r="278" spans="1:17" x14ac:dyDescent="0.3">
      <c r="A278" s="5" t="str">
        <f t="shared" si="5"/>
        <v>Commercial energy recovery ventilation systems_SMALL OFFICE</v>
      </c>
      <c r="B278" s="5" t="s">
        <v>194</v>
      </c>
      <c r="C278" s="5" t="s">
        <v>57</v>
      </c>
      <c r="D278" s="5" t="s">
        <v>19</v>
      </c>
      <c r="E278" s="5" t="s">
        <v>27</v>
      </c>
      <c r="F278" s="5" t="s">
        <v>23</v>
      </c>
      <c r="G278" s="5">
        <v>108.62913187840182</v>
      </c>
      <c r="H278" s="5">
        <v>192.47262544616672</v>
      </c>
      <c r="I278" s="5">
        <v>992636.79332291323</v>
      </c>
      <c r="J278" s="5">
        <v>117.24185258874334</v>
      </c>
      <c r="K278" s="5">
        <v>202.57398775300118</v>
      </c>
      <c r="L278" s="5">
        <v>998250.08024040831</v>
      </c>
      <c r="M278" s="5">
        <v>10.101362228393555</v>
      </c>
      <c r="N278" s="5">
        <v>8.6127204895019531</v>
      </c>
      <c r="O278" s="5">
        <v>5613.287109375</v>
      </c>
      <c r="P278" s="5">
        <v>1.799544901587069E-3</v>
      </c>
      <c r="Q278" s="5">
        <v>1.5343452105298638E-3</v>
      </c>
    </row>
    <row r="279" spans="1:17" x14ac:dyDescent="0.3">
      <c r="A279" s="5" t="str">
        <f t="shared" si="5"/>
        <v>Green roof - vegetated rooftop_SMALL OFFICE</v>
      </c>
      <c r="B279" s="5" t="s">
        <v>45</v>
      </c>
      <c r="C279" s="5" t="s">
        <v>57</v>
      </c>
      <c r="D279" s="5" t="s">
        <v>19</v>
      </c>
      <c r="E279" s="5" t="s">
        <v>27</v>
      </c>
      <c r="F279" s="5" t="s">
        <v>23</v>
      </c>
      <c r="G279" s="5">
        <v>114.84667727381144</v>
      </c>
      <c r="H279" s="5">
        <v>202.16070636315155</v>
      </c>
      <c r="I279" s="5">
        <v>993927.23980137811</v>
      </c>
      <c r="J279" s="5">
        <v>117.24185258874334</v>
      </c>
      <c r="K279" s="5">
        <v>202.57398775300118</v>
      </c>
      <c r="L279" s="5">
        <v>998250.08024040831</v>
      </c>
      <c r="M279" s="5">
        <v>0.41328138113021851</v>
      </c>
      <c r="N279" s="5">
        <v>2.3951752185821533</v>
      </c>
      <c r="O279" s="5">
        <v>4322.84033203125</v>
      </c>
      <c r="P279" s="5">
        <v>9.5604125817772001E-5</v>
      </c>
      <c r="Q279" s="5">
        <v>5.5407441686838865E-4</v>
      </c>
    </row>
    <row r="280" spans="1:17" x14ac:dyDescent="0.3">
      <c r="A280" s="5" t="str">
        <f t="shared" si="5"/>
        <v>demand controlled ventilation_SMALL OFFICE</v>
      </c>
      <c r="B280" s="5" t="s">
        <v>47</v>
      </c>
      <c r="C280" s="5" t="s">
        <v>57</v>
      </c>
      <c r="D280" s="5" t="s">
        <v>19</v>
      </c>
      <c r="E280" s="5" t="s">
        <v>27</v>
      </c>
      <c r="F280" s="5" t="s">
        <v>23</v>
      </c>
      <c r="G280" s="5">
        <v>107.65747937540577</v>
      </c>
      <c r="H280" s="5">
        <v>200.26544674679295</v>
      </c>
      <c r="I280" s="5">
        <v>984474.8786262495</v>
      </c>
      <c r="J280" s="5">
        <v>117.24185258874334</v>
      </c>
      <c r="K280" s="5">
        <v>202.57398775300118</v>
      </c>
      <c r="L280" s="5">
        <v>998250.08024040831</v>
      </c>
      <c r="M280" s="5">
        <v>2.3085410594940186</v>
      </c>
      <c r="N280" s="5">
        <v>9.5843734741210937</v>
      </c>
      <c r="O280" s="5">
        <v>13775.201171875</v>
      </c>
      <c r="P280" s="5">
        <v>1.6758673882577568E-4</v>
      </c>
      <c r="Q280" s="5">
        <v>6.9577014073729515E-4</v>
      </c>
    </row>
    <row r="281" spans="1:17" x14ac:dyDescent="0.3">
      <c r="A281" s="5" t="str">
        <f t="shared" si="5"/>
        <v>HVAC Diagnostic/Heat Pump Tune Up_SMALL OFFICE</v>
      </c>
      <c r="B281" s="5" t="s">
        <v>65</v>
      </c>
      <c r="C281" s="5" t="s">
        <v>57</v>
      </c>
      <c r="D281" s="5" t="s">
        <v>19</v>
      </c>
      <c r="E281" s="5" t="s">
        <v>27</v>
      </c>
      <c r="F281" s="5" t="s">
        <v>23</v>
      </c>
      <c r="G281" s="5">
        <v>110.42909189324277</v>
      </c>
      <c r="H281" s="5">
        <v>198.32283470759029</v>
      </c>
      <c r="I281" s="5">
        <v>980653.06755056919</v>
      </c>
      <c r="J281" s="5">
        <v>117.24185258874334</v>
      </c>
      <c r="K281" s="5">
        <v>202.57398775300118</v>
      </c>
      <c r="L281" s="5">
        <v>998250.08024040831</v>
      </c>
      <c r="M281" s="5">
        <v>4.2511529922485352</v>
      </c>
      <c r="N281" s="5">
        <v>6.8127608299255371</v>
      </c>
      <c r="O281" s="5">
        <v>17597.01171875</v>
      </c>
      <c r="P281" s="5">
        <v>2.4158379528671503E-4</v>
      </c>
      <c r="Q281" s="5">
        <v>3.8715443224646151E-4</v>
      </c>
    </row>
    <row r="282" spans="1:17" x14ac:dyDescent="0.3">
      <c r="A282" s="5" t="str">
        <f t="shared" si="5"/>
        <v>Reduction/Optimization in Fan Flowrate_SMALL OFFICE</v>
      </c>
      <c r="B282" s="5" t="s">
        <v>31</v>
      </c>
      <c r="C282" s="5" t="s">
        <v>57</v>
      </c>
      <c r="D282" s="5" t="s">
        <v>19</v>
      </c>
      <c r="E282" s="5" t="s">
        <v>27</v>
      </c>
      <c r="F282" s="5" t="s">
        <v>23</v>
      </c>
      <c r="G282" s="5">
        <v>116.1065423452992</v>
      </c>
      <c r="H282" s="5">
        <v>200.50641345887652</v>
      </c>
      <c r="I282" s="5">
        <v>980022.542841324</v>
      </c>
      <c r="J282" s="5">
        <v>117.24185258874334</v>
      </c>
      <c r="K282" s="5">
        <v>202.57398775300118</v>
      </c>
      <c r="L282" s="5">
        <v>998250.08024040831</v>
      </c>
      <c r="M282" s="5">
        <v>2.0675742626190186</v>
      </c>
      <c r="N282" s="5">
        <v>1.1353102922439575</v>
      </c>
      <c r="O282" s="5">
        <v>18227.537109375</v>
      </c>
      <c r="P282" s="5">
        <v>1.1343135702190921E-4</v>
      </c>
      <c r="Q282" s="5">
        <v>6.2285449530463666E-5</v>
      </c>
    </row>
    <row r="283" spans="1:17" x14ac:dyDescent="0.3">
      <c r="A283" s="5" t="str">
        <f t="shared" si="5"/>
        <v>Large Commercial Building Re-Commissioning_SMALL OFFICE</v>
      </c>
      <c r="B283" s="5" t="s">
        <v>42</v>
      </c>
      <c r="C283" s="5" t="s">
        <v>57</v>
      </c>
      <c r="D283" s="5" t="s">
        <v>19</v>
      </c>
      <c r="E283" s="5" t="s">
        <v>27</v>
      </c>
      <c r="F283" s="5" t="s">
        <v>23</v>
      </c>
      <c r="G283" s="5">
        <v>104.8024837637559</v>
      </c>
      <c r="H283" s="5">
        <v>189.05416623750261</v>
      </c>
      <c r="I283" s="5">
        <v>956482.76134832983</v>
      </c>
      <c r="J283" s="5">
        <v>117.24185258874334</v>
      </c>
      <c r="K283" s="5">
        <v>202.57398775300118</v>
      </c>
      <c r="L283" s="5">
        <v>998250.08024040831</v>
      </c>
      <c r="M283" s="5">
        <v>13.519821166992188</v>
      </c>
      <c r="N283" s="5">
        <v>12.439369201660156</v>
      </c>
      <c r="O283" s="5">
        <v>41767.3203125</v>
      </c>
      <c r="P283" s="5">
        <v>3.2369376276619732E-4</v>
      </c>
      <c r="Q283" s="5">
        <v>2.9782540514133871E-4</v>
      </c>
    </row>
    <row r="284" spans="1:17" x14ac:dyDescent="0.3">
      <c r="A284" s="5" t="str">
        <f t="shared" si="5"/>
        <v>Energy Management System_SMALL OFFICE</v>
      </c>
      <c r="B284" s="5" t="s">
        <v>28</v>
      </c>
      <c r="C284" s="5" t="s">
        <v>57</v>
      </c>
      <c r="D284" s="5" t="s">
        <v>19</v>
      </c>
      <c r="E284" s="5" t="s">
        <v>27</v>
      </c>
      <c r="F284" s="5" t="s">
        <v>23</v>
      </c>
      <c r="G284" s="5">
        <v>109.22207017310852</v>
      </c>
      <c r="H284" s="5">
        <v>188.091979954186</v>
      </c>
      <c r="I284" s="5">
        <v>905051.96272089065</v>
      </c>
      <c r="J284" s="5">
        <v>117.24185258874334</v>
      </c>
      <c r="K284" s="5">
        <v>202.57398775300118</v>
      </c>
      <c r="L284" s="5">
        <v>998250.08024040831</v>
      </c>
      <c r="M284" s="5">
        <v>14.48200798034668</v>
      </c>
      <c r="N284" s="5">
        <v>8.0197820663452148</v>
      </c>
      <c r="O284" s="5">
        <v>93198.1171875</v>
      </c>
      <c r="P284" s="5">
        <v>1.5538949810434133E-4</v>
      </c>
      <c r="Q284" s="5">
        <v>8.6050902609713376E-5</v>
      </c>
    </row>
    <row r="285" spans="1:17" x14ac:dyDescent="0.3">
      <c r="A285" s="5" t="str">
        <f t="shared" si="5"/>
        <v>High Efficiency Heat Pump - Air Cooled 14 SEER_SMALL OFFICE</v>
      </c>
      <c r="B285" s="5" t="s">
        <v>195</v>
      </c>
      <c r="C285" s="5" t="s">
        <v>57</v>
      </c>
      <c r="D285" s="5" t="s">
        <v>19</v>
      </c>
      <c r="E285" s="5" t="s">
        <v>27</v>
      </c>
      <c r="F285" s="5" t="s">
        <v>21</v>
      </c>
      <c r="G285" s="5">
        <v>117.24185258874334</v>
      </c>
      <c r="H285" s="5">
        <v>185.5693821623959</v>
      </c>
      <c r="I285" s="5">
        <v>957127.87795324356</v>
      </c>
      <c r="J285" s="5">
        <v>117.24185258874334</v>
      </c>
      <c r="K285" s="5">
        <v>202.57398775300118</v>
      </c>
      <c r="L285" s="5">
        <v>998250.08024040831</v>
      </c>
      <c r="M285" s="5">
        <v>17.004606246948242</v>
      </c>
      <c r="N285" s="5">
        <v>0</v>
      </c>
      <c r="O285" s="5">
        <v>41122.203125</v>
      </c>
      <c r="P285" s="5">
        <v>4.1351397521793842E-4</v>
      </c>
      <c r="Q285" s="5">
        <v>0</v>
      </c>
    </row>
    <row r="286" spans="1:17" x14ac:dyDescent="0.3">
      <c r="A286" s="5" t="str">
        <f t="shared" si="5"/>
        <v>Reduction/Optimization of Outside Air Ventilation_SMALL OFFICE</v>
      </c>
      <c r="B286" s="5" t="s">
        <v>50</v>
      </c>
      <c r="C286" s="5" t="s">
        <v>57</v>
      </c>
      <c r="D286" s="5" t="s">
        <v>19</v>
      </c>
      <c r="E286" s="5" t="s">
        <v>27</v>
      </c>
      <c r="F286" s="5" t="s">
        <v>23</v>
      </c>
      <c r="G286" s="5">
        <v>107.65747937540577</v>
      </c>
      <c r="H286" s="5">
        <v>200.26544674679295</v>
      </c>
      <c r="I286" s="5">
        <v>984474.8786262495</v>
      </c>
      <c r="J286" s="5">
        <v>117.24185258874334</v>
      </c>
      <c r="K286" s="5">
        <v>202.57398775300118</v>
      </c>
      <c r="L286" s="5">
        <v>998250.08024040831</v>
      </c>
      <c r="M286" s="5">
        <v>2.3085410594940186</v>
      </c>
      <c r="N286" s="5">
        <v>9.5843734741210937</v>
      </c>
      <c r="O286" s="5">
        <v>13775.201171875</v>
      </c>
      <c r="P286" s="5">
        <v>1.6758673882577568E-4</v>
      </c>
      <c r="Q286" s="5">
        <v>6.9577014073729515E-4</v>
      </c>
    </row>
    <row r="287" spans="1:17" x14ac:dyDescent="0.3">
      <c r="A287" s="5" t="str">
        <f t="shared" si="5"/>
        <v>ENERGY STAR Monitor_OFFICE</v>
      </c>
      <c r="B287" s="5" t="s">
        <v>101</v>
      </c>
      <c r="C287" s="5" t="s">
        <v>39</v>
      </c>
      <c r="D287" s="5" t="s">
        <v>103</v>
      </c>
      <c r="E287" s="5" t="s">
        <v>60</v>
      </c>
      <c r="F287" s="5" t="s">
        <v>21</v>
      </c>
      <c r="G287" s="5">
        <v>117.06605896261502</v>
      </c>
      <c r="H287" s="5">
        <v>202.14955225656885</v>
      </c>
      <c r="I287" s="5">
        <v>995608.24976713699</v>
      </c>
      <c r="J287" s="5">
        <v>117.24185258874334</v>
      </c>
      <c r="K287" s="5">
        <v>202.57398775300118</v>
      </c>
      <c r="L287" s="5">
        <v>998250.08024040831</v>
      </c>
      <c r="M287" s="5">
        <v>0.42443549633026123</v>
      </c>
      <c r="N287" s="5">
        <v>0.17579363286495209</v>
      </c>
      <c r="O287" s="5">
        <v>2641.83056640625</v>
      </c>
      <c r="P287" s="5">
        <v>1.6065961972344667E-4</v>
      </c>
      <c r="Q287" s="5">
        <v>6.6542357672005892E-5</v>
      </c>
    </row>
    <row r="288" spans="1:17" x14ac:dyDescent="0.3">
      <c r="A288" s="5" t="str">
        <f t="shared" si="5"/>
        <v>Fan Motor - correct sizing_SMALL OFFICE</v>
      </c>
      <c r="B288" s="5" t="s">
        <v>29</v>
      </c>
      <c r="C288" s="5" t="s">
        <v>57</v>
      </c>
      <c r="D288" s="5" t="s">
        <v>19</v>
      </c>
      <c r="E288" s="5" t="s">
        <v>27</v>
      </c>
      <c r="F288" s="5" t="s">
        <v>23</v>
      </c>
      <c r="G288" s="5">
        <v>114.53420201357459</v>
      </c>
      <c r="H288" s="5">
        <v>197.60464750386885</v>
      </c>
      <c r="I288" s="5">
        <v>954714.02626862971</v>
      </c>
      <c r="J288" s="5">
        <v>117.24185258874334</v>
      </c>
      <c r="K288" s="5">
        <v>202.57398775300118</v>
      </c>
      <c r="L288" s="5">
        <v>998250.08024040831</v>
      </c>
      <c r="M288" s="5">
        <v>4.9693403244018555</v>
      </c>
      <c r="N288" s="5">
        <v>2.7076506614685059</v>
      </c>
      <c r="O288" s="5">
        <v>43536.0546875</v>
      </c>
      <c r="P288" s="5">
        <v>1.1414309847168624E-4</v>
      </c>
      <c r="Q288" s="5">
        <v>6.2193292251322418E-5</v>
      </c>
    </row>
    <row r="289" spans="1:17" x14ac:dyDescent="0.3">
      <c r="A289" s="5" t="str">
        <f t="shared" si="5"/>
        <v>Light Colored Roofs and Walls/Cool Roofs_SMALL OFFICE</v>
      </c>
      <c r="B289" s="5" t="s">
        <v>41</v>
      </c>
      <c r="C289" s="5" t="s">
        <v>57</v>
      </c>
      <c r="D289" s="5" t="s">
        <v>19</v>
      </c>
      <c r="E289" s="5" t="s">
        <v>27</v>
      </c>
      <c r="F289" s="5" t="s">
        <v>23</v>
      </c>
      <c r="G289" s="5">
        <v>117.42510314972652</v>
      </c>
      <c r="H289" s="5">
        <v>201.99524914403918</v>
      </c>
      <c r="I289" s="5">
        <v>993241.96354415128</v>
      </c>
      <c r="J289" s="5">
        <v>117.24185258874334</v>
      </c>
      <c r="K289" s="5">
        <v>202.57398775300118</v>
      </c>
      <c r="L289" s="5">
        <v>998250.08024040831</v>
      </c>
      <c r="M289" s="5">
        <v>0.57873862981796265</v>
      </c>
      <c r="N289" s="5">
        <v>-0.18325056135654449</v>
      </c>
      <c r="O289" s="5">
        <v>5008.11669921875</v>
      </c>
      <c r="P289" s="5">
        <v>1.1556013487279415E-4</v>
      </c>
      <c r="Q289" s="5">
        <v>0</v>
      </c>
    </row>
    <row r="290" spans="1:17" x14ac:dyDescent="0.3">
      <c r="A290" s="5" t="str">
        <f t="shared" si="5"/>
        <v>Ceiling Insulation_SMALL OFFICE</v>
      </c>
      <c r="B290" s="5" t="s">
        <v>40</v>
      </c>
      <c r="C290" s="5" t="s">
        <v>57</v>
      </c>
      <c r="D290" s="5" t="s">
        <v>19</v>
      </c>
      <c r="E290" s="5" t="s">
        <v>27</v>
      </c>
      <c r="F290" s="5" t="s">
        <v>23</v>
      </c>
      <c r="G290" s="5">
        <v>114.09466595600855</v>
      </c>
      <c r="H290" s="5">
        <v>202.03103951817047</v>
      </c>
      <c r="I290" s="5">
        <v>992554.52492468921</v>
      </c>
      <c r="J290" s="5">
        <v>117.24185258874334</v>
      </c>
      <c r="K290" s="5">
        <v>202.57398775300118</v>
      </c>
      <c r="L290" s="5">
        <v>998250.08024040831</v>
      </c>
      <c r="M290" s="5">
        <v>0.54294824600219727</v>
      </c>
      <c r="N290" s="5">
        <v>3.1471865177154541</v>
      </c>
      <c r="O290" s="5">
        <v>5695.55517578125</v>
      </c>
      <c r="P290" s="5">
        <v>9.5328417955897748E-5</v>
      </c>
      <c r="Q290" s="5">
        <v>5.5256887571886182E-4</v>
      </c>
    </row>
    <row r="291" spans="1:17" x14ac:dyDescent="0.3">
      <c r="A291" s="5" t="str">
        <f t="shared" si="5"/>
        <v>Duct Testing &amp; Sealing_SMALL OFFICE</v>
      </c>
      <c r="B291" s="5" t="s">
        <v>33</v>
      </c>
      <c r="C291" s="5" t="s">
        <v>57</v>
      </c>
      <c r="D291" s="5" t="s">
        <v>19</v>
      </c>
      <c r="E291" s="5" t="s">
        <v>27</v>
      </c>
      <c r="F291" s="5" t="s">
        <v>23</v>
      </c>
      <c r="G291" s="5">
        <v>110.76724876191872</v>
      </c>
      <c r="H291" s="5">
        <v>199.67529510682022</v>
      </c>
      <c r="I291" s="5">
        <v>987552.10958509333</v>
      </c>
      <c r="J291" s="5">
        <v>117.24185258874334</v>
      </c>
      <c r="K291" s="5">
        <v>202.57398775300118</v>
      </c>
      <c r="L291" s="5">
        <v>998250.08024040831</v>
      </c>
      <c r="M291" s="5">
        <v>2.8986926078796387</v>
      </c>
      <c r="N291" s="5">
        <v>6.4746036529541016</v>
      </c>
      <c r="O291" s="5">
        <v>10697.970703125</v>
      </c>
      <c r="P291" s="5">
        <v>2.7095724362879992E-4</v>
      </c>
      <c r="Q291" s="5">
        <v>6.0521793784573674E-4</v>
      </c>
    </row>
    <row r="292" spans="1:17" x14ac:dyDescent="0.3">
      <c r="A292" s="5" t="str">
        <f t="shared" si="5"/>
        <v>ASD HVAC Fan_SMALL OFFICE</v>
      </c>
      <c r="B292" s="5" t="s">
        <v>166</v>
      </c>
      <c r="C292" s="5" t="s">
        <v>57</v>
      </c>
      <c r="D292" s="5" t="s">
        <v>19</v>
      </c>
      <c r="E292" s="5" t="s">
        <v>27</v>
      </c>
      <c r="F292" s="5" t="s">
        <v>23</v>
      </c>
      <c r="G292" s="5">
        <v>116.1065423452992</v>
      </c>
      <c r="H292" s="5">
        <v>200.50641345887652</v>
      </c>
      <c r="I292" s="5">
        <v>980022.542841324</v>
      </c>
      <c r="J292" s="5">
        <v>117.24185258874334</v>
      </c>
      <c r="K292" s="5">
        <v>202.57398775300118</v>
      </c>
      <c r="L292" s="5">
        <v>998250.08024040831</v>
      </c>
      <c r="M292" s="5">
        <v>2.0675742626190186</v>
      </c>
      <c r="N292" s="5">
        <v>1.1353102922439575</v>
      </c>
      <c r="O292" s="5">
        <v>18227.537109375</v>
      </c>
      <c r="P292" s="5">
        <v>1.1343135702190921E-4</v>
      </c>
      <c r="Q292" s="5">
        <v>6.2285449530463666E-5</v>
      </c>
    </row>
    <row r="293" spans="1:17" x14ac:dyDescent="0.3">
      <c r="A293" s="5" t="str">
        <f t="shared" si="5"/>
        <v>ENERGY STAR Personal Computer (desktop or laptop)_OFFICE</v>
      </c>
      <c r="B293" s="5" t="s">
        <v>104</v>
      </c>
      <c r="C293" s="5" t="s">
        <v>39</v>
      </c>
      <c r="D293" s="5" t="s">
        <v>103</v>
      </c>
      <c r="E293" s="5" t="s">
        <v>60</v>
      </c>
      <c r="F293" s="5" t="s">
        <v>21</v>
      </c>
      <c r="G293" s="5">
        <v>117.02177952144235</v>
      </c>
      <c r="H293" s="5">
        <v>202.00661049995173</v>
      </c>
      <c r="I293" s="5">
        <v>994266.2019595122</v>
      </c>
      <c r="J293" s="5">
        <v>117.24185258874334</v>
      </c>
      <c r="K293" s="5">
        <v>202.57398775300118</v>
      </c>
      <c r="L293" s="5">
        <v>998250.08024040831</v>
      </c>
      <c r="M293" s="5">
        <v>0.56737726926803589</v>
      </c>
      <c r="N293" s="5">
        <v>0.22007307410240173</v>
      </c>
      <c r="O293" s="5">
        <v>3983.878173828125</v>
      </c>
      <c r="P293" s="5">
        <v>1.4241832832340151E-4</v>
      </c>
      <c r="Q293" s="5">
        <v>5.5240914662135765E-5</v>
      </c>
    </row>
    <row r="294" spans="1:17" x14ac:dyDescent="0.3">
      <c r="A294" s="5" t="str">
        <f t="shared" si="5"/>
        <v>High Efficiency Heat Pump - Air Cooled 11.5 EER 3.2 COP_SMALL OFFICE</v>
      </c>
      <c r="B294" s="5" t="s">
        <v>196</v>
      </c>
      <c r="C294" s="5" t="s">
        <v>57</v>
      </c>
      <c r="D294" s="5" t="s">
        <v>19</v>
      </c>
      <c r="E294" s="5" t="s">
        <v>27</v>
      </c>
      <c r="F294" s="5" t="s">
        <v>21</v>
      </c>
      <c r="G294" s="5">
        <v>117.24185258874334</v>
      </c>
      <c r="H294" s="5">
        <v>185.5693821623959</v>
      </c>
      <c r="I294" s="5">
        <v>957127.87795324356</v>
      </c>
      <c r="J294" s="5">
        <v>117.24185258874334</v>
      </c>
      <c r="K294" s="5">
        <v>202.57398775300118</v>
      </c>
      <c r="L294" s="5">
        <v>998250.08024040831</v>
      </c>
      <c r="M294" s="5">
        <v>17.004606246948242</v>
      </c>
      <c r="N294" s="5">
        <v>0</v>
      </c>
      <c r="O294" s="5">
        <v>41122.203125</v>
      </c>
      <c r="P294" s="5">
        <v>4.1351397521793842E-4</v>
      </c>
      <c r="Q294" s="5">
        <v>0</v>
      </c>
    </row>
    <row r="295" spans="1:17" x14ac:dyDescent="0.3">
      <c r="A295" s="5" t="str">
        <f t="shared" si="5"/>
        <v>Set-Back Programmable Thermostat_SMALL OFFICE</v>
      </c>
      <c r="B295" s="5" t="s">
        <v>43</v>
      </c>
      <c r="C295" s="5" t="s">
        <v>57</v>
      </c>
      <c r="D295" s="5" t="s">
        <v>19</v>
      </c>
      <c r="E295" s="5" t="s">
        <v>27</v>
      </c>
      <c r="F295" s="5" t="s">
        <v>23</v>
      </c>
      <c r="G295" s="5">
        <v>156.47962701996119</v>
      </c>
      <c r="H295" s="5">
        <v>201.92057000754056</v>
      </c>
      <c r="I295" s="5">
        <v>975892.56097404927</v>
      </c>
      <c r="J295" s="5">
        <v>117.24185258874334</v>
      </c>
      <c r="K295" s="5">
        <v>202.57398775300118</v>
      </c>
      <c r="L295" s="5">
        <v>998250.08024040831</v>
      </c>
      <c r="M295" s="5">
        <v>0.65341776609420776</v>
      </c>
      <c r="N295" s="5">
        <v>-39.237773895263672</v>
      </c>
      <c r="O295" s="5">
        <v>22357.51953125</v>
      </c>
      <c r="P295" s="5">
        <v>2.9225860998849384E-5</v>
      </c>
      <c r="Q295" s="5">
        <v>-1.7550146440044045E-3</v>
      </c>
    </row>
    <row r="296" spans="1:17" x14ac:dyDescent="0.3">
      <c r="A296" s="5" t="str">
        <f t="shared" si="5"/>
        <v>Active chilled beam cooling_DATACENTER</v>
      </c>
      <c r="B296" s="5" t="s">
        <v>201</v>
      </c>
      <c r="C296" s="5" t="s">
        <v>18</v>
      </c>
      <c r="D296" s="5" t="s">
        <v>19</v>
      </c>
      <c r="E296" s="5" t="s">
        <v>20</v>
      </c>
      <c r="F296" s="5" t="s">
        <v>23</v>
      </c>
      <c r="G296" s="5">
        <v>1086.2227875976951</v>
      </c>
      <c r="H296" s="5">
        <v>1192.4346649031015</v>
      </c>
      <c r="I296" s="5">
        <v>6834995.6371091614</v>
      </c>
      <c r="J296" s="5">
        <v>1097.2705332341238</v>
      </c>
      <c r="K296" s="5">
        <v>1211.5624125365598</v>
      </c>
      <c r="L296" s="5">
        <v>6918429.6083293445</v>
      </c>
      <c r="M296" s="5">
        <v>19.127748489379883</v>
      </c>
      <c r="N296" s="5">
        <v>11.047745704650879</v>
      </c>
      <c r="O296" s="5">
        <v>83433.96875</v>
      </c>
      <c r="P296" s="5">
        <v>2.2925612574908882E-4</v>
      </c>
      <c r="Q296" s="5">
        <v>1.3241304259281605E-4</v>
      </c>
    </row>
    <row r="297" spans="1:17" x14ac:dyDescent="0.3">
      <c r="A297" s="5" t="str">
        <f t="shared" si="5"/>
        <v>High Efficiency CRAC Unit_DATACENTER</v>
      </c>
      <c r="B297" s="5" t="s">
        <v>202</v>
      </c>
      <c r="C297" s="5" t="s">
        <v>18</v>
      </c>
      <c r="D297" s="5" t="s">
        <v>59</v>
      </c>
      <c r="E297" s="5" t="s">
        <v>60</v>
      </c>
      <c r="F297" s="5" t="s">
        <v>21</v>
      </c>
      <c r="G297" s="5">
        <v>1112.8705332341242</v>
      </c>
      <c r="H297" s="5">
        <v>1227.1624125365599</v>
      </c>
      <c r="I297" s="5">
        <v>7055085.6083293874</v>
      </c>
      <c r="J297" s="5">
        <v>1127.2705332341241</v>
      </c>
      <c r="K297" s="5">
        <v>1241.5624125365598</v>
      </c>
      <c r="L297" s="5">
        <v>7181229.6083293427</v>
      </c>
      <c r="M297" s="5">
        <v>14.399999618530273</v>
      </c>
      <c r="N297" s="5">
        <v>14.399999618530273</v>
      </c>
      <c r="O297" s="5">
        <v>126144</v>
      </c>
      <c r="P297" s="5">
        <v>1.1415524932090193E-4</v>
      </c>
      <c r="Q297" s="5">
        <v>1.1415524932090193E-4</v>
      </c>
    </row>
    <row r="298" spans="1:17" x14ac:dyDescent="0.3">
      <c r="A298" s="5" t="str">
        <f t="shared" si="5"/>
        <v>Active chilled beam cooling_OFFICE</v>
      </c>
      <c r="B298" s="5" t="s">
        <v>201</v>
      </c>
      <c r="C298" s="5" t="s">
        <v>39</v>
      </c>
      <c r="D298" s="5" t="s">
        <v>19</v>
      </c>
      <c r="E298" s="5" t="s">
        <v>20</v>
      </c>
      <c r="F298" s="5" t="s">
        <v>23</v>
      </c>
      <c r="G298" s="5">
        <v>519.81301010890218</v>
      </c>
      <c r="H298" s="5">
        <v>661.42467231528497</v>
      </c>
      <c r="I298" s="5">
        <v>3034909.5264558219</v>
      </c>
      <c r="J298" s="5">
        <v>519.81301010890218</v>
      </c>
      <c r="K298" s="5">
        <v>687.58801190867064</v>
      </c>
      <c r="L298" s="5">
        <v>3099877.9858024665</v>
      </c>
      <c r="M298" s="5">
        <v>26.163339614868164</v>
      </c>
      <c r="N298" s="5">
        <v>0</v>
      </c>
      <c r="O298" s="5">
        <v>64968.4609375</v>
      </c>
      <c r="P298" s="5">
        <v>4.0270830504596233E-4</v>
      </c>
      <c r="Q298" s="5">
        <v>0</v>
      </c>
    </row>
    <row r="299" spans="1:17" x14ac:dyDescent="0.3">
      <c r="A299" s="5" t="str">
        <f t="shared" si="5"/>
        <v>Hi Eff HVAC System Design_OFFICE</v>
      </c>
      <c r="B299" s="5" t="s">
        <v>200</v>
      </c>
      <c r="C299" s="5" t="s">
        <v>39</v>
      </c>
      <c r="D299" s="5" t="s">
        <v>19</v>
      </c>
      <c r="E299" s="5" t="s">
        <v>20</v>
      </c>
      <c r="F299" s="5" t="s">
        <v>23</v>
      </c>
      <c r="G299" s="5">
        <v>500.23042879929528</v>
      </c>
      <c r="H299" s="5">
        <v>647.32398876322304</v>
      </c>
      <c r="I299" s="5">
        <v>2982961.1007357035</v>
      </c>
      <c r="J299" s="5">
        <v>519.81301010890218</v>
      </c>
      <c r="K299" s="5">
        <v>687.58801190867064</v>
      </c>
      <c r="L299" s="5">
        <v>3099877.9858024665</v>
      </c>
      <c r="M299" s="5">
        <v>40.264022827148438</v>
      </c>
      <c r="N299" s="5">
        <v>19.58258056640625</v>
      </c>
      <c r="O299" s="5">
        <v>116916.8828125</v>
      </c>
      <c r="P299" s="5">
        <v>3.4438160946592689E-4</v>
      </c>
      <c r="Q299" s="5">
        <v>1.6749146743677557E-4</v>
      </c>
    </row>
    <row r="300" spans="1:17" x14ac:dyDescent="0.3">
      <c r="A300" s="5" t="str">
        <f t="shared" si="5"/>
        <v>Facility Commissioning_OFFICE</v>
      </c>
      <c r="B300" s="5" t="s">
        <v>70</v>
      </c>
      <c r="C300" s="5" t="s">
        <v>39</v>
      </c>
      <c r="D300" s="5" t="s">
        <v>19</v>
      </c>
      <c r="E300" s="5" t="s">
        <v>20</v>
      </c>
      <c r="F300" s="5" t="s">
        <v>23</v>
      </c>
      <c r="G300" s="5">
        <v>514.20527835192411</v>
      </c>
      <c r="H300" s="5">
        <v>631.72088646519694</v>
      </c>
      <c r="I300" s="5">
        <v>2839882.6804341939</v>
      </c>
      <c r="J300" s="5">
        <v>519.81301010890218</v>
      </c>
      <c r="K300" s="5">
        <v>687.58801190867064</v>
      </c>
      <c r="L300" s="5">
        <v>3099877.9858024665</v>
      </c>
      <c r="M300" s="5">
        <v>55.86712646484375</v>
      </c>
      <c r="N300" s="5">
        <v>5.607731819152832</v>
      </c>
      <c r="O300" s="5">
        <v>259995.3125</v>
      </c>
      <c r="P300" s="5">
        <v>2.1487743651960045E-4</v>
      </c>
      <c r="Q300" s="5">
        <v>2.1568588636000641E-5</v>
      </c>
    </row>
    <row r="301" spans="1:17" x14ac:dyDescent="0.3">
      <c r="A301" s="5" t="str">
        <f t="shared" ref="A301:A348" si="6">B301&amp;"_"&amp;C301</f>
        <v>High Efficiency Ventilation System Design_OFFICE</v>
      </c>
      <c r="B301" s="5" t="s">
        <v>203</v>
      </c>
      <c r="C301" s="5" t="s">
        <v>39</v>
      </c>
      <c r="D301" s="5" t="s">
        <v>19</v>
      </c>
      <c r="E301" s="5" t="s">
        <v>20</v>
      </c>
      <c r="F301" s="5" t="s">
        <v>23</v>
      </c>
      <c r="G301" s="5">
        <v>519.80313414505974</v>
      </c>
      <c r="H301" s="5">
        <v>687.79206216895057</v>
      </c>
      <c r="I301" s="5">
        <v>3082756.4031642308</v>
      </c>
      <c r="J301" s="5">
        <v>519.81301010890218</v>
      </c>
      <c r="K301" s="5">
        <v>687.58801190867064</v>
      </c>
      <c r="L301" s="5">
        <v>3099877.9858024665</v>
      </c>
      <c r="M301" s="5">
        <v>-0.20405025780200958</v>
      </c>
      <c r="N301" s="5">
        <v>9.8759634420275688E-3</v>
      </c>
      <c r="O301" s="5">
        <v>17121.58203125</v>
      </c>
      <c r="P301" s="5">
        <v>-1.1917722076759674E-5</v>
      </c>
      <c r="Q301" s="5">
        <v>5.768137043560273E-7</v>
      </c>
    </row>
    <row r="302" spans="1:17" x14ac:dyDescent="0.3">
      <c r="A302" s="5" t="str">
        <f t="shared" si="6"/>
        <v>Ductless Mini-Split AC, 4 Ton, 16 SEER_SMALL OFFICE</v>
      </c>
      <c r="B302" s="5" t="s">
        <v>204</v>
      </c>
      <c r="C302" s="5" t="s">
        <v>57</v>
      </c>
      <c r="D302" s="5" t="s">
        <v>19</v>
      </c>
      <c r="E302" s="5" t="s">
        <v>20</v>
      </c>
      <c r="F302" s="5" t="s">
        <v>21</v>
      </c>
      <c r="G302" s="5">
        <v>80.035546942966178</v>
      </c>
      <c r="H302" s="5">
        <v>173.10013455044324</v>
      </c>
      <c r="I302" s="5">
        <v>894595.64994986274</v>
      </c>
      <c r="J302" s="5">
        <v>80.035546942966178</v>
      </c>
      <c r="K302" s="5">
        <v>185.09165324599601</v>
      </c>
      <c r="L302" s="5">
        <v>923551.17784182366</v>
      </c>
      <c r="M302" s="5">
        <v>11.991518974304199</v>
      </c>
      <c r="N302" s="5">
        <v>0</v>
      </c>
      <c r="O302" s="5">
        <v>28955.52734375</v>
      </c>
      <c r="P302" s="5">
        <v>4.1413574945181608E-4</v>
      </c>
      <c r="Q302" s="5">
        <v>0</v>
      </c>
    </row>
    <row r="303" spans="1:17" x14ac:dyDescent="0.3">
      <c r="A303" s="5" t="str">
        <f t="shared" si="6"/>
        <v>High Efficiency Ventilation System Design_RETAIL</v>
      </c>
      <c r="B303" s="5" t="s">
        <v>203</v>
      </c>
      <c r="C303" s="5" t="s">
        <v>52</v>
      </c>
      <c r="D303" s="5" t="s">
        <v>19</v>
      </c>
      <c r="E303" s="5" t="s">
        <v>27</v>
      </c>
      <c r="F303" s="5" t="s">
        <v>23</v>
      </c>
      <c r="G303" s="5">
        <v>160.34326383476139</v>
      </c>
      <c r="H303" s="5">
        <v>277.37440349216052</v>
      </c>
      <c r="I303" s="5">
        <v>1642272.176111947</v>
      </c>
      <c r="J303" s="5">
        <v>194.19870955854833</v>
      </c>
      <c r="K303" s="5">
        <v>289.26830458226624</v>
      </c>
      <c r="L303" s="5">
        <v>1679894.3531184969</v>
      </c>
      <c r="M303" s="5">
        <v>11.893900871276855</v>
      </c>
      <c r="N303" s="5">
        <v>33.855445861816406</v>
      </c>
      <c r="O303" s="5">
        <v>37622.17578125</v>
      </c>
      <c r="P303" s="5">
        <v>3.1614070758223534E-4</v>
      </c>
      <c r="Q303" s="5">
        <v>8.9988007675856352E-4</v>
      </c>
    </row>
    <row r="304" spans="1:17" x14ac:dyDescent="0.3">
      <c r="A304" s="5" t="str">
        <f t="shared" si="6"/>
        <v>LED or Equivalent Sign Lighting_RETAIL</v>
      </c>
      <c r="B304" s="5" t="s">
        <v>130</v>
      </c>
      <c r="C304" s="5" t="s">
        <v>52</v>
      </c>
      <c r="D304" s="5" t="s">
        <v>116</v>
      </c>
      <c r="E304" s="5" t="s">
        <v>121</v>
      </c>
      <c r="F304" s="5" t="s">
        <v>21</v>
      </c>
      <c r="G304" s="5">
        <v>194.19870955854833</v>
      </c>
      <c r="H304" s="5">
        <v>289.26830458226624</v>
      </c>
      <c r="I304" s="5">
        <v>1642556.1431184979</v>
      </c>
      <c r="J304" s="5">
        <v>194.19870955854833</v>
      </c>
      <c r="K304" s="5">
        <v>289.26830458226624</v>
      </c>
      <c r="L304" s="5">
        <v>1679894.3531184969</v>
      </c>
      <c r="M304" s="5">
        <v>0</v>
      </c>
      <c r="N304" s="5">
        <v>0</v>
      </c>
      <c r="O304" s="5">
        <v>37338.2109375</v>
      </c>
      <c r="P304" s="5">
        <v>0</v>
      </c>
      <c r="Q304" s="5">
        <v>0</v>
      </c>
    </row>
    <row r="305" spans="1:17" x14ac:dyDescent="0.3">
      <c r="A305" s="5" t="str">
        <f t="shared" si="6"/>
        <v>Outdoor Motion Sensor_RETAIL</v>
      </c>
      <c r="B305" s="5" t="s">
        <v>205</v>
      </c>
      <c r="C305" s="5" t="s">
        <v>52</v>
      </c>
      <c r="D305" s="5" t="s">
        <v>116</v>
      </c>
      <c r="E305" s="5" t="s">
        <v>121</v>
      </c>
      <c r="F305" s="5" t="s">
        <v>23</v>
      </c>
      <c r="G305" s="5">
        <v>194.19870955854833</v>
      </c>
      <c r="H305" s="5">
        <v>289.26830458226624</v>
      </c>
      <c r="I305" s="5">
        <v>1645233.8531184969</v>
      </c>
      <c r="J305" s="5">
        <v>194.19870955854833</v>
      </c>
      <c r="K305" s="5">
        <v>289.26830458226624</v>
      </c>
      <c r="L305" s="5">
        <v>1679894.3531184969</v>
      </c>
      <c r="M305" s="5">
        <v>0</v>
      </c>
      <c r="N305" s="5">
        <v>0</v>
      </c>
      <c r="O305" s="5">
        <v>34660.5</v>
      </c>
      <c r="P305" s="5">
        <v>0</v>
      </c>
      <c r="Q305" s="5">
        <v>0</v>
      </c>
    </row>
    <row r="306" spans="1:17" x14ac:dyDescent="0.3">
      <c r="A306" s="5" t="str">
        <f t="shared" si="6"/>
        <v>Business Energy Report_RETAIL</v>
      </c>
      <c r="B306" s="5" t="s">
        <v>206</v>
      </c>
      <c r="C306" s="5" t="s">
        <v>52</v>
      </c>
      <c r="D306" s="5" t="s">
        <v>207</v>
      </c>
      <c r="E306" s="5" t="s">
        <v>191</v>
      </c>
      <c r="F306" s="5" t="s">
        <v>23</v>
      </c>
      <c r="G306" s="5">
        <v>195.39798258594783</v>
      </c>
      <c r="H306" s="5">
        <v>275.60095960372934</v>
      </c>
      <c r="I306" s="5">
        <v>1624059.2004474076</v>
      </c>
      <c r="J306" s="5">
        <v>194.19870955854833</v>
      </c>
      <c r="K306" s="5">
        <v>289.26830458226624</v>
      </c>
      <c r="L306" s="5">
        <v>1679894.3531184969</v>
      </c>
      <c r="M306" s="5">
        <v>13.66734504699707</v>
      </c>
      <c r="N306" s="5">
        <v>-1.1992729902267456</v>
      </c>
      <c r="O306" s="5">
        <v>55835.15234375</v>
      </c>
      <c r="P306" s="5">
        <v>2.4478029808960855E-4</v>
      </c>
      <c r="Q306" s="5">
        <v>-2.1478816051967442E-5</v>
      </c>
    </row>
    <row r="307" spans="1:17" x14ac:dyDescent="0.3">
      <c r="A307" s="5" t="str">
        <f t="shared" si="6"/>
        <v>Bi-Level Lighting Control_RETAIL</v>
      </c>
      <c r="B307" s="5" t="s">
        <v>122</v>
      </c>
      <c r="C307" s="5" t="s">
        <v>52</v>
      </c>
      <c r="D307" s="5" t="s">
        <v>116</v>
      </c>
      <c r="E307" s="5" t="s">
        <v>107</v>
      </c>
      <c r="F307" s="5" t="s">
        <v>23</v>
      </c>
      <c r="G307" s="5">
        <v>196.92460285671703</v>
      </c>
      <c r="H307" s="5">
        <v>287.57021092159459</v>
      </c>
      <c r="I307" s="5">
        <v>1542437.2299361432</v>
      </c>
      <c r="J307" s="5">
        <v>194.19870955854833</v>
      </c>
      <c r="K307" s="5">
        <v>289.26830458226624</v>
      </c>
      <c r="L307" s="5">
        <v>1679894.3531184969</v>
      </c>
      <c r="M307" s="5">
        <v>1.6980936527252197</v>
      </c>
      <c r="N307" s="5">
        <v>-2.7258932590484619</v>
      </c>
      <c r="O307" s="5">
        <v>137457.125</v>
      </c>
      <c r="P307" s="5">
        <v>1.2353623787930701E-5</v>
      </c>
      <c r="Q307" s="5">
        <v>0</v>
      </c>
    </row>
    <row r="308" spans="1:17" x14ac:dyDescent="0.3">
      <c r="A308" s="5" t="str">
        <f t="shared" si="6"/>
        <v>Exterior Bi-Level Lighting Control_RETAIL</v>
      </c>
      <c r="B308" s="5" t="s">
        <v>120</v>
      </c>
      <c r="C308" s="5" t="s">
        <v>52</v>
      </c>
      <c r="D308" s="5" t="s">
        <v>116</v>
      </c>
      <c r="E308" s="5" t="s">
        <v>121</v>
      </c>
      <c r="F308" s="5" t="s">
        <v>23</v>
      </c>
      <c r="G308" s="5">
        <v>194.19870955854833</v>
      </c>
      <c r="H308" s="5">
        <v>289.26830458226624</v>
      </c>
      <c r="I308" s="5">
        <v>1632097.6031184935</v>
      </c>
      <c r="J308" s="5">
        <v>194.19870955854833</v>
      </c>
      <c r="K308" s="5">
        <v>289.26830458226624</v>
      </c>
      <c r="L308" s="5">
        <v>1679894.3531184969</v>
      </c>
      <c r="M308" s="5">
        <v>0</v>
      </c>
      <c r="N308" s="5">
        <v>0</v>
      </c>
      <c r="O308" s="5">
        <v>47796.75</v>
      </c>
      <c r="P308" s="5">
        <v>0</v>
      </c>
      <c r="Q308" s="5">
        <v>0</v>
      </c>
    </row>
    <row r="309" spans="1:17" x14ac:dyDescent="0.3">
      <c r="A309" s="5" t="str">
        <f t="shared" si="6"/>
        <v>Hi Eff HVAC System Design_RETAIL</v>
      </c>
      <c r="B309" s="5" t="s">
        <v>200</v>
      </c>
      <c r="C309" s="5" t="s">
        <v>52</v>
      </c>
      <c r="D309" s="5" t="s">
        <v>19</v>
      </c>
      <c r="E309" s="5" t="s">
        <v>27</v>
      </c>
      <c r="F309" s="5" t="s">
        <v>23</v>
      </c>
      <c r="G309" s="5">
        <v>160.31180559358671</v>
      </c>
      <c r="H309" s="5">
        <v>261.62118313004527</v>
      </c>
      <c r="I309" s="5">
        <v>1606632.7734868766</v>
      </c>
      <c r="J309" s="5">
        <v>194.19870955854833</v>
      </c>
      <c r="K309" s="5">
        <v>289.26830458226624</v>
      </c>
      <c r="L309" s="5">
        <v>1679894.3531184969</v>
      </c>
      <c r="M309" s="5">
        <v>27.647121429443359</v>
      </c>
      <c r="N309" s="5">
        <v>33.886905670166016</v>
      </c>
      <c r="O309" s="5">
        <v>73261.578125</v>
      </c>
      <c r="P309" s="5">
        <v>3.7737545790150762E-4</v>
      </c>
      <c r="Q309" s="5">
        <v>4.6254676999524236E-4</v>
      </c>
    </row>
    <row r="310" spans="1:17" x14ac:dyDescent="0.3">
      <c r="A310" s="5" t="str">
        <f t="shared" si="6"/>
        <v>Insulation for Built-Up Roofing (BUR) system_RETAIL</v>
      </c>
      <c r="B310" s="5" t="s">
        <v>126</v>
      </c>
      <c r="C310" s="5" t="s">
        <v>52</v>
      </c>
      <c r="D310" s="5" t="s">
        <v>19</v>
      </c>
      <c r="E310" s="5" t="s">
        <v>27</v>
      </c>
      <c r="F310" s="5" t="s">
        <v>23</v>
      </c>
      <c r="G310" s="5">
        <v>193.79997046460318</v>
      </c>
      <c r="H310" s="5">
        <v>289.13293337073929</v>
      </c>
      <c r="I310" s="5">
        <v>1679202.1208731863</v>
      </c>
      <c r="J310" s="5">
        <v>194.19870955854833</v>
      </c>
      <c r="K310" s="5">
        <v>289.26830458226624</v>
      </c>
      <c r="L310" s="5">
        <v>1679894.3531184969</v>
      </c>
      <c r="M310" s="5">
        <v>0.13537120819091797</v>
      </c>
      <c r="N310" s="5">
        <v>0.39873909950256348</v>
      </c>
      <c r="O310" s="5">
        <v>692.23223876953125</v>
      </c>
      <c r="P310" s="5">
        <v>1.9555749895516783E-4</v>
      </c>
      <c r="Q310" s="5">
        <v>5.7601922890171409E-4</v>
      </c>
    </row>
    <row r="311" spans="1:17" x14ac:dyDescent="0.3">
      <c r="A311" s="5" t="str">
        <f t="shared" si="6"/>
        <v>Hi Eff HVAC System Design_DATACENTER</v>
      </c>
      <c r="B311" s="5" t="s">
        <v>200</v>
      </c>
      <c r="C311" s="5" t="s">
        <v>18</v>
      </c>
      <c r="D311" s="5" t="s">
        <v>19</v>
      </c>
      <c r="E311" s="5" t="s">
        <v>27</v>
      </c>
      <c r="F311" s="5" t="s">
        <v>23</v>
      </c>
      <c r="G311" s="5">
        <v>1121.3988963280124</v>
      </c>
      <c r="H311" s="5">
        <v>1374.5702922063715</v>
      </c>
      <c r="I311" s="5">
        <v>7659648.7713745106</v>
      </c>
      <c r="J311" s="5">
        <v>1152.1500702776013</v>
      </c>
      <c r="K311" s="5">
        <v>1475.0241765232522</v>
      </c>
      <c r="L311" s="5">
        <v>8015486.8183244979</v>
      </c>
      <c r="M311" s="5">
        <v>100.45388793945312</v>
      </c>
      <c r="N311" s="5">
        <v>30.75117301940918</v>
      </c>
      <c r="O311" s="5">
        <v>355838.0625</v>
      </c>
      <c r="P311" s="5">
        <v>2.8230226598680019E-4</v>
      </c>
      <c r="Q311" s="5">
        <v>8.6419007857330143E-5</v>
      </c>
    </row>
    <row r="312" spans="1:17" x14ac:dyDescent="0.3">
      <c r="A312" s="5" t="str">
        <f t="shared" si="6"/>
        <v>ENERGY STAR Uninterruptable Power Supply_DATACENTER</v>
      </c>
      <c r="B312" s="5" t="s">
        <v>136</v>
      </c>
      <c r="C312" s="5" t="s">
        <v>18</v>
      </c>
      <c r="D312" s="5" t="s">
        <v>59</v>
      </c>
      <c r="E312" s="5" t="s">
        <v>60</v>
      </c>
      <c r="F312" s="5" t="s">
        <v>21</v>
      </c>
      <c r="G312" s="5">
        <v>1151.5113174322355</v>
      </c>
      <c r="H312" s="5">
        <v>1474.3761091822612</v>
      </c>
      <c r="I312" s="5">
        <v>8009512.5594902067</v>
      </c>
      <c r="J312" s="5">
        <v>1152.1500702776013</v>
      </c>
      <c r="K312" s="5">
        <v>1475.0241765232522</v>
      </c>
      <c r="L312" s="5">
        <v>8015486.8183244979</v>
      </c>
      <c r="M312" s="5">
        <v>0.64806735515594482</v>
      </c>
      <c r="N312" s="5">
        <v>0.63875281810760498</v>
      </c>
      <c r="O312" s="5">
        <v>5974.2587890625</v>
      </c>
      <c r="P312" s="5">
        <v>1.0847661178559065E-4</v>
      </c>
      <c r="Q312" s="5">
        <v>1.0691749776015058E-4</v>
      </c>
    </row>
    <row r="313" spans="1:17" x14ac:dyDescent="0.3">
      <c r="A313" s="5" t="str">
        <f t="shared" si="6"/>
        <v>Facility Commissioning_DATACENTER</v>
      </c>
      <c r="B313" s="5" t="s">
        <v>70</v>
      </c>
      <c r="C313" s="5" t="s">
        <v>18</v>
      </c>
      <c r="D313" s="5" t="s">
        <v>19</v>
      </c>
      <c r="E313" s="5" t="s">
        <v>27</v>
      </c>
      <c r="F313" s="5" t="s">
        <v>23</v>
      </c>
      <c r="G313" s="5">
        <v>1052.7548546992248</v>
      </c>
      <c r="H313" s="5">
        <v>1354.6109952215031</v>
      </c>
      <c r="I313" s="5">
        <v>7365211.7260373207</v>
      </c>
      <c r="J313" s="5">
        <v>1152.1500702776013</v>
      </c>
      <c r="K313" s="5">
        <v>1475.0241765232522</v>
      </c>
      <c r="L313" s="5">
        <v>8015486.8183244979</v>
      </c>
      <c r="M313" s="5">
        <v>120.41317749023437</v>
      </c>
      <c r="N313" s="5">
        <v>99.395217895507813</v>
      </c>
      <c r="O313" s="5">
        <v>650275.0625</v>
      </c>
      <c r="P313" s="5">
        <v>1.8517268472351134E-4</v>
      </c>
      <c r="Q313" s="5">
        <v>1.5285103290807456E-4</v>
      </c>
    </row>
    <row r="314" spans="1:17" x14ac:dyDescent="0.3">
      <c r="A314" s="5" t="str">
        <f t="shared" si="6"/>
        <v>Hi Eff HVAC System Design_SMALL OFFICE</v>
      </c>
      <c r="B314" s="5" t="s">
        <v>200</v>
      </c>
      <c r="C314" s="5" t="s">
        <v>57</v>
      </c>
      <c r="D314" s="5" t="s">
        <v>19</v>
      </c>
      <c r="E314" s="5" t="s">
        <v>27</v>
      </c>
      <c r="F314" s="5" t="s">
        <v>23</v>
      </c>
      <c r="G314" s="5">
        <v>113.89069633298925</v>
      </c>
      <c r="H314" s="5">
        <v>175.37452044415005</v>
      </c>
      <c r="I314" s="5">
        <v>929331.01196204731</v>
      </c>
      <c r="J314" s="5">
        <v>113.89069483388985</v>
      </c>
      <c r="K314" s="5">
        <v>187.79863267209453</v>
      </c>
      <c r="L314" s="5">
        <v>959406.93309757882</v>
      </c>
      <c r="M314" s="5">
        <v>12.424112319946289</v>
      </c>
      <c r="N314" s="5">
        <v>-1.4990994259278523E-6</v>
      </c>
      <c r="O314" s="5">
        <v>30075.921875</v>
      </c>
      <c r="P314" s="5">
        <v>4.1309164953418076E-4</v>
      </c>
      <c r="Q314" s="5">
        <v>-4.9843840860264166E-11</v>
      </c>
    </row>
    <row r="315" spans="1:17" x14ac:dyDescent="0.3">
      <c r="A315" s="5" t="str">
        <f t="shared" si="6"/>
        <v>Insulation for Built-Up Roofing (BUR) system_OFFICE</v>
      </c>
      <c r="B315" s="5" t="s">
        <v>126</v>
      </c>
      <c r="C315" s="5" t="s">
        <v>39</v>
      </c>
      <c r="D315" s="5" t="s">
        <v>19</v>
      </c>
      <c r="E315" s="5" t="s">
        <v>27</v>
      </c>
      <c r="F315" s="5" t="s">
        <v>23</v>
      </c>
      <c r="G315" s="5">
        <v>113.84614905000632</v>
      </c>
      <c r="H315" s="5">
        <v>187.78802533312506</v>
      </c>
      <c r="I315" s="5">
        <v>959327.99933375453</v>
      </c>
      <c r="J315" s="5">
        <v>113.89069483388985</v>
      </c>
      <c r="K315" s="5">
        <v>187.79863267209453</v>
      </c>
      <c r="L315" s="5">
        <v>959406.93309757882</v>
      </c>
      <c r="M315" s="5">
        <v>1.0607338510453701E-2</v>
      </c>
      <c r="N315" s="5">
        <v>4.4545784592628479E-2</v>
      </c>
      <c r="O315" s="5">
        <v>78.933761596679688</v>
      </c>
      <c r="P315" s="5">
        <v>1.3438277528621256E-4</v>
      </c>
      <c r="Q315" s="5">
        <v>5.6434387806802988E-4</v>
      </c>
    </row>
    <row r="316" spans="1:17" x14ac:dyDescent="0.3">
      <c r="A316" s="5" t="str">
        <f t="shared" si="6"/>
        <v>Facility Commissioning_SMALL OFFICE</v>
      </c>
      <c r="B316" s="5" t="s">
        <v>70</v>
      </c>
      <c r="C316" s="5" t="s">
        <v>57</v>
      </c>
      <c r="D316" s="5" t="s">
        <v>19</v>
      </c>
      <c r="E316" s="5" t="s">
        <v>27</v>
      </c>
      <c r="F316" s="5" t="s">
        <v>23</v>
      </c>
      <c r="G316" s="5">
        <v>106.33972879950201</v>
      </c>
      <c r="H316" s="5">
        <v>173.86649070130008</v>
      </c>
      <c r="I316" s="5">
        <v>872340.46770910278</v>
      </c>
      <c r="J316" s="5">
        <v>113.89069483388985</v>
      </c>
      <c r="K316" s="5">
        <v>187.79863267209453</v>
      </c>
      <c r="L316" s="5">
        <v>959406.93309757882</v>
      </c>
      <c r="M316" s="5">
        <v>13.93214225769043</v>
      </c>
      <c r="N316" s="5">
        <v>7.5509662628173828</v>
      </c>
      <c r="O316" s="5">
        <v>87066.46875</v>
      </c>
      <c r="P316" s="5">
        <v>1.6001731273718178E-4</v>
      </c>
      <c r="Q316" s="5">
        <v>8.6726453446317464E-5</v>
      </c>
    </row>
    <row r="317" spans="1:17" x14ac:dyDescent="0.3">
      <c r="A317" s="5" t="str">
        <f t="shared" si="6"/>
        <v>Real-time Information Monitoring_OFFICE</v>
      </c>
      <c r="B317" s="5" t="s">
        <v>208</v>
      </c>
      <c r="C317" s="5" t="s">
        <v>39</v>
      </c>
      <c r="D317" s="5" t="s">
        <v>207</v>
      </c>
      <c r="E317" s="5" t="s">
        <v>191</v>
      </c>
      <c r="F317" s="5" t="s">
        <v>23</v>
      </c>
      <c r="G317" s="5">
        <v>110.77506893751904</v>
      </c>
      <c r="H317" s="5">
        <v>177.66976351649907</v>
      </c>
      <c r="I317" s="5">
        <v>904674.27836888609</v>
      </c>
      <c r="J317" s="5">
        <v>113.89069483388985</v>
      </c>
      <c r="K317" s="5">
        <v>187.79863267209453</v>
      </c>
      <c r="L317" s="5">
        <v>959406.93309757882</v>
      </c>
      <c r="M317" s="5">
        <v>10.12886905670166</v>
      </c>
      <c r="N317" s="5">
        <v>3.1156258583068848</v>
      </c>
      <c r="O317" s="5">
        <v>54732.65625</v>
      </c>
      <c r="P317" s="5">
        <v>1.8506079504732043E-4</v>
      </c>
      <c r="Q317" s="5">
        <v>5.6924440286820754E-5</v>
      </c>
    </row>
    <row r="318" spans="1:17" x14ac:dyDescent="0.3">
      <c r="A318" s="5" t="str">
        <f t="shared" si="6"/>
        <v>Bi-Level Lighting Control_OFFICE</v>
      </c>
      <c r="B318" s="5" t="s">
        <v>122</v>
      </c>
      <c r="C318" s="5" t="s">
        <v>39</v>
      </c>
      <c r="D318" s="5" t="s">
        <v>116</v>
      </c>
      <c r="E318" s="5" t="s">
        <v>107</v>
      </c>
      <c r="F318" s="5" t="s">
        <v>23</v>
      </c>
      <c r="G318" s="5">
        <v>114.11403886971921</v>
      </c>
      <c r="H318" s="5">
        <v>187.69242394478619</v>
      </c>
      <c r="I318" s="5">
        <v>920777.07642812538</v>
      </c>
      <c r="J318" s="5">
        <v>113.89069483388985</v>
      </c>
      <c r="K318" s="5">
        <v>187.79863267209453</v>
      </c>
      <c r="L318" s="5">
        <v>959406.93309757882</v>
      </c>
      <c r="M318" s="5">
        <v>0.10620872676372528</v>
      </c>
      <c r="N318" s="5">
        <v>-0.22334404289722443</v>
      </c>
      <c r="O318" s="5">
        <v>38629.85546875</v>
      </c>
      <c r="P318" s="5">
        <v>2.7493949801282724E-6</v>
      </c>
      <c r="Q318" s="5">
        <v>0</v>
      </c>
    </row>
    <row r="319" spans="1:17" x14ac:dyDescent="0.3">
      <c r="A319" s="5" t="str">
        <f t="shared" si="6"/>
        <v>Ductless Mini-Split HP, 4 Ton, 16 SEER, 9 HSPF_SMALL OFFICE</v>
      </c>
      <c r="B319" s="5" t="s">
        <v>209</v>
      </c>
      <c r="C319" s="5" t="s">
        <v>57</v>
      </c>
      <c r="D319" s="5" t="s">
        <v>19</v>
      </c>
      <c r="E319" s="5" t="s">
        <v>27</v>
      </c>
      <c r="F319" s="5" t="s">
        <v>21</v>
      </c>
      <c r="G319" s="5">
        <v>113.89069633298925</v>
      </c>
      <c r="H319" s="5">
        <v>171.13165863849079</v>
      </c>
      <c r="I319" s="5">
        <v>919095.93175900681</v>
      </c>
      <c r="J319" s="5">
        <v>113.89069483388985</v>
      </c>
      <c r="K319" s="5">
        <v>187.79863267209453</v>
      </c>
      <c r="L319" s="5">
        <v>959406.93309757882</v>
      </c>
      <c r="M319" s="5">
        <v>16.666973114013672</v>
      </c>
      <c r="N319" s="5">
        <v>-1.4990994259278523E-6</v>
      </c>
      <c r="O319" s="5">
        <v>40311</v>
      </c>
      <c r="P319" s="5">
        <v>4.1345966747030616E-4</v>
      </c>
      <c r="Q319" s="5">
        <v>-3.7188346152516871E-11</v>
      </c>
    </row>
    <row r="320" spans="1:17" x14ac:dyDescent="0.3">
      <c r="A320" s="5" t="str">
        <f t="shared" si="6"/>
        <v>Outdoor Motion Sensor_OFFICE</v>
      </c>
      <c r="B320" s="5" t="s">
        <v>205</v>
      </c>
      <c r="C320" s="5" t="s">
        <v>39</v>
      </c>
      <c r="D320" s="5" t="s">
        <v>116</v>
      </c>
      <c r="E320" s="5" t="s">
        <v>121</v>
      </c>
      <c r="F320" s="5" t="s">
        <v>23</v>
      </c>
      <c r="G320" s="5">
        <v>113.89069483388985</v>
      </c>
      <c r="H320" s="5">
        <v>187.79863267209453</v>
      </c>
      <c r="I320" s="5">
        <v>798806.93309757928</v>
      </c>
      <c r="J320" s="5">
        <v>113.89069483388985</v>
      </c>
      <c r="K320" s="5">
        <v>187.79863267209453</v>
      </c>
      <c r="L320" s="5">
        <v>959406.93309757882</v>
      </c>
      <c r="M320" s="5">
        <v>0</v>
      </c>
      <c r="N320" s="5">
        <v>0</v>
      </c>
      <c r="O320" s="5">
        <v>160600</v>
      </c>
      <c r="P320" s="5">
        <v>0</v>
      </c>
      <c r="Q320" s="5">
        <v>0</v>
      </c>
    </row>
    <row r="321" spans="1:17" x14ac:dyDescent="0.3">
      <c r="A321" s="5" t="str">
        <f t="shared" si="6"/>
        <v>High Efficiency Ventilation System Design_SMALL OFFICE</v>
      </c>
      <c r="B321" s="5" t="s">
        <v>203</v>
      </c>
      <c r="C321" s="5" t="s">
        <v>57</v>
      </c>
      <c r="D321" s="5" t="s">
        <v>19</v>
      </c>
      <c r="E321" s="5" t="s">
        <v>27</v>
      </c>
      <c r="F321" s="5" t="s">
        <v>23</v>
      </c>
      <c r="G321" s="5">
        <v>101.88371592243567</v>
      </c>
      <c r="H321" s="5">
        <v>182.75477069944935</v>
      </c>
      <c r="I321" s="5">
        <v>942854.7075831797</v>
      </c>
      <c r="J321" s="5">
        <v>113.89069483388985</v>
      </c>
      <c r="K321" s="5">
        <v>187.79863267209453</v>
      </c>
      <c r="L321" s="5">
        <v>959406.93309757882</v>
      </c>
      <c r="M321" s="5">
        <v>5.0438618659973145</v>
      </c>
      <c r="N321" s="5">
        <v>12.006978988647461</v>
      </c>
      <c r="O321" s="5">
        <v>16552.224609375</v>
      </c>
      <c r="P321" s="5">
        <v>3.0472411890514195E-4</v>
      </c>
      <c r="Q321" s="5">
        <v>7.2539970278739929E-4</v>
      </c>
    </row>
    <row r="322" spans="1:17" x14ac:dyDescent="0.3">
      <c r="A322" s="5" t="str">
        <f t="shared" si="6"/>
        <v>Exterior Bi-Level Lighting Control_OFFICE</v>
      </c>
      <c r="B322" s="5" t="s">
        <v>120</v>
      </c>
      <c r="C322" s="5" t="s">
        <v>39</v>
      </c>
      <c r="D322" s="5" t="s">
        <v>116</v>
      </c>
      <c r="E322" s="5" t="s">
        <v>121</v>
      </c>
      <c r="F322" s="5" t="s">
        <v>23</v>
      </c>
      <c r="G322" s="5">
        <v>93.890694833889853</v>
      </c>
      <c r="H322" s="5">
        <v>167.7986326720945</v>
      </c>
      <c r="I322" s="5">
        <v>784206.93309757905</v>
      </c>
      <c r="J322" s="5">
        <v>113.89069483388985</v>
      </c>
      <c r="K322" s="5">
        <v>187.79863267209453</v>
      </c>
      <c r="L322" s="5">
        <v>959406.93309757882</v>
      </c>
      <c r="M322" s="5">
        <v>20</v>
      </c>
      <c r="N322" s="5">
        <v>20</v>
      </c>
      <c r="O322" s="5">
        <v>175200</v>
      </c>
      <c r="P322" s="5">
        <v>0</v>
      </c>
      <c r="Q322" s="5">
        <v>1.1415524932090193E-4</v>
      </c>
    </row>
    <row r="323" spans="1:17" x14ac:dyDescent="0.3">
      <c r="A323" s="5" t="str">
        <f t="shared" si="6"/>
        <v>Set-Back Programmable Thermostat_DATACENTER</v>
      </c>
      <c r="B323" s="5" t="s">
        <v>43</v>
      </c>
      <c r="C323" s="5" t="s">
        <v>18</v>
      </c>
      <c r="D323" s="5" t="s">
        <v>19</v>
      </c>
      <c r="E323" s="5" t="s">
        <v>27</v>
      </c>
      <c r="F323" s="5" t="s">
        <v>23</v>
      </c>
      <c r="G323" s="5">
        <v>1149.980888284932</v>
      </c>
      <c r="H323" s="5">
        <v>1471.0902207943745</v>
      </c>
      <c r="I323" s="5">
        <v>7909439.1418639524</v>
      </c>
      <c r="J323" s="5">
        <v>1153.5143163923149</v>
      </c>
      <c r="K323" s="5">
        <v>1483.050562739219</v>
      </c>
      <c r="L323" s="5">
        <v>8052528.0072519416</v>
      </c>
      <c r="M323" s="5">
        <v>11.960342407226563</v>
      </c>
      <c r="N323" s="5">
        <v>3.5334281921386719</v>
      </c>
      <c r="O323" s="5">
        <v>143088.859375</v>
      </c>
      <c r="P323" s="5">
        <v>8.3586819528136402E-5</v>
      </c>
      <c r="Q323" s="5">
        <v>2.4693943487363867E-5</v>
      </c>
    </row>
    <row r="324" spans="1:17" x14ac:dyDescent="0.3">
      <c r="A324" s="5" t="str">
        <f t="shared" si="6"/>
        <v>High Efficiency Ice Makers - Energy Star_GROCERY</v>
      </c>
      <c r="B324" s="5" t="s">
        <v>192</v>
      </c>
      <c r="C324" s="5" t="s">
        <v>72</v>
      </c>
      <c r="D324" s="5" t="s">
        <v>79</v>
      </c>
      <c r="E324" s="5" t="s">
        <v>74</v>
      </c>
      <c r="F324" s="5" t="s">
        <v>21</v>
      </c>
      <c r="G324" s="5">
        <v>306.47070546544569</v>
      </c>
      <c r="H324" s="5">
        <v>434.65478009662428</v>
      </c>
      <c r="I324" s="5">
        <v>2720495.3373012249</v>
      </c>
      <c r="J324" s="5">
        <v>306.70400869125228</v>
      </c>
      <c r="K324" s="5">
        <v>435.02428169203586</v>
      </c>
      <c r="L324" s="5">
        <v>2722879.5858105049</v>
      </c>
      <c r="M324" s="5">
        <v>0.36950159072875977</v>
      </c>
      <c r="N324" s="5">
        <v>0.23330321907997131</v>
      </c>
      <c r="O324" s="5">
        <v>2384.24853515625</v>
      </c>
      <c r="P324" s="5">
        <v>1.5497612184844911E-4</v>
      </c>
      <c r="Q324" s="5">
        <v>9.7851887403521687E-5</v>
      </c>
    </row>
    <row r="325" spans="1:17" x14ac:dyDescent="0.3">
      <c r="A325" s="5" t="str">
        <f t="shared" si="6"/>
        <v>Occupancy Sensor (interior lighting)_HOSPITAL</v>
      </c>
      <c r="B325" s="5" t="s">
        <v>210</v>
      </c>
      <c r="C325" s="5" t="s">
        <v>102</v>
      </c>
      <c r="D325" s="5" t="s">
        <v>113</v>
      </c>
      <c r="E325" s="5" t="s">
        <v>107</v>
      </c>
      <c r="F325" s="5" t="s">
        <v>23</v>
      </c>
      <c r="G325" s="5">
        <v>1101.4607367986418</v>
      </c>
      <c r="H325" s="5">
        <v>1894.2013921074818</v>
      </c>
      <c r="I325" s="5">
        <v>8929657.026349714</v>
      </c>
      <c r="J325" s="5">
        <v>1160.1450898630137</v>
      </c>
      <c r="K325" s="5">
        <v>1954.3310204156305</v>
      </c>
      <c r="L325" s="5">
        <v>10213227.757863654</v>
      </c>
      <c r="M325" s="5">
        <v>60.129627227783203</v>
      </c>
      <c r="N325" s="5">
        <v>58.684352874755859</v>
      </c>
      <c r="O325" s="5">
        <v>1283570.75</v>
      </c>
      <c r="P325" s="5">
        <v>4.684558734879829E-5</v>
      </c>
      <c r="Q325" s="5">
        <v>4.5719607442151755E-5</v>
      </c>
    </row>
    <row r="326" spans="1:17" x14ac:dyDescent="0.3">
      <c r="A326" s="5" t="str">
        <f t="shared" si="6"/>
        <v>Photocell Controls (outdoor)_HOSPITAL</v>
      </c>
      <c r="B326" s="5" t="s">
        <v>211</v>
      </c>
      <c r="C326" s="5" t="s">
        <v>102</v>
      </c>
      <c r="D326" s="5" t="s">
        <v>116</v>
      </c>
      <c r="E326" s="5" t="s">
        <v>107</v>
      </c>
      <c r="F326" s="5" t="s">
        <v>23</v>
      </c>
      <c r="G326" s="5">
        <v>1160.1250868469015</v>
      </c>
      <c r="H326" s="5">
        <v>1954.3117476828088</v>
      </c>
      <c r="I326" s="5">
        <v>10431274.500320075</v>
      </c>
      <c r="J326" s="5">
        <v>1210.1250868469015</v>
      </c>
      <c r="K326" s="5">
        <v>1954.3117476828088</v>
      </c>
      <c r="L326" s="5">
        <v>10450274.500320077</v>
      </c>
      <c r="M326" s="5">
        <v>0</v>
      </c>
      <c r="N326" s="5">
        <v>50</v>
      </c>
      <c r="O326" s="5">
        <v>19000</v>
      </c>
      <c r="P326" s="5">
        <v>0</v>
      </c>
      <c r="Q326" s="5">
        <v>2.6315790601074696E-3</v>
      </c>
    </row>
    <row r="327" spans="1:17" x14ac:dyDescent="0.3">
      <c r="A327" s="5" t="str">
        <f t="shared" si="6"/>
        <v>Energy Star commercial dishwasher_HOSPITAL</v>
      </c>
      <c r="B327" s="5" t="s">
        <v>189</v>
      </c>
      <c r="C327" s="5" t="s">
        <v>102</v>
      </c>
      <c r="D327" s="5" t="s">
        <v>190</v>
      </c>
      <c r="E327" s="5" t="s">
        <v>191</v>
      </c>
      <c r="F327" s="5" t="s">
        <v>21</v>
      </c>
      <c r="G327" s="5">
        <v>1163.9768488134773</v>
      </c>
      <c r="H327" s="5">
        <v>1962.2220094959441</v>
      </c>
      <c r="I327" s="5">
        <v>10253160.098598486</v>
      </c>
      <c r="J327" s="5">
        <v>1166.5430984617119</v>
      </c>
      <c r="K327" s="5">
        <v>1967.5003049638221</v>
      </c>
      <c r="L327" s="5">
        <v>10279918.406290937</v>
      </c>
      <c r="M327" s="5">
        <v>5.2782955169677734</v>
      </c>
      <c r="N327" s="5">
        <v>2.5662496089935303</v>
      </c>
      <c r="O327" s="5">
        <v>26758.30859375</v>
      </c>
      <c r="P327" s="5">
        <v>1.9725819583982229E-4</v>
      </c>
      <c r="Q327" s="5">
        <v>9.5904775662347674E-5</v>
      </c>
    </row>
    <row r="328" spans="1:17" x14ac:dyDescent="0.3">
      <c r="A328" s="5" t="str">
        <f t="shared" si="6"/>
        <v>Compressed Air System Improvements_HOSPITAL</v>
      </c>
      <c r="B328" s="5" t="s">
        <v>212</v>
      </c>
      <c r="C328" s="5" t="s">
        <v>102</v>
      </c>
      <c r="D328" s="5" t="s">
        <v>207</v>
      </c>
      <c r="E328" s="5" t="s">
        <v>191</v>
      </c>
      <c r="F328" s="5" t="s">
        <v>21</v>
      </c>
      <c r="G328" s="5">
        <v>1160.1250868469015</v>
      </c>
      <c r="H328" s="5">
        <v>1954.3117476828088</v>
      </c>
      <c r="I328" s="5">
        <v>10226639.000320075</v>
      </c>
      <c r="J328" s="5">
        <v>1160.1250868469015</v>
      </c>
      <c r="K328" s="5">
        <v>1954.3117476828088</v>
      </c>
      <c r="L328" s="5">
        <v>10232084.800320074</v>
      </c>
      <c r="M328" s="5">
        <v>0</v>
      </c>
      <c r="N328" s="5">
        <v>0</v>
      </c>
      <c r="O328" s="5">
        <v>5445.7998046875</v>
      </c>
      <c r="P328" s="5">
        <v>0</v>
      </c>
      <c r="Q328" s="5">
        <v>0</v>
      </c>
    </row>
    <row r="329" spans="1:17" x14ac:dyDescent="0.3">
      <c r="A329" s="5" t="str">
        <f t="shared" si="6"/>
        <v>Ozone commercial laundry system_HOSPITAL</v>
      </c>
      <c r="B329" s="5" t="s">
        <v>213</v>
      </c>
      <c r="C329" s="5" t="s">
        <v>102</v>
      </c>
      <c r="D329" s="5" t="s">
        <v>138</v>
      </c>
      <c r="E329" s="5" t="s">
        <v>191</v>
      </c>
      <c r="F329" s="5" t="s">
        <v>21</v>
      </c>
      <c r="G329" s="5">
        <v>1160.8921836210952</v>
      </c>
      <c r="H329" s="5">
        <v>1954.9781992957119</v>
      </c>
      <c r="I329" s="5">
        <v>10219577.780320015</v>
      </c>
      <c r="J329" s="5">
        <v>1161.2757320081919</v>
      </c>
      <c r="K329" s="5">
        <v>1955.3114251021632</v>
      </c>
      <c r="L329" s="5">
        <v>10222854.420319978</v>
      </c>
      <c r="M329" s="5">
        <v>0.33322581648826599</v>
      </c>
      <c r="N329" s="5">
        <v>0.38354837894439697</v>
      </c>
      <c r="O329" s="5">
        <v>3276.639892578125</v>
      </c>
      <c r="P329" s="5">
        <v>1.016974201775156E-4</v>
      </c>
      <c r="Q329" s="5">
        <v>1.1705539509421214E-4</v>
      </c>
    </row>
    <row r="330" spans="1:17" x14ac:dyDescent="0.3">
      <c r="A330" s="5" t="str">
        <f t="shared" si="6"/>
        <v>Energy Star Clothes Washer_HOSPITAL</v>
      </c>
      <c r="B330" s="5" t="s">
        <v>214</v>
      </c>
      <c r="C330" s="5" t="s">
        <v>102</v>
      </c>
      <c r="D330" s="5" t="s">
        <v>138</v>
      </c>
      <c r="E330" s="5" t="s">
        <v>191</v>
      </c>
      <c r="F330" s="5" t="s">
        <v>21</v>
      </c>
      <c r="G330" s="5">
        <v>1160.8499932985142</v>
      </c>
      <c r="H330" s="5">
        <v>1954.9415444570022</v>
      </c>
      <c r="I330" s="5">
        <v>10219217.349920042</v>
      </c>
      <c r="J330" s="5">
        <v>1161.2757320081919</v>
      </c>
      <c r="K330" s="5">
        <v>1955.3114251021632</v>
      </c>
      <c r="L330" s="5">
        <v>10222854.420319978</v>
      </c>
      <c r="M330" s="5">
        <v>0.36988064646720886</v>
      </c>
      <c r="N330" s="5">
        <v>0.42573872208595276</v>
      </c>
      <c r="O330" s="5">
        <v>3637.0703125</v>
      </c>
      <c r="P330" s="5">
        <v>1.0169741290155798E-4</v>
      </c>
      <c r="Q330" s="5">
        <v>1.1705540237016976E-4</v>
      </c>
    </row>
    <row r="331" spans="1:17" x14ac:dyDescent="0.3">
      <c r="A331" s="5" t="str">
        <f t="shared" si="6"/>
        <v>Low-temperature dishwasher - Stationery_HOSPITAL</v>
      </c>
      <c r="B331" s="5" t="s">
        <v>198</v>
      </c>
      <c r="C331" s="5" t="s">
        <v>102</v>
      </c>
      <c r="D331" s="5" t="s">
        <v>138</v>
      </c>
      <c r="E331" s="5" t="s">
        <v>139</v>
      </c>
      <c r="F331" s="5" t="s">
        <v>21</v>
      </c>
      <c r="G331" s="5">
        <v>1327.7235138800602</v>
      </c>
      <c r="H331" s="5">
        <v>2019.2062291508978</v>
      </c>
      <c r="I331" s="5">
        <v>10948965.457490643</v>
      </c>
      <c r="J331" s="5">
        <v>1334.5496097077946</v>
      </c>
      <c r="K331" s="5">
        <v>2022.1482541955909</v>
      </c>
      <c r="L331" s="5">
        <v>10977924.586047318</v>
      </c>
      <c r="M331" s="5">
        <v>2.9420249462127686</v>
      </c>
      <c r="N331" s="5">
        <v>6.8260960578918457</v>
      </c>
      <c r="O331" s="5">
        <v>28959.12890625</v>
      </c>
      <c r="P331" s="5">
        <v>1.015923116938211E-4</v>
      </c>
      <c r="Q331" s="5">
        <v>2.3571483325213194E-4</v>
      </c>
    </row>
    <row r="332" spans="1:17" x14ac:dyDescent="0.3">
      <c r="A332" s="5" t="str">
        <f t="shared" si="6"/>
        <v>Low-water Dishwasher (Energy Star)_HOSPITAL</v>
      </c>
      <c r="B332" s="5" t="s">
        <v>199</v>
      </c>
      <c r="C332" s="5" t="s">
        <v>102</v>
      </c>
      <c r="D332" s="5" t="s">
        <v>138</v>
      </c>
      <c r="E332" s="5" t="s">
        <v>139</v>
      </c>
      <c r="F332" s="5" t="s">
        <v>21</v>
      </c>
      <c r="G332" s="5">
        <v>1327.7235138800602</v>
      </c>
      <c r="H332" s="5">
        <v>2019.2062291508978</v>
      </c>
      <c r="I332" s="5">
        <v>10948965.457490643</v>
      </c>
      <c r="J332" s="5">
        <v>1334.4337789840793</v>
      </c>
      <c r="K332" s="5">
        <v>2021.9612058427381</v>
      </c>
      <c r="L332" s="5">
        <v>10977121.623196229</v>
      </c>
      <c r="M332" s="5">
        <v>2.754976749420166</v>
      </c>
      <c r="N332" s="5">
        <v>6.7102651596069336</v>
      </c>
      <c r="O332" s="5">
        <v>28156.166015625</v>
      </c>
      <c r="P332" s="5">
        <v>9.7846299468073994E-5</v>
      </c>
      <c r="Q332" s="5">
        <v>2.3832311853766441E-4</v>
      </c>
    </row>
    <row r="333" spans="1:17" x14ac:dyDescent="0.3">
      <c r="A333" s="5" t="str">
        <f t="shared" si="6"/>
        <v>High Efficiency Water Heater - 50 gal. EF= .94 (base=.86)_HOSPITAL</v>
      </c>
      <c r="B333" s="5" t="s">
        <v>162</v>
      </c>
      <c r="C333" s="5" t="s">
        <v>102</v>
      </c>
      <c r="D333" s="5" t="s">
        <v>138</v>
      </c>
      <c r="E333" s="5" t="s">
        <v>139</v>
      </c>
      <c r="F333" s="5" t="s">
        <v>21</v>
      </c>
      <c r="G333" s="5">
        <v>1328.6105172242662</v>
      </c>
      <c r="H333" s="5">
        <v>2021.8211480158609</v>
      </c>
      <c r="I333" s="5">
        <v>10956640.410826968</v>
      </c>
      <c r="J333" s="5">
        <v>1344.6492784469981</v>
      </c>
      <c r="K333" s="5">
        <v>2028.0741987439199</v>
      </c>
      <c r="L333" s="5">
        <v>11024070.393507415</v>
      </c>
      <c r="M333" s="5">
        <v>6.2530508041381836</v>
      </c>
      <c r="N333" s="5">
        <v>16.038761138916016</v>
      </c>
      <c r="O333" s="5">
        <v>67429.984375</v>
      </c>
      <c r="P333" s="5">
        <v>9.2733978817705065E-5</v>
      </c>
      <c r="Q333" s="5">
        <v>2.3785799567122012E-4</v>
      </c>
    </row>
    <row r="334" spans="1:17" x14ac:dyDescent="0.3">
      <c r="A334" s="5" t="str">
        <f t="shared" si="6"/>
        <v>Timer for recirculation pump_HOSPITAL</v>
      </c>
      <c r="B334" s="5" t="s">
        <v>215</v>
      </c>
      <c r="C334" s="5" t="s">
        <v>102</v>
      </c>
      <c r="D334" s="5" t="s">
        <v>138</v>
      </c>
      <c r="E334" s="5" t="s">
        <v>139</v>
      </c>
      <c r="F334" s="5" t="s">
        <v>23</v>
      </c>
      <c r="G334" s="5">
        <v>1335.3589688766028</v>
      </c>
      <c r="H334" s="5">
        <v>2023.8942046540762</v>
      </c>
      <c r="I334" s="5">
        <v>10980060.109443363</v>
      </c>
      <c r="J334" s="5">
        <v>1338.2641256325326</v>
      </c>
      <c r="K334" s="5">
        <v>2026.7993614100055</v>
      </c>
      <c r="L334" s="5">
        <v>11003388.664512295</v>
      </c>
      <c r="M334" s="5">
        <v>2.9051568508148193</v>
      </c>
      <c r="N334" s="5">
        <v>2.9051568508148193</v>
      </c>
      <c r="O334" s="5">
        <v>23328.5546875</v>
      </c>
      <c r="P334" s="5">
        <v>1.2453222007025033E-4</v>
      </c>
      <c r="Q334" s="5">
        <v>1.2453222007025033E-4</v>
      </c>
    </row>
    <row r="335" spans="1:17" x14ac:dyDescent="0.3">
      <c r="A335" s="5" t="str">
        <f t="shared" si="6"/>
        <v>Efficient Pool Pump_LODGING</v>
      </c>
      <c r="B335" s="5" t="s">
        <v>216</v>
      </c>
      <c r="C335" s="5" t="s">
        <v>56</v>
      </c>
      <c r="D335" s="5" t="s">
        <v>207</v>
      </c>
      <c r="E335" s="5" t="s">
        <v>191</v>
      </c>
      <c r="F335" s="5" t="s">
        <v>21</v>
      </c>
      <c r="G335" s="5">
        <v>38.089177359162164</v>
      </c>
      <c r="H335" s="5">
        <v>71.521672332380788</v>
      </c>
      <c r="I335" s="5">
        <v>520388.66760804504</v>
      </c>
      <c r="J335" s="5">
        <v>38.152177359162145</v>
      </c>
      <c r="K335" s="5">
        <v>71.92754330012275</v>
      </c>
      <c r="L335" s="5">
        <v>522113.29260804667</v>
      </c>
      <c r="M335" s="5">
        <v>0.40587097406387329</v>
      </c>
      <c r="N335" s="5">
        <v>6.3000001013278961E-2</v>
      </c>
      <c r="O335" s="5">
        <v>1724.625</v>
      </c>
      <c r="P335" s="5">
        <v>2.3533868079539388E-4</v>
      </c>
      <c r="Q335" s="5">
        <v>3.6529680073726922E-5</v>
      </c>
    </row>
    <row r="336" spans="1:17" x14ac:dyDescent="0.3">
      <c r="A336" s="5" t="str">
        <f t="shared" si="6"/>
        <v>Efficient Pool Pump (VSD for Pump)_LODGING</v>
      </c>
      <c r="B336" s="5" t="s">
        <v>217</v>
      </c>
      <c r="C336" s="5" t="s">
        <v>56</v>
      </c>
      <c r="D336" s="5" t="s">
        <v>207</v>
      </c>
      <c r="E336" s="5" t="s">
        <v>191</v>
      </c>
      <c r="F336" s="5" t="s">
        <v>21</v>
      </c>
      <c r="G336" s="5">
        <v>38.047177359162148</v>
      </c>
      <c r="H336" s="5">
        <v>71.251091687219528</v>
      </c>
      <c r="I336" s="5">
        <v>519238.91760804283</v>
      </c>
      <c r="J336" s="5">
        <v>38.152177359162145</v>
      </c>
      <c r="K336" s="5">
        <v>71.92754330012275</v>
      </c>
      <c r="L336" s="5">
        <v>522113.29260804667</v>
      </c>
      <c r="M336" s="5">
        <v>0.67645162343978882</v>
      </c>
      <c r="N336" s="5">
        <v>0.10499999672174454</v>
      </c>
      <c r="O336" s="5">
        <v>2874.375</v>
      </c>
      <c r="P336" s="5">
        <v>2.3533868079539388E-4</v>
      </c>
      <c r="Q336" s="5">
        <v>3.6529680073726922E-5</v>
      </c>
    </row>
    <row r="337" spans="1:17" x14ac:dyDescent="0.3">
      <c r="A337" s="5" t="str">
        <f t="shared" si="6"/>
        <v>Energy Efficient Laboratory Fume Hood_LODGING</v>
      </c>
      <c r="B337" s="5" t="s">
        <v>218</v>
      </c>
      <c r="C337" s="5" t="s">
        <v>56</v>
      </c>
      <c r="D337" s="5" t="s">
        <v>207</v>
      </c>
      <c r="E337" s="5" t="s">
        <v>191</v>
      </c>
      <c r="F337" s="5" t="s">
        <v>21</v>
      </c>
      <c r="G337" s="5">
        <v>47.734898476588384</v>
      </c>
      <c r="H337" s="5">
        <v>47.771419788856733</v>
      </c>
      <c r="I337" s="5">
        <v>311412.48997188004</v>
      </c>
      <c r="J337" s="5">
        <v>47.814637021920305</v>
      </c>
      <c r="K337" s="5">
        <v>47.906312330454504</v>
      </c>
      <c r="L337" s="5">
        <v>313730.89700817701</v>
      </c>
      <c r="M337" s="5">
        <v>0.134892538189888</v>
      </c>
      <c r="N337" s="5">
        <v>7.9738542437553406E-2</v>
      </c>
      <c r="O337" s="5">
        <v>2318.406982421875</v>
      </c>
      <c r="P337" s="5">
        <v>5.8183286455459893E-5</v>
      </c>
      <c r="Q337" s="5">
        <v>3.4393677196931094E-5</v>
      </c>
    </row>
    <row r="338" spans="1:17" x14ac:dyDescent="0.3">
      <c r="A338" s="5" t="str">
        <f t="shared" si="6"/>
        <v>Low-temperature dishwasher - Conveyer_LODGING</v>
      </c>
      <c r="B338" s="5" t="s">
        <v>149</v>
      </c>
      <c r="C338" s="5" t="s">
        <v>56</v>
      </c>
      <c r="D338" s="5" t="s">
        <v>138</v>
      </c>
      <c r="E338" s="5" t="s">
        <v>139</v>
      </c>
      <c r="F338" s="5" t="s">
        <v>21</v>
      </c>
      <c r="G338" s="5">
        <v>40.973074149213645</v>
      </c>
      <c r="H338" s="5">
        <v>46.969826583224943</v>
      </c>
      <c r="I338" s="5">
        <v>292475.98555888375</v>
      </c>
      <c r="J338" s="5">
        <v>43.094646435442669</v>
      </c>
      <c r="K338" s="5">
        <v>47.454266907670238</v>
      </c>
      <c r="L338" s="5">
        <v>297726.62109845533</v>
      </c>
      <c r="M338" s="5">
        <v>0.48444032669067383</v>
      </c>
      <c r="N338" s="5">
        <v>2.1215722560882568</v>
      </c>
      <c r="O338" s="5">
        <v>5250.6357421875</v>
      </c>
      <c r="P338" s="5">
        <v>9.2263173428364098E-5</v>
      </c>
      <c r="Q338" s="5">
        <v>4.0406006155535579E-4</v>
      </c>
    </row>
    <row r="339" spans="1:17" x14ac:dyDescent="0.3">
      <c r="A339" s="5" t="str">
        <f t="shared" si="6"/>
        <v>High Efficiency Water Heater - 50 gal. EF= .94 (base=.86)_LODGING</v>
      </c>
      <c r="B339" s="5" t="s">
        <v>162</v>
      </c>
      <c r="C339" s="5" t="s">
        <v>56</v>
      </c>
      <c r="D339" s="5" t="s">
        <v>138</v>
      </c>
      <c r="E339" s="5" t="s">
        <v>139</v>
      </c>
      <c r="F339" s="5" t="s">
        <v>21</v>
      </c>
      <c r="G339" s="5">
        <v>42.861409824348598</v>
      </c>
      <c r="H339" s="5">
        <v>46.074892183168132</v>
      </c>
      <c r="I339" s="5">
        <v>294366.3701840858</v>
      </c>
      <c r="J339" s="5">
        <v>43.722524714309451</v>
      </c>
      <c r="K339" s="5">
        <v>46.235967550500852</v>
      </c>
      <c r="L339" s="5">
        <v>296685.97969128395</v>
      </c>
      <c r="M339" s="5">
        <v>0.16107536852359772</v>
      </c>
      <c r="N339" s="5">
        <v>0.86111491918563843</v>
      </c>
      <c r="O339" s="5">
        <v>2319.609619140625</v>
      </c>
      <c r="P339" s="5">
        <v>6.9440720835700631E-5</v>
      </c>
      <c r="Q339" s="5">
        <v>3.7123268702998757E-4</v>
      </c>
    </row>
    <row r="340" spans="1:17" x14ac:dyDescent="0.3">
      <c r="A340" s="5" t="str">
        <f t="shared" si="6"/>
        <v>Timer for recirculation pump_LODGING</v>
      </c>
      <c r="B340" s="5" t="s">
        <v>215</v>
      </c>
      <c r="C340" s="5" t="s">
        <v>56</v>
      </c>
      <c r="D340" s="5" t="s">
        <v>138</v>
      </c>
      <c r="E340" s="5" t="s">
        <v>139</v>
      </c>
      <c r="F340" s="5" t="s">
        <v>23</v>
      </c>
      <c r="G340" s="5">
        <v>42.872802469304943</v>
      </c>
      <c r="H340" s="5">
        <v>47.025991401297112</v>
      </c>
      <c r="I340" s="5">
        <v>298536.12281083321</v>
      </c>
      <c r="J340" s="5">
        <v>42.872802469304943</v>
      </c>
      <c r="K340" s="5">
        <v>47.025991401297112</v>
      </c>
      <c r="L340" s="5">
        <v>301588.0773073989</v>
      </c>
      <c r="M340" s="5">
        <v>0</v>
      </c>
      <c r="N340" s="5">
        <v>0</v>
      </c>
      <c r="O340" s="5">
        <v>3051.95458984375</v>
      </c>
      <c r="P340" s="5">
        <v>0</v>
      </c>
      <c r="Q340" s="5">
        <v>0</v>
      </c>
    </row>
    <row r="341" spans="1:17" x14ac:dyDescent="0.3">
      <c r="A341" s="5" t="str">
        <f t="shared" si="6"/>
        <v>High efficiency ventilation hoods_OFFICE</v>
      </c>
      <c r="B341" s="5" t="s">
        <v>219</v>
      </c>
      <c r="C341" s="5" t="s">
        <v>39</v>
      </c>
      <c r="D341" s="5" t="s">
        <v>19</v>
      </c>
      <c r="E341" s="5" t="s">
        <v>20</v>
      </c>
      <c r="F341" s="5" t="s">
        <v>21</v>
      </c>
      <c r="G341" s="5">
        <v>520.18472750178466</v>
      </c>
      <c r="H341" s="5">
        <v>690.05489173568401</v>
      </c>
      <c r="I341" s="5">
        <v>3110480.1452020579</v>
      </c>
      <c r="J341" s="5">
        <v>520.27795636285521</v>
      </c>
      <c r="K341" s="5">
        <v>690.64278056787691</v>
      </c>
      <c r="L341" s="5">
        <v>3113144.8423808771</v>
      </c>
      <c r="M341" s="5">
        <v>0.58788883686065674</v>
      </c>
      <c r="N341" s="5">
        <v>9.3228861689567566E-2</v>
      </c>
      <c r="O341" s="5">
        <v>2664.697265625</v>
      </c>
      <c r="P341" s="5">
        <v>2.2062125208321959E-4</v>
      </c>
      <c r="Q341" s="5">
        <v>3.4986660466529429E-5</v>
      </c>
    </row>
    <row r="342" spans="1:17" x14ac:dyDescent="0.3">
      <c r="A342" s="5" t="str">
        <f t="shared" si="6"/>
        <v>Duct Testing &amp; Sealing_OFFICE</v>
      </c>
      <c r="B342" s="5" t="s">
        <v>33</v>
      </c>
      <c r="C342" s="5" t="s">
        <v>39</v>
      </c>
      <c r="D342" s="5" t="s">
        <v>19</v>
      </c>
      <c r="E342" s="5" t="s">
        <v>20</v>
      </c>
      <c r="F342" s="5" t="s">
        <v>23</v>
      </c>
      <c r="G342" s="5">
        <v>415.81189805649592</v>
      </c>
      <c r="H342" s="5">
        <v>681.64005689315138</v>
      </c>
      <c r="I342" s="5">
        <v>3007938.9964187858</v>
      </c>
      <c r="J342" s="5">
        <v>451.22828220042459</v>
      </c>
      <c r="K342" s="5">
        <v>686.18964382794445</v>
      </c>
      <c r="L342" s="5">
        <v>3039191.8918474824</v>
      </c>
      <c r="M342" s="5">
        <v>4.5495867729187012</v>
      </c>
      <c r="N342" s="5">
        <v>35.416385650634766</v>
      </c>
      <c r="O342" s="5">
        <v>31252.89453125</v>
      </c>
      <c r="P342" s="5">
        <v>1.4557329996023327E-4</v>
      </c>
      <c r="Q342" s="5">
        <v>1.133219338953495E-3</v>
      </c>
    </row>
    <row r="343" spans="1:17" x14ac:dyDescent="0.3">
      <c r="A343" s="5" t="str">
        <f t="shared" si="6"/>
        <v>CO sensors for parking garage exhaust fans_OFFICE</v>
      </c>
      <c r="B343" s="5" t="s">
        <v>220</v>
      </c>
      <c r="C343" s="5" t="s">
        <v>39</v>
      </c>
      <c r="D343" s="5" t="s">
        <v>207</v>
      </c>
      <c r="E343" s="5" t="s">
        <v>191</v>
      </c>
      <c r="F343" s="5" t="s">
        <v>23</v>
      </c>
      <c r="G343" s="5">
        <v>207.42520607870804</v>
      </c>
      <c r="H343" s="5">
        <v>691.86467261768155</v>
      </c>
      <c r="I343" s="5">
        <v>2997995.0073787263</v>
      </c>
      <c r="J343" s="5">
        <v>208.7155286593532</v>
      </c>
      <c r="K343" s="5">
        <v>693.15499519832667</v>
      </c>
      <c r="L343" s="5">
        <v>3030050.0073787277</v>
      </c>
      <c r="M343" s="5">
        <v>1.2903225421905518</v>
      </c>
      <c r="N343" s="5">
        <v>1.2903225421905518</v>
      </c>
      <c r="O343" s="5">
        <v>32055</v>
      </c>
      <c r="P343" s="5">
        <v>4.0253395127365366E-5</v>
      </c>
      <c r="Q343" s="5">
        <v>4.0253395127365366E-5</v>
      </c>
    </row>
    <row r="344" spans="1:17" x14ac:dyDescent="0.3">
      <c r="A344" s="5" t="str">
        <f t="shared" si="6"/>
        <v>Occupancy Sensor (interior lighting)_OFFICE</v>
      </c>
      <c r="B344" s="5" t="s">
        <v>210</v>
      </c>
      <c r="C344" s="5" t="s">
        <v>39</v>
      </c>
      <c r="D344" s="5" t="s">
        <v>113</v>
      </c>
      <c r="E344" s="5" t="s">
        <v>107</v>
      </c>
      <c r="F344" s="5" t="s">
        <v>23</v>
      </c>
      <c r="G344" s="5">
        <v>197.77858599192106</v>
      </c>
      <c r="H344" s="5">
        <v>687.79431495711356</v>
      </c>
      <c r="I344" s="5">
        <v>2920922.5722158295</v>
      </c>
      <c r="J344" s="5">
        <v>203.71057597660547</v>
      </c>
      <c r="K344" s="5">
        <v>698.65953465070311</v>
      </c>
      <c r="L344" s="5">
        <v>2971824.2251838222</v>
      </c>
      <c r="M344" s="5">
        <v>10.865220069885254</v>
      </c>
      <c r="N344" s="5">
        <v>5.9319901466369629</v>
      </c>
      <c r="O344" s="5">
        <v>50901.65234375</v>
      </c>
      <c r="P344" s="5">
        <v>2.1345516142901033E-4</v>
      </c>
      <c r="Q344" s="5">
        <v>1.1653826368274167E-4</v>
      </c>
    </row>
    <row r="345" spans="1:17" x14ac:dyDescent="0.3">
      <c r="A345" s="5" t="str">
        <f t="shared" si="6"/>
        <v>Elevators_OFFICE</v>
      </c>
      <c r="B345" s="5" t="s">
        <v>221</v>
      </c>
      <c r="C345" s="5" t="s">
        <v>39</v>
      </c>
      <c r="D345" s="5" t="s">
        <v>222</v>
      </c>
      <c r="E345" s="5" t="s">
        <v>191</v>
      </c>
      <c r="F345" s="5" t="s">
        <v>21</v>
      </c>
      <c r="G345" s="5">
        <v>210.56281789944043</v>
      </c>
      <c r="H345" s="5">
        <v>706.74033514522228</v>
      </c>
      <c r="I345" s="5">
        <v>3008443.8473887872</v>
      </c>
      <c r="J345" s="5">
        <v>211.23999531879528</v>
      </c>
      <c r="K345" s="5">
        <v>707.53727062909331</v>
      </c>
      <c r="L345" s="5">
        <v>3012056.4248887911</v>
      </c>
      <c r="M345" s="5">
        <v>0.79693549871444702</v>
      </c>
      <c r="N345" s="5">
        <v>0.67717742919921875</v>
      </c>
      <c r="O345" s="5">
        <v>3612.577392578125</v>
      </c>
      <c r="P345" s="5">
        <v>2.2060025366954505E-4</v>
      </c>
      <c r="Q345" s="5">
        <v>1.8744994304142892E-4</v>
      </c>
    </row>
    <row r="346" spans="1:17" x14ac:dyDescent="0.3">
      <c r="A346" s="5" t="str">
        <f t="shared" si="6"/>
        <v>Energy Star Water Cooler_OFFICE</v>
      </c>
      <c r="B346" s="5" t="s">
        <v>223</v>
      </c>
      <c r="C346" s="5" t="s">
        <v>39</v>
      </c>
      <c r="D346" s="5" t="s">
        <v>224</v>
      </c>
      <c r="E346" s="5" t="s">
        <v>60</v>
      </c>
      <c r="F346" s="5" t="s">
        <v>21</v>
      </c>
      <c r="G346" s="5">
        <v>203.82467273815013</v>
      </c>
      <c r="H346" s="5">
        <v>698.79130288715783</v>
      </c>
      <c r="I346" s="5">
        <v>2972542.6748887892</v>
      </c>
      <c r="J346" s="5">
        <v>203.93354370589205</v>
      </c>
      <c r="K346" s="5">
        <v>698.90017385489978</v>
      </c>
      <c r="L346" s="5">
        <v>2973168.6748887892</v>
      </c>
      <c r="M346" s="5">
        <v>0.1088709682226181</v>
      </c>
      <c r="N346" s="5">
        <v>0.1088709682226181</v>
      </c>
      <c r="O346" s="5">
        <v>626</v>
      </c>
      <c r="P346" s="5">
        <v>1.7391527944710106E-4</v>
      </c>
      <c r="Q346" s="5">
        <v>1.7391527944710106E-4</v>
      </c>
    </row>
    <row r="347" spans="1:17" x14ac:dyDescent="0.3">
      <c r="A347" s="5" t="str">
        <f t="shared" si="6"/>
        <v>Timer for recirculation pump_OFFICE</v>
      </c>
      <c r="B347" s="5" t="s">
        <v>215</v>
      </c>
      <c r="C347" s="5" t="s">
        <v>39</v>
      </c>
      <c r="D347" s="5" t="s">
        <v>138</v>
      </c>
      <c r="E347" s="5" t="s">
        <v>139</v>
      </c>
      <c r="F347" s="5" t="s">
        <v>23</v>
      </c>
      <c r="G347" s="5">
        <v>205.54913926691131</v>
      </c>
      <c r="H347" s="5">
        <v>700.18442081544708</v>
      </c>
      <c r="I347" s="5">
        <v>2982608.8756537791</v>
      </c>
      <c r="J347" s="5">
        <v>205.78966482697874</v>
      </c>
      <c r="K347" s="5">
        <v>700.41337836071625</v>
      </c>
      <c r="L347" s="5">
        <v>2987422.8778361757</v>
      </c>
      <c r="M347" s="5">
        <v>0.22895754873752594</v>
      </c>
      <c r="N347" s="5">
        <v>0.24052555859088898</v>
      </c>
      <c r="O347" s="5">
        <v>4814.001953125</v>
      </c>
      <c r="P347" s="5">
        <v>4.75607521366328E-5</v>
      </c>
      <c r="Q347" s="5">
        <v>4.9963742640102282E-5</v>
      </c>
    </row>
    <row r="348" spans="1:17" x14ac:dyDescent="0.3">
      <c r="A348" s="5" t="str">
        <f t="shared" si="6"/>
        <v>Refrigerated Beverage Vending Machine (Energy Star)_RESTAURANT</v>
      </c>
      <c r="B348" s="5" t="s">
        <v>100</v>
      </c>
      <c r="C348" s="5" t="s">
        <v>144</v>
      </c>
      <c r="D348" s="5" t="s">
        <v>99</v>
      </c>
      <c r="E348" s="5" t="s">
        <v>74</v>
      </c>
      <c r="F348" s="5" t="s">
        <v>21</v>
      </c>
      <c r="G348" s="5">
        <v>43.475711662822462</v>
      </c>
      <c r="H348" s="5">
        <v>111.79113216777129</v>
      </c>
      <c r="I348" s="5">
        <v>753917.22476687375</v>
      </c>
      <c r="J348" s="5">
        <v>44.42491811443535</v>
      </c>
      <c r="K348" s="5">
        <v>113.31837410325521</v>
      </c>
      <c r="L348" s="5">
        <v>763649.14976687601</v>
      </c>
      <c r="M348" s="5">
        <v>1.5272419452667236</v>
      </c>
      <c r="N348" s="5">
        <v>0.94920647144317627</v>
      </c>
      <c r="O348" s="5">
        <v>9731.9248046875</v>
      </c>
      <c r="P348" s="5">
        <v>1.5693112800363451E-4</v>
      </c>
      <c r="Q348" s="5">
        <v>9.7535325039643794E-5</v>
      </c>
    </row>
    <row r="349" spans="1:17" x14ac:dyDescent="0.3">
      <c r="A349" s="5" t="str">
        <f t="shared" ref="A349:A380" si="7">B349&amp;"_"&amp;C349</f>
        <v>Vendor Miser_RESTAURANT</v>
      </c>
      <c r="B349" s="5" t="s">
        <v>98</v>
      </c>
      <c r="C349" s="5" t="s">
        <v>144</v>
      </c>
      <c r="D349" s="5" t="s">
        <v>99</v>
      </c>
      <c r="E349" s="5" t="s">
        <v>74</v>
      </c>
      <c r="F349" s="5" t="s">
        <v>23</v>
      </c>
      <c r="G349" s="5">
        <v>43.5496019854031</v>
      </c>
      <c r="H349" s="5">
        <v>111.9100192645455</v>
      </c>
      <c r="I349" s="5">
        <v>754674.79976687045</v>
      </c>
      <c r="J349" s="5">
        <v>44.42491811443535</v>
      </c>
      <c r="K349" s="5">
        <v>113.31837410325521</v>
      </c>
      <c r="L349" s="5">
        <v>763649.14976687601</v>
      </c>
      <c r="M349" s="5">
        <v>1.4083548784255981</v>
      </c>
      <c r="N349" s="5">
        <v>0.87531614303588867</v>
      </c>
      <c r="O349" s="5">
        <v>8974.349609375</v>
      </c>
      <c r="P349" s="5">
        <v>1.5693114255554974E-4</v>
      </c>
      <c r="Q349" s="5">
        <v>9.7535332315601408E-5</v>
      </c>
    </row>
    <row r="350" spans="1:17" x14ac:dyDescent="0.3">
      <c r="A350" s="5" t="str">
        <f t="shared" si="7"/>
        <v>High efficiency ventilation hoods_RETAIL</v>
      </c>
      <c r="B350" s="5" t="s">
        <v>219</v>
      </c>
      <c r="C350" s="5" t="s">
        <v>52</v>
      </c>
      <c r="D350" s="5" t="s">
        <v>19</v>
      </c>
      <c r="E350" s="5" t="s">
        <v>27</v>
      </c>
      <c r="F350" s="5" t="s">
        <v>21</v>
      </c>
      <c r="G350" s="5">
        <v>237.38322317035295</v>
      </c>
      <c r="H350" s="5">
        <v>354.87114372639547</v>
      </c>
      <c r="I350" s="5">
        <v>1936596.6919173249</v>
      </c>
      <c r="J350" s="5">
        <v>237.76019419189447</v>
      </c>
      <c r="K350" s="5">
        <v>355.83158560178083</v>
      </c>
      <c r="L350" s="5">
        <v>1940989.9024514861</v>
      </c>
      <c r="M350" s="5">
        <v>0.96044188737869263</v>
      </c>
      <c r="N350" s="5">
        <v>0.376971036195755</v>
      </c>
      <c r="O350" s="5">
        <v>4393.21044921875</v>
      </c>
      <c r="P350" s="5">
        <v>2.1861959248781204E-4</v>
      </c>
      <c r="Q350" s="5">
        <v>8.5807645518798381E-5</v>
      </c>
    </row>
    <row r="351" spans="1:17" x14ac:dyDescent="0.3">
      <c r="A351" s="5" t="str">
        <f t="shared" si="7"/>
        <v>Energy Efficient Laboratory Fume Hood_RETAIL</v>
      </c>
      <c r="B351" s="5" t="s">
        <v>218</v>
      </c>
      <c r="C351" s="5" t="s">
        <v>52</v>
      </c>
      <c r="D351" s="5" t="s">
        <v>207</v>
      </c>
      <c r="E351" s="5" t="s">
        <v>191</v>
      </c>
      <c r="F351" s="5" t="s">
        <v>21</v>
      </c>
      <c r="G351" s="5">
        <v>249.13537475990353</v>
      </c>
      <c r="H351" s="5">
        <v>358.77788314641231</v>
      </c>
      <c r="I351" s="5">
        <v>1950861.2255643595</v>
      </c>
      <c r="J351" s="5">
        <v>253.27454077886526</v>
      </c>
      <c r="K351" s="5">
        <v>359.15416673793248</v>
      </c>
      <c r="L351" s="5">
        <v>1958511.5373074287</v>
      </c>
      <c r="M351" s="5">
        <v>0.37628358602523804</v>
      </c>
      <c r="N351" s="5">
        <v>4.1391658782958984</v>
      </c>
      <c r="O351" s="5">
        <v>7650.3115234375</v>
      </c>
      <c r="P351" s="5">
        <v>4.9185393436346203E-5</v>
      </c>
      <c r="Q351" s="5">
        <v>5.4104538867250085E-4</v>
      </c>
    </row>
    <row r="352" spans="1:17" x14ac:dyDescent="0.3">
      <c r="A352" s="5" t="str">
        <f t="shared" si="7"/>
        <v>Duct Testing &amp; Sealing_RETAIL</v>
      </c>
      <c r="B352" s="5" t="s">
        <v>33</v>
      </c>
      <c r="C352" s="5" t="s">
        <v>52</v>
      </c>
      <c r="D352" s="5" t="s">
        <v>19</v>
      </c>
      <c r="E352" s="5" t="s">
        <v>27</v>
      </c>
      <c r="F352" s="5" t="s">
        <v>23</v>
      </c>
      <c r="G352" s="5">
        <v>239.49112133990778</v>
      </c>
      <c r="H352" s="5">
        <v>352.11641674676025</v>
      </c>
      <c r="I352" s="5">
        <v>1923370.7550666919</v>
      </c>
      <c r="J352" s="5">
        <v>263.04815807286667</v>
      </c>
      <c r="K352" s="5">
        <v>360.38070905155848</v>
      </c>
      <c r="L352" s="5">
        <v>1957137.8418962001</v>
      </c>
      <c r="M352" s="5">
        <v>8.2642927169799805</v>
      </c>
      <c r="N352" s="5">
        <v>23.557037353515625</v>
      </c>
      <c r="O352" s="5">
        <v>33767.0859375</v>
      </c>
      <c r="P352" s="5">
        <v>2.4474403471685946E-4</v>
      </c>
      <c r="Q352" s="5">
        <v>6.9763313513249159E-4</v>
      </c>
    </row>
    <row r="353" spans="1:17" x14ac:dyDescent="0.3">
      <c r="A353" s="5" t="str">
        <f t="shared" si="7"/>
        <v>Green roof - vegetated rooftop_RETAIL</v>
      </c>
      <c r="B353" s="5" t="s">
        <v>45</v>
      </c>
      <c r="C353" s="5" t="s">
        <v>52</v>
      </c>
      <c r="D353" s="5" t="s">
        <v>19</v>
      </c>
      <c r="E353" s="5" t="s">
        <v>27</v>
      </c>
      <c r="F353" s="5" t="s">
        <v>23</v>
      </c>
      <c r="G353" s="5">
        <v>215.7877440332496</v>
      </c>
      <c r="H353" s="5">
        <v>342.12231491435449</v>
      </c>
      <c r="I353" s="5">
        <v>1875201.7986257179</v>
      </c>
      <c r="J353" s="5">
        <v>224.67468336250064</v>
      </c>
      <c r="K353" s="5">
        <v>346.09121842925538</v>
      </c>
      <c r="L353" s="5">
        <v>1894485.1583779231</v>
      </c>
      <c r="M353" s="5">
        <v>3.9689035415649414</v>
      </c>
      <c r="N353" s="5">
        <v>8.8869390487670898</v>
      </c>
      <c r="O353" s="5">
        <v>19283.359375</v>
      </c>
      <c r="P353" s="5">
        <v>2.0582013530656695E-4</v>
      </c>
      <c r="Q353" s="5">
        <v>4.6086052316240966E-4</v>
      </c>
    </row>
    <row r="354" spans="1:17" x14ac:dyDescent="0.3">
      <c r="A354" s="5" t="str">
        <f t="shared" si="7"/>
        <v>Occupancy Sensor (interior lighting)_RETAIL</v>
      </c>
      <c r="B354" s="5" t="s">
        <v>210</v>
      </c>
      <c r="C354" s="5" t="s">
        <v>52</v>
      </c>
      <c r="D354" s="5" t="s">
        <v>113</v>
      </c>
      <c r="E354" s="5" t="s">
        <v>107</v>
      </c>
      <c r="F354" s="5" t="s">
        <v>23</v>
      </c>
      <c r="G354" s="5">
        <v>84.535433744704221</v>
      </c>
      <c r="H354" s="5">
        <v>407.06851829838934</v>
      </c>
      <c r="I354" s="5">
        <v>1999975.6208436741</v>
      </c>
      <c r="J354" s="5">
        <v>84.537988145463203</v>
      </c>
      <c r="K354" s="5">
        <v>444.81124536105602</v>
      </c>
      <c r="L354" s="5">
        <v>2155983.9124637251</v>
      </c>
      <c r="M354" s="5">
        <v>37.742725372314453</v>
      </c>
      <c r="N354" s="5">
        <v>2.5544008240103722E-3</v>
      </c>
      <c r="O354" s="5">
        <v>156008.296875</v>
      </c>
      <c r="P354" s="5">
        <v>2.419276861473918E-4</v>
      </c>
      <c r="Q354" s="5">
        <v>1.6373492783827714E-8</v>
      </c>
    </row>
    <row r="355" spans="1:17" x14ac:dyDescent="0.3">
      <c r="A355" s="5" t="str">
        <f t="shared" si="7"/>
        <v>Photocell Controls (outdoor)_RETAIL</v>
      </c>
      <c r="B355" s="5" t="s">
        <v>211</v>
      </c>
      <c r="C355" s="5" t="s">
        <v>52</v>
      </c>
      <c r="D355" s="5" t="s">
        <v>116</v>
      </c>
      <c r="E355" s="5" t="s">
        <v>107</v>
      </c>
      <c r="F355" s="5" t="s">
        <v>23</v>
      </c>
      <c r="G355" s="5">
        <v>84.537988145463203</v>
      </c>
      <c r="H355" s="5">
        <v>437.1596573022677</v>
      </c>
      <c r="I355" s="5">
        <v>2133378.674746152</v>
      </c>
      <c r="J355" s="5">
        <v>126.73798814546325</v>
      </c>
      <c r="K355" s="5">
        <v>437.1596573022677</v>
      </c>
      <c r="L355" s="5">
        <v>2149414.6747461543</v>
      </c>
      <c r="M355" s="5">
        <v>0</v>
      </c>
      <c r="N355" s="5">
        <v>42.200000762939453</v>
      </c>
      <c r="O355" s="5">
        <v>16036</v>
      </c>
      <c r="P355" s="5">
        <v>0</v>
      </c>
      <c r="Q355" s="5">
        <v>2.6315790601074696E-3</v>
      </c>
    </row>
    <row r="356" spans="1:17" x14ac:dyDescent="0.3">
      <c r="A356" s="5" t="str">
        <f t="shared" si="7"/>
        <v>Off Peak Battery Charging_RETAIL</v>
      </c>
      <c r="B356" s="5" t="s">
        <v>225</v>
      </c>
      <c r="C356" s="5" t="s">
        <v>52</v>
      </c>
      <c r="D356" s="5" t="s">
        <v>207</v>
      </c>
      <c r="E356" s="5" t="s">
        <v>191</v>
      </c>
      <c r="F356" s="5" t="s">
        <v>23</v>
      </c>
      <c r="G356" s="5">
        <v>89.533258289127303</v>
      </c>
      <c r="H356" s="5">
        <v>350.01894472355229</v>
      </c>
      <c r="I356" s="5">
        <v>1810530.8240328974</v>
      </c>
      <c r="J356" s="5">
        <v>89.533258289127303</v>
      </c>
      <c r="K356" s="5">
        <v>355.01894472355229</v>
      </c>
      <c r="L356" s="5">
        <v>1819655.8240328974</v>
      </c>
      <c r="M356" s="5">
        <v>5</v>
      </c>
      <c r="N356" s="5">
        <v>0</v>
      </c>
      <c r="O356" s="5">
        <v>9125</v>
      </c>
      <c r="P356" s="5">
        <v>5.4794520838186145E-4</v>
      </c>
      <c r="Q356" s="5">
        <v>0</v>
      </c>
    </row>
    <row r="357" spans="1:17" x14ac:dyDescent="0.3">
      <c r="A357" s="5" t="str">
        <f t="shared" si="7"/>
        <v>Low-Pressure Impact Sprinkler Nozzle: Permanent, Solid-Set_RETAIL</v>
      </c>
      <c r="B357" s="5" t="s">
        <v>226</v>
      </c>
      <c r="C357" s="5" t="s">
        <v>52</v>
      </c>
      <c r="D357" s="5" t="s">
        <v>207</v>
      </c>
      <c r="E357" s="5" t="s">
        <v>191</v>
      </c>
      <c r="F357" s="5" t="s">
        <v>23</v>
      </c>
      <c r="G357" s="5">
        <v>84.533258289127332</v>
      </c>
      <c r="H357" s="5">
        <v>350.01894472355229</v>
      </c>
      <c r="I357" s="5">
        <v>1777217.2740328975</v>
      </c>
      <c r="J357" s="5">
        <v>84.533258289127332</v>
      </c>
      <c r="K357" s="5">
        <v>353.74894472355226</v>
      </c>
      <c r="L357" s="5">
        <v>1779940.1740328977</v>
      </c>
      <c r="M357" s="5">
        <v>3.7300000190734863</v>
      </c>
      <c r="N357" s="5">
        <v>0</v>
      </c>
      <c r="O357" s="5">
        <v>2722.89990234375</v>
      </c>
      <c r="P357" s="5">
        <v>1.3698630500584841E-3</v>
      </c>
      <c r="Q357" s="5">
        <v>0</v>
      </c>
    </row>
    <row r="358" spans="1:17" x14ac:dyDescent="0.3">
      <c r="A358" s="5" t="str">
        <f t="shared" si="7"/>
        <v>Low-Pressure Impact Sprinkler Nozzle: Portable, Hand-Move_RETAIL</v>
      </c>
      <c r="B358" s="5" t="s">
        <v>227</v>
      </c>
      <c r="C358" s="5" t="s">
        <v>52</v>
      </c>
      <c r="D358" s="5" t="s">
        <v>207</v>
      </c>
      <c r="E358" s="5" t="s">
        <v>191</v>
      </c>
      <c r="F358" s="5" t="s">
        <v>23</v>
      </c>
      <c r="G358" s="5">
        <v>84.533258289127332</v>
      </c>
      <c r="H358" s="5">
        <v>350.01894472355229</v>
      </c>
      <c r="I358" s="5">
        <v>1777217.2740328975</v>
      </c>
      <c r="J358" s="5">
        <v>84.533258289127332</v>
      </c>
      <c r="K358" s="5">
        <v>353.74894472355226</v>
      </c>
      <c r="L358" s="5">
        <v>1779940.1740328977</v>
      </c>
      <c r="M358" s="5">
        <v>3.7300000190734863</v>
      </c>
      <c r="N358" s="5">
        <v>0</v>
      </c>
      <c r="O358" s="5">
        <v>2722.89990234375</v>
      </c>
      <c r="P358" s="5">
        <v>1.3698630500584841E-3</v>
      </c>
      <c r="Q358" s="5">
        <v>0</v>
      </c>
    </row>
    <row r="359" spans="1:17" x14ac:dyDescent="0.3">
      <c r="A359" s="5" t="str">
        <f t="shared" si="7"/>
        <v>High efficiency ventilation hoods_SMALL OFFICE</v>
      </c>
      <c r="B359" s="5" t="s">
        <v>219</v>
      </c>
      <c r="C359" s="5" t="s">
        <v>57</v>
      </c>
      <c r="D359" s="5" t="s">
        <v>19</v>
      </c>
      <c r="E359" s="5" t="s">
        <v>27</v>
      </c>
      <c r="F359" s="5" t="s">
        <v>21</v>
      </c>
      <c r="G359" s="5">
        <v>117.97958816777313</v>
      </c>
      <c r="H359" s="5">
        <v>203.76447602422709</v>
      </c>
      <c r="I359" s="5">
        <v>1005702.8637208974</v>
      </c>
      <c r="J359" s="5">
        <v>118.16408759239988</v>
      </c>
      <c r="K359" s="5">
        <v>204.05518590284296</v>
      </c>
      <c r="L359" s="5">
        <v>1007569.0636015519</v>
      </c>
      <c r="M359" s="5">
        <v>0.29070988297462463</v>
      </c>
      <c r="N359" s="5">
        <v>0.18449942767620087</v>
      </c>
      <c r="O359" s="5">
        <v>1866.1998291015625</v>
      </c>
      <c r="P359" s="5">
        <v>1.5577638987451792E-4</v>
      </c>
      <c r="Q359" s="5">
        <v>9.8863703897222877E-5</v>
      </c>
    </row>
    <row r="360" spans="1:17" x14ac:dyDescent="0.3">
      <c r="A360" s="5" t="str">
        <f t="shared" si="7"/>
        <v>Commercial Windows, 2012 IECC Standard, SHGC 0.25_SMALL OFFICE</v>
      </c>
      <c r="B360" s="5" t="s">
        <v>49</v>
      </c>
      <c r="C360" s="5" t="s">
        <v>57</v>
      </c>
      <c r="D360" s="5" t="s">
        <v>19</v>
      </c>
      <c r="E360" s="5" t="s">
        <v>27</v>
      </c>
      <c r="F360" s="5" t="s">
        <v>23</v>
      </c>
      <c r="G360" s="5">
        <v>117.38694879951287</v>
      </c>
      <c r="H360" s="5">
        <v>175.39646348638445</v>
      </c>
      <c r="I360" s="5">
        <v>917832.36315193155</v>
      </c>
      <c r="J360" s="5">
        <v>117.24185258874334</v>
      </c>
      <c r="K360" s="5">
        <v>202.57398775300118</v>
      </c>
      <c r="L360" s="5">
        <v>998250.08024040831</v>
      </c>
      <c r="M360" s="5">
        <v>27.177524566650391</v>
      </c>
      <c r="N360" s="5">
        <v>-0.14509621262550354</v>
      </c>
      <c r="O360" s="5">
        <v>80417.71875</v>
      </c>
      <c r="P360" s="5">
        <v>3.3795443596318364E-4</v>
      </c>
      <c r="Q360" s="5">
        <v>-1.8042816236629733E-6</v>
      </c>
    </row>
    <row r="361" spans="1:17" x14ac:dyDescent="0.3">
      <c r="A361" s="5" t="str">
        <f t="shared" si="7"/>
        <v>Adjustable Speed Drives (ASD)_RETAIL</v>
      </c>
      <c r="B361" s="5" t="s">
        <v>24</v>
      </c>
      <c r="C361" s="5" t="s">
        <v>52</v>
      </c>
      <c r="D361" s="5" t="s">
        <v>19</v>
      </c>
      <c r="E361" s="5" t="s">
        <v>27</v>
      </c>
      <c r="F361" s="5" t="s">
        <v>23</v>
      </c>
      <c r="G361" s="5">
        <v>152.67087766577586</v>
      </c>
      <c r="H361" s="5">
        <v>281.39312788117257</v>
      </c>
      <c r="I361" s="5">
        <v>1690745.682490878</v>
      </c>
      <c r="J361" s="5">
        <v>162.67087766577583</v>
      </c>
      <c r="K361" s="5">
        <v>291.39312788117257</v>
      </c>
      <c r="L361" s="5">
        <v>1778345.6824908797</v>
      </c>
      <c r="M361" s="5">
        <v>10</v>
      </c>
      <c r="N361" s="5">
        <v>10</v>
      </c>
      <c r="O361" s="5">
        <v>87600</v>
      </c>
      <c r="P361" s="5">
        <v>1.14155249320902E-4</v>
      </c>
      <c r="Q361" s="5">
        <v>1.1415524932090193E-4</v>
      </c>
    </row>
    <row r="362" spans="1:17" x14ac:dyDescent="0.3">
      <c r="A362" s="5" t="str">
        <f t="shared" si="7"/>
        <v>Variable Refrigerant Flow Heat Pump_RETAIL</v>
      </c>
      <c r="B362" s="5" t="s">
        <v>68</v>
      </c>
      <c r="C362" s="5" t="s">
        <v>52</v>
      </c>
      <c r="D362" s="5" t="s">
        <v>19</v>
      </c>
      <c r="E362" s="5" t="s">
        <v>27</v>
      </c>
      <c r="F362" s="5" t="s">
        <v>21</v>
      </c>
      <c r="G362" s="5">
        <v>158.47428048893988</v>
      </c>
      <c r="H362" s="5">
        <v>287.24111755814806</v>
      </c>
      <c r="I362" s="5">
        <v>1764700.8444886494</v>
      </c>
      <c r="J362" s="5">
        <v>162.67087766577583</v>
      </c>
      <c r="K362" s="5">
        <v>291.39312788117257</v>
      </c>
      <c r="L362" s="5">
        <v>1778345.6824908797</v>
      </c>
      <c r="M362" s="5">
        <v>4.152010440826416</v>
      </c>
      <c r="N362" s="5">
        <v>4.1965970993041992</v>
      </c>
      <c r="O362" s="5">
        <v>13644.837890625</v>
      </c>
      <c r="P362" s="5">
        <v>3.0429166508838534E-4</v>
      </c>
      <c r="Q362" s="5">
        <v>3.0755932675674558E-4</v>
      </c>
    </row>
    <row r="363" spans="1:17" x14ac:dyDescent="0.3">
      <c r="A363" s="5" t="str">
        <f t="shared" si="7"/>
        <v>High Efficiency Heat Pump - Water Cooled 14 EER 4.6 COP_RETAIL</v>
      </c>
      <c r="B363" s="5" t="s">
        <v>67</v>
      </c>
      <c r="C363" s="5" t="s">
        <v>52</v>
      </c>
      <c r="D363" s="5" t="s">
        <v>19</v>
      </c>
      <c r="E363" s="5" t="s">
        <v>27</v>
      </c>
      <c r="F363" s="5" t="s">
        <v>21</v>
      </c>
      <c r="G363" s="5">
        <v>149.66157204595524</v>
      </c>
      <c r="H363" s="5">
        <v>271.74417227098985</v>
      </c>
      <c r="I363" s="5">
        <v>1733443.8883503994</v>
      </c>
      <c r="J363" s="5">
        <v>162.67087766577583</v>
      </c>
      <c r="K363" s="5">
        <v>291.39312788117257</v>
      </c>
      <c r="L363" s="5">
        <v>1778345.6824908797</v>
      </c>
      <c r="M363" s="5">
        <v>19.648956298828125</v>
      </c>
      <c r="N363" s="5">
        <v>13.009305953979492</v>
      </c>
      <c r="O363" s="5">
        <v>44901.79296875</v>
      </c>
      <c r="P363" s="5">
        <v>4.3759847176261246E-4</v>
      </c>
      <c r="Q363" s="5">
        <v>2.8972799191251397E-4</v>
      </c>
    </row>
    <row r="364" spans="1:17" x14ac:dyDescent="0.3">
      <c r="A364" s="5" t="str">
        <f t="shared" si="7"/>
        <v>Cooling Tower Optimization_RETAIL</v>
      </c>
      <c r="B364" s="5" t="s">
        <v>26</v>
      </c>
      <c r="C364" s="5" t="s">
        <v>52</v>
      </c>
      <c r="D364" s="5" t="s">
        <v>19</v>
      </c>
      <c r="E364" s="5" t="s">
        <v>20</v>
      </c>
      <c r="F364" s="5" t="s">
        <v>23</v>
      </c>
      <c r="G364" s="5">
        <v>152.67087766577586</v>
      </c>
      <c r="H364" s="5">
        <v>281.39312788117257</v>
      </c>
      <c r="I364" s="5">
        <v>1690745.682490878</v>
      </c>
      <c r="J364" s="5">
        <v>162.67087766577583</v>
      </c>
      <c r="K364" s="5">
        <v>291.39312788117257</v>
      </c>
      <c r="L364" s="5">
        <v>1778345.6824908797</v>
      </c>
      <c r="M364" s="5">
        <v>10</v>
      </c>
      <c r="N364" s="5">
        <v>10</v>
      </c>
      <c r="O364" s="5">
        <v>87600</v>
      </c>
      <c r="P364" s="5">
        <v>1.1415524932090193E-4</v>
      </c>
      <c r="Q364" s="5">
        <v>1.1415524932090193E-4</v>
      </c>
    </row>
    <row r="365" spans="1:17" x14ac:dyDescent="0.3">
      <c r="A365" s="5" t="str">
        <f t="shared" si="7"/>
        <v>Dehumidification system_RETAIL</v>
      </c>
      <c r="B365" s="5" t="s">
        <v>66</v>
      </c>
      <c r="C365" s="5" t="s">
        <v>52</v>
      </c>
      <c r="D365" s="5" t="s">
        <v>19</v>
      </c>
      <c r="E365" s="5" t="s">
        <v>27</v>
      </c>
      <c r="F365" s="5" t="s">
        <v>23</v>
      </c>
      <c r="G365" s="5">
        <v>162.62483510501829</v>
      </c>
      <c r="H365" s="5">
        <v>290.74229521070765</v>
      </c>
      <c r="I365" s="5">
        <v>1776830.4851875866</v>
      </c>
      <c r="J365" s="5">
        <v>162.67087766577583</v>
      </c>
      <c r="K365" s="5">
        <v>291.39312788117257</v>
      </c>
      <c r="L365" s="5">
        <v>1778345.6824908797</v>
      </c>
      <c r="M365" s="5">
        <v>0.6508326530456543</v>
      </c>
      <c r="N365" s="5">
        <v>4.6042561531066895E-2</v>
      </c>
      <c r="O365" s="5">
        <v>1515.197265625</v>
      </c>
      <c r="P365" s="5">
        <v>4.295365943107754E-4</v>
      </c>
      <c r="Q365" s="5">
        <v>3.0387172955670394E-5</v>
      </c>
    </row>
    <row r="366" spans="1:17" x14ac:dyDescent="0.3">
      <c r="A366" s="5" t="str">
        <f t="shared" si="7"/>
        <v>Ground Source Heat Pump_RETAIL</v>
      </c>
      <c r="B366" s="5" t="s">
        <v>69</v>
      </c>
      <c r="C366" s="5" t="s">
        <v>52</v>
      </c>
      <c r="D366" s="5" t="s">
        <v>19</v>
      </c>
      <c r="E366" s="5" t="s">
        <v>27</v>
      </c>
      <c r="F366" s="5" t="s">
        <v>21</v>
      </c>
      <c r="G366" s="5">
        <v>146.79819581682267</v>
      </c>
      <c r="H366" s="5">
        <v>270.72774084680452</v>
      </c>
      <c r="I366" s="5">
        <v>1730291.7200514588</v>
      </c>
      <c r="J366" s="5">
        <v>162.67087766577583</v>
      </c>
      <c r="K366" s="5">
        <v>291.39312788117257</v>
      </c>
      <c r="L366" s="5">
        <v>1778345.6824908797</v>
      </c>
      <c r="M366" s="5">
        <v>20.665386199951172</v>
      </c>
      <c r="N366" s="5">
        <v>15.872681617736816</v>
      </c>
      <c r="O366" s="5">
        <v>48053.9609375</v>
      </c>
      <c r="P366" s="5">
        <v>4.3004541657865047E-4</v>
      </c>
      <c r="Q366" s="5">
        <v>3.303095290903002E-4</v>
      </c>
    </row>
    <row r="367" spans="1:17" x14ac:dyDescent="0.3">
      <c r="A367" s="5" t="str">
        <f t="shared" si="7"/>
        <v>Sprinkler Irrigation to Micro Irrigation System: No Well_WAREHOUSE</v>
      </c>
      <c r="B367" s="5" t="s">
        <v>228</v>
      </c>
      <c r="C367" s="5" t="s">
        <v>167</v>
      </c>
      <c r="D367" s="5" t="s">
        <v>207</v>
      </c>
      <c r="E367" s="5" t="s">
        <v>191</v>
      </c>
      <c r="F367" s="5" t="s">
        <v>21</v>
      </c>
      <c r="G367" s="5">
        <v>325.01272534783436</v>
      </c>
      <c r="H367" s="5">
        <v>274.97576459797142</v>
      </c>
      <c r="I367" s="5">
        <v>1442248.5622573015</v>
      </c>
      <c r="J367" s="5">
        <v>325.01272534783436</v>
      </c>
      <c r="K367" s="5">
        <v>275.06931298506811</v>
      </c>
      <c r="L367" s="5">
        <v>1442441.6622573009</v>
      </c>
      <c r="M367" s="5">
        <v>9.3548387289047241E-2</v>
      </c>
      <c r="N367" s="5">
        <v>0</v>
      </c>
      <c r="O367" s="5">
        <v>193.10000610351562</v>
      </c>
      <c r="P367" s="5">
        <v>4.8445563879795372E-4</v>
      </c>
      <c r="Q367" s="5">
        <v>0</v>
      </c>
    </row>
    <row r="368" spans="1:17" x14ac:dyDescent="0.3">
      <c r="A368" s="5" t="str">
        <f t="shared" si="7"/>
        <v>Tape drip irrigation_WAREHOUSE</v>
      </c>
      <c r="B368" s="5" t="s">
        <v>229</v>
      </c>
      <c r="C368" s="5" t="s">
        <v>167</v>
      </c>
      <c r="D368" s="5" t="s">
        <v>207</v>
      </c>
      <c r="E368" s="5" t="s">
        <v>191</v>
      </c>
      <c r="F368" s="5" t="s">
        <v>21</v>
      </c>
      <c r="G368" s="5">
        <v>325.01272534783436</v>
      </c>
      <c r="H368" s="5">
        <v>274.88866782377767</v>
      </c>
      <c r="I368" s="5">
        <v>1442098.4622572982</v>
      </c>
      <c r="J368" s="5">
        <v>325.01272534783436</v>
      </c>
      <c r="K368" s="5">
        <v>275.06931298506811</v>
      </c>
      <c r="L368" s="5">
        <v>1442441.6622573009</v>
      </c>
      <c r="M368" s="5">
        <v>0.1806451678276062</v>
      </c>
      <c r="N368" s="5">
        <v>0</v>
      </c>
      <c r="O368" s="5">
        <v>343.20001220703125</v>
      </c>
      <c r="P368" s="5">
        <v>5.2635534666478634E-4</v>
      </c>
      <c r="Q368" s="5">
        <v>0</v>
      </c>
    </row>
    <row r="369" spans="1:17" x14ac:dyDescent="0.3">
      <c r="A369" s="5" t="str">
        <f t="shared" si="7"/>
        <v>Sprinkler Irrigation to Micro Irrigation System: Well_WAREHOUSE</v>
      </c>
      <c r="B369" s="5" t="s">
        <v>230</v>
      </c>
      <c r="C369" s="5" t="s">
        <v>167</v>
      </c>
      <c r="D369" s="5" t="s">
        <v>207</v>
      </c>
      <c r="E369" s="5" t="s">
        <v>191</v>
      </c>
      <c r="F369" s="5" t="s">
        <v>21</v>
      </c>
      <c r="G369" s="5">
        <v>325.01272534783436</v>
      </c>
      <c r="H369" s="5">
        <v>275.44350653345526</v>
      </c>
      <c r="I369" s="5">
        <v>1443214.0622573015</v>
      </c>
      <c r="J369" s="5">
        <v>325.01272534783436</v>
      </c>
      <c r="K369" s="5">
        <v>275.63060330764881</v>
      </c>
      <c r="L369" s="5">
        <v>1443600.2622573017</v>
      </c>
      <c r="M369" s="5">
        <v>0.18709677457809448</v>
      </c>
      <c r="N369" s="5">
        <v>0</v>
      </c>
      <c r="O369" s="5">
        <v>386.20001220703125</v>
      </c>
      <c r="P369" s="5">
        <v>4.8445563879795372E-4</v>
      </c>
      <c r="Q369" s="5">
        <v>0</v>
      </c>
    </row>
    <row r="370" spans="1:17" x14ac:dyDescent="0.3">
      <c r="A370" s="5" t="str">
        <f t="shared" si="7"/>
        <v>LED Overhead Lighting (replacing metal halide canopy lights)_HOSPITAL</v>
      </c>
      <c r="B370" s="5" t="s">
        <v>163</v>
      </c>
      <c r="C370" s="5" t="s">
        <v>102</v>
      </c>
      <c r="D370" s="5" t="s">
        <v>109</v>
      </c>
      <c r="E370" s="5" t="s">
        <v>107</v>
      </c>
      <c r="F370" s="5" t="s">
        <v>21</v>
      </c>
      <c r="G370" s="5">
        <v>1153.339003123207</v>
      </c>
      <c r="H370" s="5">
        <v>1950.1802954082189</v>
      </c>
      <c r="I370" s="5">
        <v>10311270.511466861</v>
      </c>
      <c r="J370" s="5">
        <v>1153.339003123207</v>
      </c>
      <c r="K370" s="5">
        <v>1950.1802954082189</v>
      </c>
      <c r="L370" s="5">
        <v>10431831.811466856</v>
      </c>
      <c r="M370" s="5">
        <v>0</v>
      </c>
      <c r="N370" s="5">
        <v>0</v>
      </c>
      <c r="O370" s="5">
        <v>120561.296875</v>
      </c>
      <c r="P370" s="5">
        <v>0</v>
      </c>
      <c r="Q370" s="5">
        <v>0</v>
      </c>
    </row>
    <row r="371" spans="1:17" x14ac:dyDescent="0.3">
      <c r="A371" s="5" t="str">
        <f t="shared" si="7"/>
        <v>LED Overhead Lighting (replacing metal halide canopy lights)_OFFICE</v>
      </c>
      <c r="B371" s="5" t="s">
        <v>163</v>
      </c>
      <c r="C371" s="5" t="s">
        <v>39</v>
      </c>
      <c r="D371" s="5" t="s">
        <v>109</v>
      </c>
      <c r="E371" s="5" t="s">
        <v>107</v>
      </c>
      <c r="F371" s="5" t="s">
        <v>21</v>
      </c>
      <c r="G371" s="5">
        <v>163.71580177040812</v>
      </c>
      <c r="H371" s="5">
        <v>658.68243191941576</v>
      </c>
      <c r="I371" s="5">
        <v>2695721.6748887887</v>
      </c>
      <c r="J371" s="5">
        <v>163.71580177040812</v>
      </c>
      <c r="K371" s="5">
        <v>658.68243191941576</v>
      </c>
      <c r="L371" s="5">
        <v>2796116.6748887878</v>
      </c>
      <c r="M371" s="5">
        <v>0</v>
      </c>
      <c r="N371" s="5">
        <v>0</v>
      </c>
      <c r="O371" s="5">
        <v>100395</v>
      </c>
      <c r="P371" s="5">
        <v>0</v>
      </c>
      <c r="Q371" s="5">
        <v>0</v>
      </c>
    </row>
    <row r="372" spans="1:17" x14ac:dyDescent="0.3">
      <c r="A372" s="5" t="str">
        <f t="shared" si="7"/>
        <v>Photocell Controls (outdoor)_OFFICE</v>
      </c>
      <c r="B372" s="5" t="s">
        <v>211</v>
      </c>
      <c r="C372" s="5" t="s">
        <v>39</v>
      </c>
      <c r="D372" s="5" t="s">
        <v>116</v>
      </c>
      <c r="E372" s="5" t="s">
        <v>107</v>
      </c>
      <c r="F372" s="5" t="s">
        <v>23</v>
      </c>
      <c r="G372" s="5">
        <v>163.71580177040812</v>
      </c>
      <c r="H372" s="5">
        <v>658.68243191941576</v>
      </c>
      <c r="I372" s="5">
        <v>2796116.6748887878</v>
      </c>
      <c r="J372" s="5">
        <v>203.71580177040818</v>
      </c>
      <c r="K372" s="5">
        <v>658.68243191941576</v>
      </c>
      <c r="L372" s="5">
        <v>2811316.6748887887</v>
      </c>
      <c r="M372" s="5">
        <v>0</v>
      </c>
      <c r="N372" s="5">
        <v>40</v>
      </c>
      <c r="O372" s="5">
        <v>15200</v>
      </c>
      <c r="P372" s="5">
        <v>0</v>
      </c>
      <c r="Q372" s="5">
        <v>2.6315790601074696E-3</v>
      </c>
    </row>
    <row r="373" spans="1:17" x14ac:dyDescent="0.3">
      <c r="A373" s="5" t="str">
        <f t="shared" si="7"/>
        <v>Energy Star Clothes Washer_SMALL OFFICE</v>
      </c>
      <c r="B373" s="5" t="s">
        <v>214</v>
      </c>
      <c r="C373" s="5" t="s">
        <v>57</v>
      </c>
      <c r="D373" s="5" t="s">
        <v>138</v>
      </c>
      <c r="E373" s="5" t="s">
        <v>139</v>
      </c>
      <c r="F373" s="5" t="s">
        <v>21</v>
      </c>
      <c r="G373" s="5">
        <v>5.6177590902140357</v>
      </c>
      <c r="H373" s="5">
        <v>7.6721581462733281</v>
      </c>
      <c r="I373" s="5">
        <v>34012.72614715041</v>
      </c>
      <c r="J373" s="5">
        <v>5.6752480749765803</v>
      </c>
      <c r="K373" s="5">
        <v>7.7516248354158686</v>
      </c>
      <c r="L373" s="5">
        <v>34920.11755451608</v>
      </c>
      <c r="M373" s="5">
        <v>7.9466685652732849E-2</v>
      </c>
      <c r="N373" s="5">
        <v>5.7488985359668732E-2</v>
      </c>
      <c r="O373" s="5">
        <v>907.39141845703125</v>
      </c>
      <c r="P373" s="5">
        <v>8.757707109907642E-5</v>
      </c>
      <c r="Q373" s="5">
        <v>6.3356324972119182E-5</v>
      </c>
    </row>
    <row r="374" spans="1:17" x14ac:dyDescent="0.3">
      <c r="A374" s="5" t="str">
        <f t="shared" si="7"/>
        <v>Energy Star Refrigerator_SMALL OFFICE</v>
      </c>
      <c r="B374" s="5" t="s">
        <v>235</v>
      </c>
      <c r="C374" s="5" t="s">
        <v>57</v>
      </c>
      <c r="D374" s="5" t="s">
        <v>207</v>
      </c>
      <c r="E374" s="5" t="s">
        <v>191</v>
      </c>
      <c r="F374" s="5" t="s">
        <v>21</v>
      </c>
      <c r="G374" s="5">
        <v>5.738965766150641</v>
      </c>
      <c r="H374" s="5">
        <v>7.8322455223102505</v>
      </c>
      <c r="I374" s="5">
        <v>32811.811411632087</v>
      </c>
      <c r="J374" s="5">
        <v>5.7548949527638023</v>
      </c>
      <c r="K374" s="5">
        <v>7.8524895329093169</v>
      </c>
      <c r="L374" s="5">
        <v>32965.571228013789</v>
      </c>
      <c r="M374" s="5">
        <v>2.0244009792804718E-2</v>
      </c>
      <c r="N374" s="5">
        <v>1.5929186716675758E-2</v>
      </c>
      <c r="O374" s="5">
        <v>153.75981140136719</v>
      </c>
      <c r="P374" s="5">
        <v>1.3165995187591761E-4</v>
      </c>
      <c r="Q374" s="5">
        <v>1.0359785665059462E-4</v>
      </c>
    </row>
    <row r="375" spans="1:17" x14ac:dyDescent="0.3">
      <c r="A375" s="5" t="str">
        <f t="shared" si="7"/>
        <v>Smart, Wifi-enabled Thermostat_SMALL OFFICE</v>
      </c>
      <c r="B375" s="5" t="s">
        <v>231</v>
      </c>
      <c r="C375" s="5" t="s">
        <v>57</v>
      </c>
      <c r="D375" s="5" t="s">
        <v>19</v>
      </c>
      <c r="E375" s="5" t="s">
        <v>27</v>
      </c>
      <c r="F375" s="5" t="s">
        <v>23</v>
      </c>
      <c r="G375" s="5">
        <v>11.889422648037071</v>
      </c>
      <c r="H375" s="5">
        <v>7.5180049247614464</v>
      </c>
      <c r="I375" s="5">
        <v>29791.318065320822</v>
      </c>
      <c r="J375" s="5">
        <v>5.500317042745575</v>
      </c>
      <c r="K375" s="5">
        <v>7.5412551486839767</v>
      </c>
      <c r="L375" s="5">
        <v>31058.479058300425</v>
      </c>
      <c r="M375" s="5">
        <v>2.3250224068760872E-2</v>
      </c>
      <c r="N375" s="5">
        <v>-6.3891057968139648</v>
      </c>
      <c r="O375" s="5">
        <v>1267.1610107421875</v>
      </c>
      <c r="P375" s="5">
        <v>1.8348278899793513E-5</v>
      </c>
      <c r="Q375" s="5">
        <v>-5.0420630723237991E-3</v>
      </c>
    </row>
    <row r="376" spans="1:17" x14ac:dyDescent="0.3">
      <c r="A376" s="5" t="str">
        <f t="shared" si="7"/>
        <v>Infiltration reduction_SMALL OFFICE</v>
      </c>
      <c r="B376" s="5" t="s">
        <v>232</v>
      </c>
      <c r="C376" s="5" t="s">
        <v>57</v>
      </c>
      <c r="D376" s="5" t="s">
        <v>19</v>
      </c>
      <c r="E376" s="5" t="s">
        <v>27</v>
      </c>
      <c r="F376" s="5" t="s">
        <v>23</v>
      </c>
      <c r="G376" s="5">
        <v>3.856301422771891</v>
      </c>
      <c r="H376" s="5">
        <v>6.4561171977520697</v>
      </c>
      <c r="I376" s="5">
        <v>25861.246887034744</v>
      </c>
      <c r="J376" s="5">
        <v>4.6960286146122598</v>
      </c>
      <c r="K376" s="5">
        <v>6.738906291680812</v>
      </c>
      <c r="L376" s="5">
        <v>27139.696327921556</v>
      </c>
      <c r="M376" s="5">
        <v>0.28278908133506775</v>
      </c>
      <c r="N376" s="5">
        <v>0.83972716331481934</v>
      </c>
      <c r="O376" s="5">
        <v>1278.449462890625</v>
      </c>
      <c r="P376" s="5">
        <v>2.2119691129773855E-4</v>
      </c>
      <c r="Q376" s="5">
        <v>6.5683253342285752E-4</v>
      </c>
    </row>
    <row r="377" spans="1:17" x14ac:dyDescent="0.3">
      <c r="A377" s="5" t="str">
        <f t="shared" si="7"/>
        <v>Heat Pump Clothes Dryer_SMALL OFFICE</v>
      </c>
      <c r="B377" s="5" t="s">
        <v>233</v>
      </c>
      <c r="C377" s="5" t="s">
        <v>57</v>
      </c>
      <c r="D377" s="5" t="s">
        <v>207</v>
      </c>
      <c r="E377" s="5" t="s">
        <v>191</v>
      </c>
      <c r="F377" s="5" t="s">
        <v>21</v>
      </c>
      <c r="G377" s="5">
        <v>4.6960915747567711</v>
      </c>
      <c r="H377" s="5">
        <v>6.7368513762143261</v>
      </c>
      <c r="I377" s="5">
        <v>28400.225514100533</v>
      </c>
      <c r="J377" s="5">
        <v>4.6961583437372125</v>
      </c>
      <c r="K377" s="5">
        <v>6.736574293614602</v>
      </c>
      <c r="L377" s="5">
        <v>29661.730434000285</v>
      </c>
      <c r="M377" s="5">
        <v>-2.7708261040970683E-4</v>
      </c>
      <c r="N377" s="5">
        <v>6.6768981923814863E-5</v>
      </c>
      <c r="O377" s="5">
        <v>1261.5048828125</v>
      </c>
      <c r="P377" s="5">
        <v>-2.1964450525047141E-7</v>
      </c>
      <c r="Q377" s="5">
        <v>5.292804061696188E-8</v>
      </c>
    </row>
    <row r="378" spans="1:17" x14ac:dyDescent="0.3">
      <c r="A378" s="5" t="str">
        <f t="shared" si="7"/>
        <v>Energy Star Dryer_SMALL OFFICE</v>
      </c>
      <c r="B378" s="5" t="s">
        <v>234</v>
      </c>
      <c r="C378" s="5" t="s">
        <v>57</v>
      </c>
      <c r="D378" s="5" t="s">
        <v>207</v>
      </c>
      <c r="E378" s="5" t="s">
        <v>191</v>
      </c>
      <c r="F378" s="5" t="s">
        <v>21</v>
      </c>
      <c r="G378" s="5">
        <v>4.6961319007603208</v>
      </c>
      <c r="H378" s="5">
        <v>6.7367985940225834</v>
      </c>
      <c r="I378" s="5">
        <v>29156.598742548435</v>
      </c>
      <c r="J378" s="5">
        <v>4.6961583437372125</v>
      </c>
      <c r="K378" s="5">
        <v>6.736574293614602</v>
      </c>
      <c r="L378" s="5">
        <v>29661.730434000285</v>
      </c>
      <c r="M378" s="5">
        <v>-2.2430041281040758E-4</v>
      </c>
      <c r="N378" s="5">
        <v>2.6442976377438754E-5</v>
      </c>
      <c r="O378" s="5">
        <v>505.13168334960938</v>
      </c>
      <c r="P378" s="5">
        <v>-4.4404345089787967E-7</v>
      </c>
      <c r="Q378" s="5">
        <v>5.234867828107781E-8</v>
      </c>
    </row>
    <row r="379" spans="1:17" x14ac:dyDescent="0.3">
      <c r="A379" s="5" t="str">
        <f t="shared" si="7"/>
        <v>Greenhouse Heat Curtain_WAREHOUSE</v>
      </c>
      <c r="B379" s="5" t="s">
        <v>236</v>
      </c>
      <c r="C379" s="5" t="s">
        <v>167</v>
      </c>
      <c r="D379" s="5" t="s">
        <v>19</v>
      </c>
      <c r="E379" s="5" t="s">
        <v>20</v>
      </c>
      <c r="F379" s="5" t="s">
        <v>23</v>
      </c>
      <c r="G379" s="5">
        <v>393.25002396739353</v>
      </c>
      <c r="H379" s="5">
        <v>600.83594232386451</v>
      </c>
      <c r="I379" s="5">
        <v>2572565.0977304596</v>
      </c>
      <c r="J379" s="5">
        <v>543.62639278398115</v>
      </c>
      <c r="K379" s="5">
        <v>601.89494403047343</v>
      </c>
      <c r="L379" s="5">
        <v>2834559.9597578063</v>
      </c>
      <c r="M379" s="5">
        <v>1.0590016841888428</v>
      </c>
      <c r="N379" s="5">
        <v>150.37637329101562</v>
      </c>
      <c r="O379" s="5">
        <v>261994.859375</v>
      </c>
      <c r="P379" s="5">
        <v>4.0420704863208812E-6</v>
      </c>
      <c r="Q379" s="5">
        <v>5.7396688498556614E-4</v>
      </c>
    </row>
    <row r="380" spans="1:17" x14ac:dyDescent="0.3">
      <c r="A380" s="5" t="str">
        <f t="shared" si="7"/>
        <v>Hi Eff HVAC System Design_LODGING</v>
      </c>
      <c r="B380" s="5" t="s">
        <v>200</v>
      </c>
      <c r="C380" s="5" t="s">
        <v>56</v>
      </c>
      <c r="D380" s="5" t="s">
        <v>19</v>
      </c>
      <c r="E380" s="5" t="s">
        <v>27</v>
      </c>
      <c r="F380" s="5" t="s">
        <v>23</v>
      </c>
      <c r="G380" s="5">
        <v>37.578126519791951</v>
      </c>
      <c r="H380" s="5">
        <v>31.820210791538038</v>
      </c>
      <c r="I380" s="5">
        <v>249214.23019330576</v>
      </c>
      <c r="J380" s="5">
        <v>37.606472930919928</v>
      </c>
      <c r="K380" s="5">
        <v>34.51230739991815</v>
      </c>
      <c r="L380" s="5">
        <v>255655.95278563138</v>
      </c>
      <c r="M380" s="5">
        <v>2.6920967102050781</v>
      </c>
      <c r="N380" s="5">
        <v>2.8346411883831024E-2</v>
      </c>
      <c r="O380" s="5">
        <v>6441.72265625</v>
      </c>
      <c r="P380" s="5">
        <v>4.1791563853621483E-4</v>
      </c>
      <c r="Q380" s="5">
        <v>4.4004395931551699E-6</v>
      </c>
    </row>
    <row r="381" spans="1:17" x14ac:dyDescent="0.3">
      <c r="A381" s="5" t="str">
        <f t="shared" ref="A381:A389" si="8">B381&amp;"_"&amp;C381</f>
        <v>ENERGY STAR Personal Computer (desktop or laptop)_OFFICE_no24/7</v>
      </c>
      <c r="B381" s="5" t="s">
        <v>104</v>
      </c>
      <c r="C381" s="5" t="s">
        <v>237</v>
      </c>
      <c r="D381" s="5" t="s">
        <v>103</v>
      </c>
      <c r="E381" s="5" t="s">
        <v>60</v>
      </c>
      <c r="F381" s="5" t="s">
        <v>21</v>
      </c>
      <c r="G381" s="5">
        <v>117.02177952144235</v>
      </c>
      <c r="H381" s="5">
        <v>202.00661049995173</v>
      </c>
      <c r="I381" s="5">
        <v>994266.2019595122</v>
      </c>
      <c r="J381" s="5">
        <v>117.24185258874334</v>
      </c>
      <c r="K381" s="5">
        <v>202.57398775300118</v>
      </c>
      <c r="L381" s="5">
        <v>998250.08024040831</v>
      </c>
      <c r="M381" s="5">
        <v>0.56737726926803589</v>
      </c>
      <c r="N381" s="5">
        <v>0.22007307410240173</v>
      </c>
      <c r="O381" s="5">
        <v>3983.878173828125</v>
      </c>
      <c r="P381" s="5">
        <v>1.4241832832340151E-4</v>
      </c>
      <c r="Q381" s="5">
        <v>0</v>
      </c>
    </row>
    <row r="382" spans="1:17" x14ac:dyDescent="0.3">
      <c r="A382" s="5" t="str">
        <f t="shared" si="8"/>
        <v>Network PC Power Management_OFFICE_no24/7</v>
      </c>
      <c r="B382" s="5" t="s">
        <v>61</v>
      </c>
      <c r="C382" s="5" t="s">
        <v>237</v>
      </c>
      <c r="D382" s="5" t="s">
        <v>59</v>
      </c>
      <c r="E382" s="5" t="s">
        <v>60</v>
      </c>
      <c r="F382" s="5" t="s">
        <v>23</v>
      </c>
      <c r="G382" s="5">
        <v>191.94272009550488</v>
      </c>
      <c r="H382" s="5">
        <v>681.77796018152389</v>
      </c>
      <c r="I382" s="5">
        <v>2858272.9943307042</v>
      </c>
      <c r="J382" s="5">
        <v>203.71580177040818</v>
      </c>
      <c r="K382" s="5">
        <v>698.68243191941588</v>
      </c>
      <c r="L382" s="5">
        <v>2971916.6748887892</v>
      </c>
      <c r="M382" s="5">
        <v>16.904472351074219</v>
      </c>
      <c r="N382" s="5">
        <v>11.77308177947998</v>
      </c>
      <c r="O382" s="5">
        <v>113643.6796875</v>
      </c>
      <c r="P382" s="5">
        <v>1.4874977932777256E-4</v>
      </c>
      <c r="Q382" s="5">
        <v>0</v>
      </c>
    </row>
    <row r="383" spans="1:17" x14ac:dyDescent="0.3">
      <c r="A383" s="5" t="str">
        <f t="shared" si="8"/>
        <v>Smart Plug Load Power Strips_OFFICE_no24/7</v>
      </c>
      <c r="B383" s="5" t="s">
        <v>155</v>
      </c>
      <c r="C383" s="5" t="s">
        <v>237</v>
      </c>
      <c r="D383" s="5" t="s">
        <v>103</v>
      </c>
      <c r="E383" s="5" t="s">
        <v>60</v>
      </c>
      <c r="F383" s="5" t="s">
        <v>21</v>
      </c>
      <c r="G383" s="5">
        <v>200.63941860542153</v>
      </c>
      <c r="H383" s="5">
        <v>694.25588831343453</v>
      </c>
      <c r="I383" s="5">
        <v>2942147.2077909741</v>
      </c>
      <c r="J383" s="5">
        <v>203.71580177040818</v>
      </c>
      <c r="K383" s="5">
        <v>698.68243191941588</v>
      </c>
      <c r="L383" s="5">
        <v>2971916.6748887892</v>
      </c>
      <c r="M383" s="5">
        <v>4.4265437126159668</v>
      </c>
      <c r="N383" s="5">
        <v>3.076383113861084</v>
      </c>
      <c r="O383" s="5">
        <v>29769.466796875</v>
      </c>
      <c r="P383" s="5">
        <v>1.486940891481936E-4</v>
      </c>
      <c r="Q383" s="5">
        <v>0</v>
      </c>
    </row>
    <row r="384" spans="1:17" x14ac:dyDescent="0.3">
      <c r="A384" s="5" t="str">
        <f t="shared" si="8"/>
        <v>Energy Star Clothes Washer_SMALL OFFICE_no 24/7</v>
      </c>
      <c r="B384" s="5" t="s">
        <v>214</v>
      </c>
      <c r="C384" s="5" t="s">
        <v>238</v>
      </c>
      <c r="D384" s="5" t="s">
        <v>138</v>
      </c>
      <c r="E384" s="5" t="s">
        <v>139</v>
      </c>
      <c r="F384" s="5" t="s">
        <v>21</v>
      </c>
      <c r="G384" s="5">
        <v>5.6177590902140357</v>
      </c>
      <c r="H384" s="5">
        <v>7.6721581462733281</v>
      </c>
      <c r="I384" s="5">
        <v>34012.72614715041</v>
      </c>
      <c r="J384" s="5">
        <v>5.6752480749765803</v>
      </c>
      <c r="K384" s="5">
        <v>7.7516248354158686</v>
      </c>
      <c r="L384" s="5">
        <v>34920.11755451608</v>
      </c>
      <c r="M384" s="5">
        <v>7.9466685652732849E-2</v>
      </c>
      <c r="N384" s="5">
        <v>5.7488985359668732E-2</v>
      </c>
      <c r="O384" s="5">
        <v>907.39141845703125</v>
      </c>
      <c r="P384" s="5">
        <v>0</v>
      </c>
      <c r="Q384" s="5">
        <v>0</v>
      </c>
    </row>
    <row r="385" spans="1:17" x14ac:dyDescent="0.3">
      <c r="A385" s="5" t="str">
        <f t="shared" si="8"/>
        <v>Interior Lighting Controls_OFFICE</v>
      </c>
      <c r="B385" s="5" t="s">
        <v>239</v>
      </c>
      <c r="C385" s="5" t="s">
        <v>39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>
        <v>0</v>
      </c>
      <c r="Q385" s="5">
        <v>0</v>
      </c>
    </row>
    <row r="386" spans="1:17" x14ac:dyDescent="0.3">
      <c r="A386" s="5" t="str">
        <f t="shared" si="8"/>
        <v>Pool Heater_LODGING</v>
      </c>
      <c r="B386" s="5" t="s">
        <v>240</v>
      </c>
      <c r="C386" s="5" t="s">
        <v>56</v>
      </c>
      <c r="D386" s="5" t="s">
        <v>207</v>
      </c>
      <c r="E386" s="5" t="s">
        <v>191</v>
      </c>
      <c r="F386" s="5" t="s">
        <v>21</v>
      </c>
      <c r="G386" s="5">
        <v>38.089177359162164</v>
      </c>
      <c r="H386" s="5">
        <v>71.521672332380788</v>
      </c>
      <c r="I386" s="5">
        <v>520388.66760804504</v>
      </c>
      <c r="J386" s="5">
        <v>38.152177359162145</v>
      </c>
      <c r="K386" s="5">
        <v>71.92754330012275</v>
      </c>
      <c r="L386" s="5">
        <v>522113.29260804667</v>
      </c>
      <c r="M386" s="5">
        <v>0.40587097406387329</v>
      </c>
      <c r="N386" s="5">
        <v>6.3000001013278961E-2</v>
      </c>
      <c r="O386" s="5">
        <v>1724.625</v>
      </c>
      <c r="P386" s="5">
        <v>0</v>
      </c>
      <c r="Q386" s="5">
        <v>3.6529680073726922E-5</v>
      </c>
    </row>
    <row r="387" spans="1:17" x14ac:dyDescent="0.3">
      <c r="A387" s="5" t="str">
        <f t="shared" si="8"/>
        <v>Duct insulation_RESIDENTIAL</v>
      </c>
      <c r="B387" s="5" t="s">
        <v>241</v>
      </c>
      <c r="C387" s="5" t="s">
        <v>242</v>
      </c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>
        <v>2.7166632935404778E-4</v>
      </c>
      <c r="Q387" s="5">
        <v>5.8385205920785666E-4</v>
      </c>
    </row>
    <row r="388" spans="1:17" x14ac:dyDescent="0.3">
      <c r="A388" s="5" t="str">
        <f t="shared" si="8"/>
        <v>Duct Testing &amp; Sealing_RESIDENTIAL</v>
      </c>
      <c r="B388" s="5" t="s">
        <v>33</v>
      </c>
      <c r="C388" s="5" t="s">
        <v>242</v>
      </c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>
        <v>1.9702121790032834E-4</v>
      </c>
      <c r="Q388" s="5">
        <v>6.9779378827661276E-4</v>
      </c>
    </row>
    <row r="389" spans="1:17" s="4" customFormat="1" x14ac:dyDescent="0.3">
      <c r="A389" s="5" t="str">
        <f t="shared" si="8"/>
        <v>Solar Water Heater_FL Study_Analysis</v>
      </c>
      <c r="B389" s="5" t="s">
        <v>243</v>
      </c>
      <c r="C389" s="5" t="s">
        <v>244</v>
      </c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>
        <v>7.4741921155151527E-5</v>
      </c>
      <c r="Q389" s="5">
        <v>1.0493329735853973E-5</v>
      </c>
    </row>
  </sheetData>
  <autoFilter ref="A1:Q389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0"/>
  <sheetViews>
    <sheetView workbookViewId="0">
      <selection activeCell="B20" sqref="B20"/>
    </sheetView>
  </sheetViews>
  <sheetFormatPr defaultRowHeight="14.4" x14ac:dyDescent="0.3"/>
  <cols>
    <col min="1" max="1" width="57.21875" style="2" customWidth="1"/>
    <col min="2" max="2" width="33.5546875" style="2" customWidth="1"/>
    <col min="3" max="3" width="32" style="2" customWidth="1"/>
    <col min="4" max="4" width="29.109375" style="2" customWidth="1"/>
    <col min="5" max="5" width="29.77734375" style="2" customWidth="1"/>
    <col min="6" max="6" width="37" style="2" customWidth="1"/>
  </cols>
  <sheetData>
    <row r="1" spans="1:6" x14ac:dyDescent="0.3">
      <c r="A1" s="2" t="s">
        <v>245</v>
      </c>
      <c r="B1" s="2" t="s">
        <v>246</v>
      </c>
      <c r="C1" s="2" t="s">
        <v>398</v>
      </c>
      <c r="D1" s="2" t="s">
        <v>399</v>
      </c>
      <c r="E1" s="2" t="s">
        <v>247</v>
      </c>
      <c r="F1" s="2" t="s">
        <v>0</v>
      </c>
    </row>
    <row r="2" spans="1:6" x14ac:dyDescent="0.3">
      <c r="A2" s="2" t="s">
        <v>248</v>
      </c>
      <c r="B2" s="2" t="s">
        <v>249</v>
      </c>
      <c r="C2" s="2" t="s">
        <v>219</v>
      </c>
      <c r="D2" s="2" t="s">
        <v>52</v>
      </c>
      <c r="E2" s="2" t="str">
        <f>A2&amp;"_"&amp;B2</f>
        <v>Efficient Exhaust Hood_Assembly</v>
      </c>
      <c r="F2" s="2" t="str">
        <f>C2&amp;"_"&amp;D2</f>
        <v>High efficiency ventilation hoods_RETAIL</v>
      </c>
    </row>
    <row r="3" spans="1:6" x14ac:dyDescent="0.3">
      <c r="A3" s="2" t="s">
        <v>248</v>
      </c>
      <c r="B3" s="2" t="s">
        <v>250</v>
      </c>
      <c r="C3" s="2" t="s">
        <v>219</v>
      </c>
      <c r="D3" s="2" t="s">
        <v>52</v>
      </c>
      <c r="E3" s="2" t="str">
        <f t="shared" ref="E3:E66" si="0">A3&amp;"_"&amp;B3</f>
        <v>Efficient Exhaust Hood_College and University</v>
      </c>
      <c r="F3" s="2" t="str">
        <f t="shared" ref="F3:F66" si="1">C3&amp;"_"&amp;D3</f>
        <v>High efficiency ventilation hoods_RETAIL</v>
      </c>
    </row>
    <row r="4" spans="1:6" x14ac:dyDescent="0.3">
      <c r="A4" s="2" t="s">
        <v>248</v>
      </c>
      <c r="B4" s="2" t="s">
        <v>251</v>
      </c>
      <c r="C4" s="2" t="s">
        <v>219</v>
      </c>
      <c r="D4" s="2" t="s">
        <v>52</v>
      </c>
      <c r="E4" s="2" t="str">
        <f t="shared" si="0"/>
        <v>Efficient Exhaust Hood_Grocery</v>
      </c>
      <c r="F4" s="2" t="str">
        <f t="shared" si="1"/>
        <v>High efficiency ventilation hoods_RETAIL</v>
      </c>
    </row>
    <row r="5" spans="1:6" x14ac:dyDescent="0.3">
      <c r="A5" s="2" t="s">
        <v>248</v>
      </c>
      <c r="B5" s="2" t="s">
        <v>252</v>
      </c>
      <c r="C5" s="2" t="s">
        <v>219</v>
      </c>
      <c r="D5" s="2" t="s">
        <v>52</v>
      </c>
      <c r="E5" s="2" t="str">
        <f t="shared" si="0"/>
        <v>Efficient Exhaust Hood_Healthcare</v>
      </c>
      <c r="F5" s="2" t="str">
        <f t="shared" si="1"/>
        <v>High efficiency ventilation hoods_RETAIL</v>
      </c>
    </row>
    <row r="6" spans="1:6" x14ac:dyDescent="0.3">
      <c r="A6" s="2" t="s">
        <v>248</v>
      </c>
      <c r="B6" s="2" t="s">
        <v>253</v>
      </c>
      <c r="C6" s="2" t="s">
        <v>219</v>
      </c>
      <c r="D6" s="2" t="s">
        <v>52</v>
      </c>
      <c r="E6" s="2" t="str">
        <f t="shared" si="0"/>
        <v>Efficient Exhaust Hood_Hospitals</v>
      </c>
      <c r="F6" s="2" t="str">
        <f t="shared" si="1"/>
        <v>High efficiency ventilation hoods_RETAIL</v>
      </c>
    </row>
    <row r="7" spans="1:6" x14ac:dyDescent="0.3">
      <c r="A7" s="2" t="s">
        <v>248</v>
      </c>
      <c r="B7" s="2" t="s">
        <v>254</v>
      </c>
      <c r="C7" s="2" t="s">
        <v>219</v>
      </c>
      <c r="D7" s="2" t="s">
        <v>52</v>
      </c>
      <c r="E7" s="2" t="str">
        <f t="shared" si="0"/>
        <v>Efficient Exhaust Hood_Institutional</v>
      </c>
      <c r="F7" s="2" t="str">
        <f t="shared" si="1"/>
        <v>High efficiency ventilation hoods_RETAIL</v>
      </c>
    </row>
    <row r="8" spans="1:6" x14ac:dyDescent="0.3">
      <c r="A8" s="2" t="s">
        <v>248</v>
      </c>
      <c r="B8" s="2" t="s">
        <v>255</v>
      </c>
      <c r="C8" s="2" t="s">
        <v>219</v>
      </c>
      <c r="D8" s="2" t="s">
        <v>52</v>
      </c>
      <c r="E8" s="2" t="str">
        <f t="shared" si="0"/>
        <v>Efficient Exhaust Hood_Lodging/Hospitality</v>
      </c>
      <c r="F8" s="2" t="str">
        <f t="shared" si="1"/>
        <v>High efficiency ventilation hoods_RETAIL</v>
      </c>
    </row>
    <row r="9" spans="1:6" x14ac:dyDescent="0.3">
      <c r="A9" s="2" t="s">
        <v>248</v>
      </c>
      <c r="B9" s="2" t="s">
        <v>191</v>
      </c>
      <c r="C9" s="2" t="s">
        <v>219</v>
      </c>
      <c r="D9" s="2" t="s">
        <v>52</v>
      </c>
      <c r="E9" s="2" t="str">
        <f t="shared" si="0"/>
        <v>Efficient Exhaust Hood_Miscellaneous</v>
      </c>
      <c r="F9" s="2" t="str">
        <f t="shared" si="1"/>
        <v>High efficiency ventilation hoods_RETAIL</v>
      </c>
    </row>
    <row r="10" spans="1:6" x14ac:dyDescent="0.3">
      <c r="A10" s="2" t="s">
        <v>248</v>
      </c>
      <c r="B10" s="2" t="s">
        <v>256</v>
      </c>
      <c r="C10" s="2" t="s">
        <v>219</v>
      </c>
      <c r="D10" s="2" t="s">
        <v>52</v>
      </c>
      <c r="E10" s="2" t="str">
        <f t="shared" si="0"/>
        <v>Efficient Exhaust Hood_Offices</v>
      </c>
      <c r="F10" s="2" t="str">
        <f t="shared" si="1"/>
        <v>High efficiency ventilation hoods_RETAIL</v>
      </c>
    </row>
    <row r="11" spans="1:6" x14ac:dyDescent="0.3">
      <c r="A11" s="2" t="s">
        <v>248</v>
      </c>
      <c r="B11" s="2" t="s">
        <v>257</v>
      </c>
      <c r="C11" s="2" t="s">
        <v>219</v>
      </c>
      <c r="D11" s="2" t="s">
        <v>52</v>
      </c>
      <c r="E11" s="2" t="str">
        <f t="shared" si="0"/>
        <v>Efficient Exhaust Hood_Restaurants</v>
      </c>
      <c r="F11" s="2" t="str">
        <f t="shared" si="1"/>
        <v>High efficiency ventilation hoods_RETAIL</v>
      </c>
    </row>
    <row r="12" spans="1:6" x14ac:dyDescent="0.3">
      <c r="A12" s="2" t="s">
        <v>248</v>
      </c>
      <c r="B12" s="2" t="s">
        <v>258</v>
      </c>
      <c r="C12" s="2" t="s">
        <v>219</v>
      </c>
      <c r="D12" s="2" t="s">
        <v>52</v>
      </c>
      <c r="E12" s="2" t="str">
        <f t="shared" si="0"/>
        <v>Efficient Exhaust Hood_Retail</v>
      </c>
      <c r="F12" s="2" t="str">
        <f t="shared" si="1"/>
        <v>High efficiency ventilation hoods_RETAIL</v>
      </c>
    </row>
    <row r="13" spans="1:6" x14ac:dyDescent="0.3">
      <c r="A13" s="2" t="s">
        <v>248</v>
      </c>
      <c r="B13" s="2" t="s">
        <v>259</v>
      </c>
      <c r="C13" s="2" t="s">
        <v>219</v>
      </c>
      <c r="D13" s="2" t="s">
        <v>52</v>
      </c>
      <c r="E13" s="2" t="str">
        <f t="shared" si="0"/>
        <v>Efficient Exhaust Hood_Schools K-12</v>
      </c>
      <c r="F13" s="2" t="str">
        <f t="shared" si="1"/>
        <v>High efficiency ventilation hoods_RETAIL</v>
      </c>
    </row>
    <row r="14" spans="1:6" x14ac:dyDescent="0.3">
      <c r="A14" s="2" t="s">
        <v>248</v>
      </c>
      <c r="B14" s="2" t="s">
        <v>260</v>
      </c>
      <c r="C14" s="2" t="s">
        <v>219</v>
      </c>
      <c r="D14" s="2" t="s">
        <v>52</v>
      </c>
      <c r="E14" s="2" t="str">
        <f t="shared" si="0"/>
        <v>Efficient Exhaust Hood_Warehouse</v>
      </c>
      <c r="F14" s="2" t="str">
        <f t="shared" si="1"/>
        <v>High efficiency ventilation hoods_RETAIL</v>
      </c>
    </row>
    <row r="15" spans="1:6" x14ac:dyDescent="0.3">
      <c r="A15" s="2" t="s">
        <v>261</v>
      </c>
      <c r="B15" s="2" t="s">
        <v>249</v>
      </c>
      <c r="C15" s="2" t="s">
        <v>187</v>
      </c>
      <c r="D15" s="2" t="s">
        <v>144</v>
      </c>
      <c r="E15" s="2" t="str">
        <f t="shared" si="0"/>
        <v>Energy Star Commercial Oven_Assembly</v>
      </c>
      <c r="F15" s="2" t="str">
        <f t="shared" si="1"/>
        <v>High Efficiency Combination Oven - Energy Star_RESTAURANT</v>
      </c>
    </row>
    <row r="16" spans="1:6" x14ac:dyDescent="0.3">
      <c r="A16" s="2" t="s">
        <v>261</v>
      </c>
      <c r="B16" s="2" t="s">
        <v>250</v>
      </c>
      <c r="C16" s="2" t="s">
        <v>187</v>
      </c>
      <c r="D16" s="2" t="s">
        <v>144</v>
      </c>
      <c r="E16" s="2" t="str">
        <f t="shared" si="0"/>
        <v>Energy Star Commercial Oven_College and University</v>
      </c>
      <c r="F16" s="2" t="str">
        <f t="shared" si="1"/>
        <v>High Efficiency Combination Oven - Energy Star_RESTAURANT</v>
      </c>
    </row>
    <row r="17" spans="1:6" x14ac:dyDescent="0.3">
      <c r="A17" s="2" t="s">
        <v>261</v>
      </c>
      <c r="B17" s="2" t="s">
        <v>251</v>
      </c>
      <c r="C17" s="2" t="s">
        <v>187</v>
      </c>
      <c r="D17" s="2" t="s">
        <v>144</v>
      </c>
      <c r="E17" s="2" t="str">
        <f t="shared" si="0"/>
        <v>Energy Star Commercial Oven_Grocery</v>
      </c>
      <c r="F17" s="2" t="str">
        <f t="shared" si="1"/>
        <v>High Efficiency Combination Oven - Energy Star_RESTAURANT</v>
      </c>
    </row>
    <row r="18" spans="1:6" x14ac:dyDescent="0.3">
      <c r="A18" s="2" t="s">
        <v>261</v>
      </c>
      <c r="B18" s="2" t="s">
        <v>252</v>
      </c>
      <c r="C18" s="2" t="s">
        <v>187</v>
      </c>
      <c r="D18" s="2" t="s">
        <v>144</v>
      </c>
      <c r="E18" s="2" t="str">
        <f t="shared" si="0"/>
        <v>Energy Star Commercial Oven_Healthcare</v>
      </c>
      <c r="F18" s="2" t="str">
        <f t="shared" si="1"/>
        <v>High Efficiency Combination Oven - Energy Star_RESTAURANT</v>
      </c>
    </row>
    <row r="19" spans="1:6" x14ac:dyDescent="0.3">
      <c r="A19" s="2" t="s">
        <v>261</v>
      </c>
      <c r="B19" s="2" t="s">
        <v>253</v>
      </c>
      <c r="C19" s="2" t="s">
        <v>187</v>
      </c>
      <c r="D19" s="2" t="s">
        <v>144</v>
      </c>
      <c r="E19" s="2" t="str">
        <f t="shared" si="0"/>
        <v>Energy Star Commercial Oven_Hospitals</v>
      </c>
      <c r="F19" s="2" t="str">
        <f t="shared" si="1"/>
        <v>High Efficiency Combination Oven - Energy Star_RESTAURANT</v>
      </c>
    </row>
    <row r="20" spans="1:6" x14ac:dyDescent="0.3">
      <c r="A20" s="2" t="s">
        <v>261</v>
      </c>
      <c r="B20" s="2" t="s">
        <v>254</v>
      </c>
      <c r="C20" s="2" t="s">
        <v>187</v>
      </c>
      <c r="D20" s="2" t="s">
        <v>144</v>
      </c>
      <c r="E20" s="2" t="str">
        <f t="shared" si="0"/>
        <v>Energy Star Commercial Oven_Institutional</v>
      </c>
      <c r="F20" s="2" t="str">
        <f t="shared" si="1"/>
        <v>High Efficiency Combination Oven - Energy Star_RESTAURANT</v>
      </c>
    </row>
    <row r="21" spans="1:6" x14ac:dyDescent="0.3">
      <c r="A21" s="2" t="s">
        <v>261</v>
      </c>
      <c r="B21" s="2" t="s">
        <v>255</v>
      </c>
      <c r="C21" s="2" t="s">
        <v>187</v>
      </c>
      <c r="D21" s="2" t="s">
        <v>144</v>
      </c>
      <c r="E21" s="2" t="str">
        <f t="shared" si="0"/>
        <v>Energy Star Commercial Oven_Lodging/Hospitality</v>
      </c>
      <c r="F21" s="2" t="str">
        <f t="shared" si="1"/>
        <v>High Efficiency Combination Oven - Energy Star_RESTAURANT</v>
      </c>
    </row>
    <row r="22" spans="1:6" x14ac:dyDescent="0.3">
      <c r="A22" s="2" t="s">
        <v>261</v>
      </c>
      <c r="B22" s="2" t="s">
        <v>191</v>
      </c>
      <c r="C22" s="2" t="s">
        <v>187</v>
      </c>
      <c r="D22" s="2" t="s">
        <v>144</v>
      </c>
      <c r="E22" s="2" t="str">
        <f t="shared" si="0"/>
        <v>Energy Star Commercial Oven_Miscellaneous</v>
      </c>
      <c r="F22" s="2" t="str">
        <f t="shared" si="1"/>
        <v>High Efficiency Combination Oven - Energy Star_RESTAURANT</v>
      </c>
    </row>
    <row r="23" spans="1:6" x14ac:dyDescent="0.3">
      <c r="A23" s="2" t="s">
        <v>261</v>
      </c>
      <c r="B23" s="2" t="s">
        <v>256</v>
      </c>
      <c r="C23" s="2" t="s">
        <v>187</v>
      </c>
      <c r="D23" s="2" t="s">
        <v>144</v>
      </c>
      <c r="E23" s="2" t="str">
        <f t="shared" si="0"/>
        <v>Energy Star Commercial Oven_Offices</v>
      </c>
      <c r="F23" s="2" t="str">
        <f t="shared" si="1"/>
        <v>High Efficiency Combination Oven - Energy Star_RESTAURANT</v>
      </c>
    </row>
    <row r="24" spans="1:6" x14ac:dyDescent="0.3">
      <c r="A24" s="2" t="s">
        <v>261</v>
      </c>
      <c r="B24" s="2" t="s">
        <v>257</v>
      </c>
      <c r="C24" s="2" t="s">
        <v>187</v>
      </c>
      <c r="D24" s="2" t="s">
        <v>144</v>
      </c>
      <c r="E24" s="2" t="str">
        <f t="shared" si="0"/>
        <v>Energy Star Commercial Oven_Restaurants</v>
      </c>
      <c r="F24" s="2" t="str">
        <f t="shared" si="1"/>
        <v>High Efficiency Combination Oven - Energy Star_RESTAURANT</v>
      </c>
    </row>
    <row r="25" spans="1:6" x14ac:dyDescent="0.3">
      <c r="A25" s="2" t="s">
        <v>261</v>
      </c>
      <c r="B25" s="2" t="s">
        <v>258</v>
      </c>
      <c r="C25" s="2" t="s">
        <v>187</v>
      </c>
      <c r="D25" s="2" t="s">
        <v>144</v>
      </c>
      <c r="E25" s="2" t="str">
        <f t="shared" si="0"/>
        <v>Energy Star Commercial Oven_Retail</v>
      </c>
      <c r="F25" s="2" t="str">
        <f t="shared" si="1"/>
        <v>High Efficiency Combination Oven - Energy Star_RESTAURANT</v>
      </c>
    </row>
    <row r="26" spans="1:6" x14ac:dyDescent="0.3">
      <c r="A26" s="2" t="s">
        <v>261</v>
      </c>
      <c r="B26" s="2" t="s">
        <v>259</v>
      </c>
      <c r="C26" s="2" t="s">
        <v>187</v>
      </c>
      <c r="D26" s="2" t="s">
        <v>144</v>
      </c>
      <c r="E26" s="2" t="str">
        <f t="shared" si="0"/>
        <v>Energy Star Commercial Oven_Schools K-12</v>
      </c>
      <c r="F26" s="2" t="str">
        <f t="shared" si="1"/>
        <v>High Efficiency Combination Oven - Energy Star_RESTAURANT</v>
      </c>
    </row>
    <row r="27" spans="1:6" x14ac:dyDescent="0.3">
      <c r="A27" s="2" t="s">
        <v>261</v>
      </c>
      <c r="B27" s="2" t="s">
        <v>260</v>
      </c>
      <c r="C27" s="2" t="s">
        <v>187</v>
      </c>
      <c r="D27" s="2" t="s">
        <v>144</v>
      </c>
      <c r="E27" s="2" t="str">
        <f t="shared" si="0"/>
        <v>Energy Star Commercial Oven_Warehouse</v>
      </c>
      <c r="F27" s="2" t="str">
        <f t="shared" si="1"/>
        <v>High Efficiency Combination Oven - Energy Star_RESTAURANT</v>
      </c>
    </row>
    <row r="28" spans="1:6" x14ac:dyDescent="0.3">
      <c r="A28" s="2" t="s">
        <v>262</v>
      </c>
      <c r="B28" s="2" t="s">
        <v>249</v>
      </c>
      <c r="C28" s="2" t="s">
        <v>184</v>
      </c>
      <c r="D28" s="2" t="s">
        <v>144</v>
      </c>
      <c r="E28" s="2" t="str">
        <f t="shared" si="0"/>
        <v>Energy Star Fryer_Assembly</v>
      </c>
      <c r="F28" s="2" t="str">
        <f t="shared" si="1"/>
        <v>High efficiency fryers (Energy Star)_RESTAURANT</v>
      </c>
    </row>
    <row r="29" spans="1:6" x14ac:dyDescent="0.3">
      <c r="A29" s="2" t="s">
        <v>262</v>
      </c>
      <c r="B29" s="2" t="s">
        <v>250</v>
      </c>
      <c r="C29" s="2" t="s">
        <v>184</v>
      </c>
      <c r="D29" s="2" t="s">
        <v>144</v>
      </c>
      <c r="E29" s="2" t="str">
        <f t="shared" si="0"/>
        <v>Energy Star Fryer_College and University</v>
      </c>
      <c r="F29" s="2" t="str">
        <f t="shared" si="1"/>
        <v>High efficiency fryers (Energy Star)_RESTAURANT</v>
      </c>
    </row>
    <row r="30" spans="1:6" x14ac:dyDescent="0.3">
      <c r="A30" s="2" t="s">
        <v>262</v>
      </c>
      <c r="B30" s="2" t="s">
        <v>251</v>
      </c>
      <c r="C30" s="2" t="s">
        <v>184</v>
      </c>
      <c r="D30" s="2" t="s">
        <v>144</v>
      </c>
      <c r="E30" s="2" t="str">
        <f t="shared" si="0"/>
        <v>Energy Star Fryer_Grocery</v>
      </c>
      <c r="F30" s="2" t="str">
        <f t="shared" si="1"/>
        <v>High efficiency fryers (Energy Star)_RESTAURANT</v>
      </c>
    </row>
    <row r="31" spans="1:6" x14ac:dyDescent="0.3">
      <c r="A31" s="2" t="s">
        <v>262</v>
      </c>
      <c r="B31" s="2" t="s">
        <v>252</v>
      </c>
      <c r="C31" s="2" t="s">
        <v>184</v>
      </c>
      <c r="D31" s="2" t="s">
        <v>144</v>
      </c>
      <c r="E31" s="2" t="str">
        <f t="shared" si="0"/>
        <v>Energy Star Fryer_Healthcare</v>
      </c>
      <c r="F31" s="2" t="str">
        <f t="shared" si="1"/>
        <v>High efficiency fryers (Energy Star)_RESTAURANT</v>
      </c>
    </row>
    <row r="32" spans="1:6" x14ac:dyDescent="0.3">
      <c r="A32" s="2" t="s">
        <v>262</v>
      </c>
      <c r="B32" s="2" t="s">
        <v>253</v>
      </c>
      <c r="C32" s="2" t="s">
        <v>184</v>
      </c>
      <c r="D32" s="2" t="s">
        <v>144</v>
      </c>
      <c r="E32" s="2" t="str">
        <f t="shared" si="0"/>
        <v>Energy Star Fryer_Hospitals</v>
      </c>
      <c r="F32" s="2" t="str">
        <f t="shared" si="1"/>
        <v>High efficiency fryers (Energy Star)_RESTAURANT</v>
      </c>
    </row>
    <row r="33" spans="1:6" x14ac:dyDescent="0.3">
      <c r="A33" s="2" t="s">
        <v>262</v>
      </c>
      <c r="B33" s="2" t="s">
        <v>254</v>
      </c>
      <c r="C33" s="2" t="s">
        <v>184</v>
      </c>
      <c r="D33" s="2" t="s">
        <v>144</v>
      </c>
      <c r="E33" s="2" t="str">
        <f t="shared" si="0"/>
        <v>Energy Star Fryer_Institutional</v>
      </c>
      <c r="F33" s="2" t="str">
        <f t="shared" si="1"/>
        <v>High efficiency fryers (Energy Star)_RESTAURANT</v>
      </c>
    </row>
    <row r="34" spans="1:6" x14ac:dyDescent="0.3">
      <c r="A34" s="2" t="s">
        <v>262</v>
      </c>
      <c r="B34" s="2" t="s">
        <v>255</v>
      </c>
      <c r="C34" s="2" t="s">
        <v>184</v>
      </c>
      <c r="D34" s="2" t="s">
        <v>144</v>
      </c>
      <c r="E34" s="2" t="str">
        <f t="shared" si="0"/>
        <v>Energy Star Fryer_Lodging/Hospitality</v>
      </c>
      <c r="F34" s="2" t="str">
        <f t="shared" si="1"/>
        <v>High efficiency fryers (Energy Star)_RESTAURANT</v>
      </c>
    </row>
    <row r="35" spans="1:6" x14ac:dyDescent="0.3">
      <c r="A35" s="2" t="s">
        <v>262</v>
      </c>
      <c r="B35" s="2" t="s">
        <v>191</v>
      </c>
      <c r="C35" s="2" t="s">
        <v>184</v>
      </c>
      <c r="D35" s="2" t="s">
        <v>144</v>
      </c>
      <c r="E35" s="2" t="str">
        <f t="shared" si="0"/>
        <v>Energy Star Fryer_Miscellaneous</v>
      </c>
      <c r="F35" s="2" t="str">
        <f t="shared" si="1"/>
        <v>High efficiency fryers (Energy Star)_RESTAURANT</v>
      </c>
    </row>
    <row r="36" spans="1:6" x14ac:dyDescent="0.3">
      <c r="A36" s="2" t="s">
        <v>262</v>
      </c>
      <c r="B36" s="2" t="s">
        <v>256</v>
      </c>
      <c r="C36" s="2" t="s">
        <v>184</v>
      </c>
      <c r="D36" s="2" t="s">
        <v>144</v>
      </c>
      <c r="E36" s="2" t="str">
        <f t="shared" si="0"/>
        <v>Energy Star Fryer_Offices</v>
      </c>
      <c r="F36" s="2" t="str">
        <f t="shared" si="1"/>
        <v>High efficiency fryers (Energy Star)_RESTAURANT</v>
      </c>
    </row>
    <row r="37" spans="1:6" x14ac:dyDescent="0.3">
      <c r="A37" s="2" t="s">
        <v>262</v>
      </c>
      <c r="B37" s="2" t="s">
        <v>257</v>
      </c>
      <c r="C37" s="2" t="s">
        <v>184</v>
      </c>
      <c r="D37" s="2" t="s">
        <v>144</v>
      </c>
      <c r="E37" s="2" t="str">
        <f t="shared" si="0"/>
        <v>Energy Star Fryer_Restaurants</v>
      </c>
      <c r="F37" s="2" t="str">
        <f t="shared" si="1"/>
        <v>High efficiency fryers (Energy Star)_RESTAURANT</v>
      </c>
    </row>
    <row r="38" spans="1:6" x14ac:dyDescent="0.3">
      <c r="A38" s="2" t="s">
        <v>262</v>
      </c>
      <c r="B38" s="2" t="s">
        <v>258</v>
      </c>
      <c r="C38" s="2" t="s">
        <v>184</v>
      </c>
      <c r="D38" s="2" t="s">
        <v>144</v>
      </c>
      <c r="E38" s="2" t="str">
        <f t="shared" si="0"/>
        <v>Energy Star Fryer_Retail</v>
      </c>
      <c r="F38" s="2" t="str">
        <f t="shared" si="1"/>
        <v>High efficiency fryers (Energy Star)_RESTAURANT</v>
      </c>
    </row>
    <row r="39" spans="1:6" x14ac:dyDescent="0.3">
      <c r="A39" s="2" t="s">
        <v>262</v>
      </c>
      <c r="B39" s="2" t="s">
        <v>259</v>
      </c>
      <c r="C39" s="2" t="s">
        <v>184</v>
      </c>
      <c r="D39" s="2" t="s">
        <v>144</v>
      </c>
      <c r="E39" s="2" t="str">
        <f t="shared" si="0"/>
        <v>Energy Star Fryer_Schools K-12</v>
      </c>
      <c r="F39" s="2" t="str">
        <f t="shared" si="1"/>
        <v>High efficiency fryers (Energy Star)_RESTAURANT</v>
      </c>
    </row>
    <row r="40" spans="1:6" x14ac:dyDescent="0.3">
      <c r="A40" s="2" t="s">
        <v>262</v>
      </c>
      <c r="B40" s="2" t="s">
        <v>260</v>
      </c>
      <c r="C40" s="2" t="s">
        <v>184</v>
      </c>
      <c r="D40" s="2" t="s">
        <v>144</v>
      </c>
      <c r="E40" s="2" t="str">
        <f t="shared" si="0"/>
        <v>Energy Star Fryer_Warehouse</v>
      </c>
      <c r="F40" s="2" t="str">
        <f t="shared" si="1"/>
        <v>High efficiency fryers (Energy Star)_RESTAURANT</v>
      </c>
    </row>
    <row r="41" spans="1:6" x14ac:dyDescent="0.3">
      <c r="A41" s="2" t="s">
        <v>263</v>
      </c>
      <c r="B41" s="2" t="s">
        <v>249</v>
      </c>
      <c r="C41" s="2" t="s">
        <v>174</v>
      </c>
      <c r="D41" s="2" t="s">
        <v>144</v>
      </c>
      <c r="E41" s="2" t="str">
        <f t="shared" si="0"/>
        <v>Energy Star Griddle_Assembly</v>
      </c>
      <c r="F41" s="2" t="str">
        <f t="shared" si="1"/>
        <v>High efficiency griddle_RESTAURANT</v>
      </c>
    </row>
    <row r="42" spans="1:6" x14ac:dyDescent="0.3">
      <c r="A42" s="2" t="s">
        <v>263</v>
      </c>
      <c r="B42" s="2" t="s">
        <v>250</v>
      </c>
      <c r="C42" s="2" t="s">
        <v>174</v>
      </c>
      <c r="D42" s="2" t="s">
        <v>144</v>
      </c>
      <c r="E42" s="2" t="str">
        <f t="shared" si="0"/>
        <v>Energy Star Griddle_College and University</v>
      </c>
      <c r="F42" s="2" t="str">
        <f t="shared" si="1"/>
        <v>High efficiency griddle_RESTAURANT</v>
      </c>
    </row>
    <row r="43" spans="1:6" x14ac:dyDescent="0.3">
      <c r="A43" s="2" t="s">
        <v>263</v>
      </c>
      <c r="B43" s="2" t="s">
        <v>251</v>
      </c>
      <c r="C43" s="2" t="s">
        <v>174</v>
      </c>
      <c r="D43" s="2" t="s">
        <v>144</v>
      </c>
      <c r="E43" s="2" t="str">
        <f t="shared" si="0"/>
        <v>Energy Star Griddle_Grocery</v>
      </c>
      <c r="F43" s="2" t="str">
        <f t="shared" si="1"/>
        <v>High efficiency griddle_RESTAURANT</v>
      </c>
    </row>
    <row r="44" spans="1:6" x14ac:dyDescent="0.3">
      <c r="A44" s="2" t="s">
        <v>263</v>
      </c>
      <c r="B44" s="2" t="s">
        <v>252</v>
      </c>
      <c r="C44" s="2" t="s">
        <v>174</v>
      </c>
      <c r="D44" s="2" t="s">
        <v>144</v>
      </c>
      <c r="E44" s="2" t="str">
        <f t="shared" si="0"/>
        <v>Energy Star Griddle_Healthcare</v>
      </c>
      <c r="F44" s="2" t="str">
        <f t="shared" si="1"/>
        <v>High efficiency griddle_RESTAURANT</v>
      </c>
    </row>
    <row r="45" spans="1:6" x14ac:dyDescent="0.3">
      <c r="A45" s="2" t="s">
        <v>263</v>
      </c>
      <c r="B45" s="2" t="s">
        <v>253</v>
      </c>
      <c r="C45" s="2" t="s">
        <v>174</v>
      </c>
      <c r="D45" s="2" t="s">
        <v>144</v>
      </c>
      <c r="E45" s="2" t="str">
        <f t="shared" si="0"/>
        <v>Energy Star Griddle_Hospitals</v>
      </c>
      <c r="F45" s="2" t="str">
        <f t="shared" si="1"/>
        <v>High efficiency griddle_RESTAURANT</v>
      </c>
    </row>
    <row r="46" spans="1:6" x14ac:dyDescent="0.3">
      <c r="A46" s="2" t="s">
        <v>263</v>
      </c>
      <c r="B46" s="2" t="s">
        <v>254</v>
      </c>
      <c r="C46" s="2" t="s">
        <v>174</v>
      </c>
      <c r="D46" s="2" t="s">
        <v>144</v>
      </c>
      <c r="E46" s="2" t="str">
        <f t="shared" si="0"/>
        <v>Energy Star Griddle_Institutional</v>
      </c>
      <c r="F46" s="2" t="str">
        <f t="shared" si="1"/>
        <v>High efficiency griddle_RESTAURANT</v>
      </c>
    </row>
    <row r="47" spans="1:6" x14ac:dyDescent="0.3">
      <c r="A47" s="2" t="s">
        <v>263</v>
      </c>
      <c r="B47" s="2" t="s">
        <v>255</v>
      </c>
      <c r="C47" s="2" t="s">
        <v>174</v>
      </c>
      <c r="D47" s="2" t="s">
        <v>144</v>
      </c>
      <c r="E47" s="2" t="str">
        <f t="shared" si="0"/>
        <v>Energy Star Griddle_Lodging/Hospitality</v>
      </c>
      <c r="F47" s="2" t="str">
        <f t="shared" si="1"/>
        <v>High efficiency griddle_RESTAURANT</v>
      </c>
    </row>
    <row r="48" spans="1:6" x14ac:dyDescent="0.3">
      <c r="A48" s="2" t="s">
        <v>263</v>
      </c>
      <c r="B48" s="2" t="s">
        <v>191</v>
      </c>
      <c r="C48" s="2" t="s">
        <v>174</v>
      </c>
      <c r="D48" s="2" t="s">
        <v>144</v>
      </c>
      <c r="E48" s="2" t="str">
        <f t="shared" si="0"/>
        <v>Energy Star Griddle_Miscellaneous</v>
      </c>
      <c r="F48" s="2" t="str">
        <f t="shared" si="1"/>
        <v>High efficiency griddle_RESTAURANT</v>
      </c>
    </row>
    <row r="49" spans="1:6" x14ac:dyDescent="0.3">
      <c r="A49" s="2" t="s">
        <v>263</v>
      </c>
      <c r="B49" s="2" t="s">
        <v>256</v>
      </c>
      <c r="C49" s="2" t="s">
        <v>174</v>
      </c>
      <c r="D49" s="2" t="s">
        <v>144</v>
      </c>
      <c r="E49" s="2" t="str">
        <f t="shared" si="0"/>
        <v>Energy Star Griddle_Offices</v>
      </c>
      <c r="F49" s="2" t="str">
        <f t="shared" si="1"/>
        <v>High efficiency griddle_RESTAURANT</v>
      </c>
    </row>
    <row r="50" spans="1:6" x14ac:dyDescent="0.3">
      <c r="A50" s="2" t="s">
        <v>263</v>
      </c>
      <c r="B50" s="2" t="s">
        <v>257</v>
      </c>
      <c r="C50" s="2" t="s">
        <v>174</v>
      </c>
      <c r="D50" s="2" t="s">
        <v>144</v>
      </c>
      <c r="E50" s="2" t="str">
        <f t="shared" si="0"/>
        <v>Energy Star Griddle_Restaurants</v>
      </c>
      <c r="F50" s="2" t="str">
        <f t="shared" si="1"/>
        <v>High efficiency griddle_RESTAURANT</v>
      </c>
    </row>
    <row r="51" spans="1:6" x14ac:dyDescent="0.3">
      <c r="A51" s="2" t="s">
        <v>263</v>
      </c>
      <c r="B51" s="2" t="s">
        <v>258</v>
      </c>
      <c r="C51" s="2" t="s">
        <v>174</v>
      </c>
      <c r="D51" s="2" t="s">
        <v>144</v>
      </c>
      <c r="E51" s="2" t="str">
        <f t="shared" si="0"/>
        <v>Energy Star Griddle_Retail</v>
      </c>
      <c r="F51" s="2" t="str">
        <f t="shared" si="1"/>
        <v>High efficiency griddle_RESTAURANT</v>
      </c>
    </row>
    <row r="52" spans="1:6" x14ac:dyDescent="0.3">
      <c r="A52" s="2" t="s">
        <v>263</v>
      </c>
      <c r="B52" s="2" t="s">
        <v>259</v>
      </c>
      <c r="C52" s="2" t="s">
        <v>174</v>
      </c>
      <c r="D52" s="2" t="s">
        <v>144</v>
      </c>
      <c r="E52" s="2" t="str">
        <f t="shared" si="0"/>
        <v>Energy Star Griddle_Schools K-12</v>
      </c>
      <c r="F52" s="2" t="str">
        <f t="shared" si="1"/>
        <v>High efficiency griddle_RESTAURANT</v>
      </c>
    </row>
    <row r="53" spans="1:6" x14ac:dyDescent="0.3">
      <c r="A53" s="2" t="s">
        <v>263</v>
      </c>
      <c r="B53" s="2" t="s">
        <v>260</v>
      </c>
      <c r="C53" s="2" t="s">
        <v>174</v>
      </c>
      <c r="D53" s="2" t="s">
        <v>144</v>
      </c>
      <c r="E53" s="2" t="str">
        <f t="shared" si="0"/>
        <v>Energy Star Griddle_Warehouse</v>
      </c>
      <c r="F53" s="2" t="str">
        <f t="shared" si="1"/>
        <v>High efficiency griddle_RESTAURANT</v>
      </c>
    </row>
    <row r="54" spans="1:6" x14ac:dyDescent="0.3">
      <c r="A54" s="2" t="s">
        <v>264</v>
      </c>
      <c r="B54" s="2" t="s">
        <v>249</v>
      </c>
      <c r="C54" s="2" t="s">
        <v>177</v>
      </c>
      <c r="D54" s="2" t="s">
        <v>144</v>
      </c>
      <c r="E54" s="2" t="str">
        <f t="shared" si="0"/>
        <v>Energy Star Hot Food Holding Cabinet_Assembly</v>
      </c>
      <c r="F54" s="2" t="str">
        <f t="shared" si="1"/>
        <v>Commercial Hot Food Holding Cabinets (Energy Star)_RESTAURANT</v>
      </c>
    </row>
    <row r="55" spans="1:6" x14ac:dyDescent="0.3">
      <c r="A55" s="2" t="s">
        <v>264</v>
      </c>
      <c r="B55" s="2" t="s">
        <v>250</v>
      </c>
      <c r="C55" s="2" t="s">
        <v>177</v>
      </c>
      <c r="D55" s="2" t="s">
        <v>144</v>
      </c>
      <c r="E55" s="2" t="str">
        <f t="shared" si="0"/>
        <v>Energy Star Hot Food Holding Cabinet_College and University</v>
      </c>
      <c r="F55" s="2" t="str">
        <f t="shared" si="1"/>
        <v>Commercial Hot Food Holding Cabinets (Energy Star)_RESTAURANT</v>
      </c>
    </row>
    <row r="56" spans="1:6" x14ac:dyDescent="0.3">
      <c r="A56" s="2" t="s">
        <v>264</v>
      </c>
      <c r="B56" s="2" t="s">
        <v>251</v>
      </c>
      <c r="C56" s="2" t="s">
        <v>177</v>
      </c>
      <c r="D56" s="2" t="s">
        <v>144</v>
      </c>
      <c r="E56" s="2" t="str">
        <f t="shared" si="0"/>
        <v>Energy Star Hot Food Holding Cabinet_Grocery</v>
      </c>
      <c r="F56" s="2" t="str">
        <f t="shared" si="1"/>
        <v>Commercial Hot Food Holding Cabinets (Energy Star)_RESTAURANT</v>
      </c>
    </row>
    <row r="57" spans="1:6" x14ac:dyDescent="0.3">
      <c r="A57" s="2" t="s">
        <v>264</v>
      </c>
      <c r="B57" s="2" t="s">
        <v>252</v>
      </c>
      <c r="C57" s="2" t="s">
        <v>177</v>
      </c>
      <c r="D57" s="2" t="s">
        <v>144</v>
      </c>
      <c r="E57" s="2" t="str">
        <f t="shared" si="0"/>
        <v>Energy Star Hot Food Holding Cabinet_Healthcare</v>
      </c>
      <c r="F57" s="2" t="str">
        <f t="shared" si="1"/>
        <v>Commercial Hot Food Holding Cabinets (Energy Star)_RESTAURANT</v>
      </c>
    </row>
    <row r="58" spans="1:6" x14ac:dyDescent="0.3">
      <c r="A58" s="2" t="s">
        <v>264</v>
      </c>
      <c r="B58" s="2" t="s">
        <v>253</v>
      </c>
      <c r="C58" s="2" t="s">
        <v>177</v>
      </c>
      <c r="D58" s="2" t="s">
        <v>144</v>
      </c>
      <c r="E58" s="2" t="str">
        <f t="shared" si="0"/>
        <v>Energy Star Hot Food Holding Cabinet_Hospitals</v>
      </c>
      <c r="F58" s="2" t="str">
        <f t="shared" si="1"/>
        <v>Commercial Hot Food Holding Cabinets (Energy Star)_RESTAURANT</v>
      </c>
    </row>
    <row r="59" spans="1:6" x14ac:dyDescent="0.3">
      <c r="A59" s="2" t="s">
        <v>264</v>
      </c>
      <c r="B59" s="2" t="s">
        <v>254</v>
      </c>
      <c r="C59" s="2" t="s">
        <v>177</v>
      </c>
      <c r="D59" s="2" t="s">
        <v>144</v>
      </c>
      <c r="E59" s="2" t="str">
        <f t="shared" si="0"/>
        <v>Energy Star Hot Food Holding Cabinet_Institutional</v>
      </c>
      <c r="F59" s="2" t="str">
        <f t="shared" si="1"/>
        <v>Commercial Hot Food Holding Cabinets (Energy Star)_RESTAURANT</v>
      </c>
    </row>
    <row r="60" spans="1:6" x14ac:dyDescent="0.3">
      <c r="A60" s="2" t="s">
        <v>264</v>
      </c>
      <c r="B60" s="2" t="s">
        <v>255</v>
      </c>
      <c r="C60" s="2" t="s">
        <v>177</v>
      </c>
      <c r="D60" s="2" t="s">
        <v>144</v>
      </c>
      <c r="E60" s="2" t="str">
        <f t="shared" si="0"/>
        <v>Energy Star Hot Food Holding Cabinet_Lodging/Hospitality</v>
      </c>
      <c r="F60" s="2" t="str">
        <f t="shared" si="1"/>
        <v>Commercial Hot Food Holding Cabinets (Energy Star)_RESTAURANT</v>
      </c>
    </row>
    <row r="61" spans="1:6" x14ac:dyDescent="0.3">
      <c r="A61" s="2" t="s">
        <v>264</v>
      </c>
      <c r="B61" s="2" t="s">
        <v>191</v>
      </c>
      <c r="C61" s="2" t="s">
        <v>177</v>
      </c>
      <c r="D61" s="2" t="s">
        <v>144</v>
      </c>
      <c r="E61" s="2" t="str">
        <f t="shared" si="0"/>
        <v>Energy Star Hot Food Holding Cabinet_Miscellaneous</v>
      </c>
      <c r="F61" s="2" t="str">
        <f t="shared" si="1"/>
        <v>Commercial Hot Food Holding Cabinets (Energy Star)_RESTAURANT</v>
      </c>
    </row>
    <row r="62" spans="1:6" x14ac:dyDescent="0.3">
      <c r="A62" s="2" t="s">
        <v>264</v>
      </c>
      <c r="B62" s="2" t="s">
        <v>256</v>
      </c>
      <c r="C62" s="2" t="s">
        <v>177</v>
      </c>
      <c r="D62" s="2" t="s">
        <v>144</v>
      </c>
      <c r="E62" s="2" t="str">
        <f t="shared" si="0"/>
        <v>Energy Star Hot Food Holding Cabinet_Offices</v>
      </c>
      <c r="F62" s="2" t="str">
        <f t="shared" si="1"/>
        <v>Commercial Hot Food Holding Cabinets (Energy Star)_RESTAURANT</v>
      </c>
    </row>
    <row r="63" spans="1:6" x14ac:dyDescent="0.3">
      <c r="A63" s="2" t="s">
        <v>264</v>
      </c>
      <c r="B63" s="2" t="s">
        <v>257</v>
      </c>
      <c r="C63" s="2" t="s">
        <v>177</v>
      </c>
      <c r="D63" s="2" t="s">
        <v>144</v>
      </c>
      <c r="E63" s="2" t="str">
        <f t="shared" si="0"/>
        <v>Energy Star Hot Food Holding Cabinet_Restaurants</v>
      </c>
      <c r="F63" s="2" t="str">
        <f t="shared" si="1"/>
        <v>Commercial Hot Food Holding Cabinets (Energy Star)_RESTAURANT</v>
      </c>
    </row>
    <row r="64" spans="1:6" x14ac:dyDescent="0.3">
      <c r="A64" s="2" t="s">
        <v>264</v>
      </c>
      <c r="B64" s="2" t="s">
        <v>258</v>
      </c>
      <c r="C64" s="2" t="s">
        <v>177</v>
      </c>
      <c r="D64" s="2" t="s">
        <v>144</v>
      </c>
      <c r="E64" s="2" t="str">
        <f t="shared" si="0"/>
        <v>Energy Star Hot Food Holding Cabinet_Retail</v>
      </c>
      <c r="F64" s="2" t="str">
        <f t="shared" si="1"/>
        <v>Commercial Hot Food Holding Cabinets (Energy Star)_RESTAURANT</v>
      </c>
    </row>
    <row r="65" spans="1:6" x14ac:dyDescent="0.3">
      <c r="A65" s="2" t="s">
        <v>264</v>
      </c>
      <c r="B65" s="2" t="s">
        <v>259</v>
      </c>
      <c r="C65" s="2" t="s">
        <v>177</v>
      </c>
      <c r="D65" s="2" t="s">
        <v>144</v>
      </c>
      <c r="E65" s="2" t="str">
        <f t="shared" si="0"/>
        <v>Energy Star Hot Food Holding Cabinet_Schools K-12</v>
      </c>
      <c r="F65" s="2" t="str">
        <f t="shared" si="1"/>
        <v>Commercial Hot Food Holding Cabinets (Energy Star)_RESTAURANT</v>
      </c>
    </row>
    <row r="66" spans="1:6" x14ac:dyDescent="0.3">
      <c r="A66" s="2" t="s">
        <v>264</v>
      </c>
      <c r="B66" s="2" t="s">
        <v>260</v>
      </c>
      <c r="C66" s="2" t="s">
        <v>177</v>
      </c>
      <c r="D66" s="2" t="s">
        <v>144</v>
      </c>
      <c r="E66" s="2" t="str">
        <f t="shared" si="0"/>
        <v>Energy Star Hot Food Holding Cabinet_Warehouse</v>
      </c>
      <c r="F66" s="2" t="str">
        <f t="shared" si="1"/>
        <v>Commercial Hot Food Holding Cabinets (Energy Star)_RESTAURANT</v>
      </c>
    </row>
    <row r="67" spans="1:6" x14ac:dyDescent="0.3">
      <c r="A67" s="2" t="s">
        <v>265</v>
      </c>
      <c r="B67" s="2" t="s">
        <v>249</v>
      </c>
      <c r="C67" s="2" t="s">
        <v>186</v>
      </c>
      <c r="D67" s="2" t="s">
        <v>144</v>
      </c>
      <c r="E67" s="2" t="str">
        <f t="shared" ref="E67:E130" si="2">A67&amp;"_"&amp;B67</f>
        <v>Energy Star Steamer_Assembly</v>
      </c>
      <c r="F67" s="2" t="str">
        <f t="shared" ref="F67:F130" si="3">C67&amp;"_"&amp;D67</f>
        <v>Connectionless (Boilerless) Steamers_RESTAURANT</v>
      </c>
    </row>
    <row r="68" spans="1:6" x14ac:dyDescent="0.3">
      <c r="A68" s="2" t="s">
        <v>265</v>
      </c>
      <c r="B68" s="2" t="s">
        <v>250</v>
      </c>
      <c r="C68" s="2" t="s">
        <v>186</v>
      </c>
      <c r="D68" s="2" t="s">
        <v>144</v>
      </c>
      <c r="E68" s="2" t="str">
        <f t="shared" si="2"/>
        <v>Energy Star Steamer_College and University</v>
      </c>
      <c r="F68" s="2" t="str">
        <f t="shared" si="3"/>
        <v>Connectionless (Boilerless) Steamers_RESTAURANT</v>
      </c>
    </row>
    <row r="69" spans="1:6" x14ac:dyDescent="0.3">
      <c r="A69" s="2" t="s">
        <v>265</v>
      </c>
      <c r="B69" s="2" t="s">
        <v>251</v>
      </c>
      <c r="C69" s="2" t="s">
        <v>186</v>
      </c>
      <c r="D69" s="2" t="s">
        <v>144</v>
      </c>
      <c r="E69" s="2" t="str">
        <f t="shared" si="2"/>
        <v>Energy Star Steamer_Grocery</v>
      </c>
      <c r="F69" s="2" t="str">
        <f t="shared" si="3"/>
        <v>Connectionless (Boilerless) Steamers_RESTAURANT</v>
      </c>
    </row>
    <row r="70" spans="1:6" x14ac:dyDescent="0.3">
      <c r="A70" s="2" t="s">
        <v>265</v>
      </c>
      <c r="B70" s="2" t="s">
        <v>252</v>
      </c>
      <c r="C70" s="2" t="s">
        <v>186</v>
      </c>
      <c r="D70" s="2" t="s">
        <v>144</v>
      </c>
      <c r="E70" s="2" t="str">
        <f t="shared" si="2"/>
        <v>Energy Star Steamer_Healthcare</v>
      </c>
      <c r="F70" s="2" t="str">
        <f t="shared" si="3"/>
        <v>Connectionless (Boilerless) Steamers_RESTAURANT</v>
      </c>
    </row>
    <row r="71" spans="1:6" x14ac:dyDescent="0.3">
      <c r="A71" s="2" t="s">
        <v>265</v>
      </c>
      <c r="B71" s="2" t="s">
        <v>253</v>
      </c>
      <c r="C71" s="2" t="s">
        <v>186</v>
      </c>
      <c r="D71" s="2" t="s">
        <v>144</v>
      </c>
      <c r="E71" s="2" t="str">
        <f t="shared" si="2"/>
        <v>Energy Star Steamer_Hospitals</v>
      </c>
      <c r="F71" s="2" t="str">
        <f t="shared" si="3"/>
        <v>Connectionless (Boilerless) Steamers_RESTAURANT</v>
      </c>
    </row>
    <row r="72" spans="1:6" x14ac:dyDescent="0.3">
      <c r="A72" s="2" t="s">
        <v>265</v>
      </c>
      <c r="B72" s="2" t="s">
        <v>254</v>
      </c>
      <c r="C72" s="2" t="s">
        <v>186</v>
      </c>
      <c r="D72" s="2" t="s">
        <v>144</v>
      </c>
      <c r="E72" s="2" t="str">
        <f t="shared" si="2"/>
        <v>Energy Star Steamer_Institutional</v>
      </c>
      <c r="F72" s="2" t="str">
        <f t="shared" si="3"/>
        <v>Connectionless (Boilerless) Steamers_RESTAURANT</v>
      </c>
    </row>
    <row r="73" spans="1:6" x14ac:dyDescent="0.3">
      <c r="A73" s="2" t="s">
        <v>265</v>
      </c>
      <c r="B73" s="2" t="s">
        <v>255</v>
      </c>
      <c r="C73" s="2" t="s">
        <v>186</v>
      </c>
      <c r="D73" s="2" t="s">
        <v>144</v>
      </c>
      <c r="E73" s="2" t="str">
        <f t="shared" si="2"/>
        <v>Energy Star Steamer_Lodging/Hospitality</v>
      </c>
      <c r="F73" s="2" t="str">
        <f t="shared" si="3"/>
        <v>Connectionless (Boilerless) Steamers_RESTAURANT</v>
      </c>
    </row>
    <row r="74" spans="1:6" x14ac:dyDescent="0.3">
      <c r="A74" s="2" t="s">
        <v>265</v>
      </c>
      <c r="B74" s="2" t="s">
        <v>191</v>
      </c>
      <c r="C74" s="2" t="s">
        <v>186</v>
      </c>
      <c r="D74" s="2" t="s">
        <v>144</v>
      </c>
      <c r="E74" s="2" t="str">
        <f t="shared" si="2"/>
        <v>Energy Star Steamer_Miscellaneous</v>
      </c>
      <c r="F74" s="2" t="str">
        <f t="shared" si="3"/>
        <v>Connectionless (Boilerless) Steamers_RESTAURANT</v>
      </c>
    </row>
    <row r="75" spans="1:6" x14ac:dyDescent="0.3">
      <c r="A75" s="2" t="s">
        <v>265</v>
      </c>
      <c r="B75" s="2" t="s">
        <v>256</v>
      </c>
      <c r="C75" s="2" t="s">
        <v>186</v>
      </c>
      <c r="D75" s="2" t="s">
        <v>144</v>
      </c>
      <c r="E75" s="2" t="str">
        <f t="shared" si="2"/>
        <v>Energy Star Steamer_Offices</v>
      </c>
      <c r="F75" s="2" t="str">
        <f t="shared" si="3"/>
        <v>Connectionless (Boilerless) Steamers_RESTAURANT</v>
      </c>
    </row>
    <row r="76" spans="1:6" x14ac:dyDescent="0.3">
      <c r="A76" s="2" t="s">
        <v>265</v>
      </c>
      <c r="B76" s="2" t="s">
        <v>257</v>
      </c>
      <c r="C76" s="2" t="s">
        <v>186</v>
      </c>
      <c r="D76" s="2" t="s">
        <v>144</v>
      </c>
      <c r="E76" s="2" t="str">
        <f t="shared" si="2"/>
        <v>Energy Star Steamer_Restaurants</v>
      </c>
      <c r="F76" s="2" t="str">
        <f t="shared" si="3"/>
        <v>Connectionless (Boilerless) Steamers_RESTAURANT</v>
      </c>
    </row>
    <row r="77" spans="1:6" x14ac:dyDescent="0.3">
      <c r="A77" s="2" t="s">
        <v>265</v>
      </c>
      <c r="B77" s="2" t="s">
        <v>258</v>
      </c>
      <c r="C77" s="2" t="s">
        <v>186</v>
      </c>
      <c r="D77" s="2" t="s">
        <v>144</v>
      </c>
      <c r="E77" s="2" t="str">
        <f t="shared" si="2"/>
        <v>Energy Star Steamer_Retail</v>
      </c>
      <c r="F77" s="2" t="str">
        <f t="shared" si="3"/>
        <v>Connectionless (Boilerless) Steamers_RESTAURANT</v>
      </c>
    </row>
    <row r="78" spans="1:6" x14ac:dyDescent="0.3">
      <c r="A78" s="2" t="s">
        <v>265</v>
      </c>
      <c r="B78" s="2" t="s">
        <v>259</v>
      </c>
      <c r="C78" s="2" t="s">
        <v>186</v>
      </c>
      <c r="D78" s="2" t="s">
        <v>144</v>
      </c>
      <c r="E78" s="2" t="str">
        <f t="shared" si="2"/>
        <v>Energy Star Steamer_Schools K-12</v>
      </c>
      <c r="F78" s="2" t="str">
        <f t="shared" si="3"/>
        <v>Connectionless (Boilerless) Steamers_RESTAURANT</v>
      </c>
    </row>
    <row r="79" spans="1:6" x14ac:dyDescent="0.3">
      <c r="A79" s="2" t="s">
        <v>265</v>
      </c>
      <c r="B79" s="2" t="s">
        <v>260</v>
      </c>
      <c r="C79" s="2" t="s">
        <v>186</v>
      </c>
      <c r="D79" s="2" t="s">
        <v>144</v>
      </c>
      <c r="E79" s="2" t="str">
        <f t="shared" si="2"/>
        <v>Energy Star Steamer_Warehouse</v>
      </c>
      <c r="F79" s="2" t="str">
        <f t="shared" si="3"/>
        <v>Connectionless (Boilerless) Steamers_RESTAURANT</v>
      </c>
    </row>
    <row r="80" spans="1:6" x14ac:dyDescent="0.3">
      <c r="A80" s="2" t="s">
        <v>266</v>
      </c>
      <c r="B80" s="2" t="s">
        <v>249</v>
      </c>
      <c r="C80" s="2" t="s">
        <v>181</v>
      </c>
      <c r="D80" s="2" t="s">
        <v>144</v>
      </c>
      <c r="E80" s="2" t="str">
        <f t="shared" si="2"/>
        <v>Induction Cooktops_Assembly</v>
      </c>
      <c r="F80" s="2" t="str">
        <f t="shared" si="3"/>
        <v>High efficiency induction cooking_RESTAURANT</v>
      </c>
    </row>
    <row r="81" spans="1:6" x14ac:dyDescent="0.3">
      <c r="A81" s="2" t="s">
        <v>266</v>
      </c>
      <c r="B81" s="2" t="s">
        <v>250</v>
      </c>
      <c r="C81" s="2" t="s">
        <v>181</v>
      </c>
      <c r="D81" s="2" t="s">
        <v>144</v>
      </c>
      <c r="E81" s="2" t="str">
        <f t="shared" si="2"/>
        <v>Induction Cooktops_College and University</v>
      </c>
      <c r="F81" s="2" t="str">
        <f t="shared" si="3"/>
        <v>High efficiency induction cooking_RESTAURANT</v>
      </c>
    </row>
    <row r="82" spans="1:6" x14ac:dyDescent="0.3">
      <c r="A82" s="2" t="s">
        <v>266</v>
      </c>
      <c r="B82" s="2" t="s">
        <v>251</v>
      </c>
      <c r="C82" s="2" t="s">
        <v>181</v>
      </c>
      <c r="D82" s="2" t="s">
        <v>144</v>
      </c>
      <c r="E82" s="2" t="str">
        <f t="shared" si="2"/>
        <v>Induction Cooktops_Grocery</v>
      </c>
      <c r="F82" s="2" t="str">
        <f t="shared" si="3"/>
        <v>High efficiency induction cooking_RESTAURANT</v>
      </c>
    </row>
    <row r="83" spans="1:6" x14ac:dyDescent="0.3">
      <c r="A83" s="2" t="s">
        <v>266</v>
      </c>
      <c r="B83" s="2" t="s">
        <v>252</v>
      </c>
      <c r="C83" s="2" t="s">
        <v>181</v>
      </c>
      <c r="D83" s="2" t="s">
        <v>144</v>
      </c>
      <c r="E83" s="2" t="str">
        <f t="shared" si="2"/>
        <v>Induction Cooktops_Healthcare</v>
      </c>
      <c r="F83" s="2" t="str">
        <f t="shared" si="3"/>
        <v>High efficiency induction cooking_RESTAURANT</v>
      </c>
    </row>
    <row r="84" spans="1:6" x14ac:dyDescent="0.3">
      <c r="A84" s="2" t="s">
        <v>266</v>
      </c>
      <c r="B84" s="2" t="s">
        <v>253</v>
      </c>
      <c r="C84" s="2" t="s">
        <v>181</v>
      </c>
      <c r="D84" s="2" t="s">
        <v>144</v>
      </c>
      <c r="E84" s="2" t="str">
        <f t="shared" si="2"/>
        <v>Induction Cooktops_Hospitals</v>
      </c>
      <c r="F84" s="2" t="str">
        <f t="shared" si="3"/>
        <v>High efficiency induction cooking_RESTAURANT</v>
      </c>
    </row>
    <row r="85" spans="1:6" x14ac:dyDescent="0.3">
      <c r="A85" s="2" t="s">
        <v>266</v>
      </c>
      <c r="B85" s="2" t="s">
        <v>254</v>
      </c>
      <c r="C85" s="2" t="s">
        <v>181</v>
      </c>
      <c r="D85" s="2" t="s">
        <v>144</v>
      </c>
      <c r="E85" s="2" t="str">
        <f t="shared" si="2"/>
        <v>Induction Cooktops_Institutional</v>
      </c>
      <c r="F85" s="2" t="str">
        <f t="shared" si="3"/>
        <v>High efficiency induction cooking_RESTAURANT</v>
      </c>
    </row>
    <row r="86" spans="1:6" x14ac:dyDescent="0.3">
      <c r="A86" s="2" t="s">
        <v>266</v>
      </c>
      <c r="B86" s="2" t="s">
        <v>255</v>
      </c>
      <c r="C86" s="2" t="s">
        <v>181</v>
      </c>
      <c r="D86" s="2" t="s">
        <v>144</v>
      </c>
      <c r="E86" s="2" t="str">
        <f t="shared" si="2"/>
        <v>Induction Cooktops_Lodging/Hospitality</v>
      </c>
      <c r="F86" s="2" t="str">
        <f t="shared" si="3"/>
        <v>High efficiency induction cooking_RESTAURANT</v>
      </c>
    </row>
    <row r="87" spans="1:6" x14ac:dyDescent="0.3">
      <c r="A87" s="2" t="s">
        <v>266</v>
      </c>
      <c r="B87" s="2" t="s">
        <v>191</v>
      </c>
      <c r="C87" s="2" t="s">
        <v>181</v>
      </c>
      <c r="D87" s="2" t="s">
        <v>144</v>
      </c>
      <c r="E87" s="2" t="str">
        <f t="shared" si="2"/>
        <v>Induction Cooktops_Miscellaneous</v>
      </c>
      <c r="F87" s="2" t="str">
        <f t="shared" si="3"/>
        <v>High efficiency induction cooking_RESTAURANT</v>
      </c>
    </row>
    <row r="88" spans="1:6" x14ac:dyDescent="0.3">
      <c r="A88" s="2" t="s">
        <v>266</v>
      </c>
      <c r="B88" s="2" t="s">
        <v>256</v>
      </c>
      <c r="C88" s="2" t="s">
        <v>181</v>
      </c>
      <c r="D88" s="2" t="s">
        <v>144</v>
      </c>
      <c r="E88" s="2" t="str">
        <f t="shared" si="2"/>
        <v>Induction Cooktops_Offices</v>
      </c>
      <c r="F88" s="2" t="str">
        <f t="shared" si="3"/>
        <v>High efficiency induction cooking_RESTAURANT</v>
      </c>
    </row>
    <row r="89" spans="1:6" x14ac:dyDescent="0.3">
      <c r="A89" s="2" t="s">
        <v>266</v>
      </c>
      <c r="B89" s="2" t="s">
        <v>257</v>
      </c>
      <c r="C89" s="2" t="s">
        <v>181</v>
      </c>
      <c r="D89" s="2" t="s">
        <v>144</v>
      </c>
      <c r="E89" s="2" t="str">
        <f t="shared" si="2"/>
        <v>Induction Cooktops_Restaurants</v>
      </c>
      <c r="F89" s="2" t="str">
        <f t="shared" si="3"/>
        <v>High efficiency induction cooking_RESTAURANT</v>
      </c>
    </row>
    <row r="90" spans="1:6" x14ac:dyDescent="0.3">
      <c r="A90" s="2" t="s">
        <v>266</v>
      </c>
      <c r="B90" s="2" t="s">
        <v>258</v>
      </c>
      <c r="C90" s="2" t="s">
        <v>181</v>
      </c>
      <c r="D90" s="2" t="s">
        <v>144</v>
      </c>
      <c r="E90" s="2" t="str">
        <f t="shared" si="2"/>
        <v>Induction Cooktops_Retail</v>
      </c>
      <c r="F90" s="2" t="str">
        <f t="shared" si="3"/>
        <v>High efficiency induction cooking_RESTAURANT</v>
      </c>
    </row>
    <row r="91" spans="1:6" x14ac:dyDescent="0.3">
      <c r="A91" s="2" t="s">
        <v>266</v>
      </c>
      <c r="B91" s="2" t="s">
        <v>259</v>
      </c>
      <c r="C91" s="2" t="s">
        <v>181</v>
      </c>
      <c r="D91" s="2" t="s">
        <v>144</v>
      </c>
      <c r="E91" s="2" t="str">
        <f t="shared" si="2"/>
        <v>Induction Cooktops_Schools K-12</v>
      </c>
      <c r="F91" s="2" t="str">
        <f t="shared" si="3"/>
        <v>High efficiency induction cooking_RESTAURANT</v>
      </c>
    </row>
    <row r="92" spans="1:6" x14ac:dyDescent="0.3">
      <c r="A92" s="2" t="s">
        <v>266</v>
      </c>
      <c r="B92" s="2" t="s">
        <v>260</v>
      </c>
      <c r="C92" s="2" t="s">
        <v>181</v>
      </c>
      <c r="D92" s="2" t="s">
        <v>144</v>
      </c>
      <c r="E92" s="2" t="str">
        <f t="shared" si="2"/>
        <v>Induction Cooktops_Warehouse</v>
      </c>
      <c r="F92" s="2" t="str">
        <f t="shared" si="3"/>
        <v>High efficiency induction cooking_RESTAURANT</v>
      </c>
    </row>
    <row r="93" spans="1:6" x14ac:dyDescent="0.3">
      <c r="A93" s="2" t="s">
        <v>267</v>
      </c>
      <c r="B93" s="2" t="s">
        <v>249</v>
      </c>
      <c r="C93" s="2" t="s">
        <v>189</v>
      </c>
      <c r="D93" s="2" t="s">
        <v>144</v>
      </c>
      <c r="E93" s="2" t="str">
        <f t="shared" si="2"/>
        <v>Energy Star Commercial Dishwasher_Assembly</v>
      </c>
      <c r="F93" s="2" t="str">
        <f t="shared" si="3"/>
        <v>Energy Star commercial dishwasher_RESTAURANT</v>
      </c>
    </row>
    <row r="94" spans="1:6" x14ac:dyDescent="0.3">
      <c r="A94" s="2" t="s">
        <v>267</v>
      </c>
      <c r="B94" s="2" t="s">
        <v>250</v>
      </c>
      <c r="C94" s="2" t="s">
        <v>189</v>
      </c>
      <c r="D94" s="2" t="s">
        <v>144</v>
      </c>
      <c r="E94" s="2" t="str">
        <f t="shared" si="2"/>
        <v>Energy Star Commercial Dishwasher_College and University</v>
      </c>
      <c r="F94" s="2" t="str">
        <f t="shared" si="3"/>
        <v>Energy Star commercial dishwasher_RESTAURANT</v>
      </c>
    </row>
    <row r="95" spans="1:6" x14ac:dyDescent="0.3">
      <c r="A95" s="2" t="s">
        <v>267</v>
      </c>
      <c r="B95" s="2" t="s">
        <v>251</v>
      </c>
      <c r="C95" s="2" t="s">
        <v>189</v>
      </c>
      <c r="D95" s="2" t="s">
        <v>144</v>
      </c>
      <c r="E95" s="2" t="str">
        <f t="shared" si="2"/>
        <v>Energy Star Commercial Dishwasher_Grocery</v>
      </c>
      <c r="F95" s="2" t="str">
        <f t="shared" si="3"/>
        <v>Energy Star commercial dishwasher_RESTAURANT</v>
      </c>
    </row>
    <row r="96" spans="1:6" x14ac:dyDescent="0.3">
      <c r="A96" s="2" t="s">
        <v>267</v>
      </c>
      <c r="B96" s="2" t="s">
        <v>252</v>
      </c>
      <c r="C96" s="2" t="s">
        <v>189</v>
      </c>
      <c r="D96" s="2" t="s">
        <v>144</v>
      </c>
      <c r="E96" s="2" t="str">
        <f t="shared" si="2"/>
        <v>Energy Star Commercial Dishwasher_Healthcare</v>
      </c>
      <c r="F96" s="2" t="str">
        <f t="shared" si="3"/>
        <v>Energy Star commercial dishwasher_RESTAURANT</v>
      </c>
    </row>
    <row r="97" spans="1:6" x14ac:dyDescent="0.3">
      <c r="A97" s="2" t="s">
        <v>267</v>
      </c>
      <c r="B97" s="2" t="s">
        <v>253</v>
      </c>
      <c r="C97" s="2" t="s">
        <v>189</v>
      </c>
      <c r="D97" s="2" t="s">
        <v>144</v>
      </c>
      <c r="E97" s="2" t="str">
        <f t="shared" si="2"/>
        <v>Energy Star Commercial Dishwasher_Hospitals</v>
      </c>
      <c r="F97" s="2" t="str">
        <f t="shared" si="3"/>
        <v>Energy Star commercial dishwasher_RESTAURANT</v>
      </c>
    </row>
    <row r="98" spans="1:6" x14ac:dyDescent="0.3">
      <c r="A98" s="2" t="s">
        <v>267</v>
      </c>
      <c r="B98" s="2" t="s">
        <v>254</v>
      </c>
      <c r="C98" s="2" t="s">
        <v>189</v>
      </c>
      <c r="D98" s="2" t="s">
        <v>144</v>
      </c>
      <c r="E98" s="2" t="str">
        <f t="shared" si="2"/>
        <v>Energy Star Commercial Dishwasher_Institutional</v>
      </c>
      <c r="F98" s="2" t="str">
        <f t="shared" si="3"/>
        <v>Energy Star commercial dishwasher_RESTAURANT</v>
      </c>
    </row>
    <row r="99" spans="1:6" x14ac:dyDescent="0.3">
      <c r="A99" s="2" t="s">
        <v>267</v>
      </c>
      <c r="B99" s="2" t="s">
        <v>255</v>
      </c>
      <c r="C99" s="2" t="s">
        <v>189</v>
      </c>
      <c r="D99" s="2" t="s">
        <v>144</v>
      </c>
      <c r="E99" s="2" t="str">
        <f t="shared" si="2"/>
        <v>Energy Star Commercial Dishwasher_Lodging/Hospitality</v>
      </c>
      <c r="F99" s="2" t="str">
        <f t="shared" si="3"/>
        <v>Energy Star commercial dishwasher_RESTAURANT</v>
      </c>
    </row>
    <row r="100" spans="1:6" x14ac:dyDescent="0.3">
      <c r="A100" s="2" t="s">
        <v>267</v>
      </c>
      <c r="B100" s="2" t="s">
        <v>191</v>
      </c>
      <c r="C100" s="2" t="s">
        <v>189</v>
      </c>
      <c r="D100" s="2" t="s">
        <v>144</v>
      </c>
      <c r="E100" s="2" t="str">
        <f t="shared" si="2"/>
        <v>Energy Star Commercial Dishwasher_Miscellaneous</v>
      </c>
      <c r="F100" s="2" t="str">
        <f t="shared" si="3"/>
        <v>Energy Star commercial dishwasher_RESTAURANT</v>
      </c>
    </row>
    <row r="101" spans="1:6" x14ac:dyDescent="0.3">
      <c r="A101" s="2" t="s">
        <v>267</v>
      </c>
      <c r="B101" s="2" t="s">
        <v>256</v>
      </c>
      <c r="C101" s="2" t="s">
        <v>189</v>
      </c>
      <c r="D101" s="2" t="s">
        <v>144</v>
      </c>
      <c r="E101" s="2" t="str">
        <f t="shared" si="2"/>
        <v>Energy Star Commercial Dishwasher_Offices</v>
      </c>
      <c r="F101" s="2" t="str">
        <f t="shared" si="3"/>
        <v>Energy Star commercial dishwasher_RESTAURANT</v>
      </c>
    </row>
    <row r="102" spans="1:6" x14ac:dyDescent="0.3">
      <c r="A102" s="2" t="s">
        <v>267</v>
      </c>
      <c r="B102" s="2" t="s">
        <v>257</v>
      </c>
      <c r="C102" s="2" t="s">
        <v>189</v>
      </c>
      <c r="D102" s="2" t="s">
        <v>144</v>
      </c>
      <c r="E102" s="2" t="str">
        <f t="shared" si="2"/>
        <v>Energy Star Commercial Dishwasher_Restaurants</v>
      </c>
      <c r="F102" s="2" t="str">
        <f t="shared" si="3"/>
        <v>Energy Star commercial dishwasher_RESTAURANT</v>
      </c>
    </row>
    <row r="103" spans="1:6" x14ac:dyDescent="0.3">
      <c r="A103" s="2" t="s">
        <v>267</v>
      </c>
      <c r="B103" s="2" t="s">
        <v>258</v>
      </c>
      <c r="C103" s="2" t="s">
        <v>189</v>
      </c>
      <c r="D103" s="2" t="s">
        <v>144</v>
      </c>
      <c r="E103" s="2" t="str">
        <f t="shared" si="2"/>
        <v>Energy Star Commercial Dishwasher_Retail</v>
      </c>
      <c r="F103" s="2" t="str">
        <f t="shared" si="3"/>
        <v>Energy Star commercial dishwasher_RESTAURANT</v>
      </c>
    </row>
    <row r="104" spans="1:6" x14ac:dyDescent="0.3">
      <c r="A104" s="2" t="s">
        <v>267</v>
      </c>
      <c r="B104" s="2" t="s">
        <v>259</v>
      </c>
      <c r="C104" s="2" t="s">
        <v>189</v>
      </c>
      <c r="D104" s="2" t="s">
        <v>144</v>
      </c>
      <c r="E104" s="2" t="str">
        <f t="shared" si="2"/>
        <v>Energy Star Commercial Dishwasher_Schools K-12</v>
      </c>
      <c r="F104" s="2" t="str">
        <f t="shared" si="3"/>
        <v>Energy Star commercial dishwasher_RESTAURANT</v>
      </c>
    </row>
    <row r="105" spans="1:6" x14ac:dyDescent="0.3">
      <c r="A105" s="2" t="s">
        <v>267</v>
      </c>
      <c r="B105" s="2" t="s">
        <v>260</v>
      </c>
      <c r="C105" s="2" t="s">
        <v>189</v>
      </c>
      <c r="D105" s="2" t="s">
        <v>144</v>
      </c>
      <c r="E105" s="2" t="str">
        <f t="shared" si="2"/>
        <v>Energy Star Commercial Dishwasher_Warehouse</v>
      </c>
      <c r="F105" s="2" t="str">
        <f t="shared" si="3"/>
        <v>Energy Star commercial dishwasher_RESTAURANT</v>
      </c>
    </row>
    <row r="106" spans="1:6" x14ac:dyDescent="0.3">
      <c r="A106" s="2" t="s">
        <v>147</v>
      </c>
      <c r="B106" s="2" t="s">
        <v>249</v>
      </c>
      <c r="C106" s="2" t="s">
        <v>147</v>
      </c>
      <c r="D106" s="2" t="s">
        <v>39</v>
      </c>
      <c r="E106" s="2" t="str">
        <f t="shared" si="2"/>
        <v>Heat Pump Water Heater_Assembly</v>
      </c>
      <c r="F106" s="2" t="str">
        <f t="shared" si="3"/>
        <v>Heat Pump Water Heater_OFFICE</v>
      </c>
    </row>
    <row r="107" spans="1:6" x14ac:dyDescent="0.3">
      <c r="A107" s="2" t="s">
        <v>147</v>
      </c>
      <c r="B107" s="2" t="s">
        <v>250</v>
      </c>
      <c r="C107" s="2" t="s">
        <v>147</v>
      </c>
      <c r="D107" s="2" t="s">
        <v>102</v>
      </c>
      <c r="E107" s="2" t="str">
        <f t="shared" si="2"/>
        <v>Heat Pump Water Heater_College and University</v>
      </c>
      <c r="F107" s="2" t="str">
        <f t="shared" si="3"/>
        <v>Heat Pump Water Heater_HOSPITAL</v>
      </c>
    </row>
    <row r="108" spans="1:6" x14ac:dyDescent="0.3">
      <c r="A108" s="2" t="s">
        <v>147</v>
      </c>
      <c r="B108" s="2" t="s">
        <v>251</v>
      </c>
      <c r="C108" s="2" t="s">
        <v>147</v>
      </c>
      <c r="D108" s="2" t="s">
        <v>56</v>
      </c>
      <c r="E108" s="2" t="str">
        <f t="shared" si="2"/>
        <v>Heat Pump Water Heater_Grocery</v>
      </c>
      <c r="F108" s="2" t="str">
        <f t="shared" si="3"/>
        <v>Heat Pump Water Heater_LODGING</v>
      </c>
    </row>
    <row r="109" spans="1:6" x14ac:dyDescent="0.3">
      <c r="A109" s="2" t="s">
        <v>147</v>
      </c>
      <c r="B109" s="2" t="s">
        <v>252</v>
      </c>
      <c r="C109" s="2" t="s">
        <v>147</v>
      </c>
      <c r="D109" s="2" t="s">
        <v>39</v>
      </c>
      <c r="E109" s="2" t="str">
        <f t="shared" si="2"/>
        <v>Heat Pump Water Heater_Healthcare</v>
      </c>
      <c r="F109" s="2" t="str">
        <f t="shared" si="3"/>
        <v>Heat Pump Water Heater_OFFICE</v>
      </c>
    </row>
    <row r="110" spans="1:6" x14ac:dyDescent="0.3">
      <c r="A110" s="2" t="s">
        <v>147</v>
      </c>
      <c r="B110" s="2" t="s">
        <v>253</v>
      </c>
      <c r="C110" s="2" t="s">
        <v>147</v>
      </c>
      <c r="D110" s="2" t="s">
        <v>102</v>
      </c>
      <c r="E110" s="2" t="str">
        <f t="shared" si="2"/>
        <v>Heat Pump Water Heater_Hospitals</v>
      </c>
      <c r="F110" s="2" t="str">
        <f t="shared" si="3"/>
        <v>Heat Pump Water Heater_HOSPITAL</v>
      </c>
    </row>
    <row r="111" spans="1:6" x14ac:dyDescent="0.3">
      <c r="A111" s="2" t="s">
        <v>147</v>
      </c>
      <c r="B111" s="2" t="s">
        <v>254</v>
      </c>
      <c r="C111" s="2" t="s">
        <v>147</v>
      </c>
      <c r="D111" s="2" t="s">
        <v>39</v>
      </c>
      <c r="E111" s="2" t="str">
        <f t="shared" si="2"/>
        <v>Heat Pump Water Heater_Institutional</v>
      </c>
      <c r="F111" s="2" t="str">
        <f t="shared" si="3"/>
        <v>Heat Pump Water Heater_OFFICE</v>
      </c>
    </row>
    <row r="112" spans="1:6" x14ac:dyDescent="0.3">
      <c r="A112" s="2" t="s">
        <v>147</v>
      </c>
      <c r="B112" s="2" t="s">
        <v>255</v>
      </c>
      <c r="C112" s="2" t="s">
        <v>147</v>
      </c>
      <c r="D112" s="2" t="s">
        <v>56</v>
      </c>
      <c r="E112" s="2" t="str">
        <f t="shared" si="2"/>
        <v>Heat Pump Water Heater_Lodging/Hospitality</v>
      </c>
      <c r="F112" s="2" t="str">
        <f t="shared" si="3"/>
        <v>Heat Pump Water Heater_LODGING</v>
      </c>
    </row>
    <row r="113" spans="1:6" x14ac:dyDescent="0.3">
      <c r="A113" s="2" t="s">
        <v>147</v>
      </c>
      <c r="B113" s="2" t="s">
        <v>191</v>
      </c>
      <c r="C113" s="2" t="s">
        <v>147</v>
      </c>
      <c r="D113" s="2" t="s">
        <v>39</v>
      </c>
      <c r="E113" s="2" t="str">
        <f t="shared" si="2"/>
        <v>Heat Pump Water Heater_Miscellaneous</v>
      </c>
      <c r="F113" s="2" t="str">
        <f t="shared" si="3"/>
        <v>Heat Pump Water Heater_OFFICE</v>
      </c>
    </row>
    <row r="114" spans="1:6" x14ac:dyDescent="0.3">
      <c r="A114" s="2" t="s">
        <v>147</v>
      </c>
      <c r="B114" s="2" t="s">
        <v>256</v>
      </c>
      <c r="C114" s="2" t="s">
        <v>147</v>
      </c>
      <c r="D114" s="2" t="s">
        <v>39</v>
      </c>
      <c r="E114" s="2" t="str">
        <f t="shared" si="2"/>
        <v>Heat Pump Water Heater_Offices</v>
      </c>
      <c r="F114" s="2" t="str">
        <f t="shared" si="3"/>
        <v>Heat Pump Water Heater_OFFICE</v>
      </c>
    </row>
    <row r="115" spans="1:6" x14ac:dyDescent="0.3">
      <c r="A115" s="2" t="s">
        <v>147</v>
      </c>
      <c r="B115" s="2" t="s">
        <v>257</v>
      </c>
      <c r="C115" s="2" t="s">
        <v>147</v>
      </c>
      <c r="D115" s="2" t="s">
        <v>56</v>
      </c>
      <c r="E115" s="2" t="str">
        <f t="shared" si="2"/>
        <v>Heat Pump Water Heater_Restaurants</v>
      </c>
      <c r="F115" s="2" t="str">
        <f t="shared" si="3"/>
        <v>Heat Pump Water Heater_LODGING</v>
      </c>
    </row>
    <row r="116" spans="1:6" x14ac:dyDescent="0.3">
      <c r="A116" s="2" t="s">
        <v>147</v>
      </c>
      <c r="B116" s="2" t="s">
        <v>258</v>
      </c>
      <c r="C116" s="2" t="s">
        <v>147</v>
      </c>
      <c r="D116" s="2" t="s">
        <v>56</v>
      </c>
      <c r="E116" s="2" t="str">
        <f t="shared" si="2"/>
        <v>Heat Pump Water Heater_Retail</v>
      </c>
      <c r="F116" s="2" t="str">
        <f t="shared" si="3"/>
        <v>Heat Pump Water Heater_LODGING</v>
      </c>
    </row>
    <row r="117" spans="1:6" x14ac:dyDescent="0.3">
      <c r="A117" s="2" t="s">
        <v>147</v>
      </c>
      <c r="B117" s="2" t="s">
        <v>259</v>
      </c>
      <c r="C117" s="2" t="s">
        <v>147</v>
      </c>
      <c r="D117" s="2" t="s">
        <v>39</v>
      </c>
      <c r="E117" s="2" t="str">
        <f t="shared" si="2"/>
        <v>Heat Pump Water Heater_Schools K-12</v>
      </c>
      <c r="F117" s="2" t="str">
        <f t="shared" si="3"/>
        <v>Heat Pump Water Heater_OFFICE</v>
      </c>
    </row>
    <row r="118" spans="1:6" x14ac:dyDescent="0.3">
      <c r="A118" s="2" t="s">
        <v>147</v>
      </c>
      <c r="B118" s="2" t="s">
        <v>260</v>
      </c>
      <c r="C118" s="2" t="s">
        <v>147</v>
      </c>
      <c r="D118" s="2" t="s">
        <v>39</v>
      </c>
      <c r="E118" s="2" t="str">
        <f t="shared" si="2"/>
        <v>Heat Pump Water Heater_Warehouse</v>
      </c>
      <c r="F118" s="2" t="str">
        <f t="shared" si="3"/>
        <v>Heat Pump Water Heater_OFFICE</v>
      </c>
    </row>
    <row r="119" spans="1:6" x14ac:dyDescent="0.3">
      <c r="A119" s="2" t="s">
        <v>268</v>
      </c>
      <c r="B119" s="2" t="s">
        <v>249</v>
      </c>
      <c r="C119" s="2" t="s">
        <v>140</v>
      </c>
      <c r="D119" s="2" t="s">
        <v>39</v>
      </c>
      <c r="E119" s="2" t="str">
        <f t="shared" si="2"/>
        <v>Instantaneous Hot Water System_Assembly</v>
      </c>
      <c r="F119" s="2" t="str">
        <f t="shared" si="3"/>
        <v>High Efficiency small instantaneous water heaters (25% above the minimum)_OFFICE</v>
      </c>
    </row>
    <row r="120" spans="1:6" x14ac:dyDescent="0.3">
      <c r="A120" s="2" t="s">
        <v>268</v>
      </c>
      <c r="B120" s="2" t="s">
        <v>250</v>
      </c>
      <c r="C120" s="2" t="s">
        <v>140</v>
      </c>
      <c r="D120" s="2" t="s">
        <v>102</v>
      </c>
      <c r="E120" s="2" t="str">
        <f t="shared" si="2"/>
        <v>Instantaneous Hot Water System_College and University</v>
      </c>
      <c r="F120" s="2" t="str">
        <f t="shared" si="3"/>
        <v>High Efficiency small instantaneous water heaters (25% above the minimum)_HOSPITAL</v>
      </c>
    </row>
    <row r="121" spans="1:6" x14ac:dyDescent="0.3">
      <c r="A121" s="2" t="s">
        <v>268</v>
      </c>
      <c r="B121" s="2" t="s">
        <v>251</v>
      </c>
      <c r="C121" s="2" t="s">
        <v>140</v>
      </c>
      <c r="D121" s="2" t="s">
        <v>56</v>
      </c>
      <c r="E121" s="2" t="str">
        <f t="shared" si="2"/>
        <v>Instantaneous Hot Water System_Grocery</v>
      </c>
      <c r="F121" s="2" t="str">
        <f t="shared" si="3"/>
        <v>High Efficiency small instantaneous water heaters (25% above the minimum)_LODGING</v>
      </c>
    </row>
    <row r="122" spans="1:6" x14ac:dyDescent="0.3">
      <c r="A122" s="2" t="s">
        <v>268</v>
      </c>
      <c r="B122" s="2" t="s">
        <v>252</v>
      </c>
      <c r="C122" s="2" t="s">
        <v>140</v>
      </c>
      <c r="D122" s="2" t="s">
        <v>39</v>
      </c>
      <c r="E122" s="2" t="str">
        <f t="shared" si="2"/>
        <v>Instantaneous Hot Water System_Healthcare</v>
      </c>
      <c r="F122" s="2" t="str">
        <f t="shared" si="3"/>
        <v>High Efficiency small instantaneous water heaters (25% above the minimum)_OFFICE</v>
      </c>
    </row>
    <row r="123" spans="1:6" x14ac:dyDescent="0.3">
      <c r="A123" s="2" t="s">
        <v>268</v>
      </c>
      <c r="B123" s="2" t="s">
        <v>253</v>
      </c>
      <c r="C123" s="2" t="s">
        <v>140</v>
      </c>
      <c r="D123" s="2" t="s">
        <v>102</v>
      </c>
      <c r="E123" s="2" t="str">
        <f t="shared" si="2"/>
        <v>Instantaneous Hot Water System_Hospitals</v>
      </c>
      <c r="F123" s="2" t="str">
        <f t="shared" si="3"/>
        <v>High Efficiency small instantaneous water heaters (25% above the minimum)_HOSPITAL</v>
      </c>
    </row>
    <row r="124" spans="1:6" x14ac:dyDescent="0.3">
      <c r="A124" s="2" t="s">
        <v>268</v>
      </c>
      <c r="B124" s="2" t="s">
        <v>254</v>
      </c>
      <c r="C124" s="2" t="s">
        <v>140</v>
      </c>
      <c r="D124" s="2" t="s">
        <v>39</v>
      </c>
      <c r="E124" s="2" t="str">
        <f t="shared" si="2"/>
        <v>Instantaneous Hot Water System_Institutional</v>
      </c>
      <c r="F124" s="2" t="str">
        <f t="shared" si="3"/>
        <v>High Efficiency small instantaneous water heaters (25% above the minimum)_OFFICE</v>
      </c>
    </row>
    <row r="125" spans="1:6" x14ac:dyDescent="0.3">
      <c r="A125" s="2" t="s">
        <v>268</v>
      </c>
      <c r="B125" s="2" t="s">
        <v>255</v>
      </c>
      <c r="C125" s="2" t="s">
        <v>140</v>
      </c>
      <c r="D125" s="2" t="s">
        <v>56</v>
      </c>
      <c r="E125" s="2" t="str">
        <f t="shared" si="2"/>
        <v>Instantaneous Hot Water System_Lodging/Hospitality</v>
      </c>
      <c r="F125" s="2" t="str">
        <f t="shared" si="3"/>
        <v>High Efficiency small instantaneous water heaters (25% above the minimum)_LODGING</v>
      </c>
    </row>
    <row r="126" spans="1:6" x14ac:dyDescent="0.3">
      <c r="A126" s="2" t="s">
        <v>268</v>
      </c>
      <c r="B126" s="2" t="s">
        <v>191</v>
      </c>
      <c r="C126" s="2" t="s">
        <v>140</v>
      </c>
      <c r="D126" s="2" t="s">
        <v>39</v>
      </c>
      <c r="E126" s="2" t="str">
        <f t="shared" si="2"/>
        <v>Instantaneous Hot Water System_Miscellaneous</v>
      </c>
      <c r="F126" s="2" t="str">
        <f t="shared" si="3"/>
        <v>High Efficiency small instantaneous water heaters (25% above the minimum)_OFFICE</v>
      </c>
    </row>
    <row r="127" spans="1:6" x14ac:dyDescent="0.3">
      <c r="A127" s="2" t="s">
        <v>268</v>
      </c>
      <c r="B127" s="2" t="s">
        <v>256</v>
      </c>
      <c r="C127" s="2" t="s">
        <v>140</v>
      </c>
      <c r="D127" s="2" t="s">
        <v>39</v>
      </c>
      <c r="E127" s="2" t="str">
        <f t="shared" si="2"/>
        <v>Instantaneous Hot Water System_Offices</v>
      </c>
      <c r="F127" s="2" t="str">
        <f t="shared" si="3"/>
        <v>High Efficiency small instantaneous water heaters (25% above the minimum)_OFFICE</v>
      </c>
    </row>
    <row r="128" spans="1:6" x14ac:dyDescent="0.3">
      <c r="A128" s="2" t="s">
        <v>268</v>
      </c>
      <c r="B128" s="2" t="s">
        <v>257</v>
      </c>
      <c r="C128" s="2" t="s">
        <v>140</v>
      </c>
      <c r="D128" s="2" t="s">
        <v>56</v>
      </c>
      <c r="E128" s="2" t="str">
        <f t="shared" si="2"/>
        <v>Instantaneous Hot Water System_Restaurants</v>
      </c>
      <c r="F128" s="2" t="str">
        <f t="shared" si="3"/>
        <v>High Efficiency small instantaneous water heaters (25% above the minimum)_LODGING</v>
      </c>
    </row>
    <row r="129" spans="1:6" x14ac:dyDescent="0.3">
      <c r="A129" s="2" t="s">
        <v>268</v>
      </c>
      <c r="B129" s="2" t="s">
        <v>258</v>
      </c>
      <c r="C129" s="2" t="s">
        <v>140</v>
      </c>
      <c r="D129" s="2" t="s">
        <v>56</v>
      </c>
      <c r="E129" s="2" t="str">
        <f t="shared" si="2"/>
        <v>Instantaneous Hot Water System_Retail</v>
      </c>
      <c r="F129" s="2" t="str">
        <f t="shared" si="3"/>
        <v>High Efficiency small instantaneous water heaters (25% above the minimum)_LODGING</v>
      </c>
    </row>
    <row r="130" spans="1:6" x14ac:dyDescent="0.3">
      <c r="A130" s="2" t="s">
        <v>268</v>
      </c>
      <c r="B130" s="2" t="s">
        <v>259</v>
      </c>
      <c r="C130" s="2" t="s">
        <v>140</v>
      </c>
      <c r="D130" s="2" t="s">
        <v>39</v>
      </c>
      <c r="E130" s="2" t="str">
        <f t="shared" si="2"/>
        <v>Instantaneous Hot Water System_Schools K-12</v>
      </c>
      <c r="F130" s="2" t="str">
        <f t="shared" si="3"/>
        <v>High Efficiency small instantaneous water heaters (25% above the minimum)_OFFICE</v>
      </c>
    </row>
    <row r="131" spans="1:6" x14ac:dyDescent="0.3">
      <c r="A131" s="2" t="s">
        <v>268</v>
      </c>
      <c r="B131" s="2" t="s">
        <v>260</v>
      </c>
      <c r="C131" s="2" t="s">
        <v>140</v>
      </c>
      <c r="D131" s="2" t="s">
        <v>39</v>
      </c>
      <c r="E131" s="2" t="str">
        <f t="shared" ref="E131:E194" si="4">A131&amp;"_"&amp;B131</f>
        <v>Instantaneous Hot Water System_Warehouse</v>
      </c>
      <c r="F131" s="2" t="str">
        <f t="shared" ref="F131:F194" si="5">C131&amp;"_"&amp;D131</f>
        <v>High Efficiency small instantaneous water heaters (25% above the minimum)_OFFICE</v>
      </c>
    </row>
    <row r="132" spans="1:6" x14ac:dyDescent="0.3">
      <c r="A132" s="2" t="s">
        <v>148</v>
      </c>
      <c r="B132" s="2" t="s">
        <v>249</v>
      </c>
      <c r="C132" s="2" t="s">
        <v>243</v>
      </c>
      <c r="D132" s="2" t="s">
        <v>244</v>
      </c>
      <c r="E132" s="2" t="str">
        <f t="shared" si="4"/>
        <v>Solar Water Heater_Assembly</v>
      </c>
      <c r="F132" s="2" t="str">
        <f t="shared" si="5"/>
        <v>Solar Water Heater_FL Study_Analysis</v>
      </c>
    </row>
    <row r="133" spans="1:6" x14ac:dyDescent="0.3">
      <c r="A133" s="2" t="s">
        <v>148</v>
      </c>
      <c r="B133" s="2" t="s">
        <v>250</v>
      </c>
      <c r="C133" s="2" t="s">
        <v>243</v>
      </c>
      <c r="D133" s="2" t="s">
        <v>244</v>
      </c>
      <c r="E133" s="2" t="str">
        <f t="shared" si="4"/>
        <v>Solar Water Heater_College and University</v>
      </c>
      <c r="F133" s="2" t="str">
        <f t="shared" si="5"/>
        <v>Solar Water Heater_FL Study_Analysis</v>
      </c>
    </row>
    <row r="134" spans="1:6" x14ac:dyDescent="0.3">
      <c r="A134" s="2" t="s">
        <v>148</v>
      </c>
      <c r="B134" s="2" t="s">
        <v>251</v>
      </c>
      <c r="C134" s="2" t="s">
        <v>243</v>
      </c>
      <c r="D134" s="2" t="s">
        <v>244</v>
      </c>
      <c r="E134" s="2" t="str">
        <f t="shared" si="4"/>
        <v>Solar Water Heater_Grocery</v>
      </c>
      <c r="F134" s="2" t="str">
        <f t="shared" si="5"/>
        <v>Solar Water Heater_FL Study_Analysis</v>
      </c>
    </row>
    <row r="135" spans="1:6" x14ac:dyDescent="0.3">
      <c r="A135" s="2" t="s">
        <v>148</v>
      </c>
      <c r="B135" s="2" t="s">
        <v>252</v>
      </c>
      <c r="C135" s="2" t="s">
        <v>243</v>
      </c>
      <c r="D135" s="2" t="s">
        <v>244</v>
      </c>
      <c r="E135" s="2" t="str">
        <f t="shared" si="4"/>
        <v>Solar Water Heater_Healthcare</v>
      </c>
      <c r="F135" s="2" t="str">
        <f t="shared" si="5"/>
        <v>Solar Water Heater_FL Study_Analysis</v>
      </c>
    </row>
    <row r="136" spans="1:6" x14ac:dyDescent="0.3">
      <c r="A136" s="2" t="s">
        <v>148</v>
      </c>
      <c r="B136" s="2" t="s">
        <v>253</v>
      </c>
      <c r="C136" s="2" t="s">
        <v>243</v>
      </c>
      <c r="D136" s="2" t="s">
        <v>244</v>
      </c>
      <c r="E136" s="2" t="str">
        <f t="shared" si="4"/>
        <v>Solar Water Heater_Hospitals</v>
      </c>
      <c r="F136" s="2" t="str">
        <f t="shared" si="5"/>
        <v>Solar Water Heater_FL Study_Analysis</v>
      </c>
    </row>
    <row r="137" spans="1:6" x14ac:dyDescent="0.3">
      <c r="A137" s="2" t="s">
        <v>148</v>
      </c>
      <c r="B137" s="2" t="s">
        <v>254</v>
      </c>
      <c r="C137" s="2" t="s">
        <v>243</v>
      </c>
      <c r="D137" s="2" t="s">
        <v>244</v>
      </c>
      <c r="E137" s="2" t="str">
        <f t="shared" si="4"/>
        <v>Solar Water Heater_Institutional</v>
      </c>
      <c r="F137" s="2" t="str">
        <f t="shared" si="5"/>
        <v>Solar Water Heater_FL Study_Analysis</v>
      </c>
    </row>
    <row r="138" spans="1:6" x14ac:dyDescent="0.3">
      <c r="A138" s="2" t="s">
        <v>148</v>
      </c>
      <c r="B138" s="2" t="s">
        <v>255</v>
      </c>
      <c r="C138" s="2" t="s">
        <v>243</v>
      </c>
      <c r="D138" s="2" t="s">
        <v>244</v>
      </c>
      <c r="E138" s="2" t="str">
        <f t="shared" si="4"/>
        <v>Solar Water Heater_Lodging/Hospitality</v>
      </c>
      <c r="F138" s="2" t="str">
        <f t="shared" si="5"/>
        <v>Solar Water Heater_FL Study_Analysis</v>
      </c>
    </row>
    <row r="139" spans="1:6" x14ac:dyDescent="0.3">
      <c r="A139" s="2" t="s">
        <v>148</v>
      </c>
      <c r="B139" s="2" t="s">
        <v>191</v>
      </c>
      <c r="C139" s="2" t="s">
        <v>243</v>
      </c>
      <c r="D139" s="2" t="s">
        <v>244</v>
      </c>
      <c r="E139" s="2" t="str">
        <f t="shared" si="4"/>
        <v>Solar Water Heater_Miscellaneous</v>
      </c>
      <c r="F139" s="2" t="str">
        <f t="shared" si="5"/>
        <v>Solar Water Heater_FL Study_Analysis</v>
      </c>
    </row>
    <row r="140" spans="1:6" x14ac:dyDescent="0.3">
      <c r="A140" s="2" t="s">
        <v>148</v>
      </c>
      <c r="B140" s="2" t="s">
        <v>256</v>
      </c>
      <c r="C140" s="2" t="s">
        <v>243</v>
      </c>
      <c r="D140" s="2" t="s">
        <v>244</v>
      </c>
      <c r="E140" s="2" t="str">
        <f t="shared" si="4"/>
        <v>Solar Water Heater_Offices</v>
      </c>
      <c r="F140" s="2" t="str">
        <f t="shared" si="5"/>
        <v>Solar Water Heater_FL Study_Analysis</v>
      </c>
    </row>
    <row r="141" spans="1:6" x14ac:dyDescent="0.3">
      <c r="A141" s="2" t="s">
        <v>148</v>
      </c>
      <c r="B141" s="2" t="s">
        <v>257</v>
      </c>
      <c r="C141" s="2" t="s">
        <v>243</v>
      </c>
      <c r="D141" s="2" t="s">
        <v>244</v>
      </c>
      <c r="E141" s="2" t="str">
        <f t="shared" si="4"/>
        <v>Solar Water Heater_Restaurants</v>
      </c>
      <c r="F141" s="2" t="str">
        <f t="shared" si="5"/>
        <v>Solar Water Heater_FL Study_Analysis</v>
      </c>
    </row>
    <row r="142" spans="1:6" x14ac:dyDescent="0.3">
      <c r="A142" s="2" t="s">
        <v>148</v>
      </c>
      <c r="B142" s="2" t="s">
        <v>258</v>
      </c>
      <c r="C142" s="2" t="s">
        <v>243</v>
      </c>
      <c r="D142" s="2" t="s">
        <v>244</v>
      </c>
      <c r="E142" s="2" t="str">
        <f t="shared" si="4"/>
        <v>Solar Water Heater_Retail</v>
      </c>
      <c r="F142" s="2" t="str">
        <f t="shared" si="5"/>
        <v>Solar Water Heater_FL Study_Analysis</v>
      </c>
    </row>
    <row r="143" spans="1:6" x14ac:dyDescent="0.3">
      <c r="A143" s="2" t="s">
        <v>148</v>
      </c>
      <c r="B143" s="2" t="s">
        <v>259</v>
      </c>
      <c r="C143" s="2" t="s">
        <v>243</v>
      </c>
      <c r="D143" s="2" t="s">
        <v>244</v>
      </c>
      <c r="E143" s="2" t="str">
        <f t="shared" si="4"/>
        <v>Solar Water Heater_Schools K-12</v>
      </c>
      <c r="F143" s="2" t="str">
        <f t="shared" si="5"/>
        <v>Solar Water Heater_FL Study_Analysis</v>
      </c>
    </row>
    <row r="144" spans="1:6" x14ac:dyDescent="0.3">
      <c r="A144" s="2" t="s">
        <v>148</v>
      </c>
      <c r="B144" s="2" t="s">
        <v>260</v>
      </c>
      <c r="C144" s="2" t="s">
        <v>243</v>
      </c>
      <c r="D144" s="2" t="s">
        <v>244</v>
      </c>
      <c r="E144" s="2" t="str">
        <f t="shared" si="4"/>
        <v>Solar Water Heater_Warehouse</v>
      </c>
      <c r="F144" s="2" t="str">
        <f t="shared" si="5"/>
        <v>Solar Water Heater_FL Study_Analysis</v>
      </c>
    </row>
    <row r="145" spans="1:6" x14ac:dyDescent="0.3">
      <c r="A145" s="2" t="s">
        <v>269</v>
      </c>
      <c r="B145" s="2" t="s">
        <v>249</v>
      </c>
      <c r="C145" s="2" t="s">
        <v>134</v>
      </c>
      <c r="D145" s="2" t="s">
        <v>52</v>
      </c>
      <c r="E145" s="2" t="str">
        <f t="shared" si="4"/>
        <v>CFL - 15W Flood_Assembly</v>
      </c>
      <c r="F145" s="2" t="str">
        <f t="shared" si="5"/>
        <v>LED exterior lighting_RETAIL</v>
      </c>
    </row>
    <row r="146" spans="1:6" x14ac:dyDescent="0.3">
      <c r="A146" s="2" t="s">
        <v>269</v>
      </c>
      <c r="B146" s="2" t="s">
        <v>250</v>
      </c>
      <c r="C146" s="2" t="s">
        <v>134</v>
      </c>
      <c r="D146" s="2" t="s">
        <v>52</v>
      </c>
      <c r="E146" s="2" t="str">
        <f t="shared" si="4"/>
        <v>CFL - 15W Flood_College and University</v>
      </c>
      <c r="F146" s="2" t="str">
        <f t="shared" si="5"/>
        <v>LED exterior lighting_RETAIL</v>
      </c>
    </row>
    <row r="147" spans="1:6" x14ac:dyDescent="0.3">
      <c r="A147" s="2" t="s">
        <v>269</v>
      </c>
      <c r="B147" s="2" t="s">
        <v>251</v>
      </c>
      <c r="C147" s="2" t="s">
        <v>134</v>
      </c>
      <c r="D147" s="2" t="s">
        <v>52</v>
      </c>
      <c r="E147" s="2" t="str">
        <f t="shared" si="4"/>
        <v>CFL - 15W Flood_Grocery</v>
      </c>
      <c r="F147" s="2" t="str">
        <f t="shared" si="5"/>
        <v>LED exterior lighting_RETAIL</v>
      </c>
    </row>
    <row r="148" spans="1:6" x14ac:dyDescent="0.3">
      <c r="A148" s="2" t="s">
        <v>269</v>
      </c>
      <c r="B148" s="2" t="s">
        <v>252</v>
      </c>
      <c r="C148" s="2" t="s">
        <v>134</v>
      </c>
      <c r="D148" s="2" t="s">
        <v>52</v>
      </c>
      <c r="E148" s="2" t="str">
        <f t="shared" si="4"/>
        <v>CFL - 15W Flood_Healthcare</v>
      </c>
      <c r="F148" s="2" t="str">
        <f t="shared" si="5"/>
        <v>LED exterior lighting_RETAIL</v>
      </c>
    </row>
    <row r="149" spans="1:6" x14ac:dyDescent="0.3">
      <c r="A149" s="2" t="s">
        <v>269</v>
      </c>
      <c r="B149" s="2" t="s">
        <v>253</v>
      </c>
      <c r="C149" s="2" t="s">
        <v>134</v>
      </c>
      <c r="D149" s="2" t="s">
        <v>52</v>
      </c>
      <c r="E149" s="2" t="str">
        <f t="shared" si="4"/>
        <v>CFL - 15W Flood_Hospitals</v>
      </c>
      <c r="F149" s="2" t="str">
        <f t="shared" si="5"/>
        <v>LED exterior lighting_RETAIL</v>
      </c>
    </row>
    <row r="150" spans="1:6" x14ac:dyDescent="0.3">
      <c r="A150" s="2" t="s">
        <v>269</v>
      </c>
      <c r="B150" s="2" t="s">
        <v>254</v>
      </c>
      <c r="C150" s="2" t="s">
        <v>134</v>
      </c>
      <c r="D150" s="2" t="s">
        <v>52</v>
      </c>
      <c r="E150" s="2" t="str">
        <f t="shared" si="4"/>
        <v>CFL - 15W Flood_Institutional</v>
      </c>
      <c r="F150" s="2" t="str">
        <f t="shared" si="5"/>
        <v>LED exterior lighting_RETAIL</v>
      </c>
    </row>
    <row r="151" spans="1:6" x14ac:dyDescent="0.3">
      <c r="A151" s="2" t="s">
        <v>269</v>
      </c>
      <c r="B151" s="2" t="s">
        <v>255</v>
      </c>
      <c r="C151" s="2" t="s">
        <v>134</v>
      </c>
      <c r="D151" s="2" t="s">
        <v>52</v>
      </c>
      <c r="E151" s="2" t="str">
        <f t="shared" si="4"/>
        <v>CFL - 15W Flood_Lodging/Hospitality</v>
      </c>
      <c r="F151" s="2" t="str">
        <f t="shared" si="5"/>
        <v>LED exterior lighting_RETAIL</v>
      </c>
    </row>
    <row r="152" spans="1:6" x14ac:dyDescent="0.3">
      <c r="A152" s="2" t="s">
        <v>269</v>
      </c>
      <c r="B152" s="2" t="s">
        <v>191</v>
      </c>
      <c r="C152" s="2" t="s">
        <v>134</v>
      </c>
      <c r="D152" s="2" t="s">
        <v>52</v>
      </c>
      <c r="E152" s="2" t="str">
        <f t="shared" si="4"/>
        <v>CFL - 15W Flood_Miscellaneous</v>
      </c>
      <c r="F152" s="2" t="str">
        <f t="shared" si="5"/>
        <v>LED exterior lighting_RETAIL</v>
      </c>
    </row>
    <row r="153" spans="1:6" x14ac:dyDescent="0.3">
      <c r="A153" s="2" t="s">
        <v>269</v>
      </c>
      <c r="B153" s="2" t="s">
        <v>256</v>
      </c>
      <c r="C153" s="2" t="s">
        <v>134</v>
      </c>
      <c r="D153" s="2" t="s">
        <v>52</v>
      </c>
      <c r="E153" s="2" t="str">
        <f t="shared" si="4"/>
        <v>CFL - 15W Flood_Offices</v>
      </c>
      <c r="F153" s="2" t="str">
        <f t="shared" si="5"/>
        <v>LED exterior lighting_RETAIL</v>
      </c>
    </row>
    <row r="154" spans="1:6" x14ac:dyDescent="0.3">
      <c r="A154" s="2" t="s">
        <v>269</v>
      </c>
      <c r="B154" s="2" t="s">
        <v>257</v>
      </c>
      <c r="C154" s="2" t="s">
        <v>134</v>
      </c>
      <c r="D154" s="2" t="s">
        <v>52</v>
      </c>
      <c r="E154" s="2" t="str">
        <f t="shared" si="4"/>
        <v>CFL - 15W Flood_Restaurants</v>
      </c>
      <c r="F154" s="2" t="str">
        <f t="shared" si="5"/>
        <v>LED exterior lighting_RETAIL</v>
      </c>
    </row>
    <row r="155" spans="1:6" x14ac:dyDescent="0.3">
      <c r="A155" s="2" t="s">
        <v>269</v>
      </c>
      <c r="B155" s="2" t="s">
        <v>258</v>
      </c>
      <c r="C155" s="2" t="s">
        <v>134</v>
      </c>
      <c r="D155" s="2" t="s">
        <v>52</v>
      </c>
      <c r="E155" s="2" t="str">
        <f t="shared" si="4"/>
        <v>CFL - 15W Flood_Retail</v>
      </c>
      <c r="F155" s="2" t="str">
        <f t="shared" si="5"/>
        <v>LED exterior lighting_RETAIL</v>
      </c>
    </row>
    <row r="156" spans="1:6" x14ac:dyDescent="0.3">
      <c r="A156" s="2" t="s">
        <v>269</v>
      </c>
      <c r="B156" s="2" t="s">
        <v>259</v>
      </c>
      <c r="C156" s="2" t="s">
        <v>134</v>
      </c>
      <c r="D156" s="2" t="s">
        <v>52</v>
      </c>
      <c r="E156" s="2" t="str">
        <f t="shared" si="4"/>
        <v>CFL - 15W Flood_Schools K-12</v>
      </c>
      <c r="F156" s="2" t="str">
        <f t="shared" si="5"/>
        <v>LED exterior lighting_RETAIL</v>
      </c>
    </row>
    <row r="157" spans="1:6" x14ac:dyDescent="0.3">
      <c r="A157" s="2" t="s">
        <v>269</v>
      </c>
      <c r="B157" s="2" t="s">
        <v>260</v>
      </c>
      <c r="C157" s="2" t="s">
        <v>134</v>
      </c>
      <c r="D157" s="2" t="s">
        <v>52</v>
      </c>
      <c r="E157" s="2" t="str">
        <f t="shared" si="4"/>
        <v>CFL - 15W Flood_Warehouse</v>
      </c>
      <c r="F157" s="2" t="str">
        <f t="shared" si="5"/>
        <v>LED exterior lighting_RETAIL</v>
      </c>
    </row>
    <row r="158" spans="1:6" x14ac:dyDescent="0.3">
      <c r="A158" s="2" t="s">
        <v>270</v>
      </c>
      <c r="B158" s="2" t="s">
        <v>249</v>
      </c>
      <c r="C158" s="2" t="s">
        <v>134</v>
      </c>
      <c r="D158" s="2" t="s">
        <v>52</v>
      </c>
      <c r="E158" s="2" t="str">
        <f t="shared" si="4"/>
        <v>High Efficiency HID Lighting_Assembly</v>
      </c>
      <c r="F158" s="2" t="str">
        <f t="shared" si="5"/>
        <v>LED exterior lighting_RETAIL</v>
      </c>
    </row>
    <row r="159" spans="1:6" x14ac:dyDescent="0.3">
      <c r="A159" s="2" t="s">
        <v>270</v>
      </c>
      <c r="B159" s="2" t="s">
        <v>250</v>
      </c>
      <c r="C159" s="2" t="s">
        <v>134</v>
      </c>
      <c r="D159" s="2" t="s">
        <v>52</v>
      </c>
      <c r="E159" s="2" t="str">
        <f t="shared" si="4"/>
        <v>High Efficiency HID Lighting_College and University</v>
      </c>
      <c r="F159" s="2" t="str">
        <f t="shared" si="5"/>
        <v>LED exterior lighting_RETAIL</v>
      </c>
    </row>
    <row r="160" spans="1:6" x14ac:dyDescent="0.3">
      <c r="A160" s="2" t="s">
        <v>270</v>
      </c>
      <c r="B160" s="2" t="s">
        <v>251</v>
      </c>
      <c r="C160" s="2" t="s">
        <v>134</v>
      </c>
      <c r="D160" s="2" t="s">
        <v>52</v>
      </c>
      <c r="E160" s="2" t="str">
        <f t="shared" si="4"/>
        <v>High Efficiency HID Lighting_Grocery</v>
      </c>
      <c r="F160" s="2" t="str">
        <f t="shared" si="5"/>
        <v>LED exterior lighting_RETAIL</v>
      </c>
    </row>
    <row r="161" spans="1:6" x14ac:dyDescent="0.3">
      <c r="A161" s="2" t="s">
        <v>270</v>
      </c>
      <c r="B161" s="2" t="s">
        <v>252</v>
      </c>
      <c r="C161" s="2" t="s">
        <v>134</v>
      </c>
      <c r="D161" s="2" t="s">
        <v>52</v>
      </c>
      <c r="E161" s="2" t="str">
        <f t="shared" si="4"/>
        <v>High Efficiency HID Lighting_Healthcare</v>
      </c>
      <c r="F161" s="2" t="str">
        <f t="shared" si="5"/>
        <v>LED exterior lighting_RETAIL</v>
      </c>
    </row>
    <row r="162" spans="1:6" x14ac:dyDescent="0.3">
      <c r="A162" s="2" t="s">
        <v>270</v>
      </c>
      <c r="B162" s="2" t="s">
        <v>253</v>
      </c>
      <c r="C162" s="2" t="s">
        <v>134</v>
      </c>
      <c r="D162" s="2" t="s">
        <v>52</v>
      </c>
      <c r="E162" s="2" t="str">
        <f t="shared" si="4"/>
        <v>High Efficiency HID Lighting_Hospitals</v>
      </c>
      <c r="F162" s="2" t="str">
        <f t="shared" si="5"/>
        <v>LED exterior lighting_RETAIL</v>
      </c>
    </row>
    <row r="163" spans="1:6" x14ac:dyDescent="0.3">
      <c r="A163" s="2" t="s">
        <v>270</v>
      </c>
      <c r="B163" s="2" t="s">
        <v>254</v>
      </c>
      <c r="C163" s="2" t="s">
        <v>134</v>
      </c>
      <c r="D163" s="2" t="s">
        <v>52</v>
      </c>
      <c r="E163" s="2" t="str">
        <f t="shared" si="4"/>
        <v>High Efficiency HID Lighting_Institutional</v>
      </c>
      <c r="F163" s="2" t="str">
        <f t="shared" si="5"/>
        <v>LED exterior lighting_RETAIL</v>
      </c>
    </row>
    <row r="164" spans="1:6" x14ac:dyDescent="0.3">
      <c r="A164" s="2" t="s">
        <v>270</v>
      </c>
      <c r="B164" s="2" t="s">
        <v>255</v>
      </c>
      <c r="C164" s="2" t="s">
        <v>134</v>
      </c>
      <c r="D164" s="2" t="s">
        <v>52</v>
      </c>
      <c r="E164" s="2" t="str">
        <f t="shared" si="4"/>
        <v>High Efficiency HID Lighting_Lodging/Hospitality</v>
      </c>
      <c r="F164" s="2" t="str">
        <f t="shared" si="5"/>
        <v>LED exterior lighting_RETAIL</v>
      </c>
    </row>
    <row r="165" spans="1:6" x14ac:dyDescent="0.3">
      <c r="A165" s="2" t="s">
        <v>270</v>
      </c>
      <c r="B165" s="2" t="s">
        <v>191</v>
      </c>
      <c r="C165" s="2" t="s">
        <v>134</v>
      </c>
      <c r="D165" s="2" t="s">
        <v>52</v>
      </c>
      <c r="E165" s="2" t="str">
        <f t="shared" si="4"/>
        <v>High Efficiency HID Lighting_Miscellaneous</v>
      </c>
      <c r="F165" s="2" t="str">
        <f t="shared" si="5"/>
        <v>LED exterior lighting_RETAIL</v>
      </c>
    </row>
    <row r="166" spans="1:6" x14ac:dyDescent="0.3">
      <c r="A166" s="2" t="s">
        <v>270</v>
      </c>
      <c r="B166" s="2" t="s">
        <v>256</v>
      </c>
      <c r="C166" s="2" t="s">
        <v>134</v>
      </c>
      <c r="D166" s="2" t="s">
        <v>52</v>
      </c>
      <c r="E166" s="2" t="str">
        <f t="shared" si="4"/>
        <v>High Efficiency HID Lighting_Offices</v>
      </c>
      <c r="F166" s="2" t="str">
        <f t="shared" si="5"/>
        <v>LED exterior lighting_RETAIL</v>
      </c>
    </row>
    <row r="167" spans="1:6" x14ac:dyDescent="0.3">
      <c r="A167" s="2" t="s">
        <v>270</v>
      </c>
      <c r="B167" s="2" t="s">
        <v>257</v>
      </c>
      <c r="C167" s="2" t="s">
        <v>134</v>
      </c>
      <c r="D167" s="2" t="s">
        <v>52</v>
      </c>
      <c r="E167" s="2" t="str">
        <f t="shared" si="4"/>
        <v>High Efficiency HID Lighting_Restaurants</v>
      </c>
      <c r="F167" s="2" t="str">
        <f t="shared" si="5"/>
        <v>LED exterior lighting_RETAIL</v>
      </c>
    </row>
    <row r="168" spans="1:6" x14ac:dyDescent="0.3">
      <c r="A168" s="2" t="s">
        <v>270</v>
      </c>
      <c r="B168" s="2" t="s">
        <v>258</v>
      </c>
      <c r="C168" s="2" t="s">
        <v>134</v>
      </c>
      <c r="D168" s="2" t="s">
        <v>52</v>
      </c>
      <c r="E168" s="2" t="str">
        <f t="shared" si="4"/>
        <v>High Efficiency HID Lighting_Retail</v>
      </c>
      <c r="F168" s="2" t="str">
        <f t="shared" si="5"/>
        <v>LED exterior lighting_RETAIL</v>
      </c>
    </row>
    <row r="169" spans="1:6" x14ac:dyDescent="0.3">
      <c r="A169" s="2" t="s">
        <v>270</v>
      </c>
      <c r="B169" s="2" t="s">
        <v>259</v>
      </c>
      <c r="C169" s="2" t="s">
        <v>134</v>
      </c>
      <c r="D169" s="2" t="s">
        <v>52</v>
      </c>
      <c r="E169" s="2" t="str">
        <f t="shared" si="4"/>
        <v>High Efficiency HID Lighting_Schools K-12</v>
      </c>
      <c r="F169" s="2" t="str">
        <f t="shared" si="5"/>
        <v>LED exterior lighting_RETAIL</v>
      </c>
    </row>
    <row r="170" spans="1:6" x14ac:dyDescent="0.3">
      <c r="A170" s="2" t="s">
        <v>270</v>
      </c>
      <c r="B170" s="2" t="s">
        <v>260</v>
      </c>
      <c r="C170" s="2" t="s">
        <v>134</v>
      </c>
      <c r="D170" s="2" t="s">
        <v>52</v>
      </c>
      <c r="E170" s="2" t="str">
        <f t="shared" si="4"/>
        <v>High Efficiency HID Lighting_Warehouse</v>
      </c>
      <c r="F170" s="2" t="str">
        <f t="shared" si="5"/>
        <v>LED exterior lighting_RETAIL</v>
      </c>
    </row>
    <row r="171" spans="1:6" x14ac:dyDescent="0.3">
      <c r="A171" s="2" t="s">
        <v>271</v>
      </c>
      <c r="B171" s="2" t="s">
        <v>249</v>
      </c>
      <c r="C171" s="2" t="s">
        <v>134</v>
      </c>
      <c r="D171" s="2" t="s">
        <v>52</v>
      </c>
      <c r="E171" s="2" t="str">
        <f t="shared" si="4"/>
        <v>LED - 9W Flood_Assembly</v>
      </c>
      <c r="F171" s="2" t="str">
        <f t="shared" si="5"/>
        <v>LED exterior lighting_RETAIL</v>
      </c>
    </row>
    <row r="172" spans="1:6" x14ac:dyDescent="0.3">
      <c r="A172" s="2" t="s">
        <v>271</v>
      </c>
      <c r="B172" s="2" t="s">
        <v>250</v>
      </c>
      <c r="C172" s="2" t="s">
        <v>134</v>
      </c>
      <c r="D172" s="2" t="s">
        <v>52</v>
      </c>
      <c r="E172" s="2" t="str">
        <f t="shared" si="4"/>
        <v>LED - 9W Flood_College and University</v>
      </c>
      <c r="F172" s="2" t="str">
        <f t="shared" si="5"/>
        <v>LED exterior lighting_RETAIL</v>
      </c>
    </row>
    <row r="173" spans="1:6" x14ac:dyDescent="0.3">
      <c r="A173" s="2" t="s">
        <v>271</v>
      </c>
      <c r="B173" s="2" t="s">
        <v>251</v>
      </c>
      <c r="C173" s="2" t="s">
        <v>134</v>
      </c>
      <c r="D173" s="2" t="s">
        <v>52</v>
      </c>
      <c r="E173" s="2" t="str">
        <f t="shared" si="4"/>
        <v>LED - 9W Flood_Grocery</v>
      </c>
      <c r="F173" s="2" t="str">
        <f t="shared" si="5"/>
        <v>LED exterior lighting_RETAIL</v>
      </c>
    </row>
    <row r="174" spans="1:6" x14ac:dyDescent="0.3">
      <c r="A174" s="2" t="s">
        <v>271</v>
      </c>
      <c r="B174" s="2" t="s">
        <v>252</v>
      </c>
      <c r="C174" s="2" t="s">
        <v>134</v>
      </c>
      <c r="D174" s="2" t="s">
        <v>52</v>
      </c>
      <c r="E174" s="2" t="str">
        <f t="shared" si="4"/>
        <v>LED - 9W Flood_Healthcare</v>
      </c>
      <c r="F174" s="2" t="str">
        <f t="shared" si="5"/>
        <v>LED exterior lighting_RETAIL</v>
      </c>
    </row>
    <row r="175" spans="1:6" x14ac:dyDescent="0.3">
      <c r="A175" s="2" t="s">
        <v>271</v>
      </c>
      <c r="B175" s="2" t="s">
        <v>253</v>
      </c>
      <c r="C175" s="2" t="s">
        <v>134</v>
      </c>
      <c r="D175" s="2" t="s">
        <v>52</v>
      </c>
      <c r="E175" s="2" t="str">
        <f t="shared" si="4"/>
        <v>LED - 9W Flood_Hospitals</v>
      </c>
      <c r="F175" s="2" t="str">
        <f t="shared" si="5"/>
        <v>LED exterior lighting_RETAIL</v>
      </c>
    </row>
    <row r="176" spans="1:6" x14ac:dyDescent="0.3">
      <c r="A176" s="2" t="s">
        <v>271</v>
      </c>
      <c r="B176" s="2" t="s">
        <v>254</v>
      </c>
      <c r="C176" s="2" t="s">
        <v>134</v>
      </c>
      <c r="D176" s="2" t="s">
        <v>52</v>
      </c>
      <c r="E176" s="2" t="str">
        <f t="shared" si="4"/>
        <v>LED - 9W Flood_Institutional</v>
      </c>
      <c r="F176" s="2" t="str">
        <f t="shared" si="5"/>
        <v>LED exterior lighting_RETAIL</v>
      </c>
    </row>
    <row r="177" spans="1:6" x14ac:dyDescent="0.3">
      <c r="A177" s="2" t="s">
        <v>271</v>
      </c>
      <c r="B177" s="2" t="s">
        <v>255</v>
      </c>
      <c r="C177" s="2" t="s">
        <v>134</v>
      </c>
      <c r="D177" s="2" t="s">
        <v>52</v>
      </c>
      <c r="E177" s="2" t="str">
        <f t="shared" si="4"/>
        <v>LED - 9W Flood_Lodging/Hospitality</v>
      </c>
      <c r="F177" s="2" t="str">
        <f t="shared" si="5"/>
        <v>LED exterior lighting_RETAIL</v>
      </c>
    </row>
    <row r="178" spans="1:6" x14ac:dyDescent="0.3">
      <c r="A178" s="2" t="s">
        <v>271</v>
      </c>
      <c r="B178" s="2" t="s">
        <v>191</v>
      </c>
      <c r="C178" s="2" t="s">
        <v>134</v>
      </c>
      <c r="D178" s="2" t="s">
        <v>52</v>
      </c>
      <c r="E178" s="2" t="str">
        <f t="shared" si="4"/>
        <v>LED - 9W Flood_Miscellaneous</v>
      </c>
      <c r="F178" s="2" t="str">
        <f t="shared" si="5"/>
        <v>LED exterior lighting_RETAIL</v>
      </c>
    </row>
    <row r="179" spans="1:6" x14ac:dyDescent="0.3">
      <c r="A179" s="2" t="s">
        <v>271</v>
      </c>
      <c r="B179" s="2" t="s">
        <v>256</v>
      </c>
      <c r="C179" s="2" t="s">
        <v>134</v>
      </c>
      <c r="D179" s="2" t="s">
        <v>52</v>
      </c>
      <c r="E179" s="2" t="str">
        <f t="shared" si="4"/>
        <v>LED - 9W Flood_Offices</v>
      </c>
      <c r="F179" s="2" t="str">
        <f t="shared" si="5"/>
        <v>LED exterior lighting_RETAIL</v>
      </c>
    </row>
    <row r="180" spans="1:6" x14ac:dyDescent="0.3">
      <c r="A180" s="2" t="s">
        <v>271</v>
      </c>
      <c r="B180" s="2" t="s">
        <v>257</v>
      </c>
      <c r="C180" s="2" t="s">
        <v>134</v>
      </c>
      <c r="D180" s="2" t="s">
        <v>52</v>
      </c>
      <c r="E180" s="2" t="str">
        <f t="shared" si="4"/>
        <v>LED - 9W Flood_Restaurants</v>
      </c>
      <c r="F180" s="2" t="str">
        <f t="shared" si="5"/>
        <v>LED exterior lighting_RETAIL</v>
      </c>
    </row>
    <row r="181" spans="1:6" x14ac:dyDescent="0.3">
      <c r="A181" s="2" t="s">
        <v>271</v>
      </c>
      <c r="B181" s="2" t="s">
        <v>258</v>
      </c>
      <c r="C181" s="2" t="s">
        <v>134</v>
      </c>
      <c r="D181" s="2" t="s">
        <v>52</v>
      </c>
      <c r="E181" s="2" t="str">
        <f t="shared" si="4"/>
        <v>LED - 9W Flood_Retail</v>
      </c>
      <c r="F181" s="2" t="str">
        <f t="shared" si="5"/>
        <v>LED exterior lighting_RETAIL</v>
      </c>
    </row>
    <row r="182" spans="1:6" x14ac:dyDescent="0.3">
      <c r="A182" s="2" t="s">
        <v>271</v>
      </c>
      <c r="B182" s="2" t="s">
        <v>259</v>
      </c>
      <c r="C182" s="2" t="s">
        <v>134</v>
      </c>
      <c r="D182" s="2" t="s">
        <v>52</v>
      </c>
      <c r="E182" s="2" t="str">
        <f t="shared" si="4"/>
        <v>LED - 9W Flood_Schools K-12</v>
      </c>
      <c r="F182" s="2" t="str">
        <f t="shared" si="5"/>
        <v>LED exterior lighting_RETAIL</v>
      </c>
    </row>
    <row r="183" spans="1:6" x14ac:dyDescent="0.3">
      <c r="A183" s="2" t="s">
        <v>271</v>
      </c>
      <c r="B183" s="2" t="s">
        <v>260</v>
      </c>
      <c r="C183" s="2" t="s">
        <v>134</v>
      </c>
      <c r="D183" s="2" t="s">
        <v>52</v>
      </c>
      <c r="E183" s="2" t="str">
        <f t="shared" si="4"/>
        <v>LED - 9W Flood_Warehouse</v>
      </c>
      <c r="F183" s="2" t="str">
        <f t="shared" si="5"/>
        <v>LED exterior lighting_RETAIL</v>
      </c>
    </row>
    <row r="184" spans="1:6" x14ac:dyDescent="0.3">
      <c r="A184" s="2" t="s">
        <v>272</v>
      </c>
      <c r="B184" s="2" t="s">
        <v>249</v>
      </c>
      <c r="C184" s="2" t="s">
        <v>134</v>
      </c>
      <c r="D184" s="2" t="s">
        <v>52</v>
      </c>
      <c r="E184" s="2" t="str">
        <f t="shared" si="4"/>
        <v>LED Display Lighting (Exterior)_Assembly</v>
      </c>
      <c r="F184" s="2" t="str">
        <f t="shared" si="5"/>
        <v>LED exterior lighting_RETAIL</v>
      </c>
    </row>
    <row r="185" spans="1:6" x14ac:dyDescent="0.3">
      <c r="A185" s="2" t="s">
        <v>272</v>
      </c>
      <c r="B185" s="2" t="s">
        <v>250</v>
      </c>
      <c r="C185" s="2" t="s">
        <v>134</v>
      </c>
      <c r="D185" s="2" t="s">
        <v>52</v>
      </c>
      <c r="E185" s="2" t="str">
        <f t="shared" si="4"/>
        <v>LED Display Lighting (Exterior)_College and University</v>
      </c>
      <c r="F185" s="2" t="str">
        <f t="shared" si="5"/>
        <v>LED exterior lighting_RETAIL</v>
      </c>
    </row>
    <row r="186" spans="1:6" x14ac:dyDescent="0.3">
      <c r="A186" s="2" t="s">
        <v>272</v>
      </c>
      <c r="B186" s="2" t="s">
        <v>251</v>
      </c>
      <c r="C186" s="2" t="s">
        <v>134</v>
      </c>
      <c r="D186" s="2" t="s">
        <v>52</v>
      </c>
      <c r="E186" s="2" t="str">
        <f t="shared" si="4"/>
        <v>LED Display Lighting (Exterior)_Grocery</v>
      </c>
      <c r="F186" s="2" t="str">
        <f t="shared" si="5"/>
        <v>LED exterior lighting_RETAIL</v>
      </c>
    </row>
    <row r="187" spans="1:6" x14ac:dyDescent="0.3">
      <c r="A187" s="2" t="s">
        <v>272</v>
      </c>
      <c r="B187" s="2" t="s">
        <v>252</v>
      </c>
      <c r="C187" s="2" t="s">
        <v>134</v>
      </c>
      <c r="D187" s="2" t="s">
        <v>52</v>
      </c>
      <c r="E187" s="2" t="str">
        <f t="shared" si="4"/>
        <v>LED Display Lighting (Exterior)_Healthcare</v>
      </c>
      <c r="F187" s="2" t="str">
        <f t="shared" si="5"/>
        <v>LED exterior lighting_RETAIL</v>
      </c>
    </row>
    <row r="188" spans="1:6" x14ac:dyDescent="0.3">
      <c r="A188" s="2" t="s">
        <v>272</v>
      </c>
      <c r="B188" s="2" t="s">
        <v>253</v>
      </c>
      <c r="C188" s="2" t="s">
        <v>134</v>
      </c>
      <c r="D188" s="2" t="s">
        <v>52</v>
      </c>
      <c r="E188" s="2" t="str">
        <f t="shared" si="4"/>
        <v>LED Display Lighting (Exterior)_Hospitals</v>
      </c>
      <c r="F188" s="2" t="str">
        <f t="shared" si="5"/>
        <v>LED exterior lighting_RETAIL</v>
      </c>
    </row>
    <row r="189" spans="1:6" x14ac:dyDescent="0.3">
      <c r="A189" s="2" t="s">
        <v>272</v>
      </c>
      <c r="B189" s="2" t="s">
        <v>254</v>
      </c>
      <c r="C189" s="2" t="s">
        <v>134</v>
      </c>
      <c r="D189" s="2" t="s">
        <v>52</v>
      </c>
      <c r="E189" s="2" t="str">
        <f t="shared" si="4"/>
        <v>LED Display Lighting (Exterior)_Institutional</v>
      </c>
      <c r="F189" s="2" t="str">
        <f t="shared" si="5"/>
        <v>LED exterior lighting_RETAIL</v>
      </c>
    </row>
    <row r="190" spans="1:6" x14ac:dyDescent="0.3">
      <c r="A190" s="2" t="s">
        <v>272</v>
      </c>
      <c r="B190" s="2" t="s">
        <v>255</v>
      </c>
      <c r="C190" s="2" t="s">
        <v>134</v>
      </c>
      <c r="D190" s="2" t="s">
        <v>52</v>
      </c>
      <c r="E190" s="2" t="str">
        <f t="shared" si="4"/>
        <v>LED Display Lighting (Exterior)_Lodging/Hospitality</v>
      </c>
      <c r="F190" s="2" t="str">
        <f t="shared" si="5"/>
        <v>LED exterior lighting_RETAIL</v>
      </c>
    </row>
    <row r="191" spans="1:6" x14ac:dyDescent="0.3">
      <c r="A191" s="2" t="s">
        <v>272</v>
      </c>
      <c r="B191" s="2" t="s">
        <v>191</v>
      </c>
      <c r="C191" s="2" t="s">
        <v>134</v>
      </c>
      <c r="D191" s="2" t="s">
        <v>52</v>
      </c>
      <c r="E191" s="2" t="str">
        <f t="shared" si="4"/>
        <v>LED Display Lighting (Exterior)_Miscellaneous</v>
      </c>
      <c r="F191" s="2" t="str">
        <f t="shared" si="5"/>
        <v>LED exterior lighting_RETAIL</v>
      </c>
    </row>
    <row r="192" spans="1:6" x14ac:dyDescent="0.3">
      <c r="A192" s="2" t="s">
        <v>272</v>
      </c>
      <c r="B192" s="2" t="s">
        <v>256</v>
      </c>
      <c r="C192" s="2" t="s">
        <v>134</v>
      </c>
      <c r="D192" s="2" t="s">
        <v>52</v>
      </c>
      <c r="E192" s="2" t="str">
        <f t="shared" si="4"/>
        <v>LED Display Lighting (Exterior)_Offices</v>
      </c>
      <c r="F192" s="2" t="str">
        <f t="shared" si="5"/>
        <v>LED exterior lighting_RETAIL</v>
      </c>
    </row>
    <row r="193" spans="1:6" x14ac:dyDescent="0.3">
      <c r="A193" s="2" t="s">
        <v>272</v>
      </c>
      <c r="B193" s="2" t="s">
        <v>257</v>
      </c>
      <c r="C193" s="2" t="s">
        <v>134</v>
      </c>
      <c r="D193" s="2" t="s">
        <v>52</v>
      </c>
      <c r="E193" s="2" t="str">
        <f t="shared" si="4"/>
        <v>LED Display Lighting (Exterior)_Restaurants</v>
      </c>
      <c r="F193" s="2" t="str">
        <f t="shared" si="5"/>
        <v>LED exterior lighting_RETAIL</v>
      </c>
    </row>
    <row r="194" spans="1:6" x14ac:dyDescent="0.3">
      <c r="A194" s="2" t="s">
        <v>272</v>
      </c>
      <c r="B194" s="2" t="s">
        <v>258</v>
      </c>
      <c r="C194" s="2" t="s">
        <v>134</v>
      </c>
      <c r="D194" s="2" t="s">
        <v>52</v>
      </c>
      <c r="E194" s="2" t="str">
        <f t="shared" si="4"/>
        <v>LED Display Lighting (Exterior)_Retail</v>
      </c>
      <c r="F194" s="2" t="str">
        <f t="shared" si="5"/>
        <v>LED exterior lighting_RETAIL</v>
      </c>
    </row>
    <row r="195" spans="1:6" x14ac:dyDescent="0.3">
      <c r="A195" s="2" t="s">
        <v>272</v>
      </c>
      <c r="B195" s="2" t="s">
        <v>259</v>
      </c>
      <c r="C195" s="2" t="s">
        <v>134</v>
      </c>
      <c r="D195" s="2" t="s">
        <v>52</v>
      </c>
      <c r="E195" s="2" t="str">
        <f t="shared" ref="E195:E258" si="6">A195&amp;"_"&amp;B195</f>
        <v>LED Display Lighting (Exterior)_Schools K-12</v>
      </c>
      <c r="F195" s="2" t="str">
        <f t="shared" ref="F195:F258" si="7">C195&amp;"_"&amp;D195</f>
        <v>LED exterior lighting_RETAIL</v>
      </c>
    </row>
    <row r="196" spans="1:6" x14ac:dyDescent="0.3">
      <c r="A196" s="2" t="s">
        <v>272</v>
      </c>
      <c r="B196" s="2" t="s">
        <v>260</v>
      </c>
      <c r="C196" s="2" t="s">
        <v>134</v>
      </c>
      <c r="D196" s="2" t="s">
        <v>52</v>
      </c>
      <c r="E196" s="2" t="str">
        <f t="shared" si="6"/>
        <v>LED Display Lighting (Exterior)_Warehouse</v>
      </c>
      <c r="F196" s="2" t="str">
        <f t="shared" si="7"/>
        <v>LED exterior lighting_RETAIL</v>
      </c>
    </row>
    <row r="197" spans="1:6" x14ac:dyDescent="0.3">
      <c r="A197" s="2" t="s">
        <v>273</v>
      </c>
      <c r="B197" s="2" t="s">
        <v>249</v>
      </c>
      <c r="C197" s="2" t="s">
        <v>134</v>
      </c>
      <c r="D197" s="2" t="s">
        <v>52</v>
      </c>
      <c r="E197" s="2" t="str">
        <f t="shared" si="6"/>
        <v>LED Exterior Lighting_Assembly</v>
      </c>
      <c r="F197" s="2" t="str">
        <f t="shared" si="7"/>
        <v>LED exterior lighting_RETAIL</v>
      </c>
    </row>
    <row r="198" spans="1:6" x14ac:dyDescent="0.3">
      <c r="A198" s="2" t="s">
        <v>273</v>
      </c>
      <c r="B198" s="2" t="s">
        <v>250</v>
      </c>
      <c r="C198" s="2" t="s">
        <v>134</v>
      </c>
      <c r="D198" s="2" t="s">
        <v>52</v>
      </c>
      <c r="E198" s="2" t="str">
        <f t="shared" si="6"/>
        <v>LED Exterior Lighting_College and University</v>
      </c>
      <c r="F198" s="2" t="str">
        <f t="shared" si="7"/>
        <v>LED exterior lighting_RETAIL</v>
      </c>
    </row>
    <row r="199" spans="1:6" x14ac:dyDescent="0.3">
      <c r="A199" s="2" t="s">
        <v>273</v>
      </c>
      <c r="B199" s="2" t="s">
        <v>251</v>
      </c>
      <c r="C199" s="2" t="s">
        <v>134</v>
      </c>
      <c r="D199" s="2" t="s">
        <v>52</v>
      </c>
      <c r="E199" s="2" t="str">
        <f t="shared" si="6"/>
        <v>LED Exterior Lighting_Grocery</v>
      </c>
      <c r="F199" s="2" t="str">
        <f t="shared" si="7"/>
        <v>LED exterior lighting_RETAIL</v>
      </c>
    </row>
    <row r="200" spans="1:6" x14ac:dyDescent="0.3">
      <c r="A200" s="2" t="s">
        <v>273</v>
      </c>
      <c r="B200" s="2" t="s">
        <v>252</v>
      </c>
      <c r="C200" s="2" t="s">
        <v>134</v>
      </c>
      <c r="D200" s="2" t="s">
        <v>52</v>
      </c>
      <c r="E200" s="2" t="str">
        <f t="shared" si="6"/>
        <v>LED Exterior Lighting_Healthcare</v>
      </c>
      <c r="F200" s="2" t="str">
        <f t="shared" si="7"/>
        <v>LED exterior lighting_RETAIL</v>
      </c>
    </row>
    <row r="201" spans="1:6" x14ac:dyDescent="0.3">
      <c r="A201" s="2" t="s">
        <v>273</v>
      </c>
      <c r="B201" s="2" t="s">
        <v>253</v>
      </c>
      <c r="C201" s="2" t="s">
        <v>134</v>
      </c>
      <c r="D201" s="2" t="s">
        <v>52</v>
      </c>
      <c r="E201" s="2" t="str">
        <f t="shared" si="6"/>
        <v>LED Exterior Lighting_Hospitals</v>
      </c>
      <c r="F201" s="2" t="str">
        <f t="shared" si="7"/>
        <v>LED exterior lighting_RETAIL</v>
      </c>
    </row>
    <row r="202" spans="1:6" x14ac:dyDescent="0.3">
      <c r="A202" s="2" t="s">
        <v>273</v>
      </c>
      <c r="B202" s="2" t="s">
        <v>254</v>
      </c>
      <c r="C202" s="2" t="s">
        <v>134</v>
      </c>
      <c r="D202" s="2" t="s">
        <v>52</v>
      </c>
      <c r="E202" s="2" t="str">
        <f t="shared" si="6"/>
        <v>LED Exterior Lighting_Institutional</v>
      </c>
      <c r="F202" s="2" t="str">
        <f t="shared" si="7"/>
        <v>LED exterior lighting_RETAIL</v>
      </c>
    </row>
    <row r="203" spans="1:6" x14ac:dyDescent="0.3">
      <c r="A203" s="2" t="s">
        <v>273</v>
      </c>
      <c r="B203" s="2" t="s">
        <v>255</v>
      </c>
      <c r="C203" s="2" t="s">
        <v>134</v>
      </c>
      <c r="D203" s="2" t="s">
        <v>52</v>
      </c>
      <c r="E203" s="2" t="str">
        <f t="shared" si="6"/>
        <v>LED Exterior Lighting_Lodging/Hospitality</v>
      </c>
      <c r="F203" s="2" t="str">
        <f t="shared" si="7"/>
        <v>LED exterior lighting_RETAIL</v>
      </c>
    </row>
    <row r="204" spans="1:6" x14ac:dyDescent="0.3">
      <c r="A204" s="2" t="s">
        <v>273</v>
      </c>
      <c r="B204" s="2" t="s">
        <v>191</v>
      </c>
      <c r="C204" s="2" t="s">
        <v>134</v>
      </c>
      <c r="D204" s="2" t="s">
        <v>52</v>
      </c>
      <c r="E204" s="2" t="str">
        <f t="shared" si="6"/>
        <v>LED Exterior Lighting_Miscellaneous</v>
      </c>
      <c r="F204" s="2" t="str">
        <f t="shared" si="7"/>
        <v>LED exterior lighting_RETAIL</v>
      </c>
    </row>
    <row r="205" spans="1:6" x14ac:dyDescent="0.3">
      <c r="A205" s="2" t="s">
        <v>273</v>
      </c>
      <c r="B205" s="2" t="s">
        <v>256</v>
      </c>
      <c r="C205" s="2" t="s">
        <v>134</v>
      </c>
      <c r="D205" s="2" t="s">
        <v>52</v>
      </c>
      <c r="E205" s="2" t="str">
        <f t="shared" si="6"/>
        <v>LED Exterior Lighting_Offices</v>
      </c>
      <c r="F205" s="2" t="str">
        <f t="shared" si="7"/>
        <v>LED exterior lighting_RETAIL</v>
      </c>
    </row>
    <row r="206" spans="1:6" x14ac:dyDescent="0.3">
      <c r="A206" s="2" t="s">
        <v>273</v>
      </c>
      <c r="B206" s="2" t="s">
        <v>257</v>
      </c>
      <c r="C206" s="2" t="s">
        <v>134</v>
      </c>
      <c r="D206" s="2" t="s">
        <v>52</v>
      </c>
      <c r="E206" s="2" t="str">
        <f t="shared" si="6"/>
        <v>LED Exterior Lighting_Restaurants</v>
      </c>
      <c r="F206" s="2" t="str">
        <f t="shared" si="7"/>
        <v>LED exterior lighting_RETAIL</v>
      </c>
    </row>
    <row r="207" spans="1:6" x14ac:dyDescent="0.3">
      <c r="A207" s="2" t="s">
        <v>273</v>
      </c>
      <c r="B207" s="2" t="s">
        <v>258</v>
      </c>
      <c r="C207" s="2" t="s">
        <v>134</v>
      </c>
      <c r="D207" s="2" t="s">
        <v>52</v>
      </c>
      <c r="E207" s="2" t="str">
        <f t="shared" si="6"/>
        <v>LED Exterior Lighting_Retail</v>
      </c>
      <c r="F207" s="2" t="str">
        <f t="shared" si="7"/>
        <v>LED exterior lighting_RETAIL</v>
      </c>
    </row>
    <row r="208" spans="1:6" x14ac:dyDescent="0.3">
      <c r="A208" s="2" t="s">
        <v>273</v>
      </c>
      <c r="B208" s="2" t="s">
        <v>259</v>
      </c>
      <c r="C208" s="2" t="s">
        <v>134</v>
      </c>
      <c r="D208" s="2" t="s">
        <v>52</v>
      </c>
      <c r="E208" s="2" t="str">
        <f t="shared" si="6"/>
        <v>LED Exterior Lighting_Schools K-12</v>
      </c>
      <c r="F208" s="2" t="str">
        <f t="shared" si="7"/>
        <v>LED exterior lighting_RETAIL</v>
      </c>
    </row>
    <row r="209" spans="1:6" x14ac:dyDescent="0.3">
      <c r="A209" s="2" t="s">
        <v>273</v>
      </c>
      <c r="B209" s="2" t="s">
        <v>260</v>
      </c>
      <c r="C209" s="2" t="s">
        <v>134</v>
      </c>
      <c r="D209" s="2" t="s">
        <v>52</v>
      </c>
      <c r="E209" s="2" t="str">
        <f t="shared" si="6"/>
        <v>LED Exterior Lighting_Warehouse</v>
      </c>
      <c r="F209" s="2" t="str">
        <f t="shared" si="7"/>
        <v>LED exterior lighting_RETAIL</v>
      </c>
    </row>
    <row r="210" spans="1:6" x14ac:dyDescent="0.3">
      <c r="A210" s="2" t="s">
        <v>274</v>
      </c>
      <c r="B210" s="2" t="s">
        <v>249</v>
      </c>
      <c r="C210" s="2" t="s">
        <v>134</v>
      </c>
      <c r="D210" s="2" t="s">
        <v>52</v>
      </c>
      <c r="E210" s="2" t="str">
        <f t="shared" si="6"/>
        <v>LED Parking Lighting_Assembly</v>
      </c>
      <c r="F210" s="2" t="str">
        <f t="shared" si="7"/>
        <v>LED exterior lighting_RETAIL</v>
      </c>
    </row>
    <row r="211" spans="1:6" x14ac:dyDescent="0.3">
      <c r="A211" s="2" t="s">
        <v>274</v>
      </c>
      <c r="B211" s="2" t="s">
        <v>250</v>
      </c>
      <c r="C211" s="2" t="s">
        <v>134</v>
      </c>
      <c r="D211" s="2" t="s">
        <v>52</v>
      </c>
      <c r="E211" s="2" t="str">
        <f t="shared" si="6"/>
        <v>LED Parking Lighting_College and University</v>
      </c>
      <c r="F211" s="2" t="str">
        <f t="shared" si="7"/>
        <v>LED exterior lighting_RETAIL</v>
      </c>
    </row>
    <row r="212" spans="1:6" x14ac:dyDescent="0.3">
      <c r="A212" s="2" t="s">
        <v>274</v>
      </c>
      <c r="B212" s="2" t="s">
        <v>251</v>
      </c>
      <c r="C212" s="2" t="s">
        <v>134</v>
      </c>
      <c r="D212" s="2" t="s">
        <v>52</v>
      </c>
      <c r="E212" s="2" t="str">
        <f t="shared" si="6"/>
        <v>LED Parking Lighting_Grocery</v>
      </c>
      <c r="F212" s="2" t="str">
        <f t="shared" si="7"/>
        <v>LED exterior lighting_RETAIL</v>
      </c>
    </row>
    <row r="213" spans="1:6" x14ac:dyDescent="0.3">
      <c r="A213" s="2" t="s">
        <v>274</v>
      </c>
      <c r="B213" s="2" t="s">
        <v>252</v>
      </c>
      <c r="C213" s="2" t="s">
        <v>134</v>
      </c>
      <c r="D213" s="2" t="s">
        <v>52</v>
      </c>
      <c r="E213" s="2" t="str">
        <f t="shared" si="6"/>
        <v>LED Parking Lighting_Healthcare</v>
      </c>
      <c r="F213" s="2" t="str">
        <f t="shared" si="7"/>
        <v>LED exterior lighting_RETAIL</v>
      </c>
    </row>
    <row r="214" spans="1:6" x14ac:dyDescent="0.3">
      <c r="A214" s="2" t="s">
        <v>274</v>
      </c>
      <c r="B214" s="2" t="s">
        <v>253</v>
      </c>
      <c r="C214" s="2" t="s">
        <v>134</v>
      </c>
      <c r="D214" s="2" t="s">
        <v>52</v>
      </c>
      <c r="E214" s="2" t="str">
        <f t="shared" si="6"/>
        <v>LED Parking Lighting_Hospitals</v>
      </c>
      <c r="F214" s="2" t="str">
        <f t="shared" si="7"/>
        <v>LED exterior lighting_RETAIL</v>
      </c>
    </row>
    <row r="215" spans="1:6" x14ac:dyDescent="0.3">
      <c r="A215" s="2" t="s">
        <v>274</v>
      </c>
      <c r="B215" s="2" t="s">
        <v>254</v>
      </c>
      <c r="C215" s="2" t="s">
        <v>134</v>
      </c>
      <c r="D215" s="2" t="s">
        <v>52</v>
      </c>
      <c r="E215" s="2" t="str">
        <f t="shared" si="6"/>
        <v>LED Parking Lighting_Institutional</v>
      </c>
      <c r="F215" s="2" t="str">
        <f t="shared" si="7"/>
        <v>LED exterior lighting_RETAIL</v>
      </c>
    </row>
    <row r="216" spans="1:6" x14ac:dyDescent="0.3">
      <c r="A216" s="2" t="s">
        <v>274</v>
      </c>
      <c r="B216" s="2" t="s">
        <v>255</v>
      </c>
      <c r="C216" s="2" t="s">
        <v>134</v>
      </c>
      <c r="D216" s="2" t="s">
        <v>52</v>
      </c>
      <c r="E216" s="2" t="str">
        <f t="shared" si="6"/>
        <v>LED Parking Lighting_Lodging/Hospitality</v>
      </c>
      <c r="F216" s="2" t="str">
        <f t="shared" si="7"/>
        <v>LED exterior lighting_RETAIL</v>
      </c>
    </row>
    <row r="217" spans="1:6" x14ac:dyDescent="0.3">
      <c r="A217" s="2" t="s">
        <v>274</v>
      </c>
      <c r="B217" s="2" t="s">
        <v>191</v>
      </c>
      <c r="C217" s="2" t="s">
        <v>134</v>
      </c>
      <c r="D217" s="2" t="s">
        <v>52</v>
      </c>
      <c r="E217" s="2" t="str">
        <f t="shared" si="6"/>
        <v>LED Parking Lighting_Miscellaneous</v>
      </c>
      <c r="F217" s="2" t="str">
        <f t="shared" si="7"/>
        <v>LED exterior lighting_RETAIL</v>
      </c>
    </row>
    <row r="218" spans="1:6" x14ac:dyDescent="0.3">
      <c r="A218" s="2" t="s">
        <v>274</v>
      </c>
      <c r="B218" s="2" t="s">
        <v>256</v>
      </c>
      <c r="C218" s="2" t="s">
        <v>134</v>
      </c>
      <c r="D218" s="2" t="s">
        <v>52</v>
      </c>
      <c r="E218" s="2" t="str">
        <f t="shared" si="6"/>
        <v>LED Parking Lighting_Offices</v>
      </c>
      <c r="F218" s="2" t="str">
        <f t="shared" si="7"/>
        <v>LED exterior lighting_RETAIL</v>
      </c>
    </row>
    <row r="219" spans="1:6" x14ac:dyDescent="0.3">
      <c r="A219" s="2" t="s">
        <v>274</v>
      </c>
      <c r="B219" s="2" t="s">
        <v>257</v>
      </c>
      <c r="C219" s="2" t="s">
        <v>134</v>
      </c>
      <c r="D219" s="2" t="s">
        <v>52</v>
      </c>
      <c r="E219" s="2" t="str">
        <f t="shared" si="6"/>
        <v>LED Parking Lighting_Restaurants</v>
      </c>
      <c r="F219" s="2" t="str">
        <f t="shared" si="7"/>
        <v>LED exterior lighting_RETAIL</v>
      </c>
    </row>
    <row r="220" spans="1:6" x14ac:dyDescent="0.3">
      <c r="A220" s="2" t="s">
        <v>274</v>
      </c>
      <c r="B220" s="2" t="s">
        <v>258</v>
      </c>
      <c r="C220" s="2" t="s">
        <v>134</v>
      </c>
      <c r="D220" s="2" t="s">
        <v>52</v>
      </c>
      <c r="E220" s="2" t="str">
        <f t="shared" si="6"/>
        <v>LED Parking Lighting_Retail</v>
      </c>
      <c r="F220" s="2" t="str">
        <f t="shared" si="7"/>
        <v>LED exterior lighting_RETAIL</v>
      </c>
    </row>
    <row r="221" spans="1:6" x14ac:dyDescent="0.3">
      <c r="A221" s="2" t="s">
        <v>274</v>
      </c>
      <c r="B221" s="2" t="s">
        <v>259</v>
      </c>
      <c r="C221" s="2" t="s">
        <v>134</v>
      </c>
      <c r="D221" s="2" t="s">
        <v>52</v>
      </c>
      <c r="E221" s="2" t="str">
        <f t="shared" si="6"/>
        <v>LED Parking Lighting_Schools K-12</v>
      </c>
      <c r="F221" s="2" t="str">
        <f t="shared" si="7"/>
        <v>LED exterior lighting_RETAIL</v>
      </c>
    </row>
    <row r="222" spans="1:6" x14ac:dyDescent="0.3">
      <c r="A222" s="2" t="s">
        <v>274</v>
      </c>
      <c r="B222" s="2" t="s">
        <v>260</v>
      </c>
      <c r="C222" s="2" t="s">
        <v>134</v>
      </c>
      <c r="D222" s="2" t="s">
        <v>52</v>
      </c>
      <c r="E222" s="2" t="str">
        <f t="shared" si="6"/>
        <v>LED Parking Lighting_Warehouse</v>
      </c>
      <c r="F222" s="2" t="str">
        <f t="shared" si="7"/>
        <v>LED exterior lighting_RETAIL</v>
      </c>
    </row>
    <row r="223" spans="1:6" x14ac:dyDescent="0.3">
      <c r="A223" s="2" t="s">
        <v>275</v>
      </c>
      <c r="B223" s="2" t="s">
        <v>249</v>
      </c>
      <c r="C223" s="2" t="s">
        <v>134</v>
      </c>
      <c r="D223" s="2" t="s">
        <v>52</v>
      </c>
      <c r="E223" s="2" t="str">
        <f t="shared" si="6"/>
        <v>LED Street Lights_Assembly</v>
      </c>
      <c r="F223" s="2" t="str">
        <f t="shared" si="7"/>
        <v>LED exterior lighting_RETAIL</v>
      </c>
    </row>
    <row r="224" spans="1:6" x14ac:dyDescent="0.3">
      <c r="A224" s="2" t="s">
        <v>275</v>
      </c>
      <c r="B224" s="2" t="s">
        <v>250</v>
      </c>
      <c r="C224" s="2" t="s">
        <v>134</v>
      </c>
      <c r="D224" s="2" t="s">
        <v>52</v>
      </c>
      <c r="E224" s="2" t="str">
        <f t="shared" si="6"/>
        <v>LED Street Lights_College and University</v>
      </c>
      <c r="F224" s="2" t="str">
        <f t="shared" si="7"/>
        <v>LED exterior lighting_RETAIL</v>
      </c>
    </row>
    <row r="225" spans="1:6" x14ac:dyDescent="0.3">
      <c r="A225" s="2" t="s">
        <v>275</v>
      </c>
      <c r="B225" s="2" t="s">
        <v>251</v>
      </c>
      <c r="C225" s="2" t="s">
        <v>134</v>
      </c>
      <c r="D225" s="2" t="s">
        <v>52</v>
      </c>
      <c r="E225" s="2" t="str">
        <f t="shared" si="6"/>
        <v>LED Street Lights_Grocery</v>
      </c>
      <c r="F225" s="2" t="str">
        <f t="shared" si="7"/>
        <v>LED exterior lighting_RETAIL</v>
      </c>
    </row>
    <row r="226" spans="1:6" x14ac:dyDescent="0.3">
      <c r="A226" s="2" t="s">
        <v>275</v>
      </c>
      <c r="B226" s="2" t="s">
        <v>252</v>
      </c>
      <c r="C226" s="2" t="s">
        <v>134</v>
      </c>
      <c r="D226" s="2" t="s">
        <v>52</v>
      </c>
      <c r="E226" s="2" t="str">
        <f t="shared" si="6"/>
        <v>LED Street Lights_Healthcare</v>
      </c>
      <c r="F226" s="2" t="str">
        <f t="shared" si="7"/>
        <v>LED exterior lighting_RETAIL</v>
      </c>
    </row>
    <row r="227" spans="1:6" x14ac:dyDescent="0.3">
      <c r="A227" s="2" t="s">
        <v>275</v>
      </c>
      <c r="B227" s="2" t="s">
        <v>253</v>
      </c>
      <c r="C227" s="2" t="s">
        <v>134</v>
      </c>
      <c r="D227" s="2" t="s">
        <v>52</v>
      </c>
      <c r="E227" s="2" t="str">
        <f t="shared" si="6"/>
        <v>LED Street Lights_Hospitals</v>
      </c>
      <c r="F227" s="2" t="str">
        <f t="shared" si="7"/>
        <v>LED exterior lighting_RETAIL</v>
      </c>
    </row>
    <row r="228" spans="1:6" x14ac:dyDescent="0.3">
      <c r="A228" s="2" t="s">
        <v>275</v>
      </c>
      <c r="B228" s="2" t="s">
        <v>254</v>
      </c>
      <c r="C228" s="2" t="s">
        <v>134</v>
      </c>
      <c r="D228" s="2" t="s">
        <v>52</v>
      </c>
      <c r="E228" s="2" t="str">
        <f t="shared" si="6"/>
        <v>LED Street Lights_Institutional</v>
      </c>
      <c r="F228" s="2" t="str">
        <f t="shared" si="7"/>
        <v>LED exterior lighting_RETAIL</v>
      </c>
    </row>
    <row r="229" spans="1:6" x14ac:dyDescent="0.3">
      <c r="A229" s="2" t="s">
        <v>275</v>
      </c>
      <c r="B229" s="2" t="s">
        <v>255</v>
      </c>
      <c r="C229" s="2" t="s">
        <v>134</v>
      </c>
      <c r="D229" s="2" t="s">
        <v>52</v>
      </c>
      <c r="E229" s="2" t="str">
        <f t="shared" si="6"/>
        <v>LED Street Lights_Lodging/Hospitality</v>
      </c>
      <c r="F229" s="2" t="str">
        <f t="shared" si="7"/>
        <v>LED exterior lighting_RETAIL</v>
      </c>
    </row>
    <row r="230" spans="1:6" x14ac:dyDescent="0.3">
      <c r="A230" s="2" t="s">
        <v>275</v>
      </c>
      <c r="B230" s="2" t="s">
        <v>191</v>
      </c>
      <c r="C230" s="2" t="s">
        <v>134</v>
      </c>
      <c r="D230" s="2" t="s">
        <v>52</v>
      </c>
      <c r="E230" s="2" t="str">
        <f t="shared" si="6"/>
        <v>LED Street Lights_Miscellaneous</v>
      </c>
      <c r="F230" s="2" t="str">
        <f t="shared" si="7"/>
        <v>LED exterior lighting_RETAIL</v>
      </c>
    </row>
    <row r="231" spans="1:6" x14ac:dyDescent="0.3">
      <c r="A231" s="2" t="s">
        <v>275</v>
      </c>
      <c r="B231" s="2" t="s">
        <v>256</v>
      </c>
      <c r="C231" s="2" t="s">
        <v>134</v>
      </c>
      <c r="D231" s="2" t="s">
        <v>52</v>
      </c>
      <c r="E231" s="2" t="str">
        <f t="shared" si="6"/>
        <v>LED Street Lights_Offices</v>
      </c>
      <c r="F231" s="2" t="str">
        <f t="shared" si="7"/>
        <v>LED exterior lighting_RETAIL</v>
      </c>
    </row>
    <row r="232" spans="1:6" x14ac:dyDescent="0.3">
      <c r="A232" s="2" t="s">
        <v>275</v>
      </c>
      <c r="B232" s="2" t="s">
        <v>257</v>
      </c>
      <c r="C232" s="2" t="s">
        <v>134</v>
      </c>
      <c r="D232" s="2" t="s">
        <v>52</v>
      </c>
      <c r="E232" s="2" t="str">
        <f t="shared" si="6"/>
        <v>LED Street Lights_Restaurants</v>
      </c>
      <c r="F232" s="2" t="str">
        <f t="shared" si="7"/>
        <v>LED exterior lighting_RETAIL</v>
      </c>
    </row>
    <row r="233" spans="1:6" x14ac:dyDescent="0.3">
      <c r="A233" s="2" t="s">
        <v>275</v>
      </c>
      <c r="B233" s="2" t="s">
        <v>258</v>
      </c>
      <c r="C233" s="2" t="s">
        <v>134</v>
      </c>
      <c r="D233" s="2" t="s">
        <v>52</v>
      </c>
      <c r="E233" s="2" t="str">
        <f t="shared" si="6"/>
        <v>LED Street Lights_Retail</v>
      </c>
      <c r="F233" s="2" t="str">
        <f t="shared" si="7"/>
        <v>LED exterior lighting_RETAIL</v>
      </c>
    </row>
    <row r="234" spans="1:6" x14ac:dyDescent="0.3">
      <c r="A234" s="2" t="s">
        <v>275</v>
      </c>
      <c r="B234" s="2" t="s">
        <v>259</v>
      </c>
      <c r="C234" s="2" t="s">
        <v>134</v>
      </c>
      <c r="D234" s="2" t="s">
        <v>52</v>
      </c>
      <c r="E234" s="2" t="str">
        <f t="shared" si="6"/>
        <v>LED Street Lights_Schools K-12</v>
      </c>
      <c r="F234" s="2" t="str">
        <f t="shared" si="7"/>
        <v>LED exterior lighting_RETAIL</v>
      </c>
    </row>
    <row r="235" spans="1:6" x14ac:dyDescent="0.3">
      <c r="A235" s="2" t="s">
        <v>275</v>
      </c>
      <c r="B235" s="2" t="s">
        <v>260</v>
      </c>
      <c r="C235" s="2" t="s">
        <v>134</v>
      </c>
      <c r="D235" s="2" t="s">
        <v>52</v>
      </c>
      <c r="E235" s="2" t="str">
        <f t="shared" si="6"/>
        <v>LED Street Lights_Warehouse</v>
      </c>
      <c r="F235" s="2" t="str">
        <f t="shared" si="7"/>
        <v>LED exterior lighting_RETAIL</v>
      </c>
    </row>
    <row r="236" spans="1:6" x14ac:dyDescent="0.3">
      <c r="A236" s="2" t="s">
        <v>276</v>
      </c>
      <c r="B236" s="2" t="s">
        <v>249</v>
      </c>
      <c r="C236" s="2" t="s">
        <v>134</v>
      </c>
      <c r="D236" s="2" t="s">
        <v>52</v>
      </c>
      <c r="E236" s="2" t="str">
        <f t="shared" si="6"/>
        <v>LED Traffic and Crosswalk Lighting_Assembly</v>
      </c>
      <c r="F236" s="2" t="str">
        <f t="shared" si="7"/>
        <v>LED exterior lighting_RETAIL</v>
      </c>
    </row>
    <row r="237" spans="1:6" x14ac:dyDescent="0.3">
      <c r="A237" s="2" t="s">
        <v>276</v>
      </c>
      <c r="B237" s="2" t="s">
        <v>250</v>
      </c>
      <c r="C237" s="2" t="s">
        <v>134</v>
      </c>
      <c r="D237" s="2" t="s">
        <v>52</v>
      </c>
      <c r="E237" s="2" t="str">
        <f t="shared" si="6"/>
        <v>LED Traffic and Crosswalk Lighting_College and University</v>
      </c>
      <c r="F237" s="2" t="str">
        <f t="shared" si="7"/>
        <v>LED exterior lighting_RETAIL</v>
      </c>
    </row>
    <row r="238" spans="1:6" x14ac:dyDescent="0.3">
      <c r="A238" s="2" t="s">
        <v>276</v>
      </c>
      <c r="B238" s="2" t="s">
        <v>251</v>
      </c>
      <c r="C238" s="2" t="s">
        <v>134</v>
      </c>
      <c r="D238" s="2" t="s">
        <v>52</v>
      </c>
      <c r="E238" s="2" t="str">
        <f t="shared" si="6"/>
        <v>LED Traffic and Crosswalk Lighting_Grocery</v>
      </c>
      <c r="F238" s="2" t="str">
        <f t="shared" si="7"/>
        <v>LED exterior lighting_RETAIL</v>
      </c>
    </row>
    <row r="239" spans="1:6" x14ac:dyDescent="0.3">
      <c r="A239" s="2" t="s">
        <v>276</v>
      </c>
      <c r="B239" s="2" t="s">
        <v>252</v>
      </c>
      <c r="C239" s="2" t="s">
        <v>134</v>
      </c>
      <c r="D239" s="2" t="s">
        <v>52</v>
      </c>
      <c r="E239" s="2" t="str">
        <f t="shared" si="6"/>
        <v>LED Traffic and Crosswalk Lighting_Healthcare</v>
      </c>
      <c r="F239" s="2" t="str">
        <f t="shared" si="7"/>
        <v>LED exterior lighting_RETAIL</v>
      </c>
    </row>
    <row r="240" spans="1:6" x14ac:dyDescent="0.3">
      <c r="A240" s="2" t="s">
        <v>276</v>
      </c>
      <c r="B240" s="2" t="s">
        <v>253</v>
      </c>
      <c r="C240" s="2" t="s">
        <v>134</v>
      </c>
      <c r="D240" s="2" t="s">
        <v>52</v>
      </c>
      <c r="E240" s="2" t="str">
        <f t="shared" si="6"/>
        <v>LED Traffic and Crosswalk Lighting_Hospitals</v>
      </c>
      <c r="F240" s="2" t="str">
        <f t="shared" si="7"/>
        <v>LED exterior lighting_RETAIL</v>
      </c>
    </row>
    <row r="241" spans="1:6" x14ac:dyDescent="0.3">
      <c r="A241" s="2" t="s">
        <v>276</v>
      </c>
      <c r="B241" s="2" t="s">
        <v>254</v>
      </c>
      <c r="C241" s="2" t="s">
        <v>134</v>
      </c>
      <c r="D241" s="2" t="s">
        <v>52</v>
      </c>
      <c r="E241" s="2" t="str">
        <f t="shared" si="6"/>
        <v>LED Traffic and Crosswalk Lighting_Institutional</v>
      </c>
      <c r="F241" s="2" t="str">
        <f t="shared" si="7"/>
        <v>LED exterior lighting_RETAIL</v>
      </c>
    </row>
    <row r="242" spans="1:6" x14ac:dyDescent="0.3">
      <c r="A242" s="2" t="s">
        <v>276</v>
      </c>
      <c r="B242" s="2" t="s">
        <v>255</v>
      </c>
      <c r="C242" s="2" t="s">
        <v>134</v>
      </c>
      <c r="D242" s="2" t="s">
        <v>52</v>
      </c>
      <c r="E242" s="2" t="str">
        <f t="shared" si="6"/>
        <v>LED Traffic and Crosswalk Lighting_Lodging/Hospitality</v>
      </c>
      <c r="F242" s="2" t="str">
        <f t="shared" si="7"/>
        <v>LED exterior lighting_RETAIL</v>
      </c>
    </row>
    <row r="243" spans="1:6" x14ac:dyDescent="0.3">
      <c r="A243" s="2" t="s">
        <v>276</v>
      </c>
      <c r="B243" s="2" t="s">
        <v>191</v>
      </c>
      <c r="C243" s="2" t="s">
        <v>134</v>
      </c>
      <c r="D243" s="2" t="s">
        <v>52</v>
      </c>
      <c r="E243" s="2" t="str">
        <f t="shared" si="6"/>
        <v>LED Traffic and Crosswalk Lighting_Miscellaneous</v>
      </c>
      <c r="F243" s="2" t="str">
        <f t="shared" si="7"/>
        <v>LED exterior lighting_RETAIL</v>
      </c>
    </row>
    <row r="244" spans="1:6" x14ac:dyDescent="0.3">
      <c r="A244" s="2" t="s">
        <v>276</v>
      </c>
      <c r="B244" s="2" t="s">
        <v>256</v>
      </c>
      <c r="C244" s="2" t="s">
        <v>134</v>
      </c>
      <c r="D244" s="2" t="s">
        <v>52</v>
      </c>
      <c r="E244" s="2" t="str">
        <f t="shared" si="6"/>
        <v>LED Traffic and Crosswalk Lighting_Offices</v>
      </c>
      <c r="F244" s="2" t="str">
        <f t="shared" si="7"/>
        <v>LED exterior lighting_RETAIL</v>
      </c>
    </row>
    <row r="245" spans="1:6" x14ac:dyDescent="0.3">
      <c r="A245" s="2" t="s">
        <v>276</v>
      </c>
      <c r="B245" s="2" t="s">
        <v>257</v>
      </c>
      <c r="C245" s="2" t="s">
        <v>134</v>
      </c>
      <c r="D245" s="2" t="s">
        <v>52</v>
      </c>
      <c r="E245" s="2" t="str">
        <f t="shared" si="6"/>
        <v>LED Traffic and Crosswalk Lighting_Restaurants</v>
      </c>
      <c r="F245" s="2" t="str">
        <f t="shared" si="7"/>
        <v>LED exterior lighting_RETAIL</v>
      </c>
    </row>
    <row r="246" spans="1:6" x14ac:dyDescent="0.3">
      <c r="A246" s="2" t="s">
        <v>276</v>
      </c>
      <c r="B246" s="2" t="s">
        <v>258</v>
      </c>
      <c r="C246" s="2" t="s">
        <v>134</v>
      </c>
      <c r="D246" s="2" t="s">
        <v>52</v>
      </c>
      <c r="E246" s="2" t="str">
        <f t="shared" si="6"/>
        <v>LED Traffic and Crosswalk Lighting_Retail</v>
      </c>
      <c r="F246" s="2" t="str">
        <f t="shared" si="7"/>
        <v>LED exterior lighting_RETAIL</v>
      </c>
    </row>
    <row r="247" spans="1:6" x14ac:dyDescent="0.3">
      <c r="A247" s="2" t="s">
        <v>276</v>
      </c>
      <c r="B247" s="2" t="s">
        <v>259</v>
      </c>
      <c r="C247" s="2" t="s">
        <v>134</v>
      </c>
      <c r="D247" s="2" t="s">
        <v>52</v>
      </c>
      <c r="E247" s="2" t="str">
        <f t="shared" si="6"/>
        <v>LED Traffic and Crosswalk Lighting_Schools K-12</v>
      </c>
      <c r="F247" s="2" t="str">
        <f t="shared" si="7"/>
        <v>LED exterior lighting_RETAIL</v>
      </c>
    </row>
    <row r="248" spans="1:6" x14ac:dyDescent="0.3">
      <c r="A248" s="2" t="s">
        <v>276</v>
      </c>
      <c r="B248" s="2" t="s">
        <v>260</v>
      </c>
      <c r="C248" s="2" t="s">
        <v>134</v>
      </c>
      <c r="D248" s="2" t="s">
        <v>52</v>
      </c>
      <c r="E248" s="2" t="str">
        <f t="shared" si="6"/>
        <v>LED Traffic and Crosswalk Lighting_Warehouse</v>
      </c>
      <c r="F248" s="2" t="str">
        <f t="shared" si="7"/>
        <v>LED exterior lighting_RETAIL</v>
      </c>
    </row>
    <row r="249" spans="1:6" x14ac:dyDescent="0.3">
      <c r="A249" s="2" t="s">
        <v>277</v>
      </c>
      <c r="B249" s="2" t="s">
        <v>249</v>
      </c>
      <c r="C249" s="2" t="s">
        <v>69</v>
      </c>
      <c r="D249" s="2" t="s">
        <v>52</v>
      </c>
      <c r="E249" s="2" t="str">
        <f t="shared" si="6"/>
        <v>Geothermal Heat Pump_Assembly</v>
      </c>
      <c r="F249" s="2" t="str">
        <f t="shared" si="7"/>
        <v>Ground Source Heat Pump_RETAIL</v>
      </c>
    </row>
    <row r="250" spans="1:6" x14ac:dyDescent="0.3">
      <c r="A250" s="2" t="s">
        <v>277</v>
      </c>
      <c r="B250" s="2" t="s">
        <v>250</v>
      </c>
      <c r="C250" s="2" t="s">
        <v>69</v>
      </c>
      <c r="D250" s="2" t="s">
        <v>18</v>
      </c>
      <c r="E250" s="2" t="str">
        <f t="shared" si="6"/>
        <v>Geothermal Heat Pump_College and University</v>
      </c>
      <c r="F250" s="2" t="str">
        <f t="shared" si="7"/>
        <v>Ground Source Heat Pump_DATACENTER</v>
      </c>
    </row>
    <row r="251" spans="1:6" x14ac:dyDescent="0.3">
      <c r="A251" s="2" t="s">
        <v>277</v>
      </c>
      <c r="B251" s="2" t="s">
        <v>251</v>
      </c>
      <c r="C251" s="2" t="s">
        <v>69</v>
      </c>
      <c r="D251" s="2" t="s">
        <v>52</v>
      </c>
      <c r="E251" s="2" t="str">
        <f t="shared" si="6"/>
        <v>Geothermal Heat Pump_Grocery</v>
      </c>
      <c r="F251" s="2" t="str">
        <f t="shared" si="7"/>
        <v>Ground Source Heat Pump_RETAIL</v>
      </c>
    </row>
    <row r="252" spans="1:6" x14ac:dyDescent="0.3">
      <c r="A252" s="2" t="s">
        <v>277</v>
      </c>
      <c r="B252" s="2" t="s">
        <v>252</v>
      </c>
      <c r="C252" s="2" t="s">
        <v>69</v>
      </c>
      <c r="D252" s="2" t="s">
        <v>52</v>
      </c>
      <c r="E252" s="2" t="str">
        <f t="shared" si="6"/>
        <v>Geothermal Heat Pump_Healthcare</v>
      </c>
      <c r="F252" s="2" t="str">
        <f t="shared" si="7"/>
        <v>Ground Source Heat Pump_RETAIL</v>
      </c>
    </row>
    <row r="253" spans="1:6" x14ac:dyDescent="0.3">
      <c r="A253" s="2" t="s">
        <v>277</v>
      </c>
      <c r="B253" s="2" t="s">
        <v>253</v>
      </c>
      <c r="C253" s="2" t="s">
        <v>69</v>
      </c>
      <c r="D253" s="2" t="s">
        <v>18</v>
      </c>
      <c r="E253" s="2" t="str">
        <f t="shared" si="6"/>
        <v>Geothermal Heat Pump_Hospitals</v>
      </c>
      <c r="F253" s="2" t="str">
        <f t="shared" si="7"/>
        <v>Ground Source Heat Pump_DATACENTER</v>
      </c>
    </row>
    <row r="254" spans="1:6" x14ac:dyDescent="0.3">
      <c r="A254" s="2" t="s">
        <v>277</v>
      </c>
      <c r="B254" s="2" t="s">
        <v>254</v>
      </c>
      <c r="C254" s="2" t="s">
        <v>69</v>
      </c>
      <c r="D254" s="2" t="s">
        <v>52</v>
      </c>
      <c r="E254" s="2" t="str">
        <f t="shared" si="6"/>
        <v>Geothermal Heat Pump_Institutional</v>
      </c>
      <c r="F254" s="2" t="str">
        <f t="shared" si="7"/>
        <v>Ground Source Heat Pump_RETAIL</v>
      </c>
    </row>
    <row r="255" spans="1:6" x14ac:dyDescent="0.3">
      <c r="A255" s="2" t="s">
        <v>277</v>
      </c>
      <c r="B255" s="2" t="s">
        <v>255</v>
      </c>
      <c r="C255" s="2" t="s">
        <v>69</v>
      </c>
      <c r="D255" s="2" t="s">
        <v>52</v>
      </c>
      <c r="E255" s="2" t="str">
        <f t="shared" si="6"/>
        <v>Geothermal Heat Pump_Lodging/Hospitality</v>
      </c>
      <c r="F255" s="2" t="str">
        <f t="shared" si="7"/>
        <v>Ground Source Heat Pump_RETAIL</v>
      </c>
    </row>
    <row r="256" spans="1:6" x14ac:dyDescent="0.3">
      <c r="A256" s="2" t="s">
        <v>277</v>
      </c>
      <c r="B256" s="2" t="s">
        <v>191</v>
      </c>
      <c r="C256" s="2" t="s">
        <v>69</v>
      </c>
      <c r="D256" s="2" t="s">
        <v>52</v>
      </c>
      <c r="E256" s="2" t="str">
        <f t="shared" si="6"/>
        <v>Geothermal Heat Pump_Miscellaneous</v>
      </c>
      <c r="F256" s="2" t="str">
        <f t="shared" si="7"/>
        <v>Ground Source Heat Pump_RETAIL</v>
      </c>
    </row>
    <row r="257" spans="1:6" x14ac:dyDescent="0.3">
      <c r="A257" s="2" t="s">
        <v>277</v>
      </c>
      <c r="B257" s="2" t="s">
        <v>256</v>
      </c>
      <c r="C257" s="2" t="s">
        <v>69</v>
      </c>
      <c r="D257" s="2" t="s">
        <v>52</v>
      </c>
      <c r="E257" s="2" t="str">
        <f t="shared" si="6"/>
        <v>Geothermal Heat Pump_Offices</v>
      </c>
      <c r="F257" s="2" t="str">
        <f t="shared" si="7"/>
        <v>Ground Source Heat Pump_RETAIL</v>
      </c>
    </row>
    <row r="258" spans="1:6" x14ac:dyDescent="0.3">
      <c r="A258" s="2" t="s">
        <v>277</v>
      </c>
      <c r="B258" s="2" t="s">
        <v>257</v>
      </c>
      <c r="C258" s="2" t="s">
        <v>69</v>
      </c>
      <c r="D258" s="2" t="s">
        <v>52</v>
      </c>
      <c r="E258" s="2" t="str">
        <f t="shared" si="6"/>
        <v>Geothermal Heat Pump_Restaurants</v>
      </c>
      <c r="F258" s="2" t="str">
        <f t="shared" si="7"/>
        <v>Ground Source Heat Pump_RETAIL</v>
      </c>
    </row>
    <row r="259" spans="1:6" x14ac:dyDescent="0.3">
      <c r="A259" s="2" t="s">
        <v>277</v>
      </c>
      <c r="B259" s="2" t="s">
        <v>258</v>
      </c>
      <c r="C259" s="2" t="s">
        <v>69</v>
      </c>
      <c r="D259" s="2" t="s">
        <v>52</v>
      </c>
      <c r="E259" s="2" t="str">
        <f t="shared" ref="E259:E322" si="8">A259&amp;"_"&amp;B259</f>
        <v>Geothermal Heat Pump_Retail</v>
      </c>
      <c r="F259" s="2" t="str">
        <f t="shared" ref="F259:F322" si="9">C259&amp;"_"&amp;D259</f>
        <v>Ground Source Heat Pump_RETAIL</v>
      </c>
    </row>
    <row r="260" spans="1:6" x14ac:dyDescent="0.3">
      <c r="A260" s="2" t="s">
        <v>277</v>
      </c>
      <c r="B260" s="2" t="s">
        <v>259</v>
      </c>
      <c r="C260" s="2" t="s">
        <v>69</v>
      </c>
      <c r="D260" s="2" t="s">
        <v>52</v>
      </c>
      <c r="E260" s="2" t="str">
        <f t="shared" si="8"/>
        <v>Geothermal Heat Pump_Schools K-12</v>
      </c>
      <c r="F260" s="2" t="str">
        <f t="shared" si="9"/>
        <v>Ground Source Heat Pump_RETAIL</v>
      </c>
    </row>
    <row r="261" spans="1:6" x14ac:dyDescent="0.3">
      <c r="A261" s="2" t="s">
        <v>277</v>
      </c>
      <c r="B261" s="2" t="s">
        <v>260</v>
      </c>
      <c r="C261" s="2" t="s">
        <v>69</v>
      </c>
      <c r="D261" s="2" t="s">
        <v>52</v>
      </c>
      <c r="E261" s="2" t="str">
        <f t="shared" si="8"/>
        <v>Geothermal Heat Pump_Warehouse</v>
      </c>
      <c r="F261" s="2" t="str">
        <f t="shared" si="9"/>
        <v>Ground Source Heat Pump_RETAIL</v>
      </c>
    </row>
    <row r="262" spans="1:6" x14ac:dyDescent="0.3">
      <c r="A262" s="2" t="s">
        <v>278</v>
      </c>
      <c r="B262" s="2" t="s">
        <v>249</v>
      </c>
      <c r="C262" s="2" t="s">
        <v>35</v>
      </c>
      <c r="D262" s="2" t="s">
        <v>39</v>
      </c>
      <c r="E262" s="2" t="str">
        <f t="shared" si="8"/>
        <v>High Efficiency Chiller (Air Cooled, 150 tons)_Assembly</v>
      </c>
      <c r="F262" s="2" t="str">
        <f t="shared" si="9"/>
        <v>High Efficiency Chiller (air cooled)_OFFICE</v>
      </c>
    </row>
    <row r="263" spans="1:6" x14ac:dyDescent="0.3">
      <c r="A263" s="2" t="s">
        <v>278</v>
      </c>
      <c r="B263" s="2" t="s">
        <v>250</v>
      </c>
      <c r="C263" s="2" t="s">
        <v>35</v>
      </c>
      <c r="D263" s="2" t="s">
        <v>39</v>
      </c>
      <c r="E263" s="2" t="str">
        <f t="shared" si="8"/>
        <v>High Efficiency Chiller (Air Cooled, 150 tons)_College and University</v>
      </c>
      <c r="F263" s="2" t="str">
        <f t="shared" si="9"/>
        <v>High Efficiency Chiller (air cooled)_OFFICE</v>
      </c>
    </row>
    <row r="264" spans="1:6" x14ac:dyDescent="0.3">
      <c r="A264" s="2" t="s">
        <v>278</v>
      </c>
      <c r="B264" s="2" t="s">
        <v>251</v>
      </c>
      <c r="C264" s="2" t="s">
        <v>35</v>
      </c>
      <c r="D264" s="2" t="s">
        <v>39</v>
      </c>
      <c r="E264" s="2" t="str">
        <f t="shared" si="8"/>
        <v>High Efficiency Chiller (Air Cooled, 150 tons)_Grocery</v>
      </c>
      <c r="F264" s="2" t="str">
        <f t="shared" si="9"/>
        <v>High Efficiency Chiller (air cooled)_OFFICE</v>
      </c>
    </row>
    <row r="265" spans="1:6" x14ac:dyDescent="0.3">
      <c r="A265" s="2" t="s">
        <v>278</v>
      </c>
      <c r="B265" s="2" t="s">
        <v>252</v>
      </c>
      <c r="C265" s="2" t="s">
        <v>35</v>
      </c>
      <c r="D265" s="2" t="s">
        <v>39</v>
      </c>
      <c r="E265" s="2" t="str">
        <f t="shared" si="8"/>
        <v>High Efficiency Chiller (Air Cooled, 150 tons)_Healthcare</v>
      </c>
      <c r="F265" s="2" t="str">
        <f t="shared" si="9"/>
        <v>High Efficiency Chiller (air cooled)_OFFICE</v>
      </c>
    </row>
    <row r="266" spans="1:6" x14ac:dyDescent="0.3">
      <c r="A266" s="2" t="s">
        <v>278</v>
      </c>
      <c r="B266" s="2" t="s">
        <v>253</v>
      </c>
      <c r="C266" s="2" t="s">
        <v>35</v>
      </c>
      <c r="D266" s="2" t="s">
        <v>39</v>
      </c>
      <c r="E266" s="2" t="str">
        <f t="shared" si="8"/>
        <v>High Efficiency Chiller (Air Cooled, 150 tons)_Hospitals</v>
      </c>
      <c r="F266" s="2" t="str">
        <f t="shared" si="9"/>
        <v>High Efficiency Chiller (air cooled)_OFFICE</v>
      </c>
    </row>
    <row r="267" spans="1:6" x14ac:dyDescent="0.3">
      <c r="A267" s="2" t="s">
        <v>278</v>
      </c>
      <c r="B267" s="2" t="s">
        <v>254</v>
      </c>
      <c r="C267" s="2" t="s">
        <v>35</v>
      </c>
      <c r="D267" s="2" t="s">
        <v>39</v>
      </c>
      <c r="E267" s="2" t="str">
        <f t="shared" si="8"/>
        <v>High Efficiency Chiller (Air Cooled, 150 tons)_Institutional</v>
      </c>
      <c r="F267" s="2" t="str">
        <f t="shared" si="9"/>
        <v>High Efficiency Chiller (air cooled)_OFFICE</v>
      </c>
    </row>
    <row r="268" spans="1:6" x14ac:dyDescent="0.3">
      <c r="A268" s="2" t="s">
        <v>278</v>
      </c>
      <c r="B268" s="2" t="s">
        <v>255</v>
      </c>
      <c r="C268" s="2" t="s">
        <v>35</v>
      </c>
      <c r="D268" s="2" t="s">
        <v>39</v>
      </c>
      <c r="E268" s="2" t="str">
        <f t="shared" si="8"/>
        <v>High Efficiency Chiller (Air Cooled, 150 tons)_Lodging/Hospitality</v>
      </c>
      <c r="F268" s="2" t="str">
        <f t="shared" si="9"/>
        <v>High Efficiency Chiller (air cooled)_OFFICE</v>
      </c>
    </row>
    <row r="269" spans="1:6" x14ac:dyDescent="0.3">
      <c r="A269" s="2" t="s">
        <v>278</v>
      </c>
      <c r="B269" s="2" t="s">
        <v>191</v>
      </c>
      <c r="C269" s="2" t="s">
        <v>35</v>
      </c>
      <c r="D269" s="2" t="s">
        <v>39</v>
      </c>
      <c r="E269" s="2" t="str">
        <f t="shared" si="8"/>
        <v>High Efficiency Chiller (Air Cooled, 150 tons)_Miscellaneous</v>
      </c>
      <c r="F269" s="2" t="str">
        <f t="shared" si="9"/>
        <v>High Efficiency Chiller (air cooled)_OFFICE</v>
      </c>
    </row>
    <row r="270" spans="1:6" x14ac:dyDescent="0.3">
      <c r="A270" s="2" t="s">
        <v>278</v>
      </c>
      <c r="B270" s="2" t="s">
        <v>256</v>
      </c>
      <c r="C270" s="2" t="s">
        <v>35</v>
      </c>
      <c r="D270" s="2" t="s">
        <v>39</v>
      </c>
      <c r="E270" s="2" t="str">
        <f t="shared" si="8"/>
        <v>High Efficiency Chiller (Air Cooled, 150 tons)_Offices</v>
      </c>
      <c r="F270" s="2" t="str">
        <f t="shared" si="9"/>
        <v>High Efficiency Chiller (air cooled)_OFFICE</v>
      </c>
    </row>
    <row r="271" spans="1:6" x14ac:dyDescent="0.3">
      <c r="A271" s="2" t="s">
        <v>278</v>
      </c>
      <c r="B271" s="2" t="s">
        <v>257</v>
      </c>
      <c r="C271" s="2" t="s">
        <v>35</v>
      </c>
      <c r="D271" s="2" t="s">
        <v>39</v>
      </c>
      <c r="E271" s="2" t="str">
        <f t="shared" si="8"/>
        <v>High Efficiency Chiller (Air Cooled, 150 tons)_Restaurants</v>
      </c>
      <c r="F271" s="2" t="str">
        <f t="shared" si="9"/>
        <v>High Efficiency Chiller (air cooled)_OFFICE</v>
      </c>
    </row>
    <row r="272" spans="1:6" x14ac:dyDescent="0.3">
      <c r="A272" s="2" t="s">
        <v>278</v>
      </c>
      <c r="B272" s="2" t="s">
        <v>258</v>
      </c>
      <c r="C272" s="2" t="s">
        <v>35</v>
      </c>
      <c r="D272" s="2" t="s">
        <v>39</v>
      </c>
      <c r="E272" s="2" t="str">
        <f t="shared" si="8"/>
        <v>High Efficiency Chiller (Air Cooled, 150 tons)_Retail</v>
      </c>
      <c r="F272" s="2" t="str">
        <f t="shared" si="9"/>
        <v>High Efficiency Chiller (air cooled)_OFFICE</v>
      </c>
    </row>
    <row r="273" spans="1:6" x14ac:dyDescent="0.3">
      <c r="A273" s="2" t="s">
        <v>278</v>
      </c>
      <c r="B273" s="2" t="s">
        <v>259</v>
      </c>
      <c r="C273" s="2" t="s">
        <v>35</v>
      </c>
      <c r="D273" s="2" t="s">
        <v>39</v>
      </c>
      <c r="E273" s="2" t="str">
        <f t="shared" si="8"/>
        <v>High Efficiency Chiller (Air Cooled, 150 tons)_Schools K-12</v>
      </c>
      <c r="F273" s="2" t="str">
        <f t="shared" si="9"/>
        <v>High Efficiency Chiller (air cooled)_OFFICE</v>
      </c>
    </row>
    <row r="274" spans="1:6" x14ac:dyDescent="0.3">
      <c r="A274" s="2" t="s">
        <v>278</v>
      </c>
      <c r="B274" s="2" t="s">
        <v>260</v>
      </c>
      <c r="C274" s="2" t="s">
        <v>35</v>
      </c>
      <c r="D274" s="2" t="s">
        <v>39</v>
      </c>
      <c r="E274" s="2" t="str">
        <f t="shared" si="8"/>
        <v>High Efficiency Chiller (Air Cooled, 150 tons)_Warehouse</v>
      </c>
      <c r="F274" s="2" t="str">
        <f t="shared" si="9"/>
        <v>High Efficiency Chiller (air cooled)_OFFICE</v>
      </c>
    </row>
    <row r="275" spans="1:6" x14ac:dyDescent="0.3">
      <c r="A275" s="2" t="s">
        <v>279</v>
      </c>
      <c r="B275" s="2" t="s">
        <v>249</v>
      </c>
      <c r="C275" s="2" t="s">
        <v>35</v>
      </c>
      <c r="D275" s="2" t="s">
        <v>39</v>
      </c>
      <c r="E275" s="2" t="str">
        <f t="shared" si="8"/>
        <v>High Efficiency Chiller (Air Cooled, 50 tons)_Assembly</v>
      </c>
      <c r="F275" s="2" t="str">
        <f t="shared" si="9"/>
        <v>High Efficiency Chiller (air cooled)_OFFICE</v>
      </c>
    </row>
    <row r="276" spans="1:6" x14ac:dyDescent="0.3">
      <c r="A276" s="2" t="s">
        <v>279</v>
      </c>
      <c r="B276" s="2" t="s">
        <v>250</v>
      </c>
      <c r="C276" s="2" t="s">
        <v>35</v>
      </c>
      <c r="D276" s="2" t="s">
        <v>39</v>
      </c>
      <c r="E276" s="2" t="str">
        <f t="shared" si="8"/>
        <v>High Efficiency Chiller (Air Cooled, 50 tons)_College and University</v>
      </c>
      <c r="F276" s="2" t="str">
        <f t="shared" si="9"/>
        <v>High Efficiency Chiller (air cooled)_OFFICE</v>
      </c>
    </row>
    <row r="277" spans="1:6" x14ac:dyDescent="0.3">
      <c r="A277" s="2" t="s">
        <v>279</v>
      </c>
      <c r="B277" s="2" t="s">
        <v>251</v>
      </c>
      <c r="C277" s="2" t="s">
        <v>35</v>
      </c>
      <c r="D277" s="2" t="s">
        <v>39</v>
      </c>
      <c r="E277" s="2" t="str">
        <f t="shared" si="8"/>
        <v>High Efficiency Chiller (Air Cooled, 50 tons)_Grocery</v>
      </c>
      <c r="F277" s="2" t="str">
        <f t="shared" si="9"/>
        <v>High Efficiency Chiller (air cooled)_OFFICE</v>
      </c>
    </row>
    <row r="278" spans="1:6" x14ac:dyDescent="0.3">
      <c r="A278" s="2" t="s">
        <v>279</v>
      </c>
      <c r="B278" s="2" t="s">
        <v>252</v>
      </c>
      <c r="C278" s="2" t="s">
        <v>35</v>
      </c>
      <c r="D278" s="2" t="s">
        <v>39</v>
      </c>
      <c r="E278" s="2" t="str">
        <f t="shared" si="8"/>
        <v>High Efficiency Chiller (Air Cooled, 50 tons)_Healthcare</v>
      </c>
      <c r="F278" s="2" t="str">
        <f t="shared" si="9"/>
        <v>High Efficiency Chiller (air cooled)_OFFICE</v>
      </c>
    </row>
    <row r="279" spans="1:6" x14ac:dyDescent="0.3">
      <c r="A279" s="2" t="s">
        <v>279</v>
      </c>
      <c r="B279" s="2" t="s">
        <v>253</v>
      </c>
      <c r="C279" s="2" t="s">
        <v>35</v>
      </c>
      <c r="D279" s="2" t="s">
        <v>39</v>
      </c>
      <c r="E279" s="2" t="str">
        <f t="shared" si="8"/>
        <v>High Efficiency Chiller (Air Cooled, 50 tons)_Hospitals</v>
      </c>
      <c r="F279" s="2" t="str">
        <f t="shared" si="9"/>
        <v>High Efficiency Chiller (air cooled)_OFFICE</v>
      </c>
    </row>
    <row r="280" spans="1:6" x14ac:dyDescent="0.3">
      <c r="A280" s="2" t="s">
        <v>279</v>
      </c>
      <c r="B280" s="2" t="s">
        <v>254</v>
      </c>
      <c r="C280" s="2" t="s">
        <v>35</v>
      </c>
      <c r="D280" s="2" t="s">
        <v>39</v>
      </c>
      <c r="E280" s="2" t="str">
        <f t="shared" si="8"/>
        <v>High Efficiency Chiller (Air Cooled, 50 tons)_Institutional</v>
      </c>
      <c r="F280" s="2" t="str">
        <f t="shared" si="9"/>
        <v>High Efficiency Chiller (air cooled)_OFFICE</v>
      </c>
    </row>
    <row r="281" spans="1:6" x14ac:dyDescent="0.3">
      <c r="A281" s="2" t="s">
        <v>279</v>
      </c>
      <c r="B281" s="2" t="s">
        <v>255</v>
      </c>
      <c r="C281" s="2" t="s">
        <v>35</v>
      </c>
      <c r="D281" s="2" t="s">
        <v>39</v>
      </c>
      <c r="E281" s="2" t="str">
        <f t="shared" si="8"/>
        <v>High Efficiency Chiller (Air Cooled, 50 tons)_Lodging/Hospitality</v>
      </c>
      <c r="F281" s="2" t="str">
        <f t="shared" si="9"/>
        <v>High Efficiency Chiller (air cooled)_OFFICE</v>
      </c>
    </row>
    <row r="282" spans="1:6" x14ac:dyDescent="0.3">
      <c r="A282" s="2" t="s">
        <v>279</v>
      </c>
      <c r="B282" s="2" t="s">
        <v>191</v>
      </c>
      <c r="C282" s="2" t="s">
        <v>35</v>
      </c>
      <c r="D282" s="2" t="s">
        <v>39</v>
      </c>
      <c r="E282" s="2" t="str">
        <f t="shared" si="8"/>
        <v>High Efficiency Chiller (Air Cooled, 50 tons)_Miscellaneous</v>
      </c>
      <c r="F282" s="2" t="str">
        <f t="shared" si="9"/>
        <v>High Efficiency Chiller (air cooled)_OFFICE</v>
      </c>
    </row>
    <row r="283" spans="1:6" x14ac:dyDescent="0.3">
      <c r="A283" s="2" t="s">
        <v>279</v>
      </c>
      <c r="B283" s="2" t="s">
        <v>256</v>
      </c>
      <c r="C283" s="2" t="s">
        <v>35</v>
      </c>
      <c r="D283" s="2" t="s">
        <v>39</v>
      </c>
      <c r="E283" s="2" t="str">
        <f t="shared" si="8"/>
        <v>High Efficiency Chiller (Air Cooled, 50 tons)_Offices</v>
      </c>
      <c r="F283" s="2" t="str">
        <f t="shared" si="9"/>
        <v>High Efficiency Chiller (air cooled)_OFFICE</v>
      </c>
    </row>
    <row r="284" spans="1:6" x14ac:dyDescent="0.3">
      <c r="A284" s="2" t="s">
        <v>279</v>
      </c>
      <c r="B284" s="2" t="s">
        <v>257</v>
      </c>
      <c r="C284" s="2" t="s">
        <v>35</v>
      </c>
      <c r="D284" s="2" t="s">
        <v>39</v>
      </c>
      <c r="E284" s="2" t="str">
        <f t="shared" si="8"/>
        <v>High Efficiency Chiller (Air Cooled, 50 tons)_Restaurants</v>
      </c>
      <c r="F284" s="2" t="str">
        <f t="shared" si="9"/>
        <v>High Efficiency Chiller (air cooled)_OFFICE</v>
      </c>
    </row>
    <row r="285" spans="1:6" x14ac:dyDescent="0.3">
      <c r="A285" s="2" t="s">
        <v>279</v>
      </c>
      <c r="B285" s="2" t="s">
        <v>258</v>
      </c>
      <c r="C285" s="2" t="s">
        <v>35</v>
      </c>
      <c r="D285" s="2" t="s">
        <v>39</v>
      </c>
      <c r="E285" s="2" t="str">
        <f t="shared" si="8"/>
        <v>High Efficiency Chiller (Air Cooled, 50 tons)_Retail</v>
      </c>
      <c r="F285" s="2" t="str">
        <f t="shared" si="9"/>
        <v>High Efficiency Chiller (air cooled)_OFFICE</v>
      </c>
    </row>
    <row r="286" spans="1:6" x14ac:dyDescent="0.3">
      <c r="A286" s="2" t="s">
        <v>279</v>
      </c>
      <c r="B286" s="2" t="s">
        <v>259</v>
      </c>
      <c r="C286" s="2" t="s">
        <v>35</v>
      </c>
      <c r="D286" s="2" t="s">
        <v>39</v>
      </c>
      <c r="E286" s="2" t="str">
        <f t="shared" si="8"/>
        <v>High Efficiency Chiller (Air Cooled, 50 tons)_Schools K-12</v>
      </c>
      <c r="F286" s="2" t="str">
        <f t="shared" si="9"/>
        <v>High Efficiency Chiller (air cooled)_OFFICE</v>
      </c>
    </row>
    <row r="287" spans="1:6" x14ac:dyDescent="0.3">
      <c r="A287" s="2" t="s">
        <v>279</v>
      </c>
      <c r="B287" s="2" t="s">
        <v>260</v>
      </c>
      <c r="C287" s="2" t="s">
        <v>35</v>
      </c>
      <c r="D287" s="2" t="s">
        <v>39</v>
      </c>
      <c r="E287" s="2" t="str">
        <f t="shared" si="8"/>
        <v>High Efficiency Chiller (Air Cooled, 50 tons)_Warehouse</v>
      </c>
      <c r="F287" s="2" t="str">
        <f t="shared" si="9"/>
        <v>High Efficiency Chiller (air cooled)_OFFICE</v>
      </c>
    </row>
    <row r="288" spans="1:6" x14ac:dyDescent="0.3">
      <c r="A288" s="2" t="s">
        <v>280</v>
      </c>
      <c r="B288" s="2" t="s">
        <v>249</v>
      </c>
      <c r="C288" s="2" t="s">
        <v>17</v>
      </c>
      <c r="D288" s="2" t="s">
        <v>39</v>
      </c>
      <c r="E288" s="2" t="str">
        <f t="shared" si="8"/>
        <v>High Efficiency Chiller (Water cooled-centrifugal, 200 tons)_Assembly</v>
      </c>
      <c r="F288" s="2" t="str">
        <f t="shared" si="9"/>
        <v>High Efficiency Chiller (water cooled)_OFFICE</v>
      </c>
    </row>
    <row r="289" spans="1:6" x14ac:dyDescent="0.3">
      <c r="A289" s="2" t="s">
        <v>280</v>
      </c>
      <c r="B289" s="2" t="s">
        <v>250</v>
      </c>
      <c r="C289" s="2" t="s">
        <v>17</v>
      </c>
      <c r="D289" s="2" t="s">
        <v>39</v>
      </c>
      <c r="E289" s="2" t="str">
        <f t="shared" si="8"/>
        <v>High Efficiency Chiller (Water cooled-centrifugal, 200 tons)_College and University</v>
      </c>
      <c r="F289" s="2" t="str">
        <f t="shared" si="9"/>
        <v>High Efficiency Chiller (water cooled)_OFFICE</v>
      </c>
    </row>
    <row r="290" spans="1:6" x14ac:dyDescent="0.3">
      <c r="A290" s="2" t="s">
        <v>280</v>
      </c>
      <c r="B290" s="2" t="s">
        <v>251</v>
      </c>
      <c r="C290" s="2" t="s">
        <v>17</v>
      </c>
      <c r="D290" s="2" t="s">
        <v>39</v>
      </c>
      <c r="E290" s="2" t="str">
        <f t="shared" si="8"/>
        <v>High Efficiency Chiller (Water cooled-centrifugal, 200 tons)_Grocery</v>
      </c>
      <c r="F290" s="2" t="str">
        <f t="shared" si="9"/>
        <v>High Efficiency Chiller (water cooled)_OFFICE</v>
      </c>
    </row>
    <row r="291" spans="1:6" x14ac:dyDescent="0.3">
      <c r="A291" s="2" t="s">
        <v>280</v>
      </c>
      <c r="B291" s="2" t="s">
        <v>252</v>
      </c>
      <c r="C291" s="2" t="s">
        <v>17</v>
      </c>
      <c r="D291" s="2" t="s">
        <v>39</v>
      </c>
      <c r="E291" s="2" t="str">
        <f t="shared" si="8"/>
        <v>High Efficiency Chiller (Water cooled-centrifugal, 200 tons)_Healthcare</v>
      </c>
      <c r="F291" s="2" t="str">
        <f t="shared" si="9"/>
        <v>High Efficiency Chiller (water cooled)_OFFICE</v>
      </c>
    </row>
    <row r="292" spans="1:6" x14ac:dyDescent="0.3">
      <c r="A292" s="2" t="s">
        <v>280</v>
      </c>
      <c r="B292" s="2" t="s">
        <v>253</v>
      </c>
      <c r="C292" s="2" t="s">
        <v>17</v>
      </c>
      <c r="D292" s="2" t="s">
        <v>39</v>
      </c>
      <c r="E292" s="2" t="str">
        <f t="shared" si="8"/>
        <v>High Efficiency Chiller (Water cooled-centrifugal, 200 tons)_Hospitals</v>
      </c>
      <c r="F292" s="2" t="str">
        <f t="shared" si="9"/>
        <v>High Efficiency Chiller (water cooled)_OFFICE</v>
      </c>
    </row>
    <row r="293" spans="1:6" x14ac:dyDescent="0.3">
      <c r="A293" s="2" t="s">
        <v>280</v>
      </c>
      <c r="B293" s="2" t="s">
        <v>254</v>
      </c>
      <c r="C293" s="2" t="s">
        <v>17</v>
      </c>
      <c r="D293" s="2" t="s">
        <v>39</v>
      </c>
      <c r="E293" s="2" t="str">
        <f t="shared" si="8"/>
        <v>High Efficiency Chiller (Water cooled-centrifugal, 200 tons)_Institutional</v>
      </c>
      <c r="F293" s="2" t="str">
        <f t="shared" si="9"/>
        <v>High Efficiency Chiller (water cooled)_OFFICE</v>
      </c>
    </row>
    <row r="294" spans="1:6" x14ac:dyDescent="0.3">
      <c r="A294" s="2" t="s">
        <v>280</v>
      </c>
      <c r="B294" s="2" t="s">
        <v>255</v>
      </c>
      <c r="C294" s="2" t="s">
        <v>17</v>
      </c>
      <c r="D294" s="2" t="s">
        <v>39</v>
      </c>
      <c r="E294" s="2" t="str">
        <f t="shared" si="8"/>
        <v>High Efficiency Chiller (Water cooled-centrifugal, 200 tons)_Lodging/Hospitality</v>
      </c>
      <c r="F294" s="2" t="str">
        <f t="shared" si="9"/>
        <v>High Efficiency Chiller (water cooled)_OFFICE</v>
      </c>
    </row>
    <row r="295" spans="1:6" x14ac:dyDescent="0.3">
      <c r="A295" s="2" t="s">
        <v>280</v>
      </c>
      <c r="B295" s="2" t="s">
        <v>191</v>
      </c>
      <c r="C295" s="2" t="s">
        <v>17</v>
      </c>
      <c r="D295" s="2" t="s">
        <v>39</v>
      </c>
      <c r="E295" s="2" t="str">
        <f t="shared" si="8"/>
        <v>High Efficiency Chiller (Water cooled-centrifugal, 200 tons)_Miscellaneous</v>
      </c>
      <c r="F295" s="2" t="str">
        <f t="shared" si="9"/>
        <v>High Efficiency Chiller (water cooled)_OFFICE</v>
      </c>
    </row>
    <row r="296" spans="1:6" x14ac:dyDescent="0.3">
      <c r="A296" s="2" t="s">
        <v>280</v>
      </c>
      <c r="B296" s="2" t="s">
        <v>256</v>
      </c>
      <c r="C296" s="2" t="s">
        <v>17</v>
      </c>
      <c r="D296" s="2" t="s">
        <v>39</v>
      </c>
      <c r="E296" s="2" t="str">
        <f t="shared" si="8"/>
        <v>High Efficiency Chiller (Water cooled-centrifugal, 200 tons)_Offices</v>
      </c>
      <c r="F296" s="2" t="str">
        <f t="shared" si="9"/>
        <v>High Efficiency Chiller (water cooled)_OFFICE</v>
      </c>
    </row>
    <row r="297" spans="1:6" x14ac:dyDescent="0.3">
      <c r="A297" s="2" t="s">
        <v>280</v>
      </c>
      <c r="B297" s="2" t="s">
        <v>257</v>
      </c>
      <c r="C297" s="2" t="s">
        <v>17</v>
      </c>
      <c r="D297" s="2" t="s">
        <v>39</v>
      </c>
      <c r="E297" s="2" t="str">
        <f t="shared" si="8"/>
        <v>High Efficiency Chiller (Water cooled-centrifugal, 200 tons)_Restaurants</v>
      </c>
      <c r="F297" s="2" t="str">
        <f t="shared" si="9"/>
        <v>High Efficiency Chiller (water cooled)_OFFICE</v>
      </c>
    </row>
    <row r="298" spans="1:6" x14ac:dyDescent="0.3">
      <c r="A298" s="2" t="s">
        <v>280</v>
      </c>
      <c r="B298" s="2" t="s">
        <v>258</v>
      </c>
      <c r="C298" s="2" t="s">
        <v>17</v>
      </c>
      <c r="D298" s="2" t="s">
        <v>39</v>
      </c>
      <c r="E298" s="2" t="str">
        <f t="shared" si="8"/>
        <v>High Efficiency Chiller (Water cooled-centrifugal, 200 tons)_Retail</v>
      </c>
      <c r="F298" s="2" t="str">
        <f t="shared" si="9"/>
        <v>High Efficiency Chiller (water cooled)_OFFICE</v>
      </c>
    </row>
    <row r="299" spans="1:6" x14ac:dyDescent="0.3">
      <c r="A299" s="2" t="s">
        <v>280</v>
      </c>
      <c r="B299" s="2" t="s">
        <v>259</v>
      </c>
      <c r="C299" s="2" t="s">
        <v>17</v>
      </c>
      <c r="D299" s="2" t="s">
        <v>39</v>
      </c>
      <c r="E299" s="2" t="str">
        <f t="shared" si="8"/>
        <v>High Efficiency Chiller (Water cooled-centrifugal, 200 tons)_Schools K-12</v>
      </c>
      <c r="F299" s="2" t="str">
        <f t="shared" si="9"/>
        <v>High Efficiency Chiller (water cooled)_OFFICE</v>
      </c>
    </row>
    <row r="300" spans="1:6" x14ac:dyDescent="0.3">
      <c r="A300" s="2" t="s">
        <v>280</v>
      </c>
      <c r="B300" s="2" t="s">
        <v>260</v>
      </c>
      <c r="C300" s="2" t="s">
        <v>17</v>
      </c>
      <c r="D300" s="2" t="s">
        <v>39</v>
      </c>
      <c r="E300" s="2" t="str">
        <f t="shared" si="8"/>
        <v>High Efficiency Chiller (Water cooled-centrifugal, 200 tons)_Warehouse</v>
      </c>
      <c r="F300" s="2" t="str">
        <f t="shared" si="9"/>
        <v>High Efficiency Chiller (water cooled)_OFFICE</v>
      </c>
    </row>
    <row r="301" spans="1:6" x14ac:dyDescent="0.3">
      <c r="A301" s="2" t="s">
        <v>281</v>
      </c>
      <c r="B301" s="2" t="s">
        <v>249</v>
      </c>
      <c r="C301" s="2" t="s">
        <v>17</v>
      </c>
      <c r="D301" s="2" t="s">
        <v>39</v>
      </c>
      <c r="E301" s="2" t="str">
        <f t="shared" si="8"/>
        <v>High Efficiency Chiller (Water cooled-centrifugal, 500 tons)_Assembly</v>
      </c>
      <c r="F301" s="2" t="str">
        <f t="shared" si="9"/>
        <v>High Efficiency Chiller (water cooled)_OFFICE</v>
      </c>
    </row>
    <row r="302" spans="1:6" x14ac:dyDescent="0.3">
      <c r="A302" s="2" t="s">
        <v>281</v>
      </c>
      <c r="B302" s="2" t="s">
        <v>250</v>
      </c>
      <c r="C302" s="2" t="s">
        <v>17</v>
      </c>
      <c r="D302" s="2" t="s">
        <v>39</v>
      </c>
      <c r="E302" s="2" t="str">
        <f t="shared" si="8"/>
        <v>High Efficiency Chiller (Water cooled-centrifugal, 500 tons)_College and University</v>
      </c>
      <c r="F302" s="2" t="str">
        <f t="shared" si="9"/>
        <v>High Efficiency Chiller (water cooled)_OFFICE</v>
      </c>
    </row>
    <row r="303" spans="1:6" x14ac:dyDescent="0.3">
      <c r="A303" s="2" t="s">
        <v>281</v>
      </c>
      <c r="B303" s="2" t="s">
        <v>251</v>
      </c>
      <c r="C303" s="2" t="s">
        <v>17</v>
      </c>
      <c r="D303" s="2" t="s">
        <v>39</v>
      </c>
      <c r="E303" s="2" t="str">
        <f t="shared" si="8"/>
        <v>High Efficiency Chiller (Water cooled-centrifugal, 500 tons)_Grocery</v>
      </c>
      <c r="F303" s="2" t="str">
        <f t="shared" si="9"/>
        <v>High Efficiency Chiller (water cooled)_OFFICE</v>
      </c>
    </row>
    <row r="304" spans="1:6" x14ac:dyDescent="0.3">
      <c r="A304" s="2" t="s">
        <v>281</v>
      </c>
      <c r="B304" s="2" t="s">
        <v>252</v>
      </c>
      <c r="C304" s="2" t="s">
        <v>17</v>
      </c>
      <c r="D304" s="2" t="s">
        <v>39</v>
      </c>
      <c r="E304" s="2" t="str">
        <f t="shared" si="8"/>
        <v>High Efficiency Chiller (Water cooled-centrifugal, 500 tons)_Healthcare</v>
      </c>
      <c r="F304" s="2" t="str">
        <f t="shared" si="9"/>
        <v>High Efficiency Chiller (water cooled)_OFFICE</v>
      </c>
    </row>
    <row r="305" spans="1:6" x14ac:dyDescent="0.3">
      <c r="A305" s="2" t="s">
        <v>281</v>
      </c>
      <c r="B305" s="2" t="s">
        <v>253</v>
      </c>
      <c r="C305" s="2" t="s">
        <v>17</v>
      </c>
      <c r="D305" s="2" t="s">
        <v>39</v>
      </c>
      <c r="E305" s="2" t="str">
        <f t="shared" si="8"/>
        <v>High Efficiency Chiller (Water cooled-centrifugal, 500 tons)_Hospitals</v>
      </c>
      <c r="F305" s="2" t="str">
        <f t="shared" si="9"/>
        <v>High Efficiency Chiller (water cooled)_OFFICE</v>
      </c>
    </row>
    <row r="306" spans="1:6" x14ac:dyDescent="0.3">
      <c r="A306" s="2" t="s">
        <v>281</v>
      </c>
      <c r="B306" s="2" t="s">
        <v>254</v>
      </c>
      <c r="C306" s="2" t="s">
        <v>17</v>
      </c>
      <c r="D306" s="2" t="s">
        <v>39</v>
      </c>
      <c r="E306" s="2" t="str">
        <f t="shared" si="8"/>
        <v>High Efficiency Chiller (Water cooled-centrifugal, 500 tons)_Institutional</v>
      </c>
      <c r="F306" s="2" t="str">
        <f t="shared" si="9"/>
        <v>High Efficiency Chiller (water cooled)_OFFICE</v>
      </c>
    </row>
    <row r="307" spans="1:6" x14ac:dyDescent="0.3">
      <c r="A307" s="2" t="s">
        <v>281</v>
      </c>
      <c r="B307" s="2" t="s">
        <v>255</v>
      </c>
      <c r="C307" s="2" t="s">
        <v>17</v>
      </c>
      <c r="D307" s="2" t="s">
        <v>39</v>
      </c>
      <c r="E307" s="2" t="str">
        <f t="shared" si="8"/>
        <v>High Efficiency Chiller (Water cooled-centrifugal, 500 tons)_Lodging/Hospitality</v>
      </c>
      <c r="F307" s="2" t="str">
        <f t="shared" si="9"/>
        <v>High Efficiency Chiller (water cooled)_OFFICE</v>
      </c>
    </row>
    <row r="308" spans="1:6" x14ac:dyDescent="0.3">
      <c r="A308" s="2" t="s">
        <v>281</v>
      </c>
      <c r="B308" s="2" t="s">
        <v>191</v>
      </c>
      <c r="C308" s="2" t="s">
        <v>17</v>
      </c>
      <c r="D308" s="2" t="s">
        <v>39</v>
      </c>
      <c r="E308" s="2" t="str">
        <f t="shared" si="8"/>
        <v>High Efficiency Chiller (Water cooled-centrifugal, 500 tons)_Miscellaneous</v>
      </c>
      <c r="F308" s="2" t="str">
        <f t="shared" si="9"/>
        <v>High Efficiency Chiller (water cooled)_OFFICE</v>
      </c>
    </row>
    <row r="309" spans="1:6" x14ac:dyDescent="0.3">
      <c r="A309" s="2" t="s">
        <v>281</v>
      </c>
      <c r="B309" s="2" t="s">
        <v>256</v>
      </c>
      <c r="C309" s="2" t="s">
        <v>17</v>
      </c>
      <c r="D309" s="2" t="s">
        <v>39</v>
      </c>
      <c r="E309" s="2" t="str">
        <f t="shared" si="8"/>
        <v>High Efficiency Chiller (Water cooled-centrifugal, 500 tons)_Offices</v>
      </c>
      <c r="F309" s="2" t="str">
        <f t="shared" si="9"/>
        <v>High Efficiency Chiller (water cooled)_OFFICE</v>
      </c>
    </row>
    <row r="310" spans="1:6" x14ac:dyDescent="0.3">
      <c r="A310" s="2" t="s">
        <v>281</v>
      </c>
      <c r="B310" s="2" t="s">
        <v>257</v>
      </c>
      <c r="C310" s="2" t="s">
        <v>17</v>
      </c>
      <c r="D310" s="2" t="s">
        <v>39</v>
      </c>
      <c r="E310" s="2" t="str">
        <f t="shared" si="8"/>
        <v>High Efficiency Chiller (Water cooled-centrifugal, 500 tons)_Restaurants</v>
      </c>
      <c r="F310" s="2" t="str">
        <f t="shared" si="9"/>
        <v>High Efficiency Chiller (water cooled)_OFFICE</v>
      </c>
    </row>
    <row r="311" spans="1:6" x14ac:dyDescent="0.3">
      <c r="A311" s="2" t="s">
        <v>281</v>
      </c>
      <c r="B311" s="2" t="s">
        <v>258</v>
      </c>
      <c r="C311" s="2" t="s">
        <v>17</v>
      </c>
      <c r="D311" s="2" t="s">
        <v>39</v>
      </c>
      <c r="E311" s="2" t="str">
        <f t="shared" si="8"/>
        <v>High Efficiency Chiller (Water cooled-centrifugal, 500 tons)_Retail</v>
      </c>
      <c r="F311" s="2" t="str">
        <f t="shared" si="9"/>
        <v>High Efficiency Chiller (water cooled)_OFFICE</v>
      </c>
    </row>
    <row r="312" spans="1:6" x14ac:dyDescent="0.3">
      <c r="A312" s="2" t="s">
        <v>281</v>
      </c>
      <c r="B312" s="2" t="s">
        <v>259</v>
      </c>
      <c r="C312" s="2" t="s">
        <v>17</v>
      </c>
      <c r="D312" s="2" t="s">
        <v>39</v>
      </c>
      <c r="E312" s="2" t="str">
        <f t="shared" si="8"/>
        <v>High Efficiency Chiller (Water cooled-centrifugal, 500 tons)_Schools K-12</v>
      </c>
      <c r="F312" s="2" t="str">
        <f t="shared" si="9"/>
        <v>High Efficiency Chiller (water cooled)_OFFICE</v>
      </c>
    </row>
    <row r="313" spans="1:6" x14ac:dyDescent="0.3">
      <c r="A313" s="2" t="s">
        <v>281</v>
      </c>
      <c r="B313" s="2" t="s">
        <v>260</v>
      </c>
      <c r="C313" s="2" t="s">
        <v>17</v>
      </c>
      <c r="D313" s="2" t="s">
        <v>39</v>
      </c>
      <c r="E313" s="2" t="str">
        <f t="shared" si="8"/>
        <v>High Efficiency Chiller (Water cooled-centrifugal, 500 tons)_Warehouse</v>
      </c>
      <c r="F313" s="2" t="str">
        <f t="shared" si="9"/>
        <v>High Efficiency Chiller (water cooled)_OFFICE</v>
      </c>
    </row>
    <row r="314" spans="1:6" x14ac:dyDescent="0.3">
      <c r="A314" s="2" t="s">
        <v>282</v>
      </c>
      <c r="B314" s="2" t="s">
        <v>249</v>
      </c>
      <c r="C314" s="2" t="s">
        <v>17</v>
      </c>
      <c r="D314" s="2" t="s">
        <v>39</v>
      </c>
      <c r="E314" s="2" t="str">
        <f t="shared" si="8"/>
        <v>High Efficiency Chiller (Water cooled-positive displacement, 100 tons)_Assembly</v>
      </c>
      <c r="F314" s="2" t="str">
        <f t="shared" si="9"/>
        <v>High Efficiency Chiller (water cooled)_OFFICE</v>
      </c>
    </row>
    <row r="315" spans="1:6" x14ac:dyDescent="0.3">
      <c r="A315" s="2" t="s">
        <v>282</v>
      </c>
      <c r="B315" s="2" t="s">
        <v>250</v>
      </c>
      <c r="C315" s="2" t="s">
        <v>17</v>
      </c>
      <c r="D315" s="2" t="s">
        <v>39</v>
      </c>
      <c r="E315" s="2" t="str">
        <f t="shared" si="8"/>
        <v>High Efficiency Chiller (Water cooled-positive displacement, 100 tons)_College and University</v>
      </c>
      <c r="F315" s="2" t="str">
        <f t="shared" si="9"/>
        <v>High Efficiency Chiller (water cooled)_OFFICE</v>
      </c>
    </row>
    <row r="316" spans="1:6" x14ac:dyDescent="0.3">
      <c r="A316" s="2" t="s">
        <v>282</v>
      </c>
      <c r="B316" s="2" t="s">
        <v>251</v>
      </c>
      <c r="C316" s="2" t="s">
        <v>17</v>
      </c>
      <c r="D316" s="2" t="s">
        <v>39</v>
      </c>
      <c r="E316" s="2" t="str">
        <f t="shared" si="8"/>
        <v>High Efficiency Chiller (Water cooled-positive displacement, 100 tons)_Grocery</v>
      </c>
      <c r="F316" s="2" t="str">
        <f t="shared" si="9"/>
        <v>High Efficiency Chiller (water cooled)_OFFICE</v>
      </c>
    </row>
    <row r="317" spans="1:6" x14ac:dyDescent="0.3">
      <c r="A317" s="2" t="s">
        <v>282</v>
      </c>
      <c r="B317" s="2" t="s">
        <v>252</v>
      </c>
      <c r="C317" s="2" t="s">
        <v>17</v>
      </c>
      <c r="D317" s="2" t="s">
        <v>39</v>
      </c>
      <c r="E317" s="2" t="str">
        <f t="shared" si="8"/>
        <v>High Efficiency Chiller (Water cooled-positive displacement, 100 tons)_Healthcare</v>
      </c>
      <c r="F317" s="2" t="str">
        <f t="shared" si="9"/>
        <v>High Efficiency Chiller (water cooled)_OFFICE</v>
      </c>
    </row>
    <row r="318" spans="1:6" x14ac:dyDescent="0.3">
      <c r="A318" s="2" t="s">
        <v>282</v>
      </c>
      <c r="B318" s="2" t="s">
        <v>253</v>
      </c>
      <c r="C318" s="2" t="s">
        <v>17</v>
      </c>
      <c r="D318" s="2" t="s">
        <v>39</v>
      </c>
      <c r="E318" s="2" t="str">
        <f t="shared" si="8"/>
        <v>High Efficiency Chiller (Water cooled-positive displacement, 100 tons)_Hospitals</v>
      </c>
      <c r="F318" s="2" t="str">
        <f t="shared" si="9"/>
        <v>High Efficiency Chiller (water cooled)_OFFICE</v>
      </c>
    </row>
    <row r="319" spans="1:6" x14ac:dyDescent="0.3">
      <c r="A319" s="2" t="s">
        <v>282</v>
      </c>
      <c r="B319" s="2" t="s">
        <v>254</v>
      </c>
      <c r="C319" s="2" t="s">
        <v>17</v>
      </c>
      <c r="D319" s="2" t="s">
        <v>39</v>
      </c>
      <c r="E319" s="2" t="str">
        <f t="shared" si="8"/>
        <v>High Efficiency Chiller (Water cooled-positive displacement, 100 tons)_Institutional</v>
      </c>
      <c r="F319" s="2" t="str">
        <f t="shared" si="9"/>
        <v>High Efficiency Chiller (water cooled)_OFFICE</v>
      </c>
    </row>
    <row r="320" spans="1:6" x14ac:dyDescent="0.3">
      <c r="A320" s="2" t="s">
        <v>282</v>
      </c>
      <c r="B320" s="2" t="s">
        <v>255</v>
      </c>
      <c r="C320" s="2" t="s">
        <v>17</v>
      </c>
      <c r="D320" s="2" t="s">
        <v>39</v>
      </c>
      <c r="E320" s="2" t="str">
        <f t="shared" si="8"/>
        <v>High Efficiency Chiller (Water cooled-positive displacement, 100 tons)_Lodging/Hospitality</v>
      </c>
      <c r="F320" s="2" t="str">
        <f t="shared" si="9"/>
        <v>High Efficiency Chiller (water cooled)_OFFICE</v>
      </c>
    </row>
    <row r="321" spans="1:6" x14ac:dyDescent="0.3">
      <c r="A321" s="2" t="s">
        <v>282</v>
      </c>
      <c r="B321" s="2" t="s">
        <v>191</v>
      </c>
      <c r="C321" s="2" t="s">
        <v>17</v>
      </c>
      <c r="D321" s="2" t="s">
        <v>39</v>
      </c>
      <c r="E321" s="2" t="str">
        <f t="shared" si="8"/>
        <v>High Efficiency Chiller (Water cooled-positive displacement, 100 tons)_Miscellaneous</v>
      </c>
      <c r="F321" s="2" t="str">
        <f t="shared" si="9"/>
        <v>High Efficiency Chiller (water cooled)_OFFICE</v>
      </c>
    </row>
    <row r="322" spans="1:6" x14ac:dyDescent="0.3">
      <c r="A322" s="2" t="s">
        <v>282</v>
      </c>
      <c r="B322" s="2" t="s">
        <v>256</v>
      </c>
      <c r="C322" s="2" t="s">
        <v>17</v>
      </c>
      <c r="D322" s="2" t="s">
        <v>39</v>
      </c>
      <c r="E322" s="2" t="str">
        <f t="shared" si="8"/>
        <v>High Efficiency Chiller (Water cooled-positive displacement, 100 tons)_Offices</v>
      </c>
      <c r="F322" s="2" t="str">
        <f t="shared" si="9"/>
        <v>High Efficiency Chiller (water cooled)_OFFICE</v>
      </c>
    </row>
    <row r="323" spans="1:6" x14ac:dyDescent="0.3">
      <c r="A323" s="2" t="s">
        <v>282</v>
      </c>
      <c r="B323" s="2" t="s">
        <v>257</v>
      </c>
      <c r="C323" s="2" t="s">
        <v>17</v>
      </c>
      <c r="D323" s="2" t="s">
        <v>39</v>
      </c>
      <c r="E323" s="2" t="str">
        <f t="shared" ref="E323:E386" si="10">A323&amp;"_"&amp;B323</f>
        <v>High Efficiency Chiller (Water cooled-positive displacement, 100 tons)_Restaurants</v>
      </c>
      <c r="F323" s="2" t="str">
        <f t="shared" ref="F323:F386" si="11">C323&amp;"_"&amp;D323</f>
        <v>High Efficiency Chiller (water cooled)_OFFICE</v>
      </c>
    </row>
    <row r="324" spans="1:6" x14ac:dyDescent="0.3">
      <c r="A324" s="2" t="s">
        <v>282</v>
      </c>
      <c r="B324" s="2" t="s">
        <v>258</v>
      </c>
      <c r="C324" s="2" t="s">
        <v>17</v>
      </c>
      <c r="D324" s="2" t="s">
        <v>39</v>
      </c>
      <c r="E324" s="2" t="str">
        <f t="shared" si="10"/>
        <v>High Efficiency Chiller (Water cooled-positive displacement, 100 tons)_Retail</v>
      </c>
      <c r="F324" s="2" t="str">
        <f t="shared" si="11"/>
        <v>High Efficiency Chiller (water cooled)_OFFICE</v>
      </c>
    </row>
    <row r="325" spans="1:6" x14ac:dyDescent="0.3">
      <c r="A325" s="2" t="s">
        <v>282</v>
      </c>
      <c r="B325" s="2" t="s">
        <v>259</v>
      </c>
      <c r="C325" s="2" t="s">
        <v>17</v>
      </c>
      <c r="D325" s="2" t="s">
        <v>39</v>
      </c>
      <c r="E325" s="2" t="str">
        <f t="shared" si="10"/>
        <v>High Efficiency Chiller (Water cooled-positive displacement, 100 tons)_Schools K-12</v>
      </c>
      <c r="F325" s="2" t="str">
        <f t="shared" si="11"/>
        <v>High Efficiency Chiller (water cooled)_OFFICE</v>
      </c>
    </row>
    <row r="326" spans="1:6" x14ac:dyDescent="0.3">
      <c r="A326" s="2" t="s">
        <v>282</v>
      </c>
      <c r="B326" s="2" t="s">
        <v>260</v>
      </c>
      <c r="C326" s="2" t="s">
        <v>17</v>
      </c>
      <c r="D326" s="2" t="s">
        <v>39</v>
      </c>
      <c r="E326" s="2" t="str">
        <f t="shared" si="10"/>
        <v>High Efficiency Chiller (Water cooled-positive displacement, 100 tons)_Warehouse</v>
      </c>
      <c r="F326" s="2" t="str">
        <f t="shared" si="11"/>
        <v>High Efficiency Chiller (water cooled)_OFFICE</v>
      </c>
    </row>
    <row r="327" spans="1:6" x14ac:dyDescent="0.3">
      <c r="A327" s="2" t="s">
        <v>283</v>
      </c>
      <c r="B327" s="2" t="s">
        <v>249</v>
      </c>
      <c r="C327" s="2" t="s">
        <v>17</v>
      </c>
      <c r="D327" s="2" t="s">
        <v>39</v>
      </c>
      <c r="E327" s="2" t="str">
        <f t="shared" si="10"/>
        <v>High Efficiency Chiller (Water cooled-positive displacement, 300 tons)_Assembly</v>
      </c>
      <c r="F327" s="2" t="str">
        <f t="shared" si="11"/>
        <v>High Efficiency Chiller (water cooled)_OFFICE</v>
      </c>
    </row>
    <row r="328" spans="1:6" x14ac:dyDescent="0.3">
      <c r="A328" s="2" t="s">
        <v>283</v>
      </c>
      <c r="B328" s="2" t="s">
        <v>250</v>
      </c>
      <c r="C328" s="2" t="s">
        <v>17</v>
      </c>
      <c r="D328" s="2" t="s">
        <v>39</v>
      </c>
      <c r="E328" s="2" t="str">
        <f t="shared" si="10"/>
        <v>High Efficiency Chiller (Water cooled-positive displacement, 300 tons)_College and University</v>
      </c>
      <c r="F328" s="2" t="str">
        <f t="shared" si="11"/>
        <v>High Efficiency Chiller (water cooled)_OFFICE</v>
      </c>
    </row>
    <row r="329" spans="1:6" x14ac:dyDescent="0.3">
      <c r="A329" s="2" t="s">
        <v>283</v>
      </c>
      <c r="B329" s="2" t="s">
        <v>251</v>
      </c>
      <c r="C329" s="2" t="s">
        <v>17</v>
      </c>
      <c r="D329" s="2" t="s">
        <v>39</v>
      </c>
      <c r="E329" s="2" t="str">
        <f t="shared" si="10"/>
        <v>High Efficiency Chiller (Water cooled-positive displacement, 300 tons)_Grocery</v>
      </c>
      <c r="F329" s="2" t="str">
        <f t="shared" si="11"/>
        <v>High Efficiency Chiller (water cooled)_OFFICE</v>
      </c>
    </row>
    <row r="330" spans="1:6" x14ac:dyDescent="0.3">
      <c r="A330" s="2" t="s">
        <v>283</v>
      </c>
      <c r="B330" s="2" t="s">
        <v>252</v>
      </c>
      <c r="C330" s="2" t="s">
        <v>17</v>
      </c>
      <c r="D330" s="2" t="s">
        <v>39</v>
      </c>
      <c r="E330" s="2" t="str">
        <f t="shared" si="10"/>
        <v>High Efficiency Chiller (Water cooled-positive displacement, 300 tons)_Healthcare</v>
      </c>
      <c r="F330" s="2" t="str">
        <f t="shared" si="11"/>
        <v>High Efficiency Chiller (water cooled)_OFFICE</v>
      </c>
    </row>
    <row r="331" spans="1:6" x14ac:dyDescent="0.3">
      <c r="A331" s="2" t="s">
        <v>283</v>
      </c>
      <c r="B331" s="2" t="s">
        <v>253</v>
      </c>
      <c r="C331" s="2" t="s">
        <v>17</v>
      </c>
      <c r="D331" s="2" t="s">
        <v>39</v>
      </c>
      <c r="E331" s="2" t="str">
        <f t="shared" si="10"/>
        <v>High Efficiency Chiller (Water cooled-positive displacement, 300 tons)_Hospitals</v>
      </c>
      <c r="F331" s="2" t="str">
        <f t="shared" si="11"/>
        <v>High Efficiency Chiller (water cooled)_OFFICE</v>
      </c>
    </row>
    <row r="332" spans="1:6" x14ac:dyDescent="0.3">
      <c r="A332" s="2" t="s">
        <v>283</v>
      </c>
      <c r="B332" s="2" t="s">
        <v>254</v>
      </c>
      <c r="C332" s="2" t="s">
        <v>17</v>
      </c>
      <c r="D332" s="2" t="s">
        <v>39</v>
      </c>
      <c r="E332" s="2" t="str">
        <f t="shared" si="10"/>
        <v>High Efficiency Chiller (Water cooled-positive displacement, 300 tons)_Institutional</v>
      </c>
      <c r="F332" s="2" t="str">
        <f t="shared" si="11"/>
        <v>High Efficiency Chiller (water cooled)_OFFICE</v>
      </c>
    </row>
    <row r="333" spans="1:6" x14ac:dyDescent="0.3">
      <c r="A333" s="2" t="s">
        <v>283</v>
      </c>
      <c r="B333" s="2" t="s">
        <v>255</v>
      </c>
      <c r="C333" s="2" t="s">
        <v>17</v>
      </c>
      <c r="D333" s="2" t="s">
        <v>39</v>
      </c>
      <c r="E333" s="2" t="str">
        <f t="shared" si="10"/>
        <v>High Efficiency Chiller (Water cooled-positive displacement, 300 tons)_Lodging/Hospitality</v>
      </c>
      <c r="F333" s="2" t="str">
        <f t="shared" si="11"/>
        <v>High Efficiency Chiller (water cooled)_OFFICE</v>
      </c>
    </row>
    <row r="334" spans="1:6" x14ac:dyDescent="0.3">
      <c r="A334" s="2" t="s">
        <v>283</v>
      </c>
      <c r="B334" s="2" t="s">
        <v>191</v>
      </c>
      <c r="C334" s="2" t="s">
        <v>17</v>
      </c>
      <c r="D334" s="2" t="s">
        <v>39</v>
      </c>
      <c r="E334" s="2" t="str">
        <f t="shared" si="10"/>
        <v>High Efficiency Chiller (Water cooled-positive displacement, 300 tons)_Miscellaneous</v>
      </c>
      <c r="F334" s="2" t="str">
        <f t="shared" si="11"/>
        <v>High Efficiency Chiller (water cooled)_OFFICE</v>
      </c>
    </row>
    <row r="335" spans="1:6" x14ac:dyDescent="0.3">
      <c r="A335" s="2" t="s">
        <v>283</v>
      </c>
      <c r="B335" s="2" t="s">
        <v>256</v>
      </c>
      <c r="C335" s="2" t="s">
        <v>17</v>
      </c>
      <c r="D335" s="2" t="s">
        <v>39</v>
      </c>
      <c r="E335" s="2" t="str">
        <f t="shared" si="10"/>
        <v>High Efficiency Chiller (Water cooled-positive displacement, 300 tons)_Offices</v>
      </c>
      <c r="F335" s="2" t="str">
        <f t="shared" si="11"/>
        <v>High Efficiency Chiller (water cooled)_OFFICE</v>
      </c>
    </row>
    <row r="336" spans="1:6" x14ac:dyDescent="0.3">
      <c r="A336" s="2" t="s">
        <v>283</v>
      </c>
      <c r="B336" s="2" t="s">
        <v>257</v>
      </c>
      <c r="C336" s="2" t="s">
        <v>17</v>
      </c>
      <c r="D336" s="2" t="s">
        <v>39</v>
      </c>
      <c r="E336" s="2" t="str">
        <f t="shared" si="10"/>
        <v>High Efficiency Chiller (Water cooled-positive displacement, 300 tons)_Restaurants</v>
      </c>
      <c r="F336" s="2" t="str">
        <f t="shared" si="11"/>
        <v>High Efficiency Chiller (water cooled)_OFFICE</v>
      </c>
    </row>
    <row r="337" spans="1:6" x14ac:dyDescent="0.3">
      <c r="A337" s="2" t="s">
        <v>283</v>
      </c>
      <c r="B337" s="2" t="s">
        <v>258</v>
      </c>
      <c r="C337" s="2" t="s">
        <v>17</v>
      </c>
      <c r="D337" s="2" t="s">
        <v>39</v>
      </c>
      <c r="E337" s="2" t="str">
        <f t="shared" si="10"/>
        <v>High Efficiency Chiller (Water cooled-positive displacement, 300 tons)_Retail</v>
      </c>
      <c r="F337" s="2" t="str">
        <f t="shared" si="11"/>
        <v>High Efficiency Chiller (water cooled)_OFFICE</v>
      </c>
    </row>
    <row r="338" spans="1:6" x14ac:dyDescent="0.3">
      <c r="A338" s="2" t="s">
        <v>283</v>
      </c>
      <c r="B338" s="2" t="s">
        <v>259</v>
      </c>
      <c r="C338" s="2" t="s">
        <v>17</v>
      </c>
      <c r="D338" s="2" t="s">
        <v>39</v>
      </c>
      <c r="E338" s="2" t="str">
        <f t="shared" si="10"/>
        <v>High Efficiency Chiller (Water cooled-positive displacement, 300 tons)_Schools K-12</v>
      </c>
      <c r="F338" s="2" t="str">
        <f t="shared" si="11"/>
        <v>High Efficiency Chiller (water cooled)_OFFICE</v>
      </c>
    </row>
    <row r="339" spans="1:6" x14ac:dyDescent="0.3">
      <c r="A339" s="2" t="s">
        <v>283</v>
      </c>
      <c r="B339" s="2" t="s">
        <v>260</v>
      </c>
      <c r="C339" s="2" t="s">
        <v>17</v>
      </c>
      <c r="D339" s="2" t="s">
        <v>39</v>
      </c>
      <c r="E339" s="2" t="str">
        <f t="shared" si="10"/>
        <v>High Efficiency Chiller (Water cooled-positive displacement, 300 tons)_Warehouse</v>
      </c>
      <c r="F339" s="2" t="str">
        <f t="shared" si="11"/>
        <v>High Efficiency Chiller (water cooled)_OFFICE</v>
      </c>
    </row>
    <row r="340" spans="1:6" x14ac:dyDescent="0.3">
      <c r="A340" s="2" t="s">
        <v>284</v>
      </c>
      <c r="B340" s="2" t="s">
        <v>249</v>
      </c>
      <c r="C340" s="2" t="s">
        <v>201</v>
      </c>
      <c r="D340" s="2" t="s">
        <v>18</v>
      </c>
      <c r="E340" s="2" t="str">
        <f t="shared" si="10"/>
        <v>High Efficiency Data Center Cooling_Assembly</v>
      </c>
      <c r="F340" s="2" t="str">
        <f t="shared" si="11"/>
        <v>Active chilled beam cooling_DATACENTER</v>
      </c>
    </row>
    <row r="341" spans="1:6" x14ac:dyDescent="0.3">
      <c r="A341" s="2" t="s">
        <v>284</v>
      </c>
      <c r="B341" s="2" t="s">
        <v>250</v>
      </c>
      <c r="C341" s="2" t="s">
        <v>201</v>
      </c>
      <c r="D341" s="2" t="s">
        <v>18</v>
      </c>
      <c r="E341" s="2" t="str">
        <f t="shared" si="10"/>
        <v>High Efficiency Data Center Cooling_College and University</v>
      </c>
      <c r="F341" s="2" t="str">
        <f t="shared" si="11"/>
        <v>Active chilled beam cooling_DATACENTER</v>
      </c>
    </row>
    <row r="342" spans="1:6" x14ac:dyDescent="0.3">
      <c r="A342" s="2" t="s">
        <v>284</v>
      </c>
      <c r="B342" s="2" t="s">
        <v>251</v>
      </c>
      <c r="C342" s="2" t="s">
        <v>201</v>
      </c>
      <c r="D342" s="2" t="s">
        <v>18</v>
      </c>
      <c r="E342" s="2" t="str">
        <f t="shared" si="10"/>
        <v>High Efficiency Data Center Cooling_Grocery</v>
      </c>
      <c r="F342" s="2" t="str">
        <f t="shared" si="11"/>
        <v>Active chilled beam cooling_DATACENTER</v>
      </c>
    </row>
    <row r="343" spans="1:6" x14ac:dyDescent="0.3">
      <c r="A343" s="2" t="s">
        <v>284</v>
      </c>
      <c r="B343" s="2" t="s">
        <v>252</v>
      </c>
      <c r="C343" s="2" t="s">
        <v>201</v>
      </c>
      <c r="D343" s="2" t="s">
        <v>18</v>
      </c>
      <c r="E343" s="2" t="str">
        <f t="shared" si="10"/>
        <v>High Efficiency Data Center Cooling_Healthcare</v>
      </c>
      <c r="F343" s="2" t="str">
        <f t="shared" si="11"/>
        <v>Active chilled beam cooling_DATACENTER</v>
      </c>
    </row>
    <row r="344" spans="1:6" x14ac:dyDescent="0.3">
      <c r="A344" s="2" t="s">
        <v>284</v>
      </c>
      <c r="B344" s="2" t="s">
        <v>253</v>
      </c>
      <c r="C344" s="2" t="s">
        <v>201</v>
      </c>
      <c r="D344" s="2" t="s">
        <v>18</v>
      </c>
      <c r="E344" s="2" t="str">
        <f t="shared" si="10"/>
        <v>High Efficiency Data Center Cooling_Hospitals</v>
      </c>
      <c r="F344" s="2" t="str">
        <f t="shared" si="11"/>
        <v>Active chilled beam cooling_DATACENTER</v>
      </c>
    </row>
    <row r="345" spans="1:6" x14ac:dyDescent="0.3">
      <c r="A345" s="2" t="s">
        <v>284</v>
      </c>
      <c r="B345" s="2" t="s">
        <v>254</v>
      </c>
      <c r="C345" s="2" t="s">
        <v>201</v>
      </c>
      <c r="D345" s="2" t="s">
        <v>18</v>
      </c>
      <c r="E345" s="2" t="str">
        <f t="shared" si="10"/>
        <v>High Efficiency Data Center Cooling_Institutional</v>
      </c>
      <c r="F345" s="2" t="str">
        <f t="shared" si="11"/>
        <v>Active chilled beam cooling_DATACENTER</v>
      </c>
    </row>
    <row r="346" spans="1:6" x14ac:dyDescent="0.3">
      <c r="A346" s="2" t="s">
        <v>284</v>
      </c>
      <c r="B346" s="2" t="s">
        <v>255</v>
      </c>
      <c r="C346" s="2" t="s">
        <v>201</v>
      </c>
      <c r="D346" s="2" t="s">
        <v>18</v>
      </c>
      <c r="E346" s="2" t="str">
        <f t="shared" si="10"/>
        <v>High Efficiency Data Center Cooling_Lodging/Hospitality</v>
      </c>
      <c r="F346" s="2" t="str">
        <f t="shared" si="11"/>
        <v>Active chilled beam cooling_DATACENTER</v>
      </c>
    </row>
    <row r="347" spans="1:6" x14ac:dyDescent="0.3">
      <c r="A347" s="2" t="s">
        <v>284</v>
      </c>
      <c r="B347" s="2" t="s">
        <v>191</v>
      </c>
      <c r="C347" s="2" t="s">
        <v>201</v>
      </c>
      <c r="D347" s="2" t="s">
        <v>18</v>
      </c>
      <c r="E347" s="2" t="str">
        <f t="shared" si="10"/>
        <v>High Efficiency Data Center Cooling_Miscellaneous</v>
      </c>
      <c r="F347" s="2" t="str">
        <f t="shared" si="11"/>
        <v>Active chilled beam cooling_DATACENTER</v>
      </c>
    </row>
    <row r="348" spans="1:6" x14ac:dyDescent="0.3">
      <c r="A348" s="2" t="s">
        <v>284</v>
      </c>
      <c r="B348" s="2" t="s">
        <v>256</v>
      </c>
      <c r="C348" s="2" t="s">
        <v>201</v>
      </c>
      <c r="D348" s="2" t="s">
        <v>18</v>
      </c>
      <c r="E348" s="2" t="str">
        <f t="shared" si="10"/>
        <v>High Efficiency Data Center Cooling_Offices</v>
      </c>
      <c r="F348" s="2" t="str">
        <f t="shared" si="11"/>
        <v>Active chilled beam cooling_DATACENTER</v>
      </c>
    </row>
    <row r="349" spans="1:6" x14ac:dyDescent="0.3">
      <c r="A349" s="2" t="s">
        <v>284</v>
      </c>
      <c r="B349" s="2" t="s">
        <v>257</v>
      </c>
      <c r="C349" s="2" t="s">
        <v>201</v>
      </c>
      <c r="D349" s="2" t="s">
        <v>18</v>
      </c>
      <c r="E349" s="2" t="str">
        <f t="shared" si="10"/>
        <v>High Efficiency Data Center Cooling_Restaurants</v>
      </c>
      <c r="F349" s="2" t="str">
        <f t="shared" si="11"/>
        <v>Active chilled beam cooling_DATACENTER</v>
      </c>
    </row>
    <row r="350" spans="1:6" x14ac:dyDescent="0.3">
      <c r="A350" s="2" t="s">
        <v>284</v>
      </c>
      <c r="B350" s="2" t="s">
        <v>258</v>
      </c>
      <c r="C350" s="2" t="s">
        <v>201</v>
      </c>
      <c r="D350" s="2" t="s">
        <v>18</v>
      </c>
      <c r="E350" s="2" t="str">
        <f t="shared" si="10"/>
        <v>High Efficiency Data Center Cooling_Retail</v>
      </c>
      <c r="F350" s="2" t="str">
        <f t="shared" si="11"/>
        <v>Active chilled beam cooling_DATACENTER</v>
      </c>
    </row>
    <row r="351" spans="1:6" x14ac:dyDescent="0.3">
      <c r="A351" s="2" t="s">
        <v>284</v>
      </c>
      <c r="B351" s="2" t="s">
        <v>259</v>
      </c>
      <c r="C351" s="2" t="s">
        <v>201</v>
      </c>
      <c r="D351" s="2" t="s">
        <v>18</v>
      </c>
      <c r="E351" s="2" t="str">
        <f t="shared" si="10"/>
        <v>High Efficiency Data Center Cooling_Schools K-12</v>
      </c>
      <c r="F351" s="2" t="str">
        <f t="shared" si="11"/>
        <v>Active chilled beam cooling_DATACENTER</v>
      </c>
    </row>
    <row r="352" spans="1:6" x14ac:dyDescent="0.3">
      <c r="A352" s="2" t="s">
        <v>284</v>
      </c>
      <c r="B352" s="2" t="s">
        <v>260</v>
      </c>
      <c r="C352" s="2" t="s">
        <v>201</v>
      </c>
      <c r="D352" s="2" t="s">
        <v>18</v>
      </c>
      <c r="E352" s="2" t="str">
        <f t="shared" si="10"/>
        <v>High Efficiency Data Center Cooling_Warehouse</v>
      </c>
      <c r="F352" s="2" t="str">
        <f t="shared" si="11"/>
        <v>Active chilled beam cooling_DATACENTER</v>
      </c>
    </row>
    <row r="353" spans="1:6" x14ac:dyDescent="0.3">
      <c r="A353" s="2" t="s">
        <v>285</v>
      </c>
      <c r="B353" s="2" t="s">
        <v>249</v>
      </c>
      <c r="C353" s="2" t="s">
        <v>195</v>
      </c>
      <c r="D353" s="2" t="s">
        <v>57</v>
      </c>
      <c r="E353" s="2" t="str">
        <f t="shared" si="10"/>
        <v>High Efficiency DX 135k- less than 240k BTU_Assembly</v>
      </c>
      <c r="F353" s="2" t="str">
        <f t="shared" si="11"/>
        <v>High Efficiency Heat Pump - Air Cooled 14 SEER_SMALL OFFICE</v>
      </c>
    </row>
    <row r="354" spans="1:6" x14ac:dyDescent="0.3">
      <c r="A354" s="2" t="s">
        <v>285</v>
      </c>
      <c r="B354" s="2" t="s">
        <v>250</v>
      </c>
      <c r="C354" s="2" t="s">
        <v>195</v>
      </c>
      <c r="D354" s="2" t="s">
        <v>57</v>
      </c>
      <c r="E354" s="2" t="str">
        <f t="shared" si="10"/>
        <v>High Efficiency DX 135k- less than 240k BTU_College and University</v>
      </c>
      <c r="F354" s="2" t="str">
        <f t="shared" si="11"/>
        <v>High Efficiency Heat Pump - Air Cooled 14 SEER_SMALL OFFICE</v>
      </c>
    </row>
    <row r="355" spans="1:6" x14ac:dyDescent="0.3">
      <c r="A355" s="2" t="s">
        <v>285</v>
      </c>
      <c r="B355" s="2" t="s">
        <v>251</v>
      </c>
      <c r="C355" s="2" t="s">
        <v>195</v>
      </c>
      <c r="D355" s="2" t="s">
        <v>57</v>
      </c>
      <c r="E355" s="2" t="str">
        <f t="shared" si="10"/>
        <v>High Efficiency DX 135k- less than 240k BTU_Grocery</v>
      </c>
      <c r="F355" s="2" t="str">
        <f t="shared" si="11"/>
        <v>High Efficiency Heat Pump - Air Cooled 14 SEER_SMALL OFFICE</v>
      </c>
    </row>
    <row r="356" spans="1:6" x14ac:dyDescent="0.3">
      <c r="A356" s="2" t="s">
        <v>285</v>
      </c>
      <c r="B356" s="2" t="s">
        <v>252</v>
      </c>
      <c r="C356" s="2" t="s">
        <v>195</v>
      </c>
      <c r="D356" s="2" t="s">
        <v>57</v>
      </c>
      <c r="E356" s="2" t="str">
        <f t="shared" si="10"/>
        <v>High Efficiency DX 135k- less than 240k BTU_Healthcare</v>
      </c>
      <c r="F356" s="2" t="str">
        <f t="shared" si="11"/>
        <v>High Efficiency Heat Pump - Air Cooled 14 SEER_SMALL OFFICE</v>
      </c>
    </row>
    <row r="357" spans="1:6" x14ac:dyDescent="0.3">
      <c r="A357" s="2" t="s">
        <v>285</v>
      </c>
      <c r="B357" s="2" t="s">
        <v>253</v>
      </c>
      <c r="C357" s="2" t="s">
        <v>195</v>
      </c>
      <c r="D357" s="2" t="s">
        <v>57</v>
      </c>
      <c r="E357" s="2" t="str">
        <f t="shared" si="10"/>
        <v>High Efficiency DX 135k- less than 240k BTU_Hospitals</v>
      </c>
      <c r="F357" s="2" t="str">
        <f t="shared" si="11"/>
        <v>High Efficiency Heat Pump - Air Cooled 14 SEER_SMALL OFFICE</v>
      </c>
    </row>
    <row r="358" spans="1:6" x14ac:dyDescent="0.3">
      <c r="A358" s="2" t="s">
        <v>285</v>
      </c>
      <c r="B358" s="2" t="s">
        <v>254</v>
      </c>
      <c r="C358" s="2" t="s">
        <v>195</v>
      </c>
      <c r="D358" s="2" t="s">
        <v>57</v>
      </c>
      <c r="E358" s="2" t="str">
        <f t="shared" si="10"/>
        <v>High Efficiency DX 135k- less than 240k BTU_Institutional</v>
      </c>
      <c r="F358" s="2" t="str">
        <f t="shared" si="11"/>
        <v>High Efficiency Heat Pump - Air Cooled 14 SEER_SMALL OFFICE</v>
      </c>
    </row>
    <row r="359" spans="1:6" x14ac:dyDescent="0.3">
      <c r="A359" s="2" t="s">
        <v>285</v>
      </c>
      <c r="B359" s="2" t="s">
        <v>255</v>
      </c>
      <c r="C359" s="2" t="s">
        <v>195</v>
      </c>
      <c r="D359" s="2" t="s">
        <v>57</v>
      </c>
      <c r="E359" s="2" t="str">
        <f t="shared" si="10"/>
        <v>High Efficiency DX 135k- less than 240k BTU_Lodging/Hospitality</v>
      </c>
      <c r="F359" s="2" t="str">
        <f t="shared" si="11"/>
        <v>High Efficiency Heat Pump - Air Cooled 14 SEER_SMALL OFFICE</v>
      </c>
    </row>
    <row r="360" spans="1:6" x14ac:dyDescent="0.3">
      <c r="A360" s="2" t="s">
        <v>285</v>
      </c>
      <c r="B360" s="2" t="s">
        <v>191</v>
      </c>
      <c r="C360" s="2" t="s">
        <v>195</v>
      </c>
      <c r="D360" s="2" t="s">
        <v>57</v>
      </c>
      <c r="E360" s="2" t="str">
        <f t="shared" si="10"/>
        <v>High Efficiency DX 135k- less than 240k BTU_Miscellaneous</v>
      </c>
      <c r="F360" s="2" t="str">
        <f t="shared" si="11"/>
        <v>High Efficiency Heat Pump - Air Cooled 14 SEER_SMALL OFFICE</v>
      </c>
    </row>
    <row r="361" spans="1:6" x14ac:dyDescent="0.3">
      <c r="A361" s="2" t="s">
        <v>285</v>
      </c>
      <c r="B361" s="2" t="s">
        <v>256</v>
      </c>
      <c r="C361" s="2" t="s">
        <v>195</v>
      </c>
      <c r="D361" s="2" t="s">
        <v>57</v>
      </c>
      <c r="E361" s="2" t="str">
        <f t="shared" si="10"/>
        <v>High Efficiency DX 135k- less than 240k BTU_Offices</v>
      </c>
      <c r="F361" s="2" t="str">
        <f t="shared" si="11"/>
        <v>High Efficiency Heat Pump - Air Cooled 14 SEER_SMALL OFFICE</v>
      </c>
    </row>
    <row r="362" spans="1:6" x14ac:dyDescent="0.3">
      <c r="A362" s="2" t="s">
        <v>285</v>
      </c>
      <c r="B362" s="2" t="s">
        <v>257</v>
      </c>
      <c r="C362" s="2" t="s">
        <v>195</v>
      </c>
      <c r="D362" s="2" t="s">
        <v>57</v>
      </c>
      <c r="E362" s="2" t="str">
        <f t="shared" si="10"/>
        <v>High Efficiency DX 135k- less than 240k BTU_Restaurants</v>
      </c>
      <c r="F362" s="2" t="str">
        <f t="shared" si="11"/>
        <v>High Efficiency Heat Pump - Air Cooled 14 SEER_SMALL OFFICE</v>
      </c>
    </row>
    <row r="363" spans="1:6" x14ac:dyDescent="0.3">
      <c r="A363" s="2" t="s">
        <v>285</v>
      </c>
      <c r="B363" s="2" t="s">
        <v>258</v>
      </c>
      <c r="C363" s="2" t="s">
        <v>195</v>
      </c>
      <c r="D363" s="2" t="s">
        <v>57</v>
      </c>
      <c r="E363" s="2" t="str">
        <f t="shared" si="10"/>
        <v>High Efficiency DX 135k- less than 240k BTU_Retail</v>
      </c>
      <c r="F363" s="2" t="str">
        <f t="shared" si="11"/>
        <v>High Efficiency Heat Pump - Air Cooled 14 SEER_SMALL OFFICE</v>
      </c>
    </row>
    <row r="364" spans="1:6" x14ac:dyDescent="0.3">
      <c r="A364" s="2" t="s">
        <v>285</v>
      </c>
      <c r="B364" s="2" t="s">
        <v>259</v>
      </c>
      <c r="C364" s="2" t="s">
        <v>195</v>
      </c>
      <c r="D364" s="2" t="s">
        <v>57</v>
      </c>
      <c r="E364" s="2" t="str">
        <f t="shared" si="10"/>
        <v>High Efficiency DX 135k- less than 240k BTU_Schools K-12</v>
      </c>
      <c r="F364" s="2" t="str">
        <f t="shared" si="11"/>
        <v>High Efficiency Heat Pump - Air Cooled 14 SEER_SMALL OFFICE</v>
      </c>
    </row>
    <row r="365" spans="1:6" x14ac:dyDescent="0.3">
      <c r="A365" s="2" t="s">
        <v>285</v>
      </c>
      <c r="B365" s="2" t="s">
        <v>260</v>
      </c>
      <c r="C365" s="2" t="s">
        <v>195</v>
      </c>
      <c r="D365" s="2" t="s">
        <v>57</v>
      </c>
      <c r="E365" s="2" t="str">
        <f t="shared" si="10"/>
        <v>High Efficiency DX 135k- less than 240k BTU_Warehouse</v>
      </c>
      <c r="F365" s="2" t="str">
        <f t="shared" si="11"/>
        <v>High Efficiency Heat Pump - Air Cooled 14 SEER_SMALL OFFICE</v>
      </c>
    </row>
    <row r="366" spans="1:6" x14ac:dyDescent="0.3">
      <c r="A366" s="2" t="s">
        <v>286</v>
      </c>
      <c r="B366" s="2" t="s">
        <v>249</v>
      </c>
      <c r="C366" s="2" t="s">
        <v>195</v>
      </c>
      <c r="D366" s="2" t="s">
        <v>57</v>
      </c>
      <c r="E366" s="2" t="str">
        <f t="shared" si="10"/>
        <v>High Efficiency DX 135k- less than 240k BTU_h Other Heat_Assembly</v>
      </c>
      <c r="F366" s="2" t="str">
        <f t="shared" si="11"/>
        <v>High Efficiency Heat Pump - Air Cooled 14 SEER_SMALL OFFICE</v>
      </c>
    </row>
    <row r="367" spans="1:6" x14ac:dyDescent="0.3">
      <c r="A367" s="2" t="s">
        <v>286</v>
      </c>
      <c r="B367" s="2" t="s">
        <v>250</v>
      </c>
      <c r="C367" s="2" t="s">
        <v>195</v>
      </c>
      <c r="D367" s="2" t="s">
        <v>57</v>
      </c>
      <c r="E367" s="2" t="str">
        <f t="shared" si="10"/>
        <v>High Efficiency DX 135k- less than 240k BTU_h Other Heat_College and University</v>
      </c>
      <c r="F367" s="2" t="str">
        <f t="shared" si="11"/>
        <v>High Efficiency Heat Pump - Air Cooled 14 SEER_SMALL OFFICE</v>
      </c>
    </row>
    <row r="368" spans="1:6" x14ac:dyDescent="0.3">
      <c r="A368" s="2" t="s">
        <v>286</v>
      </c>
      <c r="B368" s="2" t="s">
        <v>251</v>
      </c>
      <c r="C368" s="2" t="s">
        <v>195</v>
      </c>
      <c r="D368" s="2" t="s">
        <v>57</v>
      </c>
      <c r="E368" s="2" t="str">
        <f t="shared" si="10"/>
        <v>High Efficiency DX 135k- less than 240k BTU_h Other Heat_Grocery</v>
      </c>
      <c r="F368" s="2" t="str">
        <f t="shared" si="11"/>
        <v>High Efficiency Heat Pump - Air Cooled 14 SEER_SMALL OFFICE</v>
      </c>
    </row>
    <row r="369" spans="1:6" x14ac:dyDescent="0.3">
      <c r="A369" s="2" t="s">
        <v>286</v>
      </c>
      <c r="B369" s="2" t="s">
        <v>252</v>
      </c>
      <c r="C369" s="2" t="s">
        <v>195</v>
      </c>
      <c r="D369" s="2" t="s">
        <v>57</v>
      </c>
      <c r="E369" s="2" t="str">
        <f t="shared" si="10"/>
        <v>High Efficiency DX 135k- less than 240k BTU_h Other Heat_Healthcare</v>
      </c>
      <c r="F369" s="2" t="str">
        <f t="shared" si="11"/>
        <v>High Efficiency Heat Pump - Air Cooled 14 SEER_SMALL OFFICE</v>
      </c>
    </row>
    <row r="370" spans="1:6" x14ac:dyDescent="0.3">
      <c r="A370" s="2" t="s">
        <v>286</v>
      </c>
      <c r="B370" s="2" t="s">
        <v>253</v>
      </c>
      <c r="C370" s="2" t="s">
        <v>195</v>
      </c>
      <c r="D370" s="2" t="s">
        <v>57</v>
      </c>
      <c r="E370" s="2" t="str">
        <f t="shared" si="10"/>
        <v>High Efficiency DX 135k- less than 240k BTU_h Other Heat_Hospitals</v>
      </c>
      <c r="F370" s="2" t="str">
        <f t="shared" si="11"/>
        <v>High Efficiency Heat Pump - Air Cooled 14 SEER_SMALL OFFICE</v>
      </c>
    </row>
    <row r="371" spans="1:6" x14ac:dyDescent="0.3">
      <c r="A371" s="2" t="s">
        <v>286</v>
      </c>
      <c r="B371" s="2" t="s">
        <v>254</v>
      </c>
      <c r="C371" s="2" t="s">
        <v>195</v>
      </c>
      <c r="D371" s="2" t="s">
        <v>57</v>
      </c>
      <c r="E371" s="2" t="str">
        <f t="shared" si="10"/>
        <v>High Efficiency DX 135k- less than 240k BTU_h Other Heat_Institutional</v>
      </c>
      <c r="F371" s="2" t="str">
        <f t="shared" si="11"/>
        <v>High Efficiency Heat Pump - Air Cooled 14 SEER_SMALL OFFICE</v>
      </c>
    </row>
    <row r="372" spans="1:6" x14ac:dyDescent="0.3">
      <c r="A372" s="2" t="s">
        <v>286</v>
      </c>
      <c r="B372" s="2" t="s">
        <v>255</v>
      </c>
      <c r="C372" s="2" t="s">
        <v>195</v>
      </c>
      <c r="D372" s="2" t="s">
        <v>57</v>
      </c>
      <c r="E372" s="2" t="str">
        <f t="shared" si="10"/>
        <v>High Efficiency DX 135k- less than 240k BTU_h Other Heat_Lodging/Hospitality</v>
      </c>
      <c r="F372" s="2" t="str">
        <f t="shared" si="11"/>
        <v>High Efficiency Heat Pump - Air Cooled 14 SEER_SMALL OFFICE</v>
      </c>
    </row>
    <row r="373" spans="1:6" x14ac:dyDescent="0.3">
      <c r="A373" s="2" t="s">
        <v>286</v>
      </c>
      <c r="B373" s="2" t="s">
        <v>191</v>
      </c>
      <c r="C373" s="2" t="s">
        <v>195</v>
      </c>
      <c r="D373" s="2" t="s">
        <v>57</v>
      </c>
      <c r="E373" s="2" t="str">
        <f t="shared" si="10"/>
        <v>High Efficiency DX 135k- less than 240k BTU_h Other Heat_Miscellaneous</v>
      </c>
      <c r="F373" s="2" t="str">
        <f t="shared" si="11"/>
        <v>High Efficiency Heat Pump - Air Cooled 14 SEER_SMALL OFFICE</v>
      </c>
    </row>
    <row r="374" spans="1:6" x14ac:dyDescent="0.3">
      <c r="A374" s="2" t="s">
        <v>286</v>
      </c>
      <c r="B374" s="2" t="s">
        <v>256</v>
      </c>
      <c r="C374" s="2" t="s">
        <v>195</v>
      </c>
      <c r="D374" s="2" t="s">
        <v>57</v>
      </c>
      <c r="E374" s="2" t="str">
        <f t="shared" si="10"/>
        <v>High Efficiency DX 135k- less than 240k BTU_h Other Heat_Offices</v>
      </c>
      <c r="F374" s="2" t="str">
        <f t="shared" si="11"/>
        <v>High Efficiency Heat Pump - Air Cooled 14 SEER_SMALL OFFICE</v>
      </c>
    </row>
    <row r="375" spans="1:6" x14ac:dyDescent="0.3">
      <c r="A375" s="2" t="s">
        <v>286</v>
      </c>
      <c r="B375" s="2" t="s">
        <v>257</v>
      </c>
      <c r="C375" s="2" t="s">
        <v>195</v>
      </c>
      <c r="D375" s="2" t="s">
        <v>57</v>
      </c>
      <c r="E375" s="2" t="str">
        <f t="shared" si="10"/>
        <v>High Efficiency DX 135k- less than 240k BTU_h Other Heat_Restaurants</v>
      </c>
      <c r="F375" s="2" t="str">
        <f t="shared" si="11"/>
        <v>High Efficiency Heat Pump - Air Cooled 14 SEER_SMALL OFFICE</v>
      </c>
    </row>
    <row r="376" spans="1:6" x14ac:dyDescent="0.3">
      <c r="A376" s="2" t="s">
        <v>286</v>
      </c>
      <c r="B376" s="2" t="s">
        <v>258</v>
      </c>
      <c r="C376" s="2" t="s">
        <v>195</v>
      </c>
      <c r="D376" s="2" t="s">
        <v>57</v>
      </c>
      <c r="E376" s="2" t="str">
        <f t="shared" si="10"/>
        <v>High Efficiency DX 135k- less than 240k BTU_h Other Heat_Retail</v>
      </c>
      <c r="F376" s="2" t="str">
        <f t="shared" si="11"/>
        <v>High Efficiency Heat Pump - Air Cooled 14 SEER_SMALL OFFICE</v>
      </c>
    </row>
    <row r="377" spans="1:6" x14ac:dyDescent="0.3">
      <c r="A377" s="2" t="s">
        <v>286</v>
      </c>
      <c r="B377" s="2" t="s">
        <v>259</v>
      </c>
      <c r="C377" s="2" t="s">
        <v>195</v>
      </c>
      <c r="D377" s="2" t="s">
        <v>57</v>
      </c>
      <c r="E377" s="2" t="str">
        <f t="shared" si="10"/>
        <v>High Efficiency DX 135k- less than 240k BTU_h Other Heat_Schools K-12</v>
      </c>
      <c r="F377" s="2" t="str">
        <f t="shared" si="11"/>
        <v>High Efficiency Heat Pump - Air Cooled 14 SEER_SMALL OFFICE</v>
      </c>
    </row>
    <row r="378" spans="1:6" x14ac:dyDescent="0.3">
      <c r="A378" s="2" t="s">
        <v>286</v>
      </c>
      <c r="B378" s="2" t="s">
        <v>260</v>
      </c>
      <c r="C378" s="2" t="s">
        <v>195</v>
      </c>
      <c r="D378" s="2" t="s">
        <v>57</v>
      </c>
      <c r="E378" s="2" t="str">
        <f t="shared" si="10"/>
        <v>High Efficiency DX 135k- less than 240k BTU_h Other Heat_Warehouse</v>
      </c>
      <c r="F378" s="2" t="str">
        <f t="shared" si="11"/>
        <v>High Efficiency Heat Pump - Air Cooled 14 SEER_SMALL OFFICE</v>
      </c>
    </row>
    <row r="379" spans="1:6" x14ac:dyDescent="0.3">
      <c r="A379" s="2" t="s">
        <v>287</v>
      </c>
      <c r="B379" s="2" t="s">
        <v>249</v>
      </c>
      <c r="C379" s="2" t="s">
        <v>195</v>
      </c>
      <c r="D379" s="2" t="s">
        <v>57</v>
      </c>
      <c r="E379" s="2" t="str">
        <f t="shared" si="10"/>
        <v>High Efficiency DX 240k- less than 760k BTU_h Other Heat_Assembly</v>
      </c>
      <c r="F379" s="2" t="str">
        <f t="shared" si="11"/>
        <v>High Efficiency Heat Pump - Air Cooled 14 SEER_SMALL OFFICE</v>
      </c>
    </row>
    <row r="380" spans="1:6" x14ac:dyDescent="0.3">
      <c r="A380" s="2" t="s">
        <v>287</v>
      </c>
      <c r="B380" s="2" t="s">
        <v>250</v>
      </c>
      <c r="C380" s="2" t="s">
        <v>195</v>
      </c>
      <c r="D380" s="2" t="s">
        <v>57</v>
      </c>
      <c r="E380" s="2" t="str">
        <f t="shared" si="10"/>
        <v>High Efficiency DX 240k- less than 760k BTU_h Other Heat_College and University</v>
      </c>
      <c r="F380" s="2" t="str">
        <f t="shared" si="11"/>
        <v>High Efficiency Heat Pump - Air Cooled 14 SEER_SMALL OFFICE</v>
      </c>
    </row>
    <row r="381" spans="1:6" x14ac:dyDescent="0.3">
      <c r="A381" s="2" t="s">
        <v>287</v>
      </c>
      <c r="B381" s="2" t="s">
        <v>251</v>
      </c>
      <c r="C381" s="2" t="s">
        <v>195</v>
      </c>
      <c r="D381" s="2" t="s">
        <v>57</v>
      </c>
      <c r="E381" s="2" t="str">
        <f t="shared" si="10"/>
        <v>High Efficiency DX 240k- less than 760k BTU_h Other Heat_Grocery</v>
      </c>
      <c r="F381" s="2" t="str">
        <f t="shared" si="11"/>
        <v>High Efficiency Heat Pump - Air Cooled 14 SEER_SMALL OFFICE</v>
      </c>
    </row>
    <row r="382" spans="1:6" x14ac:dyDescent="0.3">
      <c r="A382" s="2" t="s">
        <v>287</v>
      </c>
      <c r="B382" s="2" t="s">
        <v>252</v>
      </c>
      <c r="C382" s="2" t="s">
        <v>195</v>
      </c>
      <c r="D382" s="2" t="s">
        <v>57</v>
      </c>
      <c r="E382" s="2" t="str">
        <f t="shared" si="10"/>
        <v>High Efficiency DX 240k- less than 760k BTU_h Other Heat_Healthcare</v>
      </c>
      <c r="F382" s="2" t="str">
        <f t="shared" si="11"/>
        <v>High Efficiency Heat Pump - Air Cooled 14 SEER_SMALL OFFICE</v>
      </c>
    </row>
    <row r="383" spans="1:6" x14ac:dyDescent="0.3">
      <c r="A383" s="2" t="s">
        <v>287</v>
      </c>
      <c r="B383" s="2" t="s">
        <v>253</v>
      </c>
      <c r="C383" s="2" t="s">
        <v>195</v>
      </c>
      <c r="D383" s="2" t="s">
        <v>57</v>
      </c>
      <c r="E383" s="2" t="str">
        <f t="shared" si="10"/>
        <v>High Efficiency DX 240k- less than 760k BTU_h Other Heat_Hospitals</v>
      </c>
      <c r="F383" s="2" t="str">
        <f t="shared" si="11"/>
        <v>High Efficiency Heat Pump - Air Cooled 14 SEER_SMALL OFFICE</v>
      </c>
    </row>
    <row r="384" spans="1:6" x14ac:dyDescent="0.3">
      <c r="A384" s="2" t="s">
        <v>287</v>
      </c>
      <c r="B384" s="2" t="s">
        <v>254</v>
      </c>
      <c r="C384" s="2" t="s">
        <v>195</v>
      </c>
      <c r="D384" s="2" t="s">
        <v>57</v>
      </c>
      <c r="E384" s="2" t="str">
        <f t="shared" si="10"/>
        <v>High Efficiency DX 240k- less than 760k BTU_h Other Heat_Institutional</v>
      </c>
      <c r="F384" s="2" t="str">
        <f t="shared" si="11"/>
        <v>High Efficiency Heat Pump - Air Cooled 14 SEER_SMALL OFFICE</v>
      </c>
    </row>
    <row r="385" spans="1:6" x14ac:dyDescent="0.3">
      <c r="A385" s="2" t="s">
        <v>287</v>
      </c>
      <c r="B385" s="2" t="s">
        <v>255</v>
      </c>
      <c r="C385" s="2" t="s">
        <v>195</v>
      </c>
      <c r="D385" s="2" t="s">
        <v>57</v>
      </c>
      <c r="E385" s="2" t="str">
        <f t="shared" si="10"/>
        <v>High Efficiency DX 240k- less than 760k BTU_h Other Heat_Lodging/Hospitality</v>
      </c>
      <c r="F385" s="2" t="str">
        <f t="shared" si="11"/>
        <v>High Efficiency Heat Pump - Air Cooled 14 SEER_SMALL OFFICE</v>
      </c>
    </row>
    <row r="386" spans="1:6" x14ac:dyDescent="0.3">
      <c r="A386" s="2" t="s">
        <v>287</v>
      </c>
      <c r="B386" s="2" t="s">
        <v>191</v>
      </c>
      <c r="C386" s="2" t="s">
        <v>195</v>
      </c>
      <c r="D386" s="2" t="s">
        <v>57</v>
      </c>
      <c r="E386" s="2" t="str">
        <f t="shared" si="10"/>
        <v>High Efficiency DX 240k- less than 760k BTU_h Other Heat_Miscellaneous</v>
      </c>
      <c r="F386" s="2" t="str">
        <f t="shared" si="11"/>
        <v>High Efficiency Heat Pump - Air Cooled 14 SEER_SMALL OFFICE</v>
      </c>
    </row>
    <row r="387" spans="1:6" x14ac:dyDescent="0.3">
      <c r="A387" s="2" t="s">
        <v>287</v>
      </c>
      <c r="B387" s="2" t="s">
        <v>256</v>
      </c>
      <c r="C387" s="2" t="s">
        <v>195</v>
      </c>
      <c r="D387" s="2" t="s">
        <v>57</v>
      </c>
      <c r="E387" s="2" t="str">
        <f t="shared" ref="E387:E450" si="12">A387&amp;"_"&amp;B387</f>
        <v>High Efficiency DX 240k- less than 760k BTU_h Other Heat_Offices</v>
      </c>
      <c r="F387" s="2" t="str">
        <f t="shared" ref="F387:F450" si="13">C387&amp;"_"&amp;D387</f>
        <v>High Efficiency Heat Pump - Air Cooled 14 SEER_SMALL OFFICE</v>
      </c>
    </row>
    <row r="388" spans="1:6" x14ac:dyDescent="0.3">
      <c r="A388" s="2" t="s">
        <v>287</v>
      </c>
      <c r="B388" s="2" t="s">
        <v>257</v>
      </c>
      <c r="C388" s="2" t="s">
        <v>195</v>
      </c>
      <c r="D388" s="2" t="s">
        <v>57</v>
      </c>
      <c r="E388" s="2" t="str">
        <f t="shared" si="12"/>
        <v>High Efficiency DX 240k- less than 760k BTU_h Other Heat_Restaurants</v>
      </c>
      <c r="F388" s="2" t="str">
        <f t="shared" si="13"/>
        <v>High Efficiency Heat Pump - Air Cooled 14 SEER_SMALL OFFICE</v>
      </c>
    </row>
    <row r="389" spans="1:6" x14ac:dyDescent="0.3">
      <c r="A389" s="2" t="s">
        <v>287</v>
      </c>
      <c r="B389" s="2" t="s">
        <v>258</v>
      </c>
      <c r="C389" s="2" t="s">
        <v>195</v>
      </c>
      <c r="D389" s="2" t="s">
        <v>57</v>
      </c>
      <c r="E389" s="2" t="str">
        <f t="shared" si="12"/>
        <v>High Efficiency DX 240k- less than 760k BTU_h Other Heat_Retail</v>
      </c>
      <c r="F389" s="2" t="str">
        <f t="shared" si="13"/>
        <v>High Efficiency Heat Pump - Air Cooled 14 SEER_SMALL OFFICE</v>
      </c>
    </row>
    <row r="390" spans="1:6" x14ac:dyDescent="0.3">
      <c r="A390" s="2" t="s">
        <v>287</v>
      </c>
      <c r="B390" s="2" t="s">
        <v>259</v>
      </c>
      <c r="C390" s="2" t="s">
        <v>195</v>
      </c>
      <c r="D390" s="2" t="s">
        <v>57</v>
      </c>
      <c r="E390" s="2" t="str">
        <f t="shared" si="12"/>
        <v>High Efficiency DX 240k- less than 760k BTU_h Other Heat_Schools K-12</v>
      </c>
      <c r="F390" s="2" t="str">
        <f t="shared" si="13"/>
        <v>High Efficiency Heat Pump - Air Cooled 14 SEER_SMALL OFFICE</v>
      </c>
    </row>
    <row r="391" spans="1:6" x14ac:dyDescent="0.3">
      <c r="A391" s="2" t="s">
        <v>287</v>
      </c>
      <c r="B391" s="2" t="s">
        <v>260</v>
      </c>
      <c r="C391" s="2" t="s">
        <v>195</v>
      </c>
      <c r="D391" s="2" t="s">
        <v>57</v>
      </c>
      <c r="E391" s="2" t="str">
        <f t="shared" si="12"/>
        <v>High Efficiency DX 240k- less than 760k BTU_h Other Heat_Warehouse</v>
      </c>
      <c r="F391" s="2" t="str">
        <f t="shared" si="13"/>
        <v>High Efficiency Heat Pump - Air Cooled 14 SEER_SMALL OFFICE</v>
      </c>
    </row>
    <row r="392" spans="1:6" x14ac:dyDescent="0.3">
      <c r="A392" s="2" t="s">
        <v>288</v>
      </c>
      <c r="B392" s="2" t="s">
        <v>249</v>
      </c>
      <c r="C392" s="2" t="s">
        <v>195</v>
      </c>
      <c r="D392" s="2" t="s">
        <v>57</v>
      </c>
      <c r="E392" s="2" t="str">
        <f t="shared" si="12"/>
        <v>High Efficiency DX 65k- less than 135k BTU_h Elect Heat_Assembly</v>
      </c>
      <c r="F392" s="2" t="str">
        <f t="shared" si="13"/>
        <v>High Efficiency Heat Pump - Air Cooled 14 SEER_SMALL OFFICE</v>
      </c>
    </row>
    <row r="393" spans="1:6" x14ac:dyDescent="0.3">
      <c r="A393" s="2" t="s">
        <v>288</v>
      </c>
      <c r="B393" s="2" t="s">
        <v>250</v>
      </c>
      <c r="C393" s="2" t="s">
        <v>195</v>
      </c>
      <c r="D393" s="2" t="s">
        <v>57</v>
      </c>
      <c r="E393" s="2" t="str">
        <f t="shared" si="12"/>
        <v>High Efficiency DX 65k- less than 135k BTU_h Elect Heat_College and University</v>
      </c>
      <c r="F393" s="2" t="str">
        <f t="shared" si="13"/>
        <v>High Efficiency Heat Pump - Air Cooled 14 SEER_SMALL OFFICE</v>
      </c>
    </row>
    <row r="394" spans="1:6" x14ac:dyDescent="0.3">
      <c r="A394" s="2" t="s">
        <v>288</v>
      </c>
      <c r="B394" s="2" t="s">
        <v>251</v>
      </c>
      <c r="C394" s="2" t="s">
        <v>195</v>
      </c>
      <c r="D394" s="2" t="s">
        <v>57</v>
      </c>
      <c r="E394" s="2" t="str">
        <f t="shared" si="12"/>
        <v>High Efficiency DX 65k- less than 135k BTU_h Elect Heat_Grocery</v>
      </c>
      <c r="F394" s="2" t="str">
        <f t="shared" si="13"/>
        <v>High Efficiency Heat Pump - Air Cooled 14 SEER_SMALL OFFICE</v>
      </c>
    </row>
    <row r="395" spans="1:6" x14ac:dyDescent="0.3">
      <c r="A395" s="2" t="s">
        <v>288</v>
      </c>
      <c r="B395" s="2" t="s">
        <v>252</v>
      </c>
      <c r="C395" s="2" t="s">
        <v>195</v>
      </c>
      <c r="D395" s="2" t="s">
        <v>57</v>
      </c>
      <c r="E395" s="2" t="str">
        <f t="shared" si="12"/>
        <v>High Efficiency DX 65k- less than 135k BTU_h Elect Heat_Healthcare</v>
      </c>
      <c r="F395" s="2" t="str">
        <f t="shared" si="13"/>
        <v>High Efficiency Heat Pump - Air Cooled 14 SEER_SMALL OFFICE</v>
      </c>
    </row>
    <row r="396" spans="1:6" x14ac:dyDescent="0.3">
      <c r="A396" s="2" t="s">
        <v>288</v>
      </c>
      <c r="B396" s="2" t="s">
        <v>253</v>
      </c>
      <c r="C396" s="2" t="s">
        <v>195</v>
      </c>
      <c r="D396" s="2" t="s">
        <v>57</v>
      </c>
      <c r="E396" s="2" t="str">
        <f t="shared" si="12"/>
        <v>High Efficiency DX 65k- less than 135k BTU_h Elect Heat_Hospitals</v>
      </c>
      <c r="F396" s="2" t="str">
        <f t="shared" si="13"/>
        <v>High Efficiency Heat Pump - Air Cooled 14 SEER_SMALL OFFICE</v>
      </c>
    </row>
    <row r="397" spans="1:6" x14ac:dyDescent="0.3">
      <c r="A397" s="2" t="s">
        <v>288</v>
      </c>
      <c r="B397" s="2" t="s">
        <v>254</v>
      </c>
      <c r="C397" s="2" t="s">
        <v>195</v>
      </c>
      <c r="D397" s="2" t="s">
        <v>57</v>
      </c>
      <c r="E397" s="2" t="str">
        <f t="shared" si="12"/>
        <v>High Efficiency DX 65k- less than 135k BTU_h Elect Heat_Institutional</v>
      </c>
      <c r="F397" s="2" t="str">
        <f t="shared" si="13"/>
        <v>High Efficiency Heat Pump - Air Cooled 14 SEER_SMALL OFFICE</v>
      </c>
    </row>
    <row r="398" spans="1:6" x14ac:dyDescent="0.3">
      <c r="A398" s="2" t="s">
        <v>288</v>
      </c>
      <c r="B398" s="2" t="s">
        <v>255</v>
      </c>
      <c r="C398" s="2" t="s">
        <v>195</v>
      </c>
      <c r="D398" s="2" t="s">
        <v>57</v>
      </c>
      <c r="E398" s="2" t="str">
        <f t="shared" si="12"/>
        <v>High Efficiency DX 65k- less than 135k BTU_h Elect Heat_Lodging/Hospitality</v>
      </c>
      <c r="F398" s="2" t="str">
        <f t="shared" si="13"/>
        <v>High Efficiency Heat Pump - Air Cooled 14 SEER_SMALL OFFICE</v>
      </c>
    </row>
    <row r="399" spans="1:6" x14ac:dyDescent="0.3">
      <c r="A399" s="2" t="s">
        <v>288</v>
      </c>
      <c r="B399" s="2" t="s">
        <v>191</v>
      </c>
      <c r="C399" s="2" t="s">
        <v>195</v>
      </c>
      <c r="D399" s="2" t="s">
        <v>57</v>
      </c>
      <c r="E399" s="2" t="str">
        <f t="shared" si="12"/>
        <v>High Efficiency DX 65k- less than 135k BTU_h Elect Heat_Miscellaneous</v>
      </c>
      <c r="F399" s="2" t="str">
        <f t="shared" si="13"/>
        <v>High Efficiency Heat Pump - Air Cooled 14 SEER_SMALL OFFICE</v>
      </c>
    </row>
    <row r="400" spans="1:6" x14ac:dyDescent="0.3">
      <c r="A400" s="2" t="s">
        <v>288</v>
      </c>
      <c r="B400" s="2" t="s">
        <v>256</v>
      </c>
      <c r="C400" s="2" t="s">
        <v>195</v>
      </c>
      <c r="D400" s="2" t="s">
        <v>57</v>
      </c>
      <c r="E400" s="2" t="str">
        <f t="shared" si="12"/>
        <v>High Efficiency DX 65k- less than 135k BTU_h Elect Heat_Offices</v>
      </c>
      <c r="F400" s="2" t="str">
        <f t="shared" si="13"/>
        <v>High Efficiency Heat Pump - Air Cooled 14 SEER_SMALL OFFICE</v>
      </c>
    </row>
    <row r="401" spans="1:6" x14ac:dyDescent="0.3">
      <c r="A401" s="2" t="s">
        <v>288</v>
      </c>
      <c r="B401" s="2" t="s">
        <v>257</v>
      </c>
      <c r="C401" s="2" t="s">
        <v>195</v>
      </c>
      <c r="D401" s="2" t="s">
        <v>57</v>
      </c>
      <c r="E401" s="2" t="str">
        <f t="shared" si="12"/>
        <v>High Efficiency DX 65k- less than 135k BTU_h Elect Heat_Restaurants</v>
      </c>
      <c r="F401" s="2" t="str">
        <f t="shared" si="13"/>
        <v>High Efficiency Heat Pump - Air Cooled 14 SEER_SMALL OFFICE</v>
      </c>
    </row>
    <row r="402" spans="1:6" x14ac:dyDescent="0.3">
      <c r="A402" s="2" t="s">
        <v>288</v>
      </c>
      <c r="B402" s="2" t="s">
        <v>258</v>
      </c>
      <c r="C402" s="2" t="s">
        <v>195</v>
      </c>
      <c r="D402" s="2" t="s">
        <v>57</v>
      </c>
      <c r="E402" s="2" t="str">
        <f t="shared" si="12"/>
        <v>High Efficiency DX 65k- less than 135k BTU_h Elect Heat_Retail</v>
      </c>
      <c r="F402" s="2" t="str">
        <f t="shared" si="13"/>
        <v>High Efficiency Heat Pump - Air Cooled 14 SEER_SMALL OFFICE</v>
      </c>
    </row>
    <row r="403" spans="1:6" x14ac:dyDescent="0.3">
      <c r="A403" s="2" t="s">
        <v>288</v>
      </c>
      <c r="B403" s="2" t="s">
        <v>259</v>
      </c>
      <c r="C403" s="2" t="s">
        <v>195</v>
      </c>
      <c r="D403" s="2" t="s">
        <v>57</v>
      </c>
      <c r="E403" s="2" t="str">
        <f t="shared" si="12"/>
        <v>High Efficiency DX 65k- less than 135k BTU_h Elect Heat_Schools K-12</v>
      </c>
      <c r="F403" s="2" t="str">
        <f t="shared" si="13"/>
        <v>High Efficiency Heat Pump - Air Cooled 14 SEER_SMALL OFFICE</v>
      </c>
    </row>
    <row r="404" spans="1:6" x14ac:dyDescent="0.3">
      <c r="A404" s="2" t="s">
        <v>288</v>
      </c>
      <c r="B404" s="2" t="s">
        <v>260</v>
      </c>
      <c r="C404" s="2" t="s">
        <v>195</v>
      </c>
      <c r="D404" s="2" t="s">
        <v>57</v>
      </c>
      <c r="E404" s="2" t="str">
        <f t="shared" si="12"/>
        <v>High Efficiency DX 65k- less than 135k BTU_h Elect Heat_Warehouse</v>
      </c>
      <c r="F404" s="2" t="str">
        <f t="shared" si="13"/>
        <v>High Efficiency Heat Pump - Air Cooled 14 SEER_SMALL OFFICE</v>
      </c>
    </row>
    <row r="405" spans="1:6" x14ac:dyDescent="0.3">
      <c r="A405" s="2" t="s">
        <v>289</v>
      </c>
      <c r="B405" s="2" t="s">
        <v>249</v>
      </c>
      <c r="C405" s="2" t="s">
        <v>195</v>
      </c>
      <c r="D405" s="2" t="s">
        <v>57</v>
      </c>
      <c r="E405" s="2" t="str">
        <f t="shared" si="12"/>
        <v>High Efficiency DX 65k- less than 135k BTU_h Other Heat_Assembly</v>
      </c>
      <c r="F405" s="2" t="str">
        <f t="shared" si="13"/>
        <v>High Efficiency Heat Pump - Air Cooled 14 SEER_SMALL OFFICE</v>
      </c>
    </row>
    <row r="406" spans="1:6" x14ac:dyDescent="0.3">
      <c r="A406" s="2" t="s">
        <v>289</v>
      </c>
      <c r="B406" s="2" t="s">
        <v>250</v>
      </c>
      <c r="C406" s="2" t="s">
        <v>195</v>
      </c>
      <c r="D406" s="2" t="s">
        <v>57</v>
      </c>
      <c r="E406" s="2" t="str">
        <f t="shared" si="12"/>
        <v>High Efficiency DX 65k- less than 135k BTU_h Other Heat_College and University</v>
      </c>
      <c r="F406" s="2" t="str">
        <f t="shared" si="13"/>
        <v>High Efficiency Heat Pump - Air Cooled 14 SEER_SMALL OFFICE</v>
      </c>
    </row>
    <row r="407" spans="1:6" x14ac:dyDescent="0.3">
      <c r="A407" s="2" t="s">
        <v>289</v>
      </c>
      <c r="B407" s="2" t="s">
        <v>251</v>
      </c>
      <c r="C407" s="2" t="s">
        <v>195</v>
      </c>
      <c r="D407" s="2" t="s">
        <v>57</v>
      </c>
      <c r="E407" s="2" t="str">
        <f t="shared" si="12"/>
        <v>High Efficiency DX 65k- less than 135k BTU_h Other Heat_Grocery</v>
      </c>
      <c r="F407" s="2" t="str">
        <f t="shared" si="13"/>
        <v>High Efficiency Heat Pump - Air Cooled 14 SEER_SMALL OFFICE</v>
      </c>
    </row>
    <row r="408" spans="1:6" x14ac:dyDescent="0.3">
      <c r="A408" s="2" t="s">
        <v>289</v>
      </c>
      <c r="B408" s="2" t="s">
        <v>252</v>
      </c>
      <c r="C408" s="2" t="s">
        <v>195</v>
      </c>
      <c r="D408" s="2" t="s">
        <v>57</v>
      </c>
      <c r="E408" s="2" t="str">
        <f t="shared" si="12"/>
        <v>High Efficiency DX 65k- less than 135k BTU_h Other Heat_Healthcare</v>
      </c>
      <c r="F408" s="2" t="str">
        <f t="shared" si="13"/>
        <v>High Efficiency Heat Pump - Air Cooled 14 SEER_SMALL OFFICE</v>
      </c>
    </row>
    <row r="409" spans="1:6" x14ac:dyDescent="0.3">
      <c r="A409" s="2" t="s">
        <v>289</v>
      </c>
      <c r="B409" s="2" t="s">
        <v>253</v>
      </c>
      <c r="C409" s="2" t="s">
        <v>195</v>
      </c>
      <c r="D409" s="2" t="s">
        <v>57</v>
      </c>
      <c r="E409" s="2" t="str">
        <f t="shared" si="12"/>
        <v>High Efficiency DX 65k- less than 135k BTU_h Other Heat_Hospitals</v>
      </c>
      <c r="F409" s="2" t="str">
        <f t="shared" si="13"/>
        <v>High Efficiency Heat Pump - Air Cooled 14 SEER_SMALL OFFICE</v>
      </c>
    </row>
    <row r="410" spans="1:6" x14ac:dyDescent="0.3">
      <c r="A410" s="2" t="s">
        <v>289</v>
      </c>
      <c r="B410" s="2" t="s">
        <v>254</v>
      </c>
      <c r="C410" s="2" t="s">
        <v>195</v>
      </c>
      <c r="D410" s="2" t="s">
        <v>57</v>
      </c>
      <c r="E410" s="2" t="str">
        <f t="shared" si="12"/>
        <v>High Efficiency DX 65k- less than 135k BTU_h Other Heat_Institutional</v>
      </c>
      <c r="F410" s="2" t="str">
        <f t="shared" si="13"/>
        <v>High Efficiency Heat Pump - Air Cooled 14 SEER_SMALL OFFICE</v>
      </c>
    </row>
    <row r="411" spans="1:6" x14ac:dyDescent="0.3">
      <c r="A411" s="2" t="s">
        <v>289</v>
      </c>
      <c r="B411" s="2" t="s">
        <v>255</v>
      </c>
      <c r="C411" s="2" t="s">
        <v>195</v>
      </c>
      <c r="D411" s="2" t="s">
        <v>57</v>
      </c>
      <c r="E411" s="2" t="str">
        <f t="shared" si="12"/>
        <v>High Efficiency DX 65k- less than 135k BTU_h Other Heat_Lodging/Hospitality</v>
      </c>
      <c r="F411" s="2" t="str">
        <f t="shared" si="13"/>
        <v>High Efficiency Heat Pump - Air Cooled 14 SEER_SMALL OFFICE</v>
      </c>
    </row>
    <row r="412" spans="1:6" x14ac:dyDescent="0.3">
      <c r="A412" s="2" t="s">
        <v>289</v>
      </c>
      <c r="B412" s="2" t="s">
        <v>191</v>
      </c>
      <c r="C412" s="2" t="s">
        <v>195</v>
      </c>
      <c r="D412" s="2" t="s">
        <v>57</v>
      </c>
      <c r="E412" s="2" t="str">
        <f t="shared" si="12"/>
        <v>High Efficiency DX 65k- less than 135k BTU_h Other Heat_Miscellaneous</v>
      </c>
      <c r="F412" s="2" t="str">
        <f t="shared" si="13"/>
        <v>High Efficiency Heat Pump - Air Cooled 14 SEER_SMALL OFFICE</v>
      </c>
    </row>
    <row r="413" spans="1:6" x14ac:dyDescent="0.3">
      <c r="A413" s="2" t="s">
        <v>289</v>
      </c>
      <c r="B413" s="2" t="s">
        <v>256</v>
      </c>
      <c r="C413" s="2" t="s">
        <v>195</v>
      </c>
      <c r="D413" s="2" t="s">
        <v>57</v>
      </c>
      <c r="E413" s="2" t="str">
        <f t="shared" si="12"/>
        <v>High Efficiency DX 65k- less than 135k BTU_h Other Heat_Offices</v>
      </c>
      <c r="F413" s="2" t="str">
        <f t="shared" si="13"/>
        <v>High Efficiency Heat Pump - Air Cooled 14 SEER_SMALL OFFICE</v>
      </c>
    </row>
    <row r="414" spans="1:6" x14ac:dyDescent="0.3">
      <c r="A414" s="2" t="s">
        <v>289</v>
      </c>
      <c r="B414" s="2" t="s">
        <v>257</v>
      </c>
      <c r="C414" s="2" t="s">
        <v>195</v>
      </c>
      <c r="D414" s="2" t="s">
        <v>57</v>
      </c>
      <c r="E414" s="2" t="str">
        <f t="shared" si="12"/>
        <v>High Efficiency DX 65k- less than 135k BTU_h Other Heat_Restaurants</v>
      </c>
      <c r="F414" s="2" t="str">
        <f t="shared" si="13"/>
        <v>High Efficiency Heat Pump - Air Cooled 14 SEER_SMALL OFFICE</v>
      </c>
    </row>
    <row r="415" spans="1:6" x14ac:dyDescent="0.3">
      <c r="A415" s="2" t="s">
        <v>289</v>
      </c>
      <c r="B415" s="2" t="s">
        <v>258</v>
      </c>
      <c r="C415" s="2" t="s">
        <v>195</v>
      </c>
      <c r="D415" s="2" t="s">
        <v>57</v>
      </c>
      <c r="E415" s="2" t="str">
        <f t="shared" si="12"/>
        <v>High Efficiency DX 65k- less than 135k BTU_h Other Heat_Retail</v>
      </c>
      <c r="F415" s="2" t="str">
        <f t="shared" si="13"/>
        <v>High Efficiency Heat Pump - Air Cooled 14 SEER_SMALL OFFICE</v>
      </c>
    </row>
    <row r="416" spans="1:6" x14ac:dyDescent="0.3">
      <c r="A416" s="2" t="s">
        <v>289</v>
      </c>
      <c r="B416" s="2" t="s">
        <v>259</v>
      </c>
      <c r="C416" s="2" t="s">
        <v>195</v>
      </c>
      <c r="D416" s="2" t="s">
        <v>57</v>
      </c>
      <c r="E416" s="2" t="str">
        <f t="shared" si="12"/>
        <v>High Efficiency DX 65k- less than 135k BTU_h Other Heat_Schools K-12</v>
      </c>
      <c r="F416" s="2" t="str">
        <f t="shared" si="13"/>
        <v>High Efficiency Heat Pump - Air Cooled 14 SEER_SMALL OFFICE</v>
      </c>
    </row>
    <row r="417" spans="1:6" x14ac:dyDescent="0.3">
      <c r="A417" s="2" t="s">
        <v>289</v>
      </c>
      <c r="B417" s="2" t="s">
        <v>260</v>
      </c>
      <c r="C417" s="2" t="s">
        <v>195</v>
      </c>
      <c r="D417" s="2" t="s">
        <v>57</v>
      </c>
      <c r="E417" s="2" t="str">
        <f t="shared" si="12"/>
        <v>High Efficiency DX 65k- less than 135k BTU_h Other Heat_Warehouse</v>
      </c>
      <c r="F417" s="2" t="str">
        <f t="shared" si="13"/>
        <v>High Efficiency Heat Pump - Air Cooled 14 SEER_SMALL OFFICE</v>
      </c>
    </row>
    <row r="418" spans="1:6" x14ac:dyDescent="0.3">
      <c r="A418" s="2" t="s">
        <v>290</v>
      </c>
      <c r="B418" s="2" t="s">
        <v>249</v>
      </c>
      <c r="C418" s="2" t="s">
        <v>195</v>
      </c>
      <c r="D418" s="2" t="s">
        <v>57</v>
      </c>
      <c r="E418" s="2" t="str">
        <f t="shared" si="12"/>
        <v>High Efficiency DX less than 65k BTU_h Electric Heat_Assembly</v>
      </c>
      <c r="F418" s="2" t="str">
        <f t="shared" si="13"/>
        <v>High Efficiency Heat Pump - Air Cooled 14 SEER_SMALL OFFICE</v>
      </c>
    </row>
    <row r="419" spans="1:6" x14ac:dyDescent="0.3">
      <c r="A419" s="2" t="s">
        <v>290</v>
      </c>
      <c r="B419" s="2" t="s">
        <v>250</v>
      </c>
      <c r="C419" s="2" t="s">
        <v>195</v>
      </c>
      <c r="D419" s="2" t="s">
        <v>57</v>
      </c>
      <c r="E419" s="2" t="str">
        <f t="shared" si="12"/>
        <v>High Efficiency DX less than 65k BTU_h Electric Heat_College and University</v>
      </c>
      <c r="F419" s="2" t="str">
        <f t="shared" si="13"/>
        <v>High Efficiency Heat Pump - Air Cooled 14 SEER_SMALL OFFICE</v>
      </c>
    </row>
    <row r="420" spans="1:6" x14ac:dyDescent="0.3">
      <c r="A420" s="2" t="s">
        <v>290</v>
      </c>
      <c r="B420" s="2" t="s">
        <v>251</v>
      </c>
      <c r="C420" s="2" t="s">
        <v>195</v>
      </c>
      <c r="D420" s="2" t="s">
        <v>57</v>
      </c>
      <c r="E420" s="2" t="str">
        <f t="shared" si="12"/>
        <v>High Efficiency DX less than 65k BTU_h Electric Heat_Grocery</v>
      </c>
      <c r="F420" s="2" t="str">
        <f t="shared" si="13"/>
        <v>High Efficiency Heat Pump - Air Cooled 14 SEER_SMALL OFFICE</v>
      </c>
    </row>
    <row r="421" spans="1:6" x14ac:dyDescent="0.3">
      <c r="A421" s="2" t="s">
        <v>290</v>
      </c>
      <c r="B421" s="2" t="s">
        <v>252</v>
      </c>
      <c r="C421" s="2" t="s">
        <v>195</v>
      </c>
      <c r="D421" s="2" t="s">
        <v>57</v>
      </c>
      <c r="E421" s="2" t="str">
        <f t="shared" si="12"/>
        <v>High Efficiency DX less than 65k BTU_h Electric Heat_Healthcare</v>
      </c>
      <c r="F421" s="2" t="str">
        <f t="shared" si="13"/>
        <v>High Efficiency Heat Pump - Air Cooled 14 SEER_SMALL OFFICE</v>
      </c>
    </row>
    <row r="422" spans="1:6" x14ac:dyDescent="0.3">
      <c r="A422" s="2" t="s">
        <v>290</v>
      </c>
      <c r="B422" s="2" t="s">
        <v>253</v>
      </c>
      <c r="C422" s="2" t="s">
        <v>195</v>
      </c>
      <c r="D422" s="2" t="s">
        <v>57</v>
      </c>
      <c r="E422" s="2" t="str">
        <f t="shared" si="12"/>
        <v>High Efficiency DX less than 65k BTU_h Electric Heat_Hospitals</v>
      </c>
      <c r="F422" s="2" t="str">
        <f t="shared" si="13"/>
        <v>High Efficiency Heat Pump - Air Cooled 14 SEER_SMALL OFFICE</v>
      </c>
    </row>
    <row r="423" spans="1:6" x14ac:dyDescent="0.3">
      <c r="A423" s="2" t="s">
        <v>290</v>
      </c>
      <c r="B423" s="2" t="s">
        <v>254</v>
      </c>
      <c r="C423" s="2" t="s">
        <v>195</v>
      </c>
      <c r="D423" s="2" t="s">
        <v>57</v>
      </c>
      <c r="E423" s="2" t="str">
        <f t="shared" si="12"/>
        <v>High Efficiency DX less than 65k BTU_h Electric Heat_Institutional</v>
      </c>
      <c r="F423" s="2" t="str">
        <f t="shared" si="13"/>
        <v>High Efficiency Heat Pump - Air Cooled 14 SEER_SMALL OFFICE</v>
      </c>
    </row>
    <row r="424" spans="1:6" x14ac:dyDescent="0.3">
      <c r="A424" s="2" t="s">
        <v>290</v>
      </c>
      <c r="B424" s="2" t="s">
        <v>255</v>
      </c>
      <c r="C424" s="2" t="s">
        <v>195</v>
      </c>
      <c r="D424" s="2" t="s">
        <v>57</v>
      </c>
      <c r="E424" s="2" t="str">
        <f t="shared" si="12"/>
        <v>High Efficiency DX less than 65k BTU_h Electric Heat_Lodging/Hospitality</v>
      </c>
      <c r="F424" s="2" t="str">
        <f t="shared" si="13"/>
        <v>High Efficiency Heat Pump - Air Cooled 14 SEER_SMALL OFFICE</v>
      </c>
    </row>
    <row r="425" spans="1:6" x14ac:dyDescent="0.3">
      <c r="A425" s="2" t="s">
        <v>290</v>
      </c>
      <c r="B425" s="2" t="s">
        <v>191</v>
      </c>
      <c r="C425" s="2" t="s">
        <v>195</v>
      </c>
      <c r="D425" s="2" t="s">
        <v>57</v>
      </c>
      <c r="E425" s="2" t="str">
        <f t="shared" si="12"/>
        <v>High Efficiency DX less than 65k BTU_h Electric Heat_Miscellaneous</v>
      </c>
      <c r="F425" s="2" t="str">
        <f t="shared" si="13"/>
        <v>High Efficiency Heat Pump - Air Cooled 14 SEER_SMALL OFFICE</v>
      </c>
    </row>
    <row r="426" spans="1:6" x14ac:dyDescent="0.3">
      <c r="A426" s="2" t="s">
        <v>290</v>
      </c>
      <c r="B426" s="2" t="s">
        <v>256</v>
      </c>
      <c r="C426" s="2" t="s">
        <v>195</v>
      </c>
      <c r="D426" s="2" t="s">
        <v>57</v>
      </c>
      <c r="E426" s="2" t="str">
        <f t="shared" si="12"/>
        <v>High Efficiency DX less than 65k BTU_h Electric Heat_Offices</v>
      </c>
      <c r="F426" s="2" t="str">
        <f t="shared" si="13"/>
        <v>High Efficiency Heat Pump - Air Cooled 14 SEER_SMALL OFFICE</v>
      </c>
    </row>
    <row r="427" spans="1:6" x14ac:dyDescent="0.3">
      <c r="A427" s="2" t="s">
        <v>290</v>
      </c>
      <c r="B427" s="2" t="s">
        <v>257</v>
      </c>
      <c r="C427" s="2" t="s">
        <v>195</v>
      </c>
      <c r="D427" s="2" t="s">
        <v>57</v>
      </c>
      <c r="E427" s="2" t="str">
        <f t="shared" si="12"/>
        <v>High Efficiency DX less than 65k BTU_h Electric Heat_Restaurants</v>
      </c>
      <c r="F427" s="2" t="str">
        <f t="shared" si="13"/>
        <v>High Efficiency Heat Pump - Air Cooled 14 SEER_SMALL OFFICE</v>
      </c>
    </row>
    <row r="428" spans="1:6" x14ac:dyDescent="0.3">
      <c r="A428" s="2" t="s">
        <v>290</v>
      </c>
      <c r="B428" s="2" t="s">
        <v>258</v>
      </c>
      <c r="C428" s="2" t="s">
        <v>195</v>
      </c>
      <c r="D428" s="2" t="s">
        <v>57</v>
      </c>
      <c r="E428" s="2" t="str">
        <f t="shared" si="12"/>
        <v>High Efficiency DX less than 65k BTU_h Electric Heat_Retail</v>
      </c>
      <c r="F428" s="2" t="str">
        <f t="shared" si="13"/>
        <v>High Efficiency Heat Pump - Air Cooled 14 SEER_SMALL OFFICE</v>
      </c>
    </row>
    <row r="429" spans="1:6" x14ac:dyDescent="0.3">
      <c r="A429" s="2" t="s">
        <v>290</v>
      </c>
      <c r="B429" s="2" t="s">
        <v>259</v>
      </c>
      <c r="C429" s="2" t="s">
        <v>195</v>
      </c>
      <c r="D429" s="2" t="s">
        <v>57</v>
      </c>
      <c r="E429" s="2" t="str">
        <f t="shared" si="12"/>
        <v>High Efficiency DX less than 65k BTU_h Electric Heat_Schools K-12</v>
      </c>
      <c r="F429" s="2" t="str">
        <f t="shared" si="13"/>
        <v>High Efficiency Heat Pump - Air Cooled 14 SEER_SMALL OFFICE</v>
      </c>
    </row>
    <row r="430" spans="1:6" x14ac:dyDescent="0.3">
      <c r="A430" s="2" t="s">
        <v>290</v>
      </c>
      <c r="B430" s="2" t="s">
        <v>260</v>
      </c>
      <c r="C430" s="2" t="s">
        <v>195</v>
      </c>
      <c r="D430" s="2" t="s">
        <v>57</v>
      </c>
      <c r="E430" s="2" t="str">
        <f t="shared" si="12"/>
        <v>High Efficiency DX less than 65k BTU_h Electric Heat_Warehouse</v>
      </c>
      <c r="F430" s="2" t="str">
        <f t="shared" si="13"/>
        <v>High Efficiency Heat Pump - Air Cooled 14 SEER_SMALL OFFICE</v>
      </c>
    </row>
    <row r="431" spans="1:6" x14ac:dyDescent="0.3">
      <c r="A431" s="2" t="s">
        <v>291</v>
      </c>
      <c r="B431" s="2" t="s">
        <v>249</v>
      </c>
      <c r="C431" s="2" t="s">
        <v>195</v>
      </c>
      <c r="D431" s="2" t="s">
        <v>57</v>
      </c>
      <c r="E431" s="2" t="str">
        <f t="shared" si="12"/>
        <v>High Efficiency DX less than 65k BTU_h Other Heat_Assembly</v>
      </c>
      <c r="F431" s="2" t="str">
        <f t="shared" si="13"/>
        <v>High Efficiency Heat Pump - Air Cooled 14 SEER_SMALL OFFICE</v>
      </c>
    </row>
    <row r="432" spans="1:6" x14ac:dyDescent="0.3">
      <c r="A432" s="2" t="s">
        <v>291</v>
      </c>
      <c r="B432" s="2" t="s">
        <v>250</v>
      </c>
      <c r="C432" s="2" t="s">
        <v>195</v>
      </c>
      <c r="D432" s="2" t="s">
        <v>57</v>
      </c>
      <c r="E432" s="2" t="str">
        <f t="shared" si="12"/>
        <v>High Efficiency DX less than 65k BTU_h Other Heat_College and University</v>
      </c>
      <c r="F432" s="2" t="str">
        <f t="shared" si="13"/>
        <v>High Efficiency Heat Pump - Air Cooled 14 SEER_SMALL OFFICE</v>
      </c>
    </row>
    <row r="433" spans="1:6" x14ac:dyDescent="0.3">
      <c r="A433" s="2" t="s">
        <v>291</v>
      </c>
      <c r="B433" s="2" t="s">
        <v>251</v>
      </c>
      <c r="C433" s="2" t="s">
        <v>195</v>
      </c>
      <c r="D433" s="2" t="s">
        <v>57</v>
      </c>
      <c r="E433" s="2" t="str">
        <f t="shared" si="12"/>
        <v>High Efficiency DX less than 65k BTU_h Other Heat_Grocery</v>
      </c>
      <c r="F433" s="2" t="str">
        <f t="shared" si="13"/>
        <v>High Efficiency Heat Pump - Air Cooled 14 SEER_SMALL OFFICE</v>
      </c>
    </row>
    <row r="434" spans="1:6" x14ac:dyDescent="0.3">
      <c r="A434" s="2" t="s">
        <v>291</v>
      </c>
      <c r="B434" s="2" t="s">
        <v>252</v>
      </c>
      <c r="C434" s="2" t="s">
        <v>195</v>
      </c>
      <c r="D434" s="2" t="s">
        <v>57</v>
      </c>
      <c r="E434" s="2" t="str">
        <f t="shared" si="12"/>
        <v>High Efficiency DX less than 65k BTU_h Other Heat_Healthcare</v>
      </c>
      <c r="F434" s="2" t="str">
        <f t="shared" si="13"/>
        <v>High Efficiency Heat Pump - Air Cooled 14 SEER_SMALL OFFICE</v>
      </c>
    </row>
    <row r="435" spans="1:6" x14ac:dyDescent="0.3">
      <c r="A435" s="2" t="s">
        <v>291</v>
      </c>
      <c r="B435" s="2" t="s">
        <v>253</v>
      </c>
      <c r="C435" s="2" t="s">
        <v>195</v>
      </c>
      <c r="D435" s="2" t="s">
        <v>57</v>
      </c>
      <c r="E435" s="2" t="str">
        <f t="shared" si="12"/>
        <v>High Efficiency DX less than 65k BTU_h Other Heat_Hospitals</v>
      </c>
      <c r="F435" s="2" t="str">
        <f t="shared" si="13"/>
        <v>High Efficiency Heat Pump - Air Cooled 14 SEER_SMALL OFFICE</v>
      </c>
    </row>
    <row r="436" spans="1:6" x14ac:dyDescent="0.3">
      <c r="A436" s="2" t="s">
        <v>291</v>
      </c>
      <c r="B436" s="2" t="s">
        <v>254</v>
      </c>
      <c r="C436" s="2" t="s">
        <v>195</v>
      </c>
      <c r="D436" s="2" t="s">
        <v>57</v>
      </c>
      <c r="E436" s="2" t="str">
        <f t="shared" si="12"/>
        <v>High Efficiency DX less than 65k BTU_h Other Heat_Institutional</v>
      </c>
      <c r="F436" s="2" t="str">
        <f t="shared" si="13"/>
        <v>High Efficiency Heat Pump - Air Cooled 14 SEER_SMALL OFFICE</v>
      </c>
    </row>
    <row r="437" spans="1:6" x14ac:dyDescent="0.3">
      <c r="A437" s="2" t="s">
        <v>291</v>
      </c>
      <c r="B437" s="2" t="s">
        <v>255</v>
      </c>
      <c r="C437" s="2" t="s">
        <v>195</v>
      </c>
      <c r="D437" s="2" t="s">
        <v>57</v>
      </c>
      <c r="E437" s="2" t="str">
        <f t="shared" si="12"/>
        <v>High Efficiency DX less than 65k BTU_h Other Heat_Lodging/Hospitality</v>
      </c>
      <c r="F437" s="2" t="str">
        <f t="shared" si="13"/>
        <v>High Efficiency Heat Pump - Air Cooled 14 SEER_SMALL OFFICE</v>
      </c>
    </row>
    <row r="438" spans="1:6" x14ac:dyDescent="0.3">
      <c r="A438" s="2" t="s">
        <v>291</v>
      </c>
      <c r="B438" s="2" t="s">
        <v>191</v>
      </c>
      <c r="C438" s="2" t="s">
        <v>195</v>
      </c>
      <c r="D438" s="2" t="s">
        <v>57</v>
      </c>
      <c r="E438" s="2" t="str">
        <f t="shared" si="12"/>
        <v>High Efficiency DX less than 65k BTU_h Other Heat_Miscellaneous</v>
      </c>
      <c r="F438" s="2" t="str">
        <f t="shared" si="13"/>
        <v>High Efficiency Heat Pump - Air Cooled 14 SEER_SMALL OFFICE</v>
      </c>
    </row>
    <row r="439" spans="1:6" x14ac:dyDescent="0.3">
      <c r="A439" s="2" t="s">
        <v>291</v>
      </c>
      <c r="B439" s="2" t="s">
        <v>256</v>
      </c>
      <c r="C439" s="2" t="s">
        <v>195</v>
      </c>
      <c r="D439" s="2" t="s">
        <v>57</v>
      </c>
      <c r="E439" s="2" t="str">
        <f t="shared" si="12"/>
        <v>High Efficiency DX less than 65k BTU_h Other Heat_Offices</v>
      </c>
      <c r="F439" s="2" t="str">
        <f t="shared" si="13"/>
        <v>High Efficiency Heat Pump - Air Cooled 14 SEER_SMALL OFFICE</v>
      </c>
    </row>
    <row r="440" spans="1:6" x14ac:dyDescent="0.3">
      <c r="A440" s="2" t="s">
        <v>291</v>
      </c>
      <c r="B440" s="2" t="s">
        <v>257</v>
      </c>
      <c r="C440" s="2" t="s">
        <v>195</v>
      </c>
      <c r="D440" s="2" t="s">
        <v>57</v>
      </c>
      <c r="E440" s="2" t="str">
        <f t="shared" si="12"/>
        <v>High Efficiency DX less than 65k BTU_h Other Heat_Restaurants</v>
      </c>
      <c r="F440" s="2" t="str">
        <f t="shared" si="13"/>
        <v>High Efficiency Heat Pump - Air Cooled 14 SEER_SMALL OFFICE</v>
      </c>
    </row>
    <row r="441" spans="1:6" x14ac:dyDescent="0.3">
      <c r="A441" s="2" t="s">
        <v>291</v>
      </c>
      <c r="B441" s="2" t="s">
        <v>258</v>
      </c>
      <c r="C441" s="2" t="s">
        <v>195</v>
      </c>
      <c r="D441" s="2" t="s">
        <v>57</v>
      </c>
      <c r="E441" s="2" t="str">
        <f t="shared" si="12"/>
        <v>High Efficiency DX less than 65k BTU_h Other Heat_Retail</v>
      </c>
      <c r="F441" s="2" t="str">
        <f t="shared" si="13"/>
        <v>High Efficiency Heat Pump - Air Cooled 14 SEER_SMALL OFFICE</v>
      </c>
    </row>
    <row r="442" spans="1:6" x14ac:dyDescent="0.3">
      <c r="A442" s="2" t="s">
        <v>291</v>
      </c>
      <c r="B442" s="2" t="s">
        <v>259</v>
      </c>
      <c r="C442" s="2" t="s">
        <v>195</v>
      </c>
      <c r="D442" s="2" t="s">
        <v>57</v>
      </c>
      <c r="E442" s="2" t="str">
        <f t="shared" si="12"/>
        <v>High Efficiency DX less than 65k BTU_h Other Heat_Schools K-12</v>
      </c>
      <c r="F442" s="2" t="str">
        <f t="shared" si="13"/>
        <v>High Efficiency Heat Pump - Air Cooled 14 SEER_SMALL OFFICE</v>
      </c>
    </row>
    <row r="443" spans="1:6" x14ac:dyDescent="0.3">
      <c r="A443" s="2" t="s">
        <v>291</v>
      </c>
      <c r="B443" s="2" t="s">
        <v>260</v>
      </c>
      <c r="C443" s="2" t="s">
        <v>195</v>
      </c>
      <c r="D443" s="2" t="s">
        <v>57</v>
      </c>
      <c r="E443" s="2" t="str">
        <f t="shared" si="12"/>
        <v>High Efficiency DX less than 65k BTU_h Other Heat_Warehouse</v>
      </c>
      <c r="F443" s="2" t="str">
        <f t="shared" si="13"/>
        <v>High Efficiency Heat Pump - Air Cooled 14 SEER_SMALL OFFICE</v>
      </c>
    </row>
    <row r="444" spans="1:6" x14ac:dyDescent="0.3">
      <c r="A444" s="2" t="s">
        <v>292</v>
      </c>
      <c r="B444" s="2" t="s">
        <v>249</v>
      </c>
      <c r="C444" s="2" t="s">
        <v>195</v>
      </c>
      <c r="D444" s="2" t="s">
        <v>57</v>
      </c>
      <c r="E444" s="2" t="str">
        <f t="shared" si="12"/>
        <v>High Efficiency DX over 240k BTU_h Elect Heat_Assembly</v>
      </c>
      <c r="F444" s="2" t="str">
        <f t="shared" si="13"/>
        <v>High Efficiency Heat Pump - Air Cooled 14 SEER_SMALL OFFICE</v>
      </c>
    </row>
    <row r="445" spans="1:6" x14ac:dyDescent="0.3">
      <c r="A445" s="2" t="s">
        <v>292</v>
      </c>
      <c r="B445" s="2" t="s">
        <v>250</v>
      </c>
      <c r="C445" s="2" t="s">
        <v>195</v>
      </c>
      <c r="D445" s="2" t="s">
        <v>57</v>
      </c>
      <c r="E445" s="2" t="str">
        <f t="shared" si="12"/>
        <v>High Efficiency DX over 240k BTU_h Elect Heat_College and University</v>
      </c>
      <c r="F445" s="2" t="str">
        <f t="shared" si="13"/>
        <v>High Efficiency Heat Pump - Air Cooled 14 SEER_SMALL OFFICE</v>
      </c>
    </row>
    <row r="446" spans="1:6" x14ac:dyDescent="0.3">
      <c r="A446" s="2" t="s">
        <v>292</v>
      </c>
      <c r="B446" s="2" t="s">
        <v>251</v>
      </c>
      <c r="C446" s="2" t="s">
        <v>195</v>
      </c>
      <c r="D446" s="2" t="s">
        <v>57</v>
      </c>
      <c r="E446" s="2" t="str">
        <f t="shared" si="12"/>
        <v>High Efficiency DX over 240k BTU_h Elect Heat_Grocery</v>
      </c>
      <c r="F446" s="2" t="str">
        <f t="shared" si="13"/>
        <v>High Efficiency Heat Pump - Air Cooled 14 SEER_SMALL OFFICE</v>
      </c>
    </row>
    <row r="447" spans="1:6" x14ac:dyDescent="0.3">
      <c r="A447" s="2" t="s">
        <v>292</v>
      </c>
      <c r="B447" s="2" t="s">
        <v>252</v>
      </c>
      <c r="C447" s="2" t="s">
        <v>195</v>
      </c>
      <c r="D447" s="2" t="s">
        <v>57</v>
      </c>
      <c r="E447" s="2" t="str">
        <f t="shared" si="12"/>
        <v>High Efficiency DX over 240k BTU_h Elect Heat_Healthcare</v>
      </c>
      <c r="F447" s="2" t="str">
        <f t="shared" si="13"/>
        <v>High Efficiency Heat Pump - Air Cooled 14 SEER_SMALL OFFICE</v>
      </c>
    </row>
    <row r="448" spans="1:6" x14ac:dyDescent="0.3">
      <c r="A448" s="2" t="s">
        <v>292</v>
      </c>
      <c r="B448" s="2" t="s">
        <v>253</v>
      </c>
      <c r="C448" s="2" t="s">
        <v>195</v>
      </c>
      <c r="D448" s="2" t="s">
        <v>57</v>
      </c>
      <c r="E448" s="2" t="str">
        <f t="shared" si="12"/>
        <v>High Efficiency DX over 240k BTU_h Elect Heat_Hospitals</v>
      </c>
      <c r="F448" s="2" t="str">
        <f t="shared" si="13"/>
        <v>High Efficiency Heat Pump - Air Cooled 14 SEER_SMALL OFFICE</v>
      </c>
    </row>
    <row r="449" spans="1:6" x14ac:dyDescent="0.3">
      <c r="A449" s="2" t="s">
        <v>292</v>
      </c>
      <c r="B449" s="2" t="s">
        <v>254</v>
      </c>
      <c r="C449" s="2" t="s">
        <v>195</v>
      </c>
      <c r="D449" s="2" t="s">
        <v>57</v>
      </c>
      <c r="E449" s="2" t="str">
        <f t="shared" si="12"/>
        <v>High Efficiency DX over 240k BTU_h Elect Heat_Institutional</v>
      </c>
      <c r="F449" s="2" t="str">
        <f t="shared" si="13"/>
        <v>High Efficiency Heat Pump - Air Cooled 14 SEER_SMALL OFFICE</v>
      </c>
    </row>
    <row r="450" spans="1:6" x14ac:dyDescent="0.3">
      <c r="A450" s="2" t="s">
        <v>292</v>
      </c>
      <c r="B450" s="2" t="s">
        <v>255</v>
      </c>
      <c r="C450" s="2" t="s">
        <v>195</v>
      </c>
      <c r="D450" s="2" t="s">
        <v>57</v>
      </c>
      <c r="E450" s="2" t="str">
        <f t="shared" si="12"/>
        <v>High Efficiency DX over 240k BTU_h Elect Heat_Lodging/Hospitality</v>
      </c>
      <c r="F450" s="2" t="str">
        <f t="shared" si="13"/>
        <v>High Efficiency Heat Pump - Air Cooled 14 SEER_SMALL OFFICE</v>
      </c>
    </row>
    <row r="451" spans="1:6" x14ac:dyDescent="0.3">
      <c r="A451" s="2" t="s">
        <v>292</v>
      </c>
      <c r="B451" s="2" t="s">
        <v>191</v>
      </c>
      <c r="C451" s="2" t="s">
        <v>195</v>
      </c>
      <c r="D451" s="2" t="s">
        <v>57</v>
      </c>
      <c r="E451" s="2" t="str">
        <f t="shared" ref="E451:E514" si="14">A451&amp;"_"&amp;B451</f>
        <v>High Efficiency DX over 240k BTU_h Elect Heat_Miscellaneous</v>
      </c>
      <c r="F451" s="2" t="str">
        <f t="shared" ref="F451:F514" si="15">C451&amp;"_"&amp;D451</f>
        <v>High Efficiency Heat Pump - Air Cooled 14 SEER_SMALL OFFICE</v>
      </c>
    </row>
    <row r="452" spans="1:6" x14ac:dyDescent="0.3">
      <c r="A452" s="2" t="s">
        <v>292</v>
      </c>
      <c r="B452" s="2" t="s">
        <v>256</v>
      </c>
      <c r="C452" s="2" t="s">
        <v>195</v>
      </c>
      <c r="D452" s="2" t="s">
        <v>57</v>
      </c>
      <c r="E452" s="2" t="str">
        <f t="shared" si="14"/>
        <v>High Efficiency DX over 240k BTU_h Elect Heat_Offices</v>
      </c>
      <c r="F452" s="2" t="str">
        <f t="shared" si="15"/>
        <v>High Efficiency Heat Pump - Air Cooled 14 SEER_SMALL OFFICE</v>
      </c>
    </row>
    <row r="453" spans="1:6" x14ac:dyDescent="0.3">
      <c r="A453" s="2" t="s">
        <v>292</v>
      </c>
      <c r="B453" s="2" t="s">
        <v>257</v>
      </c>
      <c r="C453" s="2" t="s">
        <v>195</v>
      </c>
      <c r="D453" s="2" t="s">
        <v>57</v>
      </c>
      <c r="E453" s="2" t="str">
        <f t="shared" si="14"/>
        <v>High Efficiency DX over 240k BTU_h Elect Heat_Restaurants</v>
      </c>
      <c r="F453" s="2" t="str">
        <f t="shared" si="15"/>
        <v>High Efficiency Heat Pump - Air Cooled 14 SEER_SMALL OFFICE</v>
      </c>
    </row>
    <row r="454" spans="1:6" x14ac:dyDescent="0.3">
      <c r="A454" s="2" t="s">
        <v>292</v>
      </c>
      <c r="B454" s="2" t="s">
        <v>258</v>
      </c>
      <c r="C454" s="2" t="s">
        <v>195</v>
      </c>
      <c r="D454" s="2" t="s">
        <v>57</v>
      </c>
      <c r="E454" s="2" t="str">
        <f t="shared" si="14"/>
        <v>High Efficiency DX over 240k BTU_h Elect Heat_Retail</v>
      </c>
      <c r="F454" s="2" t="str">
        <f t="shared" si="15"/>
        <v>High Efficiency Heat Pump - Air Cooled 14 SEER_SMALL OFFICE</v>
      </c>
    </row>
    <row r="455" spans="1:6" x14ac:dyDescent="0.3">
      <c r="A455" s="2" t="s">
        <v>292</v>
      </c>
      <c r="B455" s="2" t="s">
        <v>259</v>
      </c>
      <c r="C455" s="2" t="s">
        <v>195</v>
      </c>
      <c r="D455" s="2" t="s">
        <v>57</v>
      </c>
      <c r="E455" s="2" t="str">
        <f t="shared" si="14"/>
        <v>High Efficiency DX over 240k BTU_h Elect Heat_Schools K-12</v>
      </c>
      <c r="F455" s="2" t="str">
        <f t="shared" si="15"/>
        <v>High Efficiency Heat Pump - Air Cooled 14 SEER_SMALL OFFICE</v>
      </c>
    </row>
    <row r="456" spans="1:6" x14ac:dyDescent="0.3">
      <c r="A456" s="2" t="s">
        <v>292</v>
      </c>
      <c r="B456" s="2" t="s">
        <v>260</v>
      </c>
      <c r="C456" s="2" t="s">
        <v>195</v>
      </c>
      <c r="D456" s="2" t="s">
        <v>57</v>
      </c>
      <c r="E456" s="2" t="str">
        <f t="shared" si="14"/>
        <v>High Efficiency DX over 240k BTU_h Elect Heat_Warehouse</v>
      </c>
      <c r="F456" s="2" t="str">
        <f t="shared" si="15"/>
        <v>High Efficiency Heat Pump - Air Cooled 14 SEER_SMALL OFFICE</v>
      </c>
    </row>
    <row r="457" spans="1:6" x14ac:dyDescent="0.3">
      <c r="A457" s="2" t="s">
        <v>293</v>
      </c>
      <c r="B457" s="2" t="s">
        <v>249</v>
      </c>
      <c r="C457" s="2" t="s">
        <v>195</v>
      </c>
      <c r="D457" s="2" t="s">
        <v>57</v>
      </c>
      <c r="E457" s="2" t="str">
        <f t="shared" si="14"/>
        <v>High Efficiency DX over 760k BTU_h Other Heat_Assembly</v>
      </c>
      <c r="F457" s="2" t="str">
        <f t="shared" si="15"/>
        <v>High Efficiency Heat Pump - Air Cooled 14 SEER_SMALL OFFICE</v>
      </c>
    </row>
    <row r="458" spans="1:6" x14ac:dyDescent="0.3">
      <c r="A458" s="2" t="s">
        <v>293</v>
      </c>
      <c r="B458" s="2" t="s">
        <v>250</v>
      </c>
      <c r="C458" s="2" t="s">
        <v>195</v>
      </c>
      <c r="D458" s="2" t="s">
        <v>57</v>
      </c>
      <c r="E458" s="2" t="str">
        <f t="shared" si="14"/>
        <v>High Efficiency DX over 760k BTU_h Other Heat_College and University</v>
      </c>
      <c r="F458" s="2" t="str">
        <f t="shared" si="15"/>
        <v>High Efficiency Heat Pump - Air Cooled 14 SEER_SMALL OFFICE</v>
      </c>
    </row>
    <row r="459" spans="1:6" x14ac:dyDescent="0.3">
      <c r="A459" s="2" t="s">
        <v>293</v>
      </c>
      <c r="B459" s="2" t="s">
        <v>251</v>
      </c>
      <c r="C459" s="2" t="s">
        <v>195</v>
      </c>
      <c r="D459" s="2" t="s">
        <v>57</v>
      </c>
      <c r="E459" s="2" t="str">
        <f t="shared" si="14"/>
        <v>High Efficiency DX over 760k BTU_h Other Heat_Grocery</v>
      </c>
      <c r="F459" s="2" t="str">
        <f t="shared" si="15"/>
        <v>High Efficiency Heat Pump - Air Cooled 14 SEER_SMALL OFFICE</v>
      </c>
    </row>
    <row r="460" spans="1:6" x14ac:dyDescent="0.3">
      <c r="A460" s="2" t="s">
        <v>293</v>
      </c>
      <c r="B460" s="2" t="s">
        <v>252</v>
      </c>
      <c r="C460" s="2" t="s">
        <v>195</v>
      </c>
      <c r="D460" s="2" t="s">
        <v>57</v>
      </c>
      <c r="E460" s="2" t="str">
        <f t="shared" si="14"/>
        <v>High Efficiency DX over 760k BTU_h Other Heat_Healthcare</v>
      </c>
      <c r="F460" s="2" t="str">
        <f t="shared" si="15"/>
        <v>High Efficiency Heat Pump - Air Cooled 14 SEER_SMALL OFFICE</v>
      </c>
    </row>
    <row r="461" spans="1:6" x14ac:dyDescent="0.3">
      <c r="A461" s="2" t="s">
        <v>293</v>
      </c>
      <c r="B461" s="2" t="s">
        <v>253</v>
      </c>
      <c r="C461" s="2" t="s">
        <v>195</v>
      </c>
      <c r="D461" s="2" t="s">
        <v>57</v>
      </c>
      <c r="E461" s="2" t="str">
        <f t="shared" si="14"/>
        <v>High Efficiency DX over 760k BTU_h Other Heat_Hospitals</v>
      </c>
      <c r="F461" s="2" t="str">
        <f t="shared" si="15"/>
        <v>High Efficiency Heat Pump - Air Cooled 14 SEER_SMALL OFFICE</v>
      </c>
    </row>
    <row r="462" spans="1:6" x14ac:dyDescent="0.3">
      <c r="A462" s="2" t="s">
        <v>293</v>
      </c>
      <c r="B462" s="2" t="s">
        <v>254</v>
      </c>
      <c r="C462" s="2" t="s">
        <v>195</v>
      </c>
      <c r="D462" s="2" t="s">
        <v>57</v>
      </c>
      <c r="E462" s="2" t="str">
        <f t="shared" si="14"/>
        <v>High Efficiency DX over 760k BTU_h Other Heat_Institutional</v>
      </c>
      <c r="F462" s="2" t="str">
        <f t="shared" si="15"/>
        <v>High Efficiency Heat Pump - Air Cooled 14 SEER_SMALL OFFICE</v>
      </c>
    </row>
    <row r="463" spans="1:6" x14ac:dyDescent="0.3">
      <c r="A463" s="2" t="s">
        <v>293</v>
      </c>
      <c r="B463" s="2" t="s">
        <v>255</v>
      </c>
      <c r="C463" s="2" t="s">
        <v>195</v>
      </c>
      <c r="D463" s="2" t="s">
        <v>57</v>
      </c>
      <c r="E463" s="2" t="str">
        <f t="shared" si="14"/>
        <v>High Efficiency DX over 760k BTU_h Other Heat_Lodging/Hospitality</v>
      </c>
      <c r="F463" s="2" t="str">
        <f t="shared" si="15"/>
        <v>High Efficiency Heat Pump - Air Cooled 14 SEER_SMALL OFFICE</v>
      </c>
    </row>
    <row r="464" spans="1:6" x14ac:dyDescent="0.3">
      <c r="A464" s="2" t="s">
        <v>293</v>
      </c>
      <c r="B464" s="2" t="s">
        <v>191</v>
      </c>
      <c r="C464" s="2" t="s">
        <v>195</v>
      </c>
      <c r="D464" s="2" t="s">
        <v>57</v>
      </c>
      <c r="E464" s="2" t="str">
        <f t="shared" si="14"/>
        <v>High Efficiency DX over 760k BTU_h Other Heat_Miscellaneous</v>
      </c>
      <c r="F464" s="2" t="str">
        <f t="shared" si="15"/>
        <v>High Efficiency Heat Pump - Air Cooled 14 SEER_SMALL OFFICE</v>
      </c>
    </row>
    <row r="465" spans="1:6" x14ac:dyDescent="0.3">
      <c r="A465" s="2" t="s">
        <v>293</v>
      </c>
      <c r="B465" s="2" t="s">
        <v>256</v>
      </c>
      <c r="C465" s="2" t="s">
        <v>195</v>
      </c>
      <c r="D465" s="2" t="s">
        <v>57</v>
      </c>
      <c r="E465" s="2" t="str">
        <f t="shared" si="14"/>
        <v>High Efficiency DX over 760k BTU_h Other Heat_Offices</v>
      </c>
      <c r="F465" s="2" t="str">
        <f t="shared" si="15"/>
        <v>High Efficiency Heat Pump - Air Cooled 14 SEER_SMALL OFFICE</v>
      </c>
    </row>
    <row r="466" spans="1:6" x14ac:dyDescent="0.3">
      <c r="A466" s="2" t="s">
        <v>293</v>
      </c>
      <c r="B466" s="2" t="s">
        <v>257</v>
      </c>
      <c r="C466" s="2" t="s">
        <v>195</v>
      </c>
      <c r="D466" s="2" t="s">
        <v>57</v>
      </c>
      <c r="E466" s="2" t="str">
        <f t="shared" si="14"/>
        <v>High Efficiency DX over 760k BTU_h Other Heat_Restaurants</v>
      </c>
      <c r="F466" s="2" t="str">
        <f t="shared" si="15"/>
        <v>High Efficiency Heat Pump - Air Cooled 14 SEER_SMALL OFFICE</v>
      </c>
    </row>
    <row r="467" spans="1:6" x14ac:dyDescent="0.3">
      <c r="A467" s="2" t="s">
        <v>293</v>
      </c>
      <c r="B467" s="2" t="s">
        <v>258</v>
      </c>
      <c r="C467" s="2" t="s">
        <v>195</v>
      </c>
      <c r="D467" s="2" t="s">
        <v>57</v>
      </c>
      <c r="E467" s="2" t="str">
        <f t="shared" si="14"/>
        <v>High Efficiency DX over 760k BTU_h Other Heat_Retail</v>
      </c>
      <c r="F467" s="2" t="str">
        <f t="shared" si="15"/>
        <v>High Efficiency Heat Pump - Air Cooled 14 SEER_SMALL OFFICE</v>
      </c>
    </row>
    <row r="468" spans="1:6" x14ac:dyDescent="0.3">
      <c r="A468" s="2" t="s">
        <v>293</v>
      </c>
      <c r="B468" s="2" t="s">
        <v>259</v>
      </c>
      <c r="C468" s="2" t="s">
        <v>195</v>
      </c>
      <c r="D468" s="2" t="s">
        <v>57</v>
      </c>
      <c r="E468" s="2" t="str">
        <f t="shared" si="14"/>
        <v>High Efficiency DX over 760k BTU_h Other Heat_Schools K-12</v>
      </c>
      <c r="F468" s="2" t="str">
        <f t="shared" si="15"/>
        <v>High Efficiency Heat Pump - Air Cooled 14 SEER_SMALL OFFICE</v>
      </c>
    </row>
    <row r="469" spans="1:6" x14ac:dyDescent="0.3">
      <c r="A469" s="2" t="s">
        <v>293</v>
      </c>
      <c r="B469" s="2" t="s">
        <v>260</v>
      </c>
      <c r="C469" s="2" t="s">
        <v>195</v>
      </c>
      <c r="D469" s="2" t="s">
        <v>57</v>
      </c>
      <c r="E469" s="2" t="str">
        <f t="shared" si="14"/>
        <v>High Efficiency DX over 760k BTU_h Other Heat_Warehouse</v>
      </c>
      <c r="F469" s="2" t="str">
        <f t="shared" si="15"/>
        <v>High Efficiency Heat Pump - Air Cooled 14 SEER_SMALL OFFICE</v>
      </c>
    </row>
    <row r="470" spans="1:6" x14ac:dyDescent="0.3">
      <c r="A470" s="2" t="s">
        <v>294</v>
      </c>
      <c r="B470" s="2" t="s">
        <v>249</v>
      </c>
      <c r="C470" s="2" t="s">
        <v>54</v>
      </c>
      <c r="D470" s="2" t="s">
        <v>52</v>
      </c>
      <c r="E470" s="2" t="str">
        <f t="shared" si="14"/>
        <v>High Efficiency PTAC_Assembly</v>
      </c>
      <c r="F470" s="2" t="str">
        <f t="shared" si="15"/>
        <v>High Efficiency Packaged AC - Air Cooled 14.0 SEER_RETAIL</v>
      </c>
    </row>
    <row r="471" spans="1:6" x14ac:dyDescent="0.3">
      <c r="A471" s="2" t="s">
        <v>294</v>
      </c>
      <c r="B471" s="2" t="s">
        <v>250</v>
      </c>
      <c r="C471" s="2" t="s">
        <v>54</v>
      </c>
      <c r="D471" s="2" t="s">
        <v>18</v>
      </c>
      <c r="E471" s="2" t="str">
        <f t="shared" si="14"/>
        <v>High Efficiency PTAC_College and University</v>
      </c>
      <c r="F471" s="2" t="str">
        <f t="shared" si="15"/>
        <v>High Efficiency Packaged AC - Air Cooled 14.0 SEER_DATACENTER</v>
      </c>
    </row>
    <row r="472" spans="1:6" x14ac:dyDescent="0.3">
      <c r="A472" s="2" t="s">
        <v>294</v>
      </c>
      <c r="B472" s="2" t="s">
        <v>251</v>
      </c>
      <c r="C472" s="2" t="s">
        <v>54</v>
      </c>
      <c r="D472" s="2" t="s">
        <v>52</v>
      </c>
      <c r="E472" s="2" t="str">
        <f t="shared" si="14"/>
        <v>High Efficiency PTAC_Grocery</v>
      </c>
      <c r="F472" s="2" t="str">
        <f t="shared" si="15"/>
        <v>High Efficiency Packaged AC - Air Cooled 14.0 SEER_RETAIL</v>
      </c>
    </row>
    <row r="473" spans="1:6" x14ac:dyDescent="0.3">
      <c r="A473" s="2" t="s">
        <v>294</v>
      </c>
      <c r="B473" s="2" t="s">
        <v>252</v>
      </c>
      <c r="C473" s="2" t="s">
        <v>54</v>
      </c>
      <c r="D473" s="2" t="s">
        <v>52</v>
      </c>
      <c r="E473" s="2" t="str">
        <f t="shared" si="14"/>
        <v>High Efficiency PTAC_Healthcare</v>
      </c>
      <c r="F473" s="2" t="str">
        <f t="shared" si="15"/>
        <v>High Efficiency Packaged AC - Air Cooled 14.0 SEER_RETAIL</v>
      </c>
    </row>
    <row r="474" spans="1:6" x14ac:dyDescent="0.3">
      <c r="A474" s="2" t="s">
        <v>294</v>
      </c>
      <c r="B474" s="2" t="s">
        <v>253</v>
      </c>
      <c r="C474" s="2" t="s">
        <v>54</v>
      </c>
      <c r="D474" s="2" t="s">
        <v>18</v>
      </c>
      <c r="E474" s="2" t="str">
        <f t="shared" si="14"/>
        <v>High Efficiency PTAC_Hospitals</v>
      </c>
      <c r="F474" s="2" t="str">
        <f t="shared" si="15"/>
        <v>High Efficiency Packaged AC - Air Cooled 14.0 SEER_DATACENTER</v>
      </c>
    </row>
    <row r="475" spans="1:6" x14ac:dyDescent="0.3">
      <c r="A475" s="2" t="s">
        <v>294</v>
      </c>
      <c r="B475" s="2" t="s">
        <v>254</v>
      </c>
      <c r="C475" s="2" t="s">
        <v>54</v>
      </c>
      <c r="D475" s="2" t="s">
        <v>52</v>
      </c>
      <c r="E475" s="2" t="str">
        <f t="shared" si="14"/>
        <v>High Efficiency PTAC_Institutional</v>
      </c>
      <c r="F475" s="2" t="str">
        <f t="shared" si="15"/>
        <v>High Efficiency Packaged AC - Air Cooled 14.0 SEER_RETAIL</v>
      </c>
    </row>
    <row r="476" spans="1:6" x14ac:dyDescent="0.3">
      <c r="A476" s="2" t="s">
        <v>294</v>
      </c>
      <c r="B476" s="2" t="s">
        <v>255</v>
      </c>
      <c r="C476" s="2" t="s">
        <v>54</v>
      </c>
      <c r="D476" s="2" t="s">
        <v>52</v>
      </c>
      <c r="E476" s="2" t="str">
        <f t="shared" si="14"/>
        <v>High Efficiency PTAC_Lodging/Hospitality</v>
      </c>
      <c r="F476" s="2" t="str">
        <f t="shared" si="15"/>
        <v>High Efficiency Packaged AC - Air Cooled 14.0 SEER_RETAIL</v>
      </c>
    </row>
    <row r="477" spans="1:6" x14ac:dyDescent="0.3">
      <c r="A477" s="2" t="s">
        <v>294</v>
      </c>
      <c r="B477" s="2" t="s">
        <v>191</v>
      </c>
      <c r="C477" s="2" t="s">
        <v>54</v>
      </c>
      <c r="D477" s="2" t="s">
        <v>57</v>
      </c>
      <c r="E477" s="2" t="str">
        <f t="shared" si="14"/>
        <v>High Efficiency PTAC_Miscellaneous</v>
      </c>
      <c r="F477" s="2" t="str">
        <f t="shared" si="15"/>
        <v>High Efficiency Packaged AC - Air Cooled 14.0 SEER_SMALL OFFICE</v>
      </c>
    </row>
    <row r="478" spans="1:6" x14ac:dyDescent="0.3">
      <c r="A478" s="2" t="s">
        <v>294</v>
      </c>
      <c r="B478" s="2" t="s">
        <v>256</v>
      </c>
      <c r="C478" s="2" t="s">
        <v>54</v>
      </c>
      <c r="D478" s="2" t="s">
        <v>57</v>
      </c>
      <c r="E478" s="2" t="str">
        <f t="shared" si="14"/>
        <v>High Efficiency PTAC_Offices</v>
      </c>
      <c r="F478" s="2" t="str">
        <f t="shared" si="15"/>
        <v>High Efficiency Packaged AC - Air Cooled 14.0 SEER_SMALL OFFICE</v>
      </c>
    </row>
    <row r="479" spans="1:6" x14ac:dyDescent="0.3">
      <c r="A479" s="2" t="s">
        <v>294</v>
      </c>
      <c r="B479" s="2" t="s">
        <v>257</v>
      </c>
      <c r="C479" s="2" t="s">
        <v>54</v>
      </c>
      <c r="D479" s="2" t="s">
        <v>52</v>
      </c>
      <c r="E479" s="2" t="str">
        <f t="shared" si="14"/>
        <v>High Efficiency PTAC_Restaurants</v>
      </c>
      <c r="F479" s="2" t="str">
        <f t="shared" si="15"/>
        <v>High Efficiency Packaged AC - Air Cooled 14.0 SEER_RETAIL</v>
      </c>
    </row>
    <row r="480" spans="1:6" x14ac:dyDescent="0.3">
      <c r="A480" s="2" t="s">
        <v>294</v>
      </c>
      <c r="B480" s="2" t="s">
        <v>258</v>
      </c>
      <c r="C480" s="2" t="s">
        <v>54</v>
      </c>
      <c r="D480" s="2" t="s">
        <v>52</v>
      </c>
      <c r="E480" s="2" t="str">
        <f t="shared" si="14"/>
        <v>High Efficiency PTAC_Retail</v>
      </c>
      <c r="F480" s="2" t="str">
        <f t="shared" si="15"/>
        <v>High Efficiency Packaged AC - Air Cooled 14.0 SEER_RETAIL</v>
      </c>
    </row>
    <row r="481" spans="1:6" x14ac:dyDescent="0.3">
      <c r="A481" s="2" t="s">
        <v>294</v>
      </c>
      <c r="B481" s="2" t="s">
        <v>259</v>
      </c>
      <c r="C481" s="2" t="s">
        <v>54</v>
      </c>
      <c r="D481" s="2" t="s">
        <v>52</v>
      </c>
      <c r="E481" s="2" t="str">
        <f t="shared" si="14"/>
        <v>High Efficiency PTAC_Schools K-12</v>
      </c>
      <c r="F481" s="2" t="str">
        <f t="shared" si="15"/>
        <v>High Efficiency Packaged AC - Air Cooled 14.0 SEER_RETAIL</v>
      </c>
    </row>
    <row r="482" spans="1:6" x14ac:dyDescent="0.3">
      <c r="A482" s="2" t="s">
        <v>294</v>
      </c>
      <c r="B482" s="2" t="s">
        <v>260</v>
      </c>
      <c r="C482" s="2" t="s">
        <v>54</v>
      </c>
      <c r="D482" s="2" t="s">
        <v>52</v>
      </c>
      <c r="E482" s="2" t="str">
        <f t="shared" si="14"/>
        <v>High Efficiency PTAC_Warehouse</v>
      </c>
      <c r="F482" s="2" t="str">
        <f t="shared" si="15"/>
        <v>High Efficiency Packaged AC - Air Cooled 14.0 SEER_RETAIL</v>
      </c>
    </row>
    <row r="483" spans="1:6" x14ac:dyDescent="0.3">
      <c r="A483" s="2" t="s">
        <v>295</v>
      </c>
      <c r="B483" s="2" t="s">
        <v>249</v>
      </c>
      <c r="C483" s="2" t="s">
        <v>195</v>
      </c>
      <c r="D483" s="2" t="s">
        <v>52</v>
      </c>
      <c r="E483" s="2" t="str">
        <f t="shared" si="14"/>
        <v>High Efficiency PTHP_Assembly</v>
      </c>
      <c r="F483" s="2" t="str">
        <f t="shared" si="15"/>
        <v>High Efficiency Heat Pump - Air Cooled 14 SEER_RETAIL</v>
      </c>
    </row>
    <row r="484" spans="1:6" x14ac:dyDescent="0.3">
      <c r="A484" s="2" t="s">
        <v>295</v>
      </c>
      <c r="B484" s="2" t="s">
        <v>250</v>
      </c>
      <c r="C484" s="2" t="s">
        <v>195</v>
      </c>
      <c r="D484" s="2" t="s">
        <v>18</v>
      </c>
      <c r="E484" s="2" t="str">
        <f t="shared" si="14"/>
        <v>High Efficiency PTHP_College and University</v>
      </c>
      <c r="F484" s="2" t="str">
        <f t="shared" si="15"/>
        <v>High Efficiency Heat Pump - Air Cooled 14 SEER_DATACENTER</v>
      </c>
    </row>
    <row r="485" spans="1:6" x14ac:dyDescent="0.3">
      <c r="A485" s="2" t="s">
        <v>295</v>
      </c>
      <c r="B485" s="2" t="s">
        <v>251</v>
      </c>
      <c r="C485" s="2" t="s">
        <v>195</v>
      </c>
      <c r="D485" s="2" t="s">
        <v>52</v>
      </c>
      <c r="E485" s="2" t="str">
        <f t="shared" si="14"/>
        <v>High Efficiency PTHP_Grocery</v>
      </c>
      <c r="F485" s="2" t="str">
        <f t="shared" si="15"/>
        <v>High Efficiency Heat Pump - Air Cooled 14 SEER_RETAIL</v>
      </c>
    </row>
    <row r="486" spans="1:6" x14ac:dyDescent="0.3">
      <c r="A486" s="2" t="s">
        <v>295</v>
      </c>
      <c r="B486" s="2" t="s">
        <v>252</v>
      </c>
      <c r="C486" s="2" t="s">
        <v>195</v>
      </c>
      <c r="D486" s="2" t="s">
        <v>52</v>
      </c>
      <c r="E486" s="2" t="str">
        <f t="shared" si="14"/>
        <v>High Efficiency PTHP_Healthcare</v>
      </c>
      <c r="F486" s="2" t="str">
        <f t="shared" si="15"/>
        <v>High Efficiency Heat Pump - Air Cooled 14 SEER_RETAIL</v>
      </c>
    </row>
    <row r="487" spans="1:6" x14ac:dyDescent="0.3">
      <c r="A487" s="2" t="s">
        <v>295</v>
      </c>
      <c r="B487" s="2" t="s">
        <v>253</v>
      </c>
      <c r="C487" s="2" t="s">
        <v>195</v>
      </c>
      <c r="D487" s="2" t="s">
        <v>18</v>
      </c>
      <c r="E487" s="2" t="str">
        <f t="shared" si="14"/>
        <v>High Efficiency PTHP_Hospitals</v>
      </c>
      <c r="F487" s="2" t="str">
        <f t="shared" si="15"/>
        <v>High Efficiency Heat Pump - Air Cooled 14 SEER_DATACENTER</v>
      </c>
    </row>
    <row r="488" spans="1:6" x14ac:dyDescent="0.3">
      <c r="A488" s="2" t="s">
        <v>295</v>
      </c>
      <c r="B488" s="2" t="s">
        <v>254</v>
      </c>
      <c r="C488" s="2" t="s">
        <v>195</v>
      </c>
      <c r="D488" s="2" t="s">
        <v>52</v>
      </c>
      <c r="E488" s="2" t="str">
        <f t="shared" si="14"/>
        <v>High Efficiency PTHP_Institutional</v>
      </c>
      <c r="F488" s="2" t="str">
        <f t="shared" si="15"/>
        <v>High Efficiency Heat Pump - Air Cooled 14 SEER_RETAIL</v>
      </c>
    </row>
    <row r="489" spans="1:6" x14ac:dyDescent="0.3">
      <c r="A489" s="2" t="s">
        <v>295</v>
      </c>
      <c r="B489" s="2" t="s">
        <v>255</v>
      </c>
      <c r="C489" s="2" t="s">
        <v>195</v>
      </c>
      <c r="D489" s="2" t="s">
        <v>52</v>
      </c>
      <c r="E489" s="2" t="str">
        <f t="shared" si="14"/>
        <v>High Efficiency PTHP_Lodging/Hospitality</v>
      </c>
      <c r="F489" s="2" t="str">
        <f t="shared" si="15"/>
        <v>High Efficiency Heat Pump - Air Cooled 14 SEER_RETAIL</v>
      </c>
    </row>
    <row r="490" spans="1:6" x14ac:dyDescent="0.3">
      <c r="A490" s="2" t="s">
        <v>295</v>
      </c>
      <c r="B490" s="2" t="s">
        <v>191</v>
      </c>
      <c r="C490" s="2" t="s">
        <v>195</v>
      </c>
      <c r="D490" s="2" t="s">
        <v>52</v>
      </c>
      <c r="E490" s="2" t="str">
        <f t="shared" si="14"/>
        <v>High Efficiency PTHP_Miscellaneous</v>
      </c>
      <c r="F490" s="2" t="str">
        <f t="shared" si="15"/>
        <v>High Efficiency Heat Pump - Air Cooled 14 SEER_RETAIL</v>
      </c>
    </row>
    <row r="491" spans="1:6" x14ac:dyDescent="0.3">
      <c r="A491" s="2" t="s">
        <v>295</v>
      </c>
      <c r="B491" s="2" t="s">
        <v>256</v>
      </c>
      <c r="C491" s="2" t="s">
        <v>195</v>
      </c>
      <c r="D491" s="2" t="s">
        <v>52</v>
      </c>
      <c r="E491" s="2" t="str">
        <f t="shared" si="14"/>
        <v>High Efficiency PTHP_Offices</v>
      </c>
      <c r="F491" s="2" t="str">
        <f t="shared" si="15"/>
        <v>High Efficiency Heat Pump - Air Cooled 14 SEER_RETAIL</v>
      </c>
    </row>
    <row r="492" spans="1:6" x14ac:dyDescent="0.3">
      <c r="A492" s="2" t="s">
        <v>295</v>
      </c>
      <c r="B492" s="2" t="s">
        <v>257</v>
      </c>
      <c r="C492" s="2" t="s">
        <v>195</v>
      </c>
      <c r="D492" s="2" t="s">
        <v>52</v>
      </c>
      <c r="E492" s="2" t="str">
        <f t="shared" si="14"/>
        <v>High Efficiency PTHP_Restaurants</v>
      </c>
      <c r="F492" s="2" t="str">
        <f t="shared" si="15"/>
        <v>High Efficiency Heat Pump - Air Cooled 14 SEER_RETAIL</v>
      </c>
    </row>
    <row r="493" spans="1:6" x14ac:dyDescent="0.3">
      <c r="A493" s="2" t="s">
        <v>295</v>
      </c>
      <c r="B493" s="2" t="s">
        <v>258</v>
      </c>
      <c r="C493" s="2" t="s">
        <v>195</v>
      </c>
      <c r="D493" s="2" t="s">
        <v>52</v>
      </c>
      <c r="E493" s="2" t="str">
        <f t="shared" si="14"/>
        <v>High Efficiency PTHP_Retail</v>
      </c>
      <c r="F493" s="2" t="str">
        <f t="shared" si="15"/>
        <v>High Efficiency Heat Pump - Air Cooled 14 SEER_RETAIL</v>
      </c>
    </row>
    <row r="494" spans="1:6" x14ac:dyDescent="0.3">
      <c r="A494" s="2" t="s">
        <v>295</v>
      </c>
      <c r="B494" s="2" t="s">
        <v>259</v>
      </c>
      <c r="C494" s="2" t="s">
        <v>195</v>
      </c>
      <c r="D494" s="2" t="s">
        <v>52</v>
      </c>
      <c r="E494" s="2" t="str">
        <f t="shared" si="14"/>
        <v>High Efficiency PTHP_Schools K-12</v>
      </c>
      <c r="F494" s="2" t="str">
        <f t="shared" si="15"/>
        <v>High Efficiency Heat Pump - Air Cooled 14 SEER_RETAIL</v>
      </c>
    </row>
    <row r="495" spans="1:6" x14ac:dyDescent="0.3">
      <c r="A495" s="2" t="s">
        <v>295</v>
      </c>
      <c r="B495" s="2" t="s">
        <v>260</v>
      </c>
      <c r="C495" s="2" t="s">
        <v>195</v>
      </c>
      <c r="D495" s="2" t="s">
        <v>52</v>
      </c>
      <c r="E495" s="2" t="str">
        <f t="shared" si="14"/>
        <v>High Efficiency PTHP_Warehouse</v>
      </c>
      <c r="F495" s="2" t="str">
        <f t="shared" si="15"/>
        <v>High Efficiency Heat Pump - Air Cooled 14 SEER_RETAIL</v>
      </c>
    </row>
    <row r="496" spans="1:6" x14ac:dyDescent="0.3">
      <c r="A496" s="2" t="s">
        <v>296</v>
      </c>
      <c r="B496" s="2" t="s">
        <v>249</v>
      </c>
      <c r="C496" s="2" t="s">
        <v>68</v>
      </c>
      <c r="D496" s="2" t="s">
        <v>52</v>
      </c>
      <c r="E496" s="2" t="str">
        <f t="shared" si="14"/>
        <v>Variable Refrigerant Flow (VRF) HVAC Systems_Assembly</v>
      </c>
      <c r="F496" s="2" t="str">
        <f t="shared" si="15"/>
        <v>Variable Refrigerant Flow Heat Pump_RETAIL</v>
      </c>
    </row>
    <row r="497" spans="1:6" x14ac:dyDescent="0.3">
      <c r="A497" s="2" t="s">
        <v>296</v>
      </c>
      <c r="B497" s="2" t="s">
        <v>250</v>
      </c>
      <c r="C497" s="2" t="s">
        <v>68</v>
      </c>
      <c r="D497" s="2" t="s">
        <v>18</v>
      </c>
      <c r="E497" s="2" t="str">
        <f t="shared" si="14"/>
        <v>Variable Refrigerant Flow (VRF) HVAC Systems_College and University</v>
      </c>
      <c r="F497" s="2" t="str">
        <f t="shared" si="15"/>
        <v>Variable Refrigerant Flow Heat Pump_DATACENTER</v>
      </c>
    </row>
    <row r="498" spans="1:6" x14ac:dyDescent="0.3">
      <c r="A498" s="2" t="s">
        <v>296</v>
      </c>
      <c r="B498" s="2" t="s">
        <v>251</v>
      </c>
      <c r="C498" s="2" t="s">
        <v>68</v>
      </c>
      <c r="D498" s="2" t="s">
        <v>52</v>
      </c>
      <c r="E498" s="2" t="str">
        <f t="shared" si="14"/>
        <v>Variable Refrigerant Flow (VRF) HVAC Systems_Grocery</v>
      </c>
      <c r="F498" s="2" t="str">
        <f t="shared" si="15"/>
        <v>Variable Refrigerant Flow Heat Pump_RETAIL</v>
      </c>
    </row>
    <row r="499" spans="1:6" x14ac:dyDescent="0.3">
      <c r="A499" s="2" t="s">
        <v>296</v>
      </c>
      <c r="B499" s="2" t="s">
        <v>252</v>
      </c>
      <c r="C499" s="2" t="s">
        <v>68</v>
      </c>
      <c r="D499" s="2" t="s">
        <v>52</v>
      </c>
      <c r="E499" s="2" t="str">
        <f t="shared" si="14"/>
        <v>Variable Refrigerant Flow (VRF) HVAC Systems_Healthcare</v>
      </c>
      <c r="F499" s="2" t="str">
        <f t="shared" si="15"/>
        <v>Variable Refrigerant Flow Heat Pump_RETAIL</v>
      </c>
    </row>
    <row r="500" spans="1:6" x14ac:dyDescent="0.3">
      <c r="A500" s="2" t="s">
        <v>296</v>
      </c>
      <c r="B500" s="2" t="s">
        <v>253</v>
      </c>
      <c r="C500" s="2" t="s">
        <v>68</v>
      </c>
      <c r="D500" s="2" t="s">
        <v>52</v>
      </c>
      <c r="E500" s="2" t="str">
        <f t="shared" si="14"/>
        <v>Variable Refrigerant Flow (VRF) HVAC Systems_Hospitals</v>
      </c>
      <c r="F500" s="2" t="str">
        <f t="shared" si="15"/>
        <v>Variable Refrigerant Flow Heat Pump_RETAIL</v>
      </c>
    </row>
    <row r="501" spans="1:6" x14ac:dyDescent="0.3">
      <c r="A501" s="2" t="s">
        <v>296</v>
      </c>
      <c r="B501" s="2" t="s">
        <v>254</v>
      </c>
      <c r="C501" s="2" t="s">
        <v>68</v>
      </c>
      <c r="D501" s="2" t="s">
        <v>52</v>
      </c>
      <c r="E501" s="2" t="str">
        <f t="shared" si="14"/>
        <v>Variable Refrigerant Flow (VRF) HVAC Systems_Institutional</v>
      </c>
      <c r="F501" s="2" t="str">
        <f t="shared" si="15"/>
        <v>Variable Refrigerant Flow Heat Pump_RETAIL</v>
      </c>
    </row>
    <row r="502" spans="1:6" x14ac:dyDescent="0.3">
      <c r="A502" s="2" t="s">
        <v>296</v>
      </c>
      <c r="B502" s="2" t="s">
        <v>255</v>
      </c>
      <c r="C502" s="2" t="s">
        <v>68</v>
      </c>
      <c r="D502" s="2" t="s">
        <v>18</v>
      </c>
      <c r="E502" s="2" t="str">
        <f t="shared" si="14"/>
        <v>Variable Refrigerant Flow (VRF) HVAC Systems_Lodging/Hospitality</v>
      </c>
      <c r="F502" s="2" t="str">
        <f t="shared" si="15"/>
        <v>Variable Refrigerant Flow Heat Pump_DATACENTER</v>
      </c>
    </row>
    <row r="503" spans="1:6" x14ac:dyDescent="0.3">
      <c r="A503" s="2" t="s">
        <v>296</v>
      </c>
      <c r="B503" s="2" t="s">
        <v>191</v>
      </c>
      <c r="C503" s="2" t="s">
        <v>68</v>
      </c>
      <c r="D503" s="2" t="s">
        <v>52</v>
      </c>
      <c r="E503" s="2" t="str">
        <f t="shared" si="14"/>
        <v>Variable Refrigerant Flow (VRF) HVAC Systems_Miscellaneous</v>
      </c>
      <c r="F503" s="2" t="str">
        <f t="shared" si="15"/>
        <v>Variable Refrigerant Flow Heat Pump_RETAIL</v>
      </c>
    </row>
    <row r="504" spans="1:6" x14ac:dyDescent="0.3">
      <c r="A504" s="2" t="s">
        <v>296</v>
      </c>
      <c r="B504" s="2" t="s">
        <v>256</v>
      </c>
      <c r="C504" s="2" t="s">
        <v>68</v>
      </c>
      <c r="D504" s="2" t="s">
        <v>52</v>
      </c>
      <c r="E504" s="2" t="str">
        <f t="shared" si="14"/>
        <v>Variable Refrigerant Flow (VRF) HVAC Systems_Offices</v>
      </c>
      <c r="F504" s="2" t="str">
        <f t="shared" si="15"/>
        <v>Variable Refrigerant Flow Heat Pump_RETAIL</v>
      </c>
    </row>
    <row r="505" spans="1:6" x14ac:dyDescent="0.3">
      <c r="A505" s="2" t="s">
        <v>296</v>
      </c>
      <c r="B505" s="2" t="s">
        <v>257</v>
      </c>
      <c r="C505" s="2" t="s">
        <v>68</v>
      </c>
      <c r="D505" s="2" t="s">
        <v>52</v>
      </c>
      <c r="E505" s="2" t="str">
        <f t="shared" si="14"/>
        <v>Variable Refrigerant Flow (VRF) HVAC Systems_Restaurants</v>
      </c>
      <c r="F505" s="2" t="str">
        <f t="shared" si="15"/>
        <v>Variable Refrigerant Flow Heat Pump_RETAIL</v>
      </c>
    </row>
    <row r="506" spans="1:6" x14ac:dyDescent="0.3">
      <c r="A506" s="2" t="s">
        <v>296</v>
      </c>
      <c r="B506" s="2" t="s">
        <v>258</v>
      </c>
      <c r="C506" s="2" t="s">
        <v>68</v>
      </c>
      <c r="D506" s="2" t="s">
        <v>52</v>
      </c>
      <c r="E506" s="2" t="str">
        <f t="shared" si="14"/>
        <v>Variable Refrigerant Flow (VRF) HVAC Systems_Retail</v>
      </c>
      <c r="F506" s="2" t="str">
        <f t="shared" si="15"/>
        <v>Variable Refrigerant Flow Heat Pump_RETAIL</v>
      </c>
    </row>
    <row r="507" spans="1:6" x14ac:dyDescent="0.3">
      <c r="A507" s="2" t="s">
        <v>296</v>
      </c>
      <c r="B507" s="2" t="s">
        <v>259</v>
      </c>
      <c r="C507" s="2" t="s">
        <v>68</v>
      </c>
      <c r="D507" s="2" t="s">
        <v>52</v>
      </c>
      <c r="E507" s="2" t="str">
        <f t="shared" si="14"/>
        <v>Variable Refrigerant Flow (VRF) HVAC Systems_Schools K-12</v>
      </c>
      <c r="F507" s="2" t="str">
        <f t="shared" si="15"/>
        <v>Variable Refrigerant Flow Heat Pump_RETAIL</v>
      </c>
    </row>
    <row r="508" spans="1:6" x14ac:dyDescent="0.3">
      <c r="A508" s="2" t="s">
        <v>296</v>
      </c>
      <c r="B508" s="2" t="s">
        <v>260</v>
      </c>
      <c r="C508" s="2" t="s">
        <v>68</v>
      </c>
      <c r="D508" s="2" t="s">
        <v>52</v>
      </c>
      <c r="E508" s="2" t="str">
        <f t="shared" si="14"/>
        <v>Variable Refrigerant Flow (VRF) HVAC Systems_Warehouse</v>
      </c>
      <c r="F508" s="2" t="str">
        <f t="shared" si="15"/>
        <v>Variable Refrigerant Flow Heat Pump_RETAIL</v>
      </c>
    </row>
    <row r="509" spans="1:6" x14ac:dyDescent="0.3">
      <c r="A509" s="2" t="s">
        <v>297</v>
      </c>
      <c r="B509" s="2" t="s">
        <v>249</v>
      </c>
      <c r="C509" s="2" t="s">
        <v>111</v>
      </c>
      <c r="D509" s="2" t="s">
        <v>39</v>
      </c>
      <c r="E509" s="2" t="str">
        <f t="shared" si="14"/>
        <v>CFL-23W_Assembly</v>
      </c>
      <c r="F509" s="2" t="str">
        <f t="shared" si="15"/>
        <v>LED Task Lighting/Screw-in (replacing incandescent lights)_OFFICE</v>
      </c>
    </row>
    <row r="510" spans="1:6" x14ac:dyDescent="0.3">
      <c r="A510" s="2" t="s">
        <v>297</v>
      </c>
      <c r="B510" s="2" t="s">
        <v>250</v>
      </c>
      <c r="C510" s="2" t="s">
        <v>111</v>
      </c>
      <c r="D510" s="2" t="s">
        <v>102</v>
      </c>
      <c r="E510" s="2" t="str">
        <f t="shared" si="14"/>
        <v>CFL-23W_College and University</v>
      </c>
      <c r="F510" s="2" t="str">
        <f t="shared" si="15"/>
        <v>LED Task Lighting/Screw-in (replacing incandescent lights)_HOSPITAL</v>
      </c>
    </row>
    <row r="511" spans="1:6" x14ac:dyDescent="0.3">
      <c r="A511" s="2" t="s">
        <v>297</v>
      </c>
      <c r="B511" s="2" t="s">
        <v>251</v>
      </c>
      <c r="C511" s="2" t="s">
        <v>111</v>
      </c>
      <c r="D511" s="2" t="s">
        <v>52</v>
      </c>
      <c r="E511" s="2" t="str">
        <f t="shared" si="14"/>
        <v>CFL-23W_Grocery</v>
      </c>
      <c r="F511" s="2" t="str">
        <f t="shared" si="15"/>
        <v>LED Task Lighting/Screw-in (replacing incandescent lights)_RETAIL</v>
      </c>
    </row>
    <row r="512" spans="1:6" x14ac:dyDescent="0.3">
      <c r="A512" s="2" t="s">
        <v>297</v>
      </c>
      <c r="B512" s="2" t="s">
        <v>252</v>
      </c>
      <c r="C512" s="2" t="s">
        <v>111</v>
      </c>
      <c r="D512" s="2" t="s">
        <v>39</v>
      </c>
      <c r="E512" s="2" t="str">
        <f t="shared" si="14"/>
        <v>CFL-23W_Healthcare</v>
      </c>
      <c r="F512" s="2" t="str">
        <f t="shared" si="15"/>
        <v>LED Task Lighting/Screw-in (replacing incandescent lights)_OFFICE</v>
      </c>
    </row>
    <row r="513" spans="1:6" x14ac:dyDescent="0.3">
      <c r="A513" s="2" t="s">
        <v>297</v>
      </c>
      <c r="B513" s="2" t="s">
        <v>253</v>
      </c>
      <c r="C513" s="2" t="s">
        <v>111</v>
      </c>
      <c r="D513" s="2" t="s">
        <v>102</v>
      </c>
      <c r="E513" s="2" t="str">
        <f t="shared" si="14"/>
        <v>CFL-23W_Hospitals</v>
      </c>
      <c r="F513" s="2" t="str">
        <f t="shared" si="15"/>
        <v>LED Task Lighting/Screw-in (replacing incandescent lights)_HOSPITAL</v>
      </c>
    </row>
    <row r="514" spans="1:6" x14ac:dyDescent="0.3">
      <c r="A514" s="2" t="s">
        <v>297</v>
      </c>
      <c r="B514" s="2" t="s">
        <v>254</v>
      </c>
      <c r="C514" s="2" t="s">
        <v>111</v>
      </c>
      <c r="D514" s="2" t="s">
        <v>39</v>
      </c>
      <c r="E514" s="2" t="str">
        <f t="shared" si="14"/>
        <v>CFL-23W_Institutional</v>
      </c>
      <c r="F514" s="2" t="str">
        <f t="shared" si="15"/>
        <v>LED Task Lighting/Screw-in (replacing incandescent lights)_OFFICE</v>
      </c>
    </row>
    <row r="515" spans="1:6" x14ac:dyDescent="0.3">
      <c r="A515" s="2" t="s">
        <v>297</v>
      </c>
      <c r="B515" s="2" t="s">
        <v>255</v>
      </c>
      <c r="C515" s="2" t="s">
        <v>111</v>
      </c>
      <c r="D515" s="2" t="s">
        <v>52</v>
      </c>
      <c r="E515" s="2" t="str">
        <f t="shared" ref="E515:E578" si="16">A515&amp;"_"&amp;B515</f>
        <v>CFL-23W_Lodging/Hospitality</v>
      </c>
      <c r="F515" s="2" t="str">
        <f t="shared" ref="F515:F578" si="17">C515&amp;"_"&amp;D515</f>
        <v>LED Task Lighting/Screw-in (replacing incandescent lights)_RETAIL</v>
      </c>
    </row>
    <row r="516" spans="1:6" x14ac:dyDescent="0.3">
      <c r="A516" s="2" t="s">
        <v>297</v>
      </c>
      <c r="B516" s="2" t="s">
        <v>191</v>
      </c>
      <c r="C516" s="2" t="s">
        <v>111</v>
      </c>
      <c r="D516" s="2" t="s">
        <v>39</v>
      </c>
      <c r="E516" s="2" t="str">
        <f t="shared" si="16"/>
        <v>CFL-23W_Miscellaneous</v>
      </c>
      <c r="F516" s="2" t="str">
        <f t="shared" si="17"/>
        <v>LED Task Lighting/Screw-in (replacing incandescent lights)_OFFICE</v>
      </c>
    </row>
    <row r="517" spans="1:6" x14ac:dyDescent="0.3">
      <c r="A517" s="2" t="s">
        <v>297</v>
      </c>
      <c r="B517" s="2" t="s">
        <v>256</v>
      </c>
      <c r="C517" s="2" t="s">
        <v>111</v>
      </c>
      <c r="D517" s="2" t="s">
        <v>39</v>
      </c>
      <c r="E517" s="2" t="str">
        <f t="shared" si="16"/>
        <v>CFL-23W_Offices</v>
      </c>
      <c r="F517" s="2" t="str">
        <f t="shared" si="17"/>
        <v>LED Task Lighting/Screw-in (replacing incandescent lights)_OFFICE</v>
      </c>
    </row>
    <row r="518" spans="1:6" x14ac:dyDescent="0.3">
      <c r="A518" s="2" t="s">
        <v>297</v>
      </c>
      <c r="B518" s="2" t="s">
        <v>257</v>
      </c>
      <c r="C518" s="2" t="s">
        <v>111</v>
      </c>
      <c r="D518" s="2" t="s">
        <v>52</v>
      </c>
      <c r="E518" s="2" t="str">
        <f t="shared" si="16"/>
        <v>CFL-23W_Restaurants</v>
      </c>
      <c r="F518" s="2" t="str">
        <f t="shared" si="17"/>
        <v>LED Task Lighting/Screw-in (replacing incandescent lights)_RETAIL</v>
      </c>
    </row>
    <row r="519" spans="1:6" x14ac:dyDescent="0.3">
      <c r="A519" s="2" t="s">
        <v>297</v>
      </c>
      <c r="B519" s="2" t="s">
        <v>258</v>
      </c>
      <c r="C519" s="2" t="s">
        <v>111</v>
      </c>
      <c r="D519" s="2" t="s">
        <v>52</v>
      </c>
      <c r="E519" s="2" t="str">
        <f t="shared" si="16"/>
        <v>CFL-23W_Retail</v>
      </c>
      <c r="F519" s="2" t="str">
        <f t="shared" si="17"/>
        <v>LED Task Lighting/Screw-in (replacing incandescent lights)_RETAIL</v>
      </c>
    </row>
    <row r="520" spans="1:6" x14ac:dyDescent="0.3">
      <c r="A520" s="2" t="s">
        <v>297</v>
      </c>
      <c r="B520" s="2" t="s">
        <v>259</v>
      </c>
      <c r="C520" s="2" t="s">
        <v>111</v>
      </c>
      <c r="D520" s="2" t="s">
        <v>39</v>
      </c>
      <c r="E520" s="2" t="str">
        <f t="shared" si="16"/>
        <v>CFL-23W_Schools K-12</v>
      </c>
      <c r="F520" s="2" t="str">
        <f t="shared" si="17"/>
        <v>LED Task Lighting/Screw-in (replacing incandescent lights)_OFFICE</v>
      </c>
    </row>
    <row r="521" spans="1:6" x14ac:dyDescent="0.3">
      <c r="A521" s="2" t="s">
        <v>297</v>
      </c>
      <c r="B521" s="2" t="s">
        <v>260</v>
      </c>
      <c r="C521" s="2" t="s">
        <v>111</v>
      </c>
      <c r="D521" s="2" t="s">
        <v>39</v>
      </c>
      <c r="E521" s="2" t="str">
        <f t="shared" si="16"/>
        <v>CFL-23W_Warehouse</v>
      </c>
      <c r="F521" s="2" t="str">
        <f t="shared" si="17"/>
        <v>LED Task Lighting/Screw-in (replacing incandescent lights)_OFFICE</v>
      </c>
    </row>
    <row r="522" spans="1:6" x14ac:dyDescent="0.3">
      <c r="A522" s="2" t="s">
        <v>298</v>
      </c>
      <c r="B522" s="2" t="s">
        <v>249</v>
      </c>
      <c r="C522" s="2" t="s">
        <v>168</v>
      </c>
      <c r="D522" s="2" t="s">
        <v>167</v>
      </c>
      <c r="E522" s="2" t="str">
        <f t="shared" si="16"/>
        <v>High Bay Fluorescent (T5)_Assembly</v>
      </c>
      <c r="F522" s="2" t="str">
        <f t="shared" si="17"/>
        <v>Interior High Bay Linear Fluorescent Fixture (T8 or T5 w/reflector)_WAREHOUSE</v>
      </c>
    </row>
    <row r="523" spans="1:6" x14ac:dyDescent="0.3">
      <c r="A523" s="2" t="s">
        <v>298</v>
      </c>
      <c r="B523" s="2" t="s">
        <v>250</v>
      </c>
      <c r="C523" s="2" t="s">
        <v>168</v>
      </c>
      <c r="D523" s="2" t="s">
        <v>167</v>
      </c>
      <c r="E523" s="2" t="str">
        <f t="shared" si="16"/>
        <v>High Bay Fluorescent (T5)_College and University</v>
      </c>
      <c r="F523" s="2" t="str">
        <f t="shared" si="17"/>
        <v>Interior High Bay Linear Fluorescent Fixture (T8 or T5 w/reflector)_WAREHOUSE</v>
      </c>
    </row>
    <row r="524" spans="1:6" x14ac:dyDescent="0.3">
      <c r="A524" s="2" t="s">
        <v>298</v>
      </c>
      <c r="B524" s="2" t="s">
        <v>251</v>
      </c>
      <c r="C524" s="2" t="s">
        <v>168</v>
      </c>
      <c r="D524" s="2" t="s">
        <v>167</v>
      </c>
      <c r="E524" s="2" t="str">
        <f t="shared" si="16"/>
        <v>High Bay Fluorescent (T5)_Grocery</v>
      </c>
      <c r="F524" s="2" t="str">
        <f t="shared" si="17"/>
        <v>Interior High Bay Linear Fluorescent Fixture (T8 or T5 w/reflector)_WAREHOUSE</v>
      </c>
    </row>
    <row r="525" spans="1:6" x14ac:dyDescent="0.3">
      <c r="A525" s="2" t="s">
        <v>298</v>
      </c>
      <c r="B525" s="2" t="s">
        <v>252</v>
      </c>
      <c r="C525" s="2" t="s">
        <v>168</v>
      </c>
      <c r="D525" s="2" t="s">
        <v>167</v>
      </c>
      <c r="E525" s="2" t="str">
        <f t="shared" si="16"/>
        <v>High Bay Fluorescent (T5)_Healthcare</v>
      </c>
      <c r="F525" s="2" t="str">
        <f t="shared" si="17"/>
        <v>Interior High Bay Linear Fluorescent Fixture (T8 or T5 w/reflector)_WAREHOUSE</v>
      </c>
    </row>
    <row r="526" spans="1:6" x14ac:dyDescent="0.3">
      <c r="A526" s="2" t="s">
        <v>298</v>
      </c>
      <c r="B526" s="2" t="s">
        <v>253</v>
      </c>
      <c r="C526" s="2" t="s">
        <v>168</v>
      </c>
      <c r="D526" s="2" t="s">
        <v>167</v>
      </c>
      <c r="E526" s="2" t="str">
        <f t="shared" si="16"/>
        <v>High Bay Fluorescent (T5)_Hospitals</v>
      </c>
      <c r="F526" s="2" t="str">
        <f t="shared" si="17"/>
        <v>Interior High Bay Linear Fluorescent Fixture (T8 or T5 w/reflector)_WAREHOUSE</v>
      </c>
    </row>
    <row r="527" spans="1:6" x14ac:dyDescent="0.3">
      <c r="A527" s="2" t="s">
        <v>298</v>
      </c>
      <c r="B527" s="2" t="s">
        <v>254</v>
      </c>
      <c r="C527" s="2" t="s">
        <v>168</v>
      </c>
      <c r="D527" s="2" t="s">
        <v>167</v>
      </c>
      <c r="E527" s="2" t="str">
        <f t="shared" si="16"/>
        <v>High Bay Fluorescent (T5)_Institutional</v>
      </c>
      <c r="F527" s="2" t="str">
        <f t="shared" si="17"/>
        <v>Interior High Bay Linear Fluorescent Fixture (T8 or T5 w/reflector)_WAREHOUSE</v>
      </c>
    </row>
    <row r="528" spans="1:6" x14ac:dyDescent="0.3">
      <c r="A528" s="2" t="s">
        <v>298</v>
      </c>
      <c r="B528" s="2" t="s">
        <v>255</v>
      </c>
      <c r="C528" s="2" t="s">
        <v>168</v>
      </c>
      <c r="D528" s="2" t="s">
        <v>167</v>
      </c>
      <c r="E528" s="2" t="str">
        <f t="shared" si="16"/>
        <v>High Bay Fluorescent (T5)_Lodging/Hospitality</v>
      </c>
      <c r="F528" s="2" t="str">
        <f t="shared" si="17"/>
        <v>Interior High Bay Linear Fluorescent Fixture (T8 or T5 w/reflector)_WAREHOUSE</v>
      </c>
    </row>
    <row r="529" spans="1:6" x14ac:dyDescent="0.3">
      <c r="A529" s="2" t="s">
        <v>298</v>
      </c>
      <c r="B529" s="2" t="s">
        <v>191</v>
      </c>
      <c r="C529" s="2" t="s">
        <v>168</v>
      </c>
      <c r="D529" s="2" t="s">
        <v>167</v>
      </c>
      <c r="E529" s="2" t="str">
        <f t="shared" si="16"/>
        <v>High Bay Fluorescent (T5)_Miscellaneous</v>
      </c>
      <c r="F529" s="2" t="str">
        <f t="shared" si="17"/>
        <v>Interior High Bay Linear Fluorescent Fixture (T8 or T5 w/reflector)_WAREHOUSE</v>
      </c>
    </row>
    <row r="530" spans="1:6" x14ac:dyDescent="0.3">
      <c r="A530" s="2" t="s">
        <v>298</v>
      </c>
      <c r="B530" s="2" t="s">
        <v>256</v>
      </c>
      <c r="C530" s="2" t="s">
        <v>168</v>
      </c>
      <c r="D530" s="2" t="s">
        <v>167</v>
      </c>
      <c r="E530" s="2" t="str">
        <f t="shared" si="16"/>
        <v>High Bay Fluorescent (T5)_Offices</v>
      </c>
      <c r="F530" s="2" t="str">
        <f t="shared" si="17"/>
        <v>Interior High Bay Linear Fluorescent Fixture (T8 or T5 w/reflector)_WAREHOUSE</v>
      </c>
    </row>
    <row r="531" spans="1:6" x14ac:dyDescent="0.3">
      <c r="A531" s="2" t="s">
        <v>298</v>
      </c>
      <c r="B531" s="2" t="s">
        <v>257</v>
      </c>
      <c r="C531" s="2" t="s">
        <v>168</v>
      </c>
      <c r="D531" s="2" t="s">
        <v>167</v>
      </c>
      <c r="E531" s="2" t="str">
        <f t="shared" si="16"/>
        <v>High Bay Fluorescent (T5)_Restaurants</v>
      </c>
      <c r="F531" s="2" t="str">
        <f t="shared" si="17"/>
        <v>Interior High Bay Linear Fluorescent Fixture (T8 or T5 w/reflector)_WAREHOUSE</v>
      </c>
    </row>
    <row r="532" spans="1:6" x14ac:dyDescent="0.3">
      <c r="A532" s="2" t="s">
        <v>298</v>
      </c>
      <c r="B532" s="2" t="s">
        <v>258</v>
      </c>
      <c r="C532" s="2" t="s">
        <v>168</v>
      </c>
      <c r="D532" s="2" t="s">
        <v>167</v>
      </c>
      <c r="E532" s="2" t="str">
        <f t="shared" si="16"/>
        <v>High Bay Fluorescent (T5)_Retail</v>
      </c>
      <c r="F532" s="2" t="str">
        <f t="shared" si="17"/>
        <v>Interior High Bay Linear Fluorescent Fixture (T8 or T5 w/reflector)_WAREHOUSE</v>
      </c>
    </row>
    <row r="533" spans="1:6" x14ac:dyDescent="0.3">
      <c r="A533" s="2" t="s">
        <v>298</v>
      </c>
      <c r="B533" s="2" t="s">
        <v>259</v>
      </c>
      <c r="C533" s="2" t="s">
        <v>168</v>
      </c>
      <c r="D533" s="2" t="s">
        <v>167</v>
      </c>
      <c r="E533" s="2" t="str">
        <f t="shared" si="16"/>
        <v>High Bay Fluorescent (T5)_Schools K-12</v>
      </c>
      <c r="F533" s="2" t="str">
        <f t="shared" si="17"/>
        <v>Interior High Bay Linear Fluorescent Fixture (T8 or T5 w/reflector)_WAREHOUSE</v>
      </c>
    </row>
    <row r="534" spans="1:6" x14ac:dyDescent="0.3">
      <c r="A534" s="2" t="s">
        <v>298</v>
      </c>
      <c r="B534" s="2" t="s">
        <v>260</v>
      </c>
      <c r="C534" s="2" t="s">
        <v>168</v>
      </c>
      <c r="D534" s="2" t="s">
        <v>167</v>
      </c>
      <c r="E534" s="2" t="str">
        <f t="shared" si="16"/>
        <v>High Bay Fluorescent (T5)_Warehouse</v>
      </c>
      <c r="F534" s="2" t="str">
        <f t="shared" si="17"/>
        <v>Interior High Bay Linear Fluorescent Fixture (T8 or T5 w/reflector)_WAREHOUSE</v>
      </c>
    </row>
    <row r="535" spans="1:6" x14ac:dyDescent="0.3">
      <c r="A535" s="2" t="s">
        <v>299</v>
      </c>
      <c r="B535" s="2" t="s">
        <v>249</v>
      </c>
      <c r="C535" s="2" t="s">
        <v>168</v>
      </c>
      <c r="D535" s="2" t="s">
        <v>167</v>
      </c>
      <c r="E535" s="2" t="str">
        <f t="shared" si="16"/>
        <v>High Bay LED_Assembly</v>
      </c>
      <c r="F535" s="2" t="str">
        <f t="shared" si="17"/>
        <v>Interior High Bay Linear Fluorescent Fixture (T8 or T5 w/reflector)_WAREHOUSE</v>
      </c>
    </row>
    <row r="536" spans="1:6" x14ac:dyDescent="0.3">
      <c r="A536" s="2" t="s">
        <v>299</v>
      </c>
      <c r="B536" s="2" t="s">
        <v>250</v>
      </c>
      <c r="C536" s="2" t="s">
        <v>168</v>
      </c>
      <c r="D536" s="2" t="s">
        <v>167</v>
      </c>
      <c r="E536" s="2" t="str">
        <f t="shared" si="16"/>
        <v>High Bay LED_College and University</v>
      </c>
      <c r="F536" s="2" t="str">
        <f t="shared" si="17"/>
        <v>Interior High Bay Linear Fluorescent Fixture (T8 or T5 w/reflector)_WAREHOUSE</v>
      </c>
    </row>
    <row r="537" spans="1:6" x14ac:dyDescent="0.3">
      <c r="A537" s="2" t="s">
        <v>299</v>
      </c>
      <c r="B537" s="2" t="s">
        <v>251</v>
      </c>
      <c r="C537" s="2" t="s">
        <v>168</v>
      </c>
      <c r="D537" s="2" t="s">
        <v>167</v>
      </c>
      <c r="E537" s="2" t="str">
        <f t="shared" si="16"/>
        <v>High Bay LED_Grocery</v>
      </c>
      <c r="F537" s="2" t="str">
        <f t="shared" si="17"/>
        <v>Interior High Bay Linear Fluorescent Fixture (T8 or T5 w/reflector)_WAREHOUSE</v>
      </c>
    </row>
    <row r="538" spans="1:6" x14ac:dyDescent="0.3">
      <c r="A538" s="2" t="s">
        <v>299</v>
      </c>
      <c r="B538" s="2" t="s">
        <v>252</v>
      </c>
      <c r="C538" s="2" t="s">
        <v>168</v>
      </c>
      <c r="D538" s="2" t="s">
        <v>167</v>
      </c>
      <c r="E538" s="2" t="str">
        <f t="shared" si="16"/>
        <v>High Bay LED_Healthcare</v>
      </c>
      <c r="F538" s="2" t="str">
        <f t="shared" si="17"/>
        <v>Interior High Bay Linear Fluorescent Fixture (T8 or T5 w/reflector)_WAREHOUSE</v>
      </c>
    </row>
    <row r="539" spans="1:6" x14ac:dyDescent="0.3">
      <c r="A539" s="2" t="s">
        <v>299</v>
      </c>
      <c r="B539" s="2" t="s">
        <v>253</v>
      </c>
      <c r="C539" s="2" t="s">
        <v>168</v>
      </c>
      <c r="D539" s="2" t="s">
        <v>167</v>
      </c>
      <c r="E539" s="2" t="str">
        <f t="shared" si="16"/>
        <v>High Bay LED_Hospitals</v>
      </c>
      <c r="F539" s="2" t="str">
        <f t="shared" si="17"/>
        <v>Interior High Bay Linear Fluorescent Fixture (T8 or T5 w/reflector)_WAREHOUSE</v>
      </c>
    </row>
    <row r="540" spans="1:6" x14ac:dyDescent="0.3">
      <c r="A540" s="2" t="s">
        <v>299</v>
      </c>
      <c r="B540" s="2" t="s">
        <v>254</v>
      </c>
      <c r="C540" s="2" t="s">
        <v>168</v>
      </c>
      <c r="D540" s="2" t="s">
        <v>167</v>
      </c>
      <c r="E540" s="2" t="str">
        <f t="shared" si="16"/>
        <v>High Bay LED_Institutional</v>
      </c>
      <c r="F540" s="2" t="str">
        <f t="shared" si="17"/>
        <v>Interior High Bay Linear Fluorescent Fixture (T8 or T5 w/reflector)_WAREHOUSE</v>
      </c>
    </row>
    <row r="541" spans="1:6" x14ac:dyDescent="0.3">
      <c r="A541" s="2" t="s">
        <v>299</v>
      </c>
      <c r="B541" s="2" t="s">
        <v>255</v>
      </c>
      <c r="C541" s="2" t="s">
        <v>168</v>
      </c>
      <c r="D541" s="2" t="s">
        <v>167</v>
      </c>
      <c r="E541" s="2" t="str">
        <f t="shared" si="16"/>
        <v>High Bay LED_Lodging/Hospitality</v>
      </c>
      <c r="F541" s="2" t="str">
        <f t="shared" si="17"/>
        <v>Interior High Bay Linear Fluorescent Fixture (T8 or T5 w/reflector)_WAREHOUSE</v>
      </c>
    </row>
    <row r="542" spans="1:6" x14ac:dyDescent="0.3">
      <c r="A542" s="2" t="s">
        <v>299</v>
      </c>
      <c r="B542" s="2" t="s">
        <v>191</v>
      </c>
      <c r="C542" s="2" t="s">
        <v>168</v>
      </c>
      <c r="D542" s="2" t="s">
        <v>167</v>
      </c>
      <c r="E542" s="2" t="str">
        <f t="shared" si="16"/>
        <v>High Bay LED_Miscellaneous</v>
      </c>
      <c r="F542" s="2" t="str">
        <f t="shared" si="17"/>
        <v>Interior High Bay Linear Fluorescent Fixture (T8 or T5 w/reflector)_WAREHOUSE</v>
      </c>
    </row>
    <row r="543" spans="1:6" x14ac:dyDescent="0.3">
      <c r="A543" s="2" t="s">
        <v>299</v>
      </c>
      <c r="B543" s="2" t="s">
        <v>256</v>
      </c>
      <c r="C543" s="2" t="s">
        <v>168</v>
      </c>
      <c r="D543" s="2" t="s">
        <v>167</v>
      </c>
      <c r="E543" s="2" t="str">
        <f t="shared" si="16"/>
        <v>High Bay LED_Offices</v>
      </c>
      <c r="F543" s="2" t="str">
        <f t="shared" si="17"/>
        <v>Interior High Bay Linear Fluorescent Fixture (T8 or T5 w/reflector)_WAREHOUSE</v>
      </c>
    </row>
    <row r="544" spans="1:6" x14ac:dyDescent="0.3">
      <c r="A544" s="2" t="s">
        <v>299</v>
      </c>
      <c r="B544" s="2" t="s">
        <v>257</v>
      </c>
      <c r="C544" s="2" t="s">
        <v>168</v>
      </c>
      <c r="D544" s="2" t="s">
        <v>167</v>
      </c>
      <c r="E544" s="2" t="str">
        <f t="shared" si="16"/>
        <v>High Bay LED_Restaurants</v>
      </c>
      <c r="F544" s="2" t="str">
        <f t="shared" si="17"/>
        <v>Interior High Bay Linear Fluorescent Fixture (T8 or T5 w/reflector)_WAREHOUSE</v>
      </c>
    </row>
    <row r="545" spans="1:6" x14ac:dyDescent="0.3">
      <c r="A545" s="2" t="s">
        <v>299</v>
      </c>
      <c r="B545" s="2" t="s">
        <v>258</v>
      </c>
      <c r="C545" s="2" t="s">
        <v>168</v>
      </c>
      <c r="D545" s="2" t="s">
        <v>167</v>
      </c>
      <c r="E545" s="2" t="str">
        <f t="shared" si="16"/>
        <v>High Bay LED_Retail</v>
      </c>
      <c r="F545" s="2" t="str">
        <f t="shared" si="17"/>
        <v>Interior High Bay Linear Fluorescent Fixture (T8 or T5 w/reflector)_WAREHOUSE</v>
      </c>
    </row>
    <row r="546" spans="1:6" x14ac:dyDescent="0.3">
      <c r="A546" s="2" t="s">
        <v>299</v>
      </c>
      <c r="B546" s="2" t="s">
        <v>259</v>
      </c>
      <c r="C546" s="2" t="s">
        <v>168</v>
      </c>
      <c r="D546" s="2" t="s">
        <v>167</v>
      </c>
      <c r="E546" s="2" t="str">
        <f t="shared" si="16"/>
        <v>High Bay LED_Schools K-12</v>
      </c>
      <c r="F546" s="2" t="str">
        <f t="shared" si="17"/>
        <v>Interior High Bay Linear Fluorescent Fixture (T8 or T5 w/reflector)_WAREHOUSE</v>
      </c>
    </row>
    <row r="547" spans="1:6" x14ac:dyDescent="0.3">
      <c r="A547" s="2" t="s">
        <v>299</v>
      </c>
      <c r="B547" s="2" t="s">
        <v>260</v>
      </c>
      <c r="C547" s="2" t="s">
        <v>168</v>
      </c>
      <c r="D547" s="2" t="s">
        <v>167</v>
      </c>
      <c r="E547" s="2" t="str">
        <f t="shared" si="16"/>
        <v>High Bay LED_Warehouse</v>
      </c>
      <c r="F547" s="2" t="str">
        <f t="shared" si="17"/>
        <v>Interior High Bay Linear Fluorescent Fixture (T8 or T5 w/reflector)_WAREHOUSE</v>
      </c>
    </row>
    <row r="548" spans="1:6" x14ac:dyDescent="0.3">
      <c r="A548" s="2" t="s">
        <v>300</v>
      </c>
      <c r="B548" s="2" t="s">
        <v>249</v>
      </c>
      <c r="C548" s="2" t="s">
        <v>111</v>
      </c>
      <c r="D548" s="2" t="s">
        <v>39</v>
      </c>
      <c r="E548" s="2" t="str">
        <f t="shared" si="16"/>
        <v>LED - 14W_Assembly</v>
      </c>
      <c r="F548" s="2" t="str">
        <f t="shared" si="17"/>
        <v>LED Task Lighting/Screw-in (replacing incandescent lights)_OFFICE</v>
      </c>
    </row>
    <row r="549" spans="1:6" x14ac:dyDescent="0.3">
      <c r="A549" s="2" t="s">
        <v>300</v>
      </c>
      <c r="B549" s="2" t="s">
        <v>250</v>
      </c>
      <c r="C549" s="2" t="s">
        <v>111</v>
      </c>
      <c r="D549" s="2" t="s">
        <v>102</v>
      </c>
      <c r="E549" s="2" t="str">
        <f t="shared" si="16"/>
        <v>LED - 14W_College and University</v>
      </c>
      <c r="F549" s="2" t="str">
        <f t="shared" si="17"/>
        <v>LED Task Lighting/Screw-in (replacing incandescent lights)_HOSPITAL</v>
      </c>
    </row>
    <row r="550" spans="1:6" x14ac:dyDescent="0.3">
      <c r="A550" s="2" t="s">
        <v>300</v>
      </c>
      <c r="B550" s="2" t="s">
        <v>251</v>
      </c>
      <c r="C550" s="2" t="s">
        <v>111</v>
      </c>
      <c r="D550" s="2" t="s">
        <v>52</v>
      </c>
      <c r="E550" s="2" t="str">
        <f t="shared" si="16"/>
        <v>LED - 14W_Grocery</v>
      </c>
      <c r="F550" s="2" t="str">
        <f t="shared" si="17"/>
        <v>LED Task Lighting/Screw-in (replacing incandescent lights)_RETAIL</v>
      </c>
    </row>
    <row r="551" spans="1:6" x14ac:dyDescent="0.3">
      <c r="A551" s="2" t="s">
        <v>300</v>
      </c>
      <c r="B551" s="2" t="s">
        <v>252</v>
      </c>
      <c r="C551" s="2" t="s">
        <v>111</v>
      </c>
      <c r="D551" s="2" t="s">
        <v>39</v>
      </c>
      <c r="E551" s="2" t="str">
        <f t="shared" si="16"/>
        <v>LED - 14W_Healthcare</v>
      </c>
      <c r="F551" s="2" t="str">
        <f t="shared" si="17"/>
        <v>LED Task Lighting/Screw-in (replacing incandescent lights)_OFFICE</v>
      </c>
    </row>
    <row r="552" spans="1:6" x14ac:dyDescent="0.3">
      <c r="A552" s="2" t="s">
        <v>300</v>
      </c>
      <c r="B552" s="2" t="s">
        <v>253</v>
      </c>
      <c r="C552" s="2" t="s">
        <v>111</v>
      </c>
      <c r="D552" s="2" t="s">
        <v>102</v>
      </c>
      <c r="E552" s="2" t="str">
        <f t="shared" si="16"/>
        <v>LED - 14W_Hospitals</v>
      </c>
      <c r="F552" s="2" t="str">
        <f t="shared" si="17"/>
        <v>LED Task Lighting/Screw-in (replacing incandescent lights)_HOSPITAL</v>
      </c>
    </row>
    <row r="553" spans="1:6" x14ac:dyDescent="0.3">
      <c r="A553" s="2" t="s">
        <v>300</v>
      </c>
      <c r="B553" s="2" t="s">
        <v>254</v>
      </c>
      <c r="C553" s="2" t="s">
        <v>111</v>
      </c>
      <c r="D553" s="2" t="s">
        <v>39</v>
      </c>
      <c r="E553" s="2" t="str">
        <f t="shared" si="16"/>
        <v>LED - 14W_Institutional</v>
      </c>
      <c r="F553" s="2" t="str">
        <f t="shared" si="17"/>
        <v>LED Task Lighting/Screw-in (replacing incandescent lights)_OFFICE</v>
      </c>
    </row>
    <row r="554" spans="1:6" x14ac:dyDescent="0.3">
      <c r="A554" s="2" t="s">
        <v>300</v>
      </c>
      <c r="B554" s="2" t="s">
        <v>255</v>
      </c>
      <c r="C554" s="2" t="s">
        <v>111</v>
      </c>
      <c r="D554" s="2" t="s">
        <v>52</v>
      </c>
      <c r="E554" s="2" t="str">
        <f t="shared" si="16"/>
        <v>LED - 14W_Lodging/Hospitality</v>
      </c>
      <c r="F554" s="2" t="str">
        <f t="shared" si="17"/>
        <v>LED Task Lighting/Screw-in (replacing incandescent lights)_RETAIL</v>
      </c>
    </row>
    <row r="555" spans="1:6" x14ac:dyDescent="0.3">
      <c r="A555" s="2" t="s">
        <v>300</v>
      </c>
      <c r="B555" s="2" t="s">
        <v>191</v>
      </c>
      <c r="C555" s="2" t="s">
        <v>111</v>
      </c>
      <c r="D555" s="2" t="s">
        <v>39</v>
      </c>
      <c r="E555" s="2" t="str">
        <f t="shared" si="16"/>
        <v>LED - 14W_Miscellaneous</v>
      </c>
      <c r="F555" s="2" t="str">
        <f t="shared" si="17"/>
        <v>LED Task Lighting/Screw-in (replacing incandescent lights)_OFFICE</v>
      </c>
    </row>
    <row r="556" spans="1:6" x14ac:dyDescent="0.3">
      <c r="A556" s="2" t="s">
        <v>300</v>
      </c>
      <c r="B556" s="2" t="s">
        <v>256</v>
      </c>
      <c r="C556" s="2" t="s">
        <v>111</v>
      </c>
      <c r="D556" s="2" t="s">
        <v>39</v>
      </c>
      <c r="E556" s="2" t="str">
        <f t="shared" si="16"/>
        <v>LED - 14W_Offices</v>
      </c>
      <c r="F556" s="2" t="str">
        <f t="shared" si="17"/>
        <v>LED Task Lighting/Screw-in (replacing incandescent lights)_OFFICE</v>
      </c>
    </row>
    <row r="557" spans="1:6" x14ac:dyDescent="0.3">
      <c r="A557" s="2" t="s">
        <v>300</v>
      </c>
      <c r="B557" s="2" t="s">
        <v>257</v>
      </c>
      <c r="C557" s="2" t="s">
        <v>111</v>
      </c>
      <c r="D557" s="2" t="s">
        <v>52</v>
      </c>
      <c r="E557" s="2" t="str">
        <f t="shared" si="16"/>
        <v>LED - 14W_Restaurants</v>
      </c>
      <c r="F557" s="2" t="str">
        <f t="shared" si="17"/>
        <v>LED Task Lighting/Screw-in (replacing incandescent lights)_RETAIL</v>
      </c>
    </row>
    <row r="558" spans="1:6" x14ac:dyDescent="0.3">
      <c r="A558" s="2" t="s">
        <v>300</v>
      </c>
      <c r="B558" s="2" t="s">
        <v>258</v>
      </c>
      <c r="C558" s="2" t="s">
        <v>111</v>
      </c>
      <c r="D558" s="2" t="s">
        <v>52</v>
      </c>
      <c r="E558" s="2" t="str">
        <f t="shared" si="16"/>
        <v>LED - 14W_Retail</v>
      </c>
      <c r="F558" s="2" t="str">
        <f t="shared" si="17"/>
        <v>LED Task Lighting/Screw-in (replacing incandescent lights)_RETAIL</v>
      </c>
    </row>
    <row r="559" spans="1:6" x14ac:dyDescent="0.3">
      <c r="A559" s="2" t="s">
        <v>300</v>
      </c>
      <c r="B559" s="2" t="s">
        <v>259</v>
      </c>
      <c r="C559" s="2" t="s">
        <v>111</v>
      </c>
      <c r="D559" s="2" t="s">
        <v>39</v>
      </c>
      <c r="E559" s="2" t="str">
        <f t="shared" si="16"/>
        <v>LED - 14W_Schools K-12</v>
      </c>
      <c r="F559" s="2" t="str">
        <f t="shared" si="17"/>
        <v>LED Task Lighting/Screw-in (replacing incandescent lights)_OFFICE</v>
      </c>
    </row>
    <row r="560" spans="1:6" x14ac:dyDescent="0.3">
      <c r="A560" s="2" t="s">
        <v>300</v>
      </c>
      <c r="B560" s="2" t="s">
        <v>260</v>
      </c>
      <c r="C560" s="2" t="s">
        <v>111</v>
      </c>
      <c r="D560" s="2" t="s">
        <v>39</v>
      </c>
      <c r="E560" s="2" t="str">
        <f t="shared" si="16"/>
        <v>LED - 14W_Warehouse</v>
      </c>
      <c r="F560" s="2" t="str">
        <f t="shared" si="17"/>
        <v>LED Task Lighting/Screw-in (replacing incandescent lights)_OFFICE</v>
      </c>
    </row>
    <row r="561" spans="1:6" x14ac:dyDescent="0.3">
      <c r="A561" s="2" t="s">
        <v>301</v>
      </c>
      <c r="B561" s="2" t="s">
        <v>249</v>
      </c>
      <c r="C561" s="2" t="s">
        <v>119</v>
      </c>
      <c r="D561" s="2" t="s">
        <v>39</v>
      </c>
      <c r="E561" s="2" t="str">
        <f t="shared" si="16"/>
        <v>LED Display Lighting (Interior)_Assembly</v>
      </c>
      <c r="F561" s="2" t="str">
        <f t="shared" si="17"/>
        <v>LED Replacement for Standard T8_OFFICE</v>
      </c>
    </row>
    <row r="562" spans="1:6" x14ac:dyDescent="0.3">
      <c r="A562" s="2" t="s">
        <v>301</v>
      </c>
      <c r="B562" s="2" t="s">
        <v>250</v>
      </c>
      <c r="C562" s="2" t="s">
        <v>119</v>
      </c>
      <c r="D562" s="2" t="s">
        <v>102</v>
      </c>
      <c r="E562" s="2" t="str">
        <f t="shared" si="16"/>
        <v>LED Display Lighting (Interior)_College and University</v>
      </c>
      <c r="F562" s="2" t="str">
        <f t="shared" si="17"/>
        <v>LED Replacement for Standard T8_HOSPITAL</v>
      </c>
    </row>
    <row r="563" spans="1:6" x14ac:dyDescent="0.3">
      <c r="A563" s="2" t="s">
        <v>301</v>
      </c>
      <c r="B563" s="2" t="s">
        <v>251</v>
      </c>
      <c r="C563" s="2" t="s">
        <v>119</v>
      </c>
      <c r="D563" s="2" t="s">
        <v>52</v>
      </c>
      <c r="E563" s="2" t="str">
        <f t="shared" si="16"/>
        <v>LED Display Lighting (Interior)_Grocery</v>
      </c>
      <c r="F563" s="2" t="str">
        <f t="shared" si="17"/>
        <v>LED Replacement for Standard T8_RETAIL</v>
      </c>
    </row>
    <row r="564" spans="1:6" x14ac:dyDescent="0.3">
      <c r="A564" s="2" t="s">
        <v>301</v>
      </c>
      <c r="B564" s="2" t="s">
        <v>252</v>
      </c>
      <c r="C564" s="2" t="s">
        <v>119</v>
      </c>
      <c r="D564" s="2" t="s">
        <v>39</v>
      </c>
      <c r="E564" s="2" t="str">
        <f t="shared" si="16"/>
        <v>LED Display Lighting (Interior)_Healthcare</v>
      </c>
      <c r="F564" s="2" t="str">
        <f t="shared" si="17"/>
        <v>LED Replacement for Standard T8_OFFICE</v>
      </c>
    </row>
    <row r="565" spans="1:6" x14ac:dyDescent="0.3">
      <c r="A565" s="2" t="s">
        <v>301</v>
      </c>
      <c r="B565" s="2" t="s">
        <v>253</v>
      </c>
      <c r="C565" s="2" t="s">
        <v>119</v>
      </c>
      <c r="D565" s="2" t="s">
        <v>102</v>
      </c>
      <c r="E565" s="2" t="str">
        <f t="shared" si="16"/>
        <v>LED Display Lighting (Interior)_Hospitals</v>
      </c>
      <c r="F565" s="2" t="str">
        <f t="shared" si="17"/>
        <v>LED Replacement for Standard T8_HOSPITAL</v>
      </c>
    </row>
    <row r="566" spans="1:6" x14ac:dyDescent="0.3">
      <c r="A566" s="2" t="s">
        <v>301</v>
      </c>
      <c r="B566" s="2" t="s">
        <v>254</v>
      </c>
      <c r="C566" s="2" t="s">
        <v>119</v>
      </c>
      <c r="D566" s="2" t="s">
        <v>39</v>
      </c>
      <c r="E566" s="2" t="str">
        <f t="shared" si="16"/>
        <v>LED Display Lighting (Interior)_Institutional</v>
      </c>
      <c r="F566" s="2" t="str">
        <f t="shared" si="17"/>
        <v>LED Replacement for Standard T8_OFFICE</v>
      </c>
    </row>
    <row r="567" spans="1:6" x14ac:dyDescent="0.3">
      <c r="A567" s="2" t="s">
        <v>301</v>
      </c>
      <c r="B567" s="2" t="s">
        <v>255</v>
      </c>
      <c r="C567" s="2" t="s">
        <v>119</v>
      </c>
      <c r="D567" s="2" t="s">
        <v>52</v>
      </c>
      <c r="E567" s="2" t="str">
        <f t="shared" si="16"/>
        <v>LED Display Lighting (Interior)_Lodging/Hospitality</v>
      </c>
      <c r="F567" s="2" t="str">
        <f t="shared" si="17"/>
        <v>LED Replacement for Standard T8_RETAIL</v>
      </c>
    </row>
    <row r="568" spans="1:6" x14ac:dyDescent="0.3">
      <c r="A568" s="2" t="s">
        <v>301</v>
      </c>
      <c r="B568" s="2" t="s">
        <v>191</v>
      </c>
      <c r="C568" s="2" t="s">
        <v>119</v>
      </c>
      <c r="D568" s="2" t="s">
        <v>39</v>
      </c>
      <c r="E568" s="2" t="str">
        <f t="shared" si="16"/>
        <v>LED Display Lighting (Interior)_Miscellaneous</v>
      </c>
      <c r="F568" s="2" t="str">
        <f t="shared" si="17"/>
        <v>LED Replacement for Standard T8_OFFICE</v>
      </c>
    </row>
    <row r="569" spans="1:6" x14ac:dyDescent="0.3">
      <c r="A569" s="2" t="s">
        <v>301</v>
      </c>
      <c r="B569" s="2" t="s">
        <v>256</v>
      </c>
      <c r="C569" s="2" t="s">
        <v>119</v>
      </c>
      <c r="D569" s="2" t="s">
        <v>39</v>
      </c>
      <c r="E569" s="2" t="str">
        <f t="shared" si="16"/>
        <v>LED Display Lighting (Interior)_Offices</v>
      </c>
      <c r="F569" s="2" t="str">
        <f t="shared" si="17"/>
        <v>LED Replacement for Standard T8_OFFICE</v>
      </c>
    </row>
    <row r="570" spans="1:6" x14ac:dyDescent="0.3">
      <c r="A570" s="2" t="s">
        <v>301</v>
      </c>
      <c r="B570" s="2" t="s">
        <v>257</v>
      </c>
      <c r="C570" s="2" t="s">
        <v>119</v>
      </c>
      <c r="D570" s="2" t="s">
        <v>52</v>
      </c>
      <c r="E570" s="2" t="str">
        <f t="shared" si="16"/>
        <v>LED Display Lighting (Interior)_Restaurants</v>
      </c>
      <c r="F570" s="2" t="str">
        <f t="shared" si="17"/>
        <v>LED Replacement for Standard T8_RETAIL</v>
      </c>
    </row>
    <row r="571" spans="1:6" x14ac:dyDescent="0.3">
      <c r="A571" s="2" t="s">
        <v>301</v>
      </c>
      <c r="B571" s="2" t="s">
        <v>258</v>
      </c>
      <c r="C571" s="2" t="s">
        <v>119</v>
      </c>
      <c r="D571" s="2" t="s">
        <v>52</v>
      </c>
      <c r="E571" s="2" t="str">
        <f t="shared" si="16"/>
        <v>LED Display Lighting (Interior)_Retail</v>
      </c>
      <c r="F571" s="2" t="str">
        <f t="shared" si="17"/>
        <v>LED Replacement for Standard T8_RETAIL</v>
      </c>
    </row>
    <row r="572" spans="1:6" x14ac:dyDescent="0.3">
      <c r="A572" s="2" t="s">
        <v>301</v>
      </c>
      <c r="B572" s="2" t="s">
        <v>259</v>
      </c>
      <c r="C572" s="2" t="s">
        <v>119</v>
      </c>
      <c r="D572" s="2" t="s">
        <v>39</v>
      </c>
      <c r="E572" s="2" t="str">
        <f t="shared" si="16"/>
        <v>LED Display Lighting (Interior)_Schools K-12</v>
      </c>
      <c r="F572" s="2" t="str">
        <f t="shared" si="17"/>
        <v>LED Replacement for Standard T8_OFFICE</v>
      </c>
    </row>
    <row r="573" spans="1:6" x14ac:dyDescent="0.3">
      <c r="A573" s="2" t="s">
        <v>301</v>
      </c>
      <c r="B573" s="2" t="s">
        <v>260</v>
      </c>
      <c r="C573" s="2" t="s">
        <v>119</v>
      </c>
      <c r="D573" s="2" t="s">
        <v>39</v>
      </c>
      <c r="E573" s="2" t="str">
        <f t="shared" si="16"/>
        <v>LED Display Lighting (Interior)_Warehouse</v>
      </c>
      <c r="F573" s="2" t="str">
        <f t="shared" si="17"/>
        <v>LED Replacement for Standard T8_OFFICE</v>
      </c>
    </row>
    <row r="574" spans="1:6" x14ac:dyDescent="0.3">
      <c r="A574" s="2" t="s">
        <v>302</v>
      </c>
      <c r="B574" s="2" t="s">
        <v>249</v>
      </c>
      <c r="C574" s="2" t="s">
        <v>105</v>
      </c>
      <c r="D574" s="2" t="s">
        <v>39</v>
      </c>
      <c r="E574" s="2" t="str">
        <f t="shared" si="16"/>
        <v>LED Exit Sign_Assembly</v>
      </c>
      <c r="F574" s="2" t="str">
        <f t="shared" si="17"/>
        <v>LED Exit Sign, Replacing Incandescent_OFFICE</v>
      </c>
    </row>
    <row r="575" spans="1:6" x14ac:dyDescent="0.3">
      <c r="A575" s="2" t="s">
        <v>302</v>
      </c>
      <c r="B575" s="2" t="s">
        <v>250</v>
      </c>
      <c r="C575" s="2" t="s">
        <v>105</v>
      </c>
      <c r="D575" s="2" t="s">
        <v>102</v>
      </c>
      <c r="E575" s="2" t="str">
        <f t="shared" si="16"/>
        <v>LED Exit Sign_College and University</v>
      </c>
      <c r="F575" s="2" t="str">
        <f t="shared" si="17"/>
        <v>LED Exit Sign, Replacing Incandescent_HOSPITAL</v>
      </c>
    </row>
    <row r="576" spans="1:6" x14ac:dyDescent="0.3">
      <c r="A576" s="2" t="s">
        <v>302</v>
      </c>
      <c r="B576" s="2" t="s">
        <v>251</v>
      </c>
      <c r="C576" s="2" t="s">
        <v>105</v>
      </c>
      <c r="D576" s="2" t="s">
        <v>52</v>
      </c>
      <c r="E576" s="2" t="str">
        <f t="shared" si="16"/>
        <v>LED Exit Sign_Grocery</v>
      </c>
      <c r="F576" s="2" t="str">
        <f t="shared" si="17"/>
        <v>LED Exit Sign, Replacing Incandescent_RETAIL</v>
      </c>
    </row>
    <row r="577" spans="1:6" x14ac:dyDescent="0.3">
      <c r="A577" s="2" t="s">
        <v>302</v>
      </c>
      <c r="B577" s="2" t="s">
        <v>252</v>
      </c>
      <c r="C577" s="2" t="s">
        <v>105</v>
      </c>
      <c r="D577" s="2" t="s">
        <v>39</v>
      </c>
      <c r="E577" s="2" t="str">
        <f t="shared" si="16"/>
        <v>LED Exit Sign_Healthcare</v>
      </c>
      <c r="F577" s="2" t="str">
        <f t="shared" si="17"/>
        <v>LED Exit Sign, Replacing Incandescent_OFFICE</v>
      </c>
    </row>
    <row r="578" spans="1:6" x14ac:dyDescent="0.3">
      <c r="A578" s="2" t="s">
        <v>302</v>
      </c>
      <c r="B578" s="2" t="s">
        <v>253</v>
      </c>
      <c r="C578" s="2" t="s">
        <v>105</v>
      </c>
      <c r="D578" s="2" t="s">
        <v>102</v>
      </c>
      <c r="E578" s="2" t="str">
        <f t="shared" si="16"/>
        <v>LED Exit Sign_Hospitals</v>
      </c>
      <c r="F578" s="2" t="str">
        <f t="shared" si="17"/>
        <v>LED Exit Sign, Replacing Incandescent_HOSPITAL</v>
      </c>
    </row>
    <row r="579" spans="1:6" x14ac:dyDescent="0.3">
      <c r="A579" s="2" t="s">
        <v>302</v>
      </c>
      <c r="B579" s="2" t="s">
        <v>254</v>
      </c>
      <c r="C579" s="2" t="s">
        <v>105</v>
      </c>
      <c r="D579" s="2" t="s">
        <v>39</v>
      </c>
      <c r="E579" s="2" t="str">
        <f t="shared" ref="E579:E642" si="18">A579&amp;"_"&amp;B579</f>
        <v>LED Exit Sign_Institutional</v>
      </c>
      <c r="F579" s="2" t="str">
        <f t="shared" ref="F579:F642" si="19">C579&amp;"_"&amp;D579</f>
        <v>LED Exit Sign, Replacing Incandescent_OFFICE</v>
      </c>
    </row>
    <row r="580" spans="1:6" x14ac:dyDescent="0.3">
      <c r="A580" s="2" t="s">
        <v>302</v>
      </c>
      <c r="B580" s="2" t="s">
        <v>255</v>
      </c>
      <c r="C580" s="2" t="s">
        <v>105</v>
      </c>
      <c r="D580" s="2" t="s">
        <v>52</v>
      </c>
      <c r="E580" s="2" t="str">
        <f t="shared" si="18"/>
        <v>LED Exit Sign_Lodging/Hospitality</v>
      </c>
      <c r="F580" s="2" t="str">
        <f t="shared" si="19"/>
        <v>LED Exit Sign, Replacing Incandescent_RETAIL</v>
      </c>
    </row>
    <row r="581" spans="1:6" x14ac:dyDescent="0.3">
      <c r="A581" s="2" t="s">
        <v>302</v>
      </c>
      <c r="B581" s="2" t="s">
        <v>191</v>
      </c>
      <c r="C581" s="2" t="s">
        <v>105</v>
      </c>
      <c r="D581" s="2" t="s">
        <v>39</v>
      </c>
      <c r="E581" s="2" t="str">
        <f t="shared" si="18"/>
        <v>LED Exit Sign_Miscellaneous</v>
      </c>
      <c r="F581" s="2" t="str">
        <f t="shared" si="19"/>
        <v>LED Exit Sign, Replacing Incandescent_OFFICE</v>
      </c>
    </row>
    <row r="582" spans="1:6" x14ac:dyDescent="0.3">
      <c r="A582" s="2" t="s">
        <v>302</v>
      </c>
      <c r="B582" s="2" t="s">
        <v>256</v>
      </c>
      <c r="C582" s="2" t="s">
        <v>105</v>
      </c>
      <c r="D582" s="2" t="s">
        <v>39</v>
      </c>
      <c r="E582" s="2" t="str">
        <f t="shared" si="18"/>
        <v>LED Exit Sign_Offices</v>
      </c>
      <c r="F582" s="2" t="str">
        <f t="shared" si="19"/>
        <v>LED Exit Sign, Replacing Incandescent_OFFICE</v>
      </c>
    </row>
    <row r="583" spans="1:6" x14ac:dyDescent="0.3">
      <c r="A583" s="2" t="s">
        <v>302</v>
      </c>
      <c r="B583" s="2" t="s">
        <v>257</v>
      </c>
      <c r="C583" s="2" t="s">
        <v>105</v>
      </c>
      <c r="D583" s="2" t="s">
        <v>52</v>
      </c>
      <c r="E583" s="2" t="str">
        <f t="shared" si="18"/>
        <v>LED Exit Sign_Restaurants</v>
      </c>
      <c r="F583" s="2" t="str">
        <f t="shared" si="19"/>
        <v>LED Exit Sign, Replacing Incandescent_RETAIL</v>
      </c>
    </row>
    <row r="584" spans="1:6" x14ac:dyDescent="0.3">
      <c r="A584" s="2" t="s">
        <v>302</v>
      </c>
      <c r="B584" s="2" t="s">
        <v>258</v>
      </c>
      <c r="C584" s="2" t="s">
        <v>105</v>
      </c>
      <c r="D584" s="2" t="s">
        <v>52</v>
      </c>
      <c r="E584" s="2" t="str">
        <f t="shared" si="18"/>
        <v>LED Exit Sign_Retail</v>
      </c>
      <c r="F584" s="2" t="str">
        <f t="shared" si="19"/>
        <v>LED Exit Sign, Replacing Incandescent_RETAIL</v>
      </c>
    </row>
    <row r="585" spans="1:6" x14ac:dyDescent="0.3">
      <c r="A585" s="2" t="s">
        <v>302</v>
      </c>
      <c r="B585" s="2" t="s">
        <v>259</v>
      </c>
      <c r="C585" s="2" t="s">
        <v>105</v>
      </c>
      <c r="D585" s="2" t="s">
        <v>39</v>
      </c>
      <c r="E585" s="2" t="str">
        <f t="shared" si="18"/>
        <v>LED Exit Sign_Schools K-12</v>
      </c>
      <c r="F585" s="2" t="str">
        <f t="shared" si="19"/>
        <v>LED Exit Sign, Replacing Incandescent_OFFICE</v>
      </c>
    </row>
    <row r="586" spans="1:6" x14ac:dyDescent="0.3">
      <c r="A586" s="2" t="s">
        <v>302</v>
      </c>
      <c r="B586" s="2" t="s">
        <v>260</v>
      </c>
      <c r="C586" s="2" t="s">
        <v>105</v>
      </c>
      <c r="D586" s="2" t="s">
        <v>39</v>
      </c>
      <c r="E586" s="2" t="str">
        <f t="shared" si="18"/>
        <v>LED Exit Sign_Warehouse</v>
      </c>
      <c r="F586" s="2" t="str">
        <f t="shared" si="19"/>
        <v>LED Exit Sign, Replacing Incandescent_OFFICE</v>
      </c>
    </row>
    <row r="587" spans="1:6" x14ac:dyDescent="0.3">
      <c r="A587" s="2" t="s">
        <v>303</v>
      </c>
      <c r="B587" s="2" t="s">
        <v>249</v>
      </c>
      <c r="C587" s="2" t="s">
        <v>128</v>
      </c>
      <c r="D587" s="2" t="s">
        <v>39</v>
      </c>
      <c r="E587" s="2" t="str">
        <f t="shared" si="18"/>
        <v>LED Linear - Fixture Replacement_Assembly</v>
      </c>
      <c r="F587" s="2" t="str">
        <f t="shared" si="19"/>
        <v>T8 High Performance Fixture_OFFICE</v>
      </c>
    </row>
    <row r="588" spans="1:6" x14ac:dyDescent="0.3">
      <c r="A588" s="2" t="s">
        <v>303</v>
      </c>
      <c r="B588" s="2" t="s">
        <v>250</v>
      </c>
      <c r="C588" s="2" t="s">
        <v>128</v>
      </c>
      <c r="D588" s="2" t="s">
        <v>102</v>
      </c>
      <c r="E588" s="2" t="str">
        <f t="shared" si="18"/>
        <v>LED Linear - Fixture Replacement_College and University</v>
      </c>
      <c r="F588" s="2" t="str">
        <f t="shared" si="19"/>
        <v>T8 High Performance Fixture_HOSPITAL</v>
      </c>
    </row>
    <row r="589" spans="1:6" x14ac:dyDescent="0.3">
      <c r="A589" s="2" t="s">
        <v>303</v>
      </c>
      <c r="B589" s="2" t="s">
        <v>251</v>
      </c>
      <c r="C589" s="2" t="s">
        <v>128</v>
      </c>
      <c r="D589" s="2" t="s">
        <v>52</v>
      </c>
      <c r="E589" s="2" t="str">
        <f t="shared" si="18"/>
        <v>LED Linear - Fixture Replacement_Grocery</v>
      </c>
      <c r="F589" s="2" t="str">
        <f t="shared" si="19"/>
        <v>T8 High Performance Fixture_RETAIL</v>
      </c>
    </row>
    <row r="590" spans="1:6" x14ac:dyDescent="0.3">
      <c r="A590" s="2" t="s">
        <v>303</v>
      </c>
      <c r="B590" s="2" t="s">
        <v>252</v>
      </c>
      <c r="C590" s="2" t="s">
        <v>128</v>
      </c>
      <c r="D590" s="2" t="s">
        <v>39</v>
      </c>
      <c r="E590" s="2" t="str">
        <f t="shared" si="18"/>
        <v>LED Linear - Fixture Replacement_Healthcare</v>
      </c>
      <c r="F590" s="2" t="str">
        <f t="shared" si="19"/>
        <v>T8 High Performance Fixture_OFFICE</v>
      </c>
    </row>
    <row r="591" spans="1:6" x14ac:dyDescent="0.3">
      <c r="A591" s="2" t="s">
        <v>303</v>
      </c>
      <c r="B591" s="2" t="s">
        <v>253</v>
      </c>
      <c r="C591" s="2" t="s">
        <v>128</v>
      </c>
      <c r="D591" s="2" t="s">
        <v>102</v>
      </c>
      <c r="E591" s="2" t="str">
        <f t="shared" si="18"/>
        <v>LED Linear - Fixture Replacement_Hospitals</v>
      </c>
      <c r="F591" s="2" t="str">
        <f t="shared" si="19"/>
        <v>T8 High Performance Fixture_HOSPITAL</v>
      </c>
    </row>
    <row r="592" spans="1:6" x14ac:dyDescent="0.3">
      <c r="A592" s="2" t="s">
        <v>303</v>
      </c>
      <c r="B592" s="2" t="s">
        <v>254</v>
      </c>
      <c r="C592" s="2" t="s">
        <v>128</v>
      </c>
      <c r="D592" s="2" t="s">
        <v>39</v>
      </c>
      <c r="E592" s="2" t="str">
        <f t="shared" si="18"/>
        <v>LED Linear - Fixture Replacement_Institutional</v>
      </c>
      <c r="F592" s="2" t="str">
        <f t="shared" si="19"/>
        <v>T8 High Performance Fixture_OFFICE</v>
      </c>
    </row>
    <row r="593" spans="1:6" x14ac:dyDescent="0.3">
      <c r="A593" s="2" t="s">
        <v>303</v>
      </c>
      <c r="B593" s="2" t="s">
        <v>255</v>
      </c>
      <c r="C593" s="2" t="s">
        <v>128</v>
      </c>
      <c r="D593" s="2" t="s">
        <v>52</v>
      </c>
      <c r="E593" s="2" t="str">
        <f t="shared" si="18"/>
        <v>LED Linear - Fixture Replacement_Lodging/Hospitality</v>
      </c>
      <c r="F593" s="2" t="str">
        <f t="shared" si="19"/>
        <v>T8 High Performance Fixture_RETAIL</v>
      </c>
    </row>
    <row r="594" spans="1:6" x14ac:dyDescent="0.3">
      <c r="A594" s="2" t="s">
        <v>303</v>
      </c>
      <c r="B594" s="2" t="s">
        <v>191</v>
      </c>
      <c r="C594" s="2" t="s">
        <v>128</v>
      </c>
      <c r="D594" s="2" t="s">
        <v>39</v>
      </c>
      <c r="E594" s="2" t="str">
        <f t="shared" si="18"/>
        <v>LED Linear - Fixture Replacement_Miscellaneous</v>
      </c>
      <c r="F594" s="2" t="str">
        <f t="shared" si="19"/>
        <v>T8 High Performance Fixture_OFFICE</v>
      </c>
    </row>
    <row r="595" spans="1:6" x14ac:dyDescent="0.3">
      <c r="A595" s="2" t="s">
        <v>303</v>
      </c>
      <c r="B595" s="2" t="s">
        <v>256</v>
      </c>
      <c r="C595" s="2" t="s">
        <v>128</v>
      </c>
      <c r="D595" s="2" t="s">
        <v>39</v>
      </c>
      <c r="E595" s="2" t="str">
        <f t="shared" si="18"/>
        <v>LED Linear - Fixture Replacement_Offices</v>
      </c>
      <c r="F595" s="2" t="str">
        <f t="shared" si="19"/>
        <v>T8 High Performance Fixture_OFFICE</v>
      </c>
    </row>
    <row r="596" spans="1:6" x14ac:dyDescent="0.3">
      <c r="A596" s="2" t="s">
        <v>303</v>
      </c>
      <c r="B596" s="2" t="s">
        <v>257</v>
      </c>
      <c r="C596" s="2" t="s">
        <v>128</v>
      </c>
      <c r="D596" s="2" t="s">
        <v>52</v>
      </c>
      <c r="E596" s="2" t="str">
        <f t="shared" si="18"/>
        <v>LED Linear - Fixture Replacement_Restaurants</v>
      </c>
      <c r="F596" s="2" t="str">
        <f t="shared" si="19"/>
        <v>T8 High Performance Fixture_RETAIL</v>
      </c>
    </row>
    <row r="597" spans="1:6" x14ac:dyDescent="0.3">
      <c r="A597" s="2" t="s">
        <v>303</v>
      </c>
      <c r="B597" s="2" t="s">
        <v>258</v>
      </c>
      <c r="C597" s="2" t="s">
        <v>128</v>
      </c>
      <c r="D597" s="2" t="s">
        <v>52</v>
      </c>
      <c r="E597" s="2" t="str">
        <f t="shared" si="18"/>
        <v>LED Linear - Fixture Replacement_Retail</v>
      </c>
      <c r="F597" s="2" t="str">
        <f t="shared" si="19"/>
        <v>T8 High Performance Fixture_RETAIL</v>
      </c>
    </row>
    <row r="598" spans="1:6" x14ac:dyDescent="0.3">
      <c r="A598" s="2" t="s">
        <v>303</v>
      </c>
      <c r="B598" s="2" t="s">
        <v>259</v>
      </c>
      <c r="C598" s="2" t="s">
        <v>128</v>
      </c>
      <c r="D598" s="2" t="s">
        <v>39</v>
      </c>
      <c r="E598" s="2" t="str">
        <f t="shared" si="18"/>
        <v>LED Linear - Fixture Replacement_Schools K-12</v>
      </c>
      <c r="F598" s="2" t="str">
        <f t="shared" si="19"/>
        <v>T8 High Performance Fixture_OFFICE</v>
      </c>
    </row>
    <row r="599" spans="1:6" x14ac:dyDescent="0.3">
      <c r="A599" s="2" t="s">
        <v>303</v>
      </c>
      <c r="B599" s="2" t="s">
        <v>260</v>
      </c>
      <c r="C599" s="2" t="s">
        <v>128</v>
      </c>
      <c r="D599" s="2" t="s">
        <v>39</v>
      </c>
      <c r="E599" s="2" t="str">
        <f t="shared" si="18"/>
        <v>LED Linear - Fixture Replacement_Warehouse</v>
      </c>
      <c r="F599" s="2" t="str">
        <f t="shared" si="19"/>
        <v>T8 High Performance Fixture_OFFICE</v>
      </c>
    </row>
    <row r="600" spans="1:6" x14ac:dyDescent="0.3">
      <c r="A600" s="2" t="s">
        <v>304</v>
      </c>
      <c r="B600" s="2" t="s">
        <v>249</v>
      </c>
      <c r="C600" s="2" t="s">
        <v>112</v>
      </c>
      <c r="D600" s="2" t="s">
        <v>39</v>
      </c>
      <c r="E600" s="2" t="str">
        <f t="shared" si="18"/>
        <v>LED Linear - Lamp Replacement_Assembly</v>
      </c>
      <c r="F600" s="2" t="str">
        <f t="shared" si="19"/>
        <v>T8 lamp (any length) electronic ballast_OFFICE</v>
      </c>
    </row>
    <row r="601" spans="1:6" x14ac:dyDescent="0.3">
      <c r="A601" s="2" t="s">
        <v>304</v>
      </c>
      <c r="B601" s="2" t="s">
        <v>250</v>
      </c>
      <c r="C601" s="2" t="s">
        <v>112</v>
      </c>
      <c r="D601" s="2" t="s">
        <v>102</v>
      </c>
      <c r="E601" s="2" t="str">
        <f t="shared" si="18"/>
        <v>LED Linear - Lamp Replacement_College and University</v>
      </c>
      <c r="F601" s="2" t="str">
        <f t="shared" si="19"/>
        <v>T8 lamp (any length) electronic ballast_HOSPITAL</v>
      </c>
    </row>
    <row r="602" spans="1:6" x14ac:dyDescent="0.3">
      <c r="A602" s="2" t="s">
        <v>304</v>
      </c>
      <c r="B602" s="2" t="s">
        <v>251</v>
      </c>
      <c r="C602" s="2" t="s">
        <v>112</v>
      </c>
      <c r="D602" s="2" t="s">
        <v>52</v>
      </c>
      <c r="E602" s="2" t="str">
        <f t="shared" si="18"/>
        <v>LED Linear - Lamp Replacement_Grocery</v>
      </c>
      <c r="F602" s="2" t="str">
        <f t="shared" si="19"/>
        <v>T8 lamp (any length) electronic ballast_RETAIL</v>
      </c>
    </row>
    <row r="603" spans="1:6" x14ac:dyDescent="0.3">
      <c r="A603" s="2" t="s">
        <v>304</v>
      </c>
      <c r="B603" s="2" t="s">
        <v>252</v>
      </c>
      <c r="C603" s="2" t="s">
        <v>112</v>
      </c>
      <c r="D603" s="2" t="s">
        <v>39</v>
      </c>
      <c r="E603" s="2" t="str">
        <f t="shared" si="18"/>
        <v>LED Linear - Lamp Replacement_Healthcare</v>
      </c>
      <c r="F603" s="2" t="str">
        <f t="shared" si="19"/>
        <v>T8 lamp (any length) electronic ballast_OFFICE</v>
      </c>
    </row>
    <row r="604" spans="1:6" x14ac:dyDescent="0.3">
      <c r="A604" s="2" t="s">
        <v>304</v>
      </c>
      <c r="B604" s="2" t="s">
        <v>253</v>
      </c>
      <c r="C604" s="2" t="s">
        <v>112</v>
      </c>
      <c r="D604" s="2" t="s">
        <v>102</v>
      </c>
      <c r="E604" s="2" t="str">
        <f t="shared" si="18"/>
        <v>LED Linear - Lamp Replacement_Hospitals</v>
      </c>
      <c r="F604" s="2" t="str">
        <f t="shared" si="19"/>
        <v>T8 lamp (any length) electronic ballast_HOSPITAL</v>
      </c>
    </row>
    <row r="605" spans="1:6" x14ac:dyDescent="0.3">
      <c r="A605" s="2" t="s">
        <v>304</v>
      </c>
      <c r="B605" s="2" t="s">
        <v>254</v>
      </c>
      <c r="C605" s="2" t="s">
        <v>112</v>
      </c>
      <c r="D605" s="2" t="s">
        <v>39</v>
      </c>
      <c r="E605" s="2" t="str">
        <f t="shared" si="18"/>
        <v>LED Linear - Lamp Replacement_Institutional</v>
      </c>
      <c r="F605" s="2" t="str">
        <f t="shared" si="19"/>
        <v>T8 lamp (any length) electronic ballast_OFFICE</v>
      </c>
    </row>
    <row r="606" spans="1:6" x14ac:dyDescent="0.3">
      <c r="A606" s="2" t="s">
        <v>304</v>
      </c>
      <c r="B606" s="2" t="s">
        <v>255</v>
      </c>
      <c r="C606" s="2" t="s">
        <v>112</v>
      </c>
      <c r="D606" s="2" t="s">
        <v>52</v>
      </c>
      <c r="E606" s="2" t="str">
        <f t="shared" si="18"/>
        <v>LED Linear - Lamp Replacement_Lodging/Hospitality</v>
      </c>
      <c r="F606" s="2" t="str">
        <f t="shared" si="19"/>
        <v>T8 lamp (any length) electronic ballast_RETAIL</v>
      </c>
    </row>
    <row r="607" spans="1:6" x14ac:dyDescent="0.3">
      <c r="A607" s="2" t="s">
        <v>304</v>
      </c>
      <c r="B607" s="2" t="s">
        <v>191</v>
      </c>
      <c r="C607" s="2" t="s">
        <v>112</v>
      </c>
      <c r="D607" s="2" t="s">
        <v>39</v>
      </c>
      <c r="E607" s="2" t="str">
        <f t="shared" si="18"/>
        <v>LED Linear - Lamp Replacement_Miscellaneous</v>
      </c>
      <c r="F607" s="2" t="str">
        <f t="shared" si="19"/>
        <v>T8 lamp (any length) electronic ballast_OFFICE</v>
      </c>
    </row>
    <row r="608" spans="1:6" x14ac:dyDescent="0.3">
      <c r="A608" s="2" t="s">
        <v>304</v>
      </c>
      <c r="B608" s="2" t="s">
        <v>256</v>
      </c>
      <c r="C608" s="2" t="s">
        <v>112</v>
      </c>
      <c r="D608" s="2" t="s">
        <v>39</v>
      </c>
      <c r="E608" s="2" t="str">
        <f t="shared" si="18"/>
        <v>LED Linear - Lamp Replacement_Offices</v>
      </c>
      <c r="F608" s="2" t="str">
        <f t="shared" si="19"/>
        <v>T8 lamp (any length) electronic ballast_OFFICE</v>
      </c>
    </row>
    <row r="609" spans="1:6" x14ac:dyDescent="0.3">
      <c r="A609" s="2" t="s">
        <v>304</v>
      </c>
      <c r="B609" s="2" t="s">
        <v>257</v>
      </c>
      <c r="C609" s="2" t="s">
        <v>112</v>
      </c>
      <c r="D609" s="2" t="s">
        <v>52</v>
      </c>
      <c r="E609" s="2" t="str">
        <f t="shared" si="18"/>
        <v>LED Linear - Lamp Replacement_Restaurants</v>
      </c>
      <c r="F609" s="2" t="str">
        <f t="shared" si="19"/>
        <v>T8 lamp (any length) electronic ballast_RETAIL</v>
      </c>
    </row>
    <row r="610" spans="1:6" x14ac:dyDescent="0.3">
      <c r="A610" s="2" t="s">
        <v>304</v>
      </c>
      <c r="B610" s="2" t="s">
        <v>258</v>
      </c>
      <c r="C610" s="2" t="s">
        <v>112</v>
      </c>
      <c r="D610" s="2" t="s">
        <v>52</v>
      </c>
      <c r="E610" s="2" t="str">
        <f t="shared" si="18"/>
        <v>LED Linear - Lamp Replacement_Retail</v>
      </c>
      <c r="F610" s="2" t="str">
        <f t="shared" si="19"/>
        <v>T8 lamp (any length) electronic ballast_RETAIL</v>
      </c>
    </row>
    <row r="611" spans="1:6" x14ac:dyDescent="0.3">
      <c r="A611" s="2" t="s">
        <v>304</v>
      </c>
      <c r="B611" s="2" t="s">
        <v>259</v>
      </c>
      <c r="C611" s="2" t="s">
        <v>112</v>
      </c>
      <c r="D611" s="2" t="s">
        <v>39</v>
      </c>
      <c r="E611" s="2" t="str">
        <f t="shared" si="18"/>
        <v>LED Linear - Lamp Replacement_Schools K-12</v>
      </c>
      <c r="F611" s="2" t="str">
        <f t="shared" si="19"/>
        <v>T8 lamp (any length) electronic ballast_OFFICE</v>
      </c>
    </row>
    <row r="612" spans="1:6" x14ac:dyDescent="0.3">
      <c r="A612" s="2" t="s">
        <v>304</v>
      </c>
      <c r="B612" s="2" t="s">
        <v>260</v>
      </c>
      <c r="C612" s="2" t="s">
        <v>112</v>
      </c>
      <c r="D612" s="2" t="s">
        <v>39</v>
      </c>
      <c r="E612" s="2" t="str">
        <f t="shared" si="18"/>
        <v>LED Linear - Lamp Replacement_Warehouse</v>
      </c>
      <c r="F612" s="2" t="str">
        <f t="shared" si="19"/>
        <v>T8 lamp (any length) electronic ballast_OFFICE</v>
      </c>
    </row>
    <row r="613" spans="1:6" x14ac:dyDescent="0.3">
      <c r="A613" s="2" t="s">
        <v>305</v>
      </c>
      <c r="B613" s="2" t="s">
        <v>249</v>
      </c>
      <c r="C613" s="2" t="s">
        <v>128</v>
      </c>
      <c r="D613" s="2" t="s">
        <v>39</v>
      </c>
      <c r="E613" s="2" t="str">
        <f t="shared" si="18"/>
        <v>Premium T8 - Fixture Replacement_Assembly</v>
      </c>
      <c r="F613" s="2" t="str">
        <f t="shared" si="19"/>
        <v>T8 High Performance Fixture_OFFICE</v>
      </c>
    </row>
    <row r="614" spans="1:6" x14ac:dyDescent="0.3">
      <c r="A614" s="2" t="s">
        <v>305</v>
      </c>
      <c r="B614" s="2" t="s">
        <v>250</v>
      </c>
      <c r="C614" s="2" t="s">
        <v>128</v>
      </c>
      <c r="D614" s="2" t="s">
        <v>102</v>
      </c>
      <c r="E614" s="2" t="str">
        <f t="shared" si="18"/>
        <v>Premium T8 - Fixture Replacement_College and University</v>
      </c>
      <c r="F614" s="2" t="str">
        <f t="shared" si="19"/>
        <v>T8 High Performance Fixture_HOSPITAL</v>
      </c>
    </row>
    <row r="615" spans="1:6" x14ac:dyDescent="0.3">
      <c r="A615" s="2" t="s">
        <v>305</v>
      </c>
      <c r="B615" s="2" t="s">
        <v>251</v>
      </c>
      <c r="C615" s="2" t="s">
        <v>128</v>
      </c>
      <c r="D615" s="2" t="s">
        <v>52</v>
      </c>
      <c r="E615" s="2" t="str">
        <f t="shared" si="18"/>
        <v>Premium T8 - Fixture Replacement_Grocery</v>
      </c>
      <c r="F615" s="2" t="str">
        <f t="shared" si="19"/>
        <v>T8 High Performance Fixture_RETAIL</v>
      </c>
    </row>
    <row r="616" spans="1:6" x14ac:dyDescent="0.3">
      <c r="A616" s="2" t="s">
        <v>305</v>
      </c>
      <c r="B616" s="2" t="s">
        <v>252</v>
      </c>
      <c r="C616" s="2" t="s">
        <v>128</v>
      </c>
      <c r="D616" s="2" t="s">
        <v>39</v>
      </c>
      <c r="E616" s="2" t="str">
        <f t="shared" si="18"/>
        <v>Premium T8 - Fixture Replacement_Healthcare</v>
      </c>
      <c r="F616" s="2" t="str">
        <f t="shared" si="19"/>
        <v>T8 High Performance Fixture_OFFICE</v>
      </c>
    </row>
    <row r="617" spans="1:6" x14ac:dyDescent="0.3">
      <c r="A617" s="2" t="s">
        <v>305</v>
      </c>
      <c r="B617" s="2" t="s">
        <v>253</v>
      </c>
      <c r="C617" s="2" t="s">
        <v>128</v>
      </c>
      <c r="D617" s="2" t="s">
        <v>102</v>
      </c>
      <c r="E617" s="2" t="str">
        <f t="shared" si="18"/>
        <v>Premium T8 - Fixture Replacement_Hospitals</v>
      </c>
      <c r="F617" s="2" t="str">
        <f t="shared" si="19"/>
        <v>T8 High Performance Fixture_HOSPITAL</v>
      </c>
    </row>
    <row r="618" spans="1:6" x14ac:dyDescent="0.3">
      <c r="A618" s="2" t="s">
        <v>305</v>
      </c>
      <c r="B618" s="2" t="s">
        <v>254</v>
      </c>
      <c r="C618" s="2" t="s">
        <v>128</v>
      </c>
      <c r="D618" s="2" t="s">
        <v>39</v>
      </c>
      <c r="E618" s="2" t="str">
        <f t="shared" si="18"/>
        <v>Premium T8 - Fixture Replacement_Institutional</v>
      </c>
      <c r="F618" s="2" t="str">
        <f t="shared" si="19"/>
        <v>T8 High Performance Fixture_OFFICE</v>
      </c>
    </row>
    <row r="619" spans="1:6" x14ac:dyDescent="0.3">
      <c r="A619" s="2" t="s">
        <v>305</v>
      </c>
      <c r="B619" s="2" t="s">
        <v>255</v>
      </c>
      <c r="C619" s="2" t="s">
        <v>128</v>
      </c>
      <c r="D619" s="2" t="s">
        <v>52</v>
      </c>
      <c r="E619" s="2" t="str">
        <f t="shared" si="18"/>
        <v>Premium T8 - Fixture Replacement_Lodging/Hospitality</v>
      </c>
      <c r="F619" s="2" t="str">
        <f t="shared" si="19"/>
        <v>T8 High Performance Fixture_RETAIL</v>
      </c>
    </row>
    <row r="620" spans="1:6" x14ac:dyDescent="0.3">
      <c r="A620" s="2" t="s">
        <v>305</v>
      </c>
      <c r="B620" s="2" t="s">
        <v>191</v>
      </c>
      <c r="C620" s="2" t="s">
        <v>128</v>
      </c>
      <c r="D620" s="2" t="s">
        <v>39</v>
      </c>
      <c r="E620" s="2" t="str">
        <f t="shared" si="18"/>
        <v>Premium T8 - Fixture Replacement_Miscellaneous</v>
      </c>
      <c r="F620" s="2" t="str">
        <f t="shared" si="19"/>
        <v>T8 High Performance Fixture_OFFICE</v>
      </c>
    </row>
    <row r="621" spans="1:6" x14ac:dyDescent="0.3">
      <c r="A621" s="2" t="s">
        <v>305</v>
      </c>
      <c r="B621" s="2" t="s">
        <v>256</v>
      </c>
      <c r="C621" s="2" t="s">
        <v>128</v>
      </c>
      <c r="D621" s="2" t="s">
        <v>39</v>
      </c>
      <c r="E621" s="2" t="str">
        <f t="shared" si="18"/>
        <v>Premium T8 - Fixture Replacement_Offices</v>
      </c>
      <c r="F621" s="2" t="str">
        <f t="shared" si="19"/>
        <v>T8 High Performance Fixture_OFFICE</v>
      </c>
    </row>
    <row r="622" spans="1:6" x14ac:dyDescent="0.3">
      <c r="A622" s="2" t="s">
        <v>305</v>
      </c>
      <c r="B622" s="2" t="s">
        <v>257</v>
      </c>
      <c r="C622" s="2" t="s">
        <v>128</v>
      </c>
      <c r="D622" s="2" t="s">
        <v>52</v>
      </c>
      <c r="E622" s="2" t="str">
        <f t="shared" si="18"/>
        <v>Premium T8 - Fixture Replacement_Restaurants</v>
      </c>
      <c r="F622" s="2" t="str">
        <f t="shared" si="19"/>
        <v>T8 High Performance Fixture_RETAIL</v>
      </c>
    </row>
    <row r="623" spans="1:6" x14ac:dyDescent="0.3">
      <c r="A623" s="2" t="s">
        <v>305</v>
      </c>
      <c r="B623" s="2" t="s">
        <v>258</v>
      </c>
      <c r="C623" s="2" t="s">
        <v>128</v>
      </c>
      <c r="D623" s="2" t="s">
        <v>52</v>
      </c>
      <c r="E623" s="2" t="str">
        <f t="shared" si="18"/>
        <v>Premium T8 - Fixture Replacement_Retail</v>
      </c>
      <c r="F623" s="2" t="str">
        <f t="shared" si="19"/>
        <v>T8 High Performance Fixture_RETAIL</v>
      </c>
    </row>
    <row r="624" spans="1:6" x14ac:dyDescent="0.3">
      <c r="A624" s="2" t="s">
        <v>305</v>
      </c>
      <c r="B624" s="2" t="s">
        <v>259</v>
      </c>
      <c r="C624" s="2" t="s">
        <v>128</v>
      </c>
      <c r="D624" s="2" t="s">
        <v>39</v>
      </c>
      <c r="E624" s="2" t="str">
        <f t="shared" si="18"/>
        <v>Premium T8 - Fixture Replacement_Schools K-12</v>
      </c>
      <c r="F624" s="2" t="str">
        <f t="shared" si="19"/>
        <v>T8 High Performance Fixture_OFFICE</v>
      </c>
    </row>
    <row r="625" spans="1:6" x14ac:dyDescent="0.3">
      <c r="A625" s="2" t="s">
        <v>305</v>
      </c>
      <c r="B625" s="2" t="s">
        <v>260</v>
      </c>
      <c r="C625" s="2" t="s">
        <v>128</v>
      </c>
      <c r="D625" s="2" t="s">
        <v>39</v>
      </c>
      <c r="E625" s="2" t="str">
        <f t="shared" si="18"/>
        <v>Premium T8 - Fixture Replacement_Warehouse</v>
      </c>
      <c r="F625" s="2" t="str">
        <f t="shared" si="19"/>
        <v>T8 High Performance Fixture_OFFICE</v>
      </c>
    </row>
    <row r="626" spans="1:6" x14ac:dyDescent="0.3">
      <c r="A626" s="2" t="s">
        <v>306</v>
      </c>
      <c r="B626" s="2" t="s">
        <v>249</v>
      </c>
      <c r="C626" s="2" t="s">
        <v>112</v>
      </c>
      <c r="D626" s="2" t="s">
        <v>39</v>
      </c>
      <c r="E626" s="2" t="str">
        <f t="shared" si="18"/>
        <v>Premium T8 - Lamp Replacement_Assembly</v>
      </c>
      <c r="F626" s="2" t="str">
        <f t="shared" si="19"/>
        <v>T8 lamp (any length) electronic ballast_OFFICE</v>
      </c>
    </row>
    <row r="627" spans="1:6" x14ac:dyDescent="0.3">
      <c r="A627" s="2" t="s">
        <v>306</v>
      </c>
      <c r="B627" s="2" t="s">
        <v>250</v>
      </c>
      <c r="C627" s="2" t="s">
        <v>112</v>
      </c>
      <c r="D627" s="2" t="s">
        <v>102</v>
      </c>
      <c r="E627" s="2" t="str">
        <f t="shared" si="18"/>
        <v>Premium T8 - Lamp Replacement_College and University</v>
      </c>
      <c r="F627" s="2" t="str">
        <f t="shared" si="19"/>
        <v>T8 lamp (any length) electronic ballast_HOSPITAL</v>
      </c>
    </row>
    <row r="628" spans="1:6" x14ac:dyDescent="0.3">
      <c r="A628" s="2" t="s">
        <v>306</v>
      </c>
      <c r="B628" s="2" t="s">
        <v>251</v>
      </c>
      <c r="C628" s="2" t="s">
        <v>112</v>
      </c>
      <c r="D628" s="2" t="s">
        <v>52</v>
      </c>
      <c r="E628" s="2" t="str">
        <f t="shared" si="18"/>
        <v>Premium T8 - Lamp Replacement_Grocery</v>
      </c>
      <c r="F628" s="2" t="str">
        <f t="shared" si="19"/>
        <v>T8 lamp (any length) electronic ballast_RETAIL</v>
      </c>
    </row>
    <row r="629" spans="1:6" x14ac:dyDescent="0.3">
      <c r="A629" s="2" t="s">
        <v>306</v>
      </c>
      <c r="B629" s="2" t="s">
        <v>252</v>
      </c>
      <c r="C629" s="2" t="s">
        <v>112</v>
      </c>
      <c r="D629" s="2" t="s">
        <v>39</v>
      </c>
      <c r="E629" s="2" t="str">
        <f t="shared" si="18"/>
        <v>Premium T8 - Lamp Replacement_Healthcare</v>
      </c>
      <c r="F629" s="2" t="str">
        <f t="shared" si="19"/>
        <v>T8 lamp (any length) electronic ballast_OFFICE</v>
      </c>
    </row>
    <row r="630" spans="1:6" x14ac:dyDescent="0.3">
      <c r="A630" s="2" t="s">
        <v>306</v>
      </c>
      <c r="B630" s="2" t="s">
        <v>253</v>
      </c>
      <c r="C630" s="2" t="s">
        <v>112</v>
      </c>
      <c r="D630" s="2" t="s">
        <v>102</v>
      </c>
      <c r="E630" s="2" t="str">
        <f t="shared" si="18"/>
        <v>Premium T8 - Lamp Replacement_Hospitals</v>
      </c>
      <c r="F630" s="2" t="str">
        <f t="shared" si="19"/>
        <v>T8 lamp (any length) electronic ballast_HOSPITAL</v>
      </c>
    </row>
    <row r="631" spans="1:6" x14ac:dyDescent="0.3">
      <c r="A631" s="2" t="s">
        <v>306</v>
      </c>
      <c r="B631" s="2" t="s">
        <v>254</v>
      </c>
      <c r="C631" s="2" t="s">
        <v>112</v>
      </c>
      <c r="D631" s="2" t="s">
        <v>39</v>
      </c>
      <c r="E631" s="2" t="str">
        <f t="shared" si="18"/>
        <v>Premium T8 - Lamp Replacement_Institutional</v>
      </c>
      <c r="F631" s="2" t="str">
        <f t="shared" si="19"/>
        <v>T8 lamp (any length) electronic ballast_OFFICE</v>
      </c>
    </row>
    <row r="632" spans="1:6" x14ac:dyDescent="0.3">
      <c r="A632" s="2" t="s">
        <v>306</v>
      </c>
      <c r="B632" s="2" t="s">
        <v>255</v>
      </c>
      <c r="C632" s="2" t="s">
        <v>112</v>
      </c>
      <c r="D632" s="2" t="s">
        <v>52</v>
      </c>
      <c r="E632" s="2" t="str">
        <f t="shared" si="18"/>
        <v>Premium T8 - Lamp Replacement_Lodging/Hospitality</v>
      </c>
      <c r="F632" s="2" t="str">
        <f t="shared" si="19"/>
        <v>T8 lamp (any length) electronic ballast_RETAIL</v>
      </c>
    </row>
    <row r="633" spans="1:6" x14ac:dyDescent="0.3">
      <c r="A633" s="2" t="s">
        <v>306</v>
      </c>
      <c r="B633" s="2" t="s">
        <v>191</v>
      </c>
      <c r="C633" s="2" t="s">
        <v>112</v>
      </c>
      <c r="D633" s="2" t="s">
        <v>39</v>
      </c>
      <c r="E633" s="2" t="str">
        <f t="shared" si="18"/>
        <v>Premium T8 - Lamp Replacement_Miscellaneous</v>
      </c>
      <c r="F633" s="2" t="str">
        <f t="shared" si="19"/>
        <v>T8 lamp (any length) electronic ballast_OFFICE</v>
      </c>
    </row>
    <row r="634" spans="1:6" x14ac:dyDescent="0.3">
      <c r="A634" s="2" t="s">
        <v>306</v>
      </c>
      <c r="B634" s="2" t="s">
        <v>256</v>
      </c>
      <c r="C634" s="2" t="s">
        <v>112</v>
      </c>
      <c r="D634" s="2" t="s">
        <v>39</v>
      </c>
      <c r="E634" s="2" t="str">
        <f t="shared" si="18"/>
        <v>Premium T8 - Lamp Replacement_Offices</v>
      </c>
      <c r="F634" s="2" t="str">
        <f t="shared" si="19"/>
        <v>T8 lamp (any length) electronic ballast_OFFICE</v>
      </c>
    </row>
    <row r="635" spans="1:6" x14ac:dyDescent="0.3">
      <c r="A635" s="2" t="s">
        <v>306</v>
      </c>
      <c r="B635" s="2" t="s">
        <v>257</v>
      </c>
      <c r="C635" s="2" t="s">
        <v>112</v>
      </c>
      <c r="D635" s="2" t="s">
        <v>52</v>
      </c>
      <c r="E635" s="2" t="str">
        <f t="shared" si="18"/>
        <v>Premium T8 - Lamp Replacement_Restaurants</v>
      </c>
      <c r="F635" s="2" t="str">
        <f t="shared" si="19"/>
        <v>T8 lamp (any length) electronic ballast_RETAIL</v>
      </c>
    </row>
    <row r="636" spans="1:6" x14ac:dyDescent="0.3">
      <c r="A636" s="2" t="s">
        <v>306</v>
      </c>
      <c r="B636" s="2" t="s">
        <v>258</v>
      </c>
      <c r="C636" s="2" t="s">
        <v>112</v>
      </c>
      <c r="D636" s="2" t="s">
        <v>52</v>
      </c>
      <c r="E636" s="2" t="str">
        <f t="shared" si="18"/>
        <v>Premium T8 - Lamp Replacement_Retail</v>
      </c>
      <c r="F636" s="2" t="str">
        <f t="shared" si="19"/>
        <v>T8 lamp (any length) electronic ballast_RETAIL</v>
      </c>
    </row>
    <row r="637" spans="1:6" x14ac:dyDescent="0.3">
      <c r="A637" s="2" t="s">
        <v>306</v>
      </c>
      <c r="B637" s="2" t="s">
        <v>259</v>
      </c>
      <c r="C637" s="2" t="s">
        <v>112</v>
      </c>
      <c r="D637" s="2" t="s">
        <v>39</v>
      </c>
      <c r="E637" s="2" t="str">
        <f t="shared" si="18"/>
        <v>Premium T8 - Lamp Replacement_Schools K-12</v>
      </c>
      <c r="F637" s="2" t="str">
        <f t="shared" si="19"/>
        <v>T8 lamp (any length) electronic ballast_OFFICE</v>
      </c>
    </row>
    <row r="638" spans="1:6" x14ac:dyDescent="0.3">
      <c r="A638" s="2" t="s">
        <v>306</v>
      </c>
      <c r="B638" s="2" t="s">
        <v>260</v>
      </c>
      <c r="C638" s="2" t="s">
        <v>112</v>
      </c>
      <c r="D638" s="2" t="s">
        <v>39</v>
      </c>
      <c r="E638" s="2" t="str">
        <f t="shared" si="18"/>
        <v>Premium T8 - Lamp Replacement_Warehouse</v>
      </c>
      <c r="F638" s="2" t="str">
        <f t="shared" si="19"/>
        <v>T8 lamp (any length) electronic ballast_OFFICE</v>
      </c>
    </row>
    <row r="639" spans="1:6" x14ac:dyDescent="0.3">
      <c r="A639" s="2" t="s">
        <v>307</v>
      </c>
      <c r="B639" s="2" t="s">
        <v>249</v>
      </c>
      <c r="C639" s="2" t="s">
        <v>225</v>
      </c>
      <c r="D639" s="2" t="s">
        <v>52</v>
      </c>
      <c r="E639" s="2" t="str">
        <f t="shared" si="18"/>
        <v>Efficient Battery Charger_Assembly</v>
      </c>
      <c r="F639" s="2" t="str">
        <f t="shared" si="19"/>
        <v>Off Peak Battery Charging_RETAIL</v>
      </c>
    </row>
    <row r="640" spans="1:6" x14ac:dyDescent="0.3">
      <c r="A640" s="2" t="s">
        <v>307</v>
      </c>
      <c r="B640" s="2" t="s">
        <v>250</v>
      </c>
      <c r="C640" s="2" t="s">
        <v>225</v>
      </c>
      <c r="D640" s="2" t="s">
        <v>52</v>
      </c>
      <c r="E640" s="2" t="str">
        <f t="shared" si="18"/>
        <v>Efficient Battery Charger_College and University</v>
      </c>
      <c r="F640" s="2" t="str">
        <f t="shared" si="19"/>
        <v>Off Peak Battery Charging_RETAIL</v>
      </c>
    </row>
    <row r="641" spans="1:6" x14ac:dyDescent="0.3">
      <c r="A641" s="2" t="s">
        <v>307</v>
      </c>
      <c r="B641" s="2" t="s">
        <v>251</v>
      </c>
      <c r="C641" s="2" t="s">
        <v>225</v>
      </c>
      <c r="D641" s="2" t="s">
        <v>52</v>
      </c>
      <c r="E641" s="2" t="str">
        <f t="shared" si="18"/>
        <v>Efficient Battery Charger_Grocery</v>
      </c>
      <c r="F641" s="2" t="str">
        <f t="shared" si="19"/>
        <v>Off Peak Battery Charging_RETAIL</v>
      </c>
    </row>
    <row r="642" spans="1:6" x14ac:dyDescent="0.3">
      <c r="A642" s="2" t="s">
        <v>307</v>
      </c>
      <c r="B642" s="2" t="s">
        <v>252</v>
      </c>
      <c r="C642" s="2" t="s">
        <v>225</v>
      </c>
      <c r="D642" s="2" t="s">
        <v>52</v>
      </c>
      <c r="E642" s="2" t="str">
        <f t="shared" si="18"/>
        <v>Efficient Battery Charger_Healthcare</v>
      </c>
      <c r="F642" s="2" t="str">
        <f t="shared" si="19"/>
        <v>Off Peak Battery Charging_RETAIL</v>
      </c>
    </row>
    <row r="643" spans="1:6" x14ac:dyDescent="0.3">
      <c r="A643" s="2" t="s">
        <v>307</v>
      </c>
      <c r="B643" s="2" t="s">
        <v>253</v>
      </c>
      <c r="C643" s="2" t="s">
        <v>225</v>
      </c>
      <c r="D643" s="2" t="s">
        <v>52</v>
      </c>
      <c r="E643" s="2" t="str">
        <f t="shared" ref="E643:E732" si="20">A643&amp;"_"&amp;B643</f>
        <v>Efficient Battery Charger_Hospitals</v>
      </c>
      <c r="F643" s="2" t="str">
        <f t="shared" ref="F643:F732" si="21">C643&amp;"_"&amp;D643</f>
        <v>Off Peak Battery Charging_RETAIL</v>
      </c>
    </row>
    <row r="644" spans="1:6" x14ac:dyDescent="0.3">
      <c r="A644" s="2" t="s">
        <v>307</v>
      </c>
      <c r="B644" s="2" t="s">
        <v>254</v>
      </c>
      <c r="C644" s="2" t="s">
        <v>225</v>
      </c>
      <c r="D644" s="2" t="s">
        <v>52</v>
      </c>
      <c r="E644" s="2" t="str">
        <f t="shared" si="20"/>
        <v>Efficient Battery Charger_Institutional</v>
      </c>
      <c r="F644" s="2" t="str">
        <f t="shared" si="21"/>
        <v>Off Peak Battery Charging_RETAIL</v>
      </c>
    </row>
    <row r="645" spans="1:6" x14ac:dyDescent="0.3">
      <c r="A645" s="2" t="s">
        <v>307</v>
      </c>
      <c r="B645" s="2" t="s">
        <v>255</v>
      </c>
      <c r="C645" s="2" t="s">
        <v>225</v>
      </c>
      <c r="D645" s="2" t="s">
        <v>52</v>
      </c>
      <c r="E645" s="2" t="str">
        <f t="shared" si="20"/>
        <v>Efficient Battery Charger_Lodging/Hospitality</v>
      </c>
      <c r="F645" s="2" t="str">
        <f t="shared" si="21"/>
        <v>Off Peak Battery Charging_RETAIL</v>
      </c>
    </row>
    <row r="646" spans="1:6" x14ac:dyDescent="0.3">
      <c r="A646" s="2" t="s">
        <v>307</v>
      </c>
      <c r="B646" s="2" t="s">
        <v>191</v>
      </c>
      <c r="C646" s="2" t="s">
        <v>225</v>
      </c>
      <c r="D646" s="2" t="s">
        <v>52</v>
      </c>
      <c r="E646" s="2" t="str">
        <f t="shared" si="20"/>
        <v>Efficient Battery Charger_Miscellaneous</v>
      </c>
      <c r="F646" s="2" t="str">
        <f t="shared" si="21"/>
        <v>Off Peak Battery Charging_RETAIL</v>
      </c>
    </row>
    <row r="647" spans="1:6" x14ac:dyDescent="0.3">
      <c r="A647" s="2" t="s">
        <v>307</v>
      </c>
      <c r="B647" s="2" t="s">
        <v>256</v>
      </c>
      <c r="C647" s="2" t="s">
        <v>225</v>
      </c>
      <c r="D647" s="2" t="s">
        <v>52</v>
      </c>
      <c r="E647" s="2" t="str">
        <f t="shared" si="20"/>
        <v>Efficient Battery Charger_Offices</v>
      </c>
      <c r="F647" s="2" t="str">
        <f t="shared" si="21"/>
        <v>Off Peak Battery Charging_RETAIL</v>
      </c>
    </row>
    <row r="648" spans="1:6" x14ac:dyDescent="0.3">
      <c r="A648" s="2" t="s">
        <v>307</v>
      </c>
      <c r="B648" s="2" t="s">
        <v>257</v>
      </c>
      <c r="C648" s="2" t="s">
        <v>225</v>
      </c>
      <c r="D648" s="2" t="s">
        <v>52</v>
      </c>
      <c r="E648" s="2" t="str">
        <f t="shared" si="20"/>
        <v>Efficient Battery Charger_Restaurants</v>
      </c>
      <c r="F648" s="2" t="str">
        <f t="shared" si="21"/>
        <v>Off Peak Battery Charging_RETAIL</v>
      </c>
    </row>
    <row r="649" spans="1:6" x14ac:dyDescent="0.3">
      <c r="A649" s="2" t="s">
        <v>307</v>
      </c>
      <c r="B649" s="2" t="s">
        <v>258</v>
      </c>
      <c r="C649" s="2" t="s">
        <v>225</v>
      </c>
      <c r="D649" s="2" t="s">
        <v>52</v>
      </c>
      <c r="E649" s="2" t="str">
        <f t="shared" si="20"/>
        <v>Efficient Battery Charger_Retail</v>
      </c>
      <c r="F649" s="2" t="str">
        <f t="shared" si="21"/>
        <v>Off Peak Battery Charging_RETAIL</v>
      </c>
    </row>
    <row r="650" spans="1:6" x14ac:dyDescent="0.3">
      <c r="A650" s="2" t="s">
        <v>307</v>
      </c>
      <c r="B650" s="2" t="s">
        <v>259</v>
      </c>
      <c r="C650" s="2" t="s">
        <v>225</v>
      </c>
      <c r="D650" s="2" t="s">
        <v>52</v>
      </c>
      <c r="E650" s="2" t="str">
        <f t="shared" si="20"/>
        <v>Efficient Battery Charger_Schools K-12</v>
      </c>
      <c r="F650" s="2" t="str">
        <f t="shared" si="21"/>
        <v>Off Peak Battery Charging_RETAIL</v>
      </c>
    </row>
    <row r="651" spans="1:6" x14ac:dyDescent="0.3">
      <c r="A651" s="2" t="s">
        <v>307</v>
      </c>
      <c r="B651" s="2" t="s">
        <v>260</v>
      </c>
      <c r="C651" s="2" t="s">
        <v>225</v>
      </c>
      <c r="D651" s="2" t="s">
        <v>52</v>
      </c>
      <c r="E651" s="2" t="str">
        <f t="shared" si="20"/>
        <v>Efficient Battery Charger_Warehouse</v>
      </c>
      <c r="F651" s="2" t="str">
        <f t="shared" si="21"/>
        <v>Off Peak Battery Charging_RETAIL</v>
      </c>
    </row>
    <row r="652" spans="1:6" x14ac:dyDescent="0.3">
      <c r="A652" s="2" t="s">
        <v>308</v>
      </c>
      <c r="B652" s="2" t="s">
        <v>249</v>
      </c>
      <c r="C652" s="2" t="s">
        <v>214</v>
      </c>
      <c r="D652" s="2" t="s">
        <v>238</v>
      </c>
      <c r="E652" s="2" t="str">
        <f t="shared" si="20"/>
        <v>ENERGY STAR Commercial Clothes Washer_Assembly</v>
      </c>
      <c r="F652" s="2" t="str">
        <f t="shared" si="21"/>
        <v>Energy Star Clothes Washer_SMALL OFFICE_no 24/7</v>
      </c>
    </row>
    <row r="653" spans="1:6" x14ac:dyDescent="0.3">
      <c r="A653" s="2" t="s">
        <v>308</v>
      </c>
      <c r="B653" s="2" t="s">
        <v>250</v>
      </c>
      <c r="C653" s="2" t="s">
        <v>214</v>
      </c>
      <c r="D653" s="2" t="s">
        <v>102</v>
      </c>
      <c r="E653" s="2" t="str">
        <f t="shared" si="20"/>
        <v>ENERGY STAR Commercial Clothes Washer_College and University</v>
      </c>
      <c r="F653" s="2" t="str">
        <f t="shared" si="21"/>
        <v>Energy Star Clothes Washer_HOSPITAL</v>
      </c>
    </row>
    <row r="654" spans="1:6" x14ac:dyDescent="0.3">
      <c r="A654" s="2" t="s">
        <v>308</v>
      </c>
      <c r="B654" s="2" t="s">
        <v>251</v>
      </c>
      <c r="C654" s="2" t="s">
        <v>214</v>
      </c>
      <c r="D654" s="2" t="s">
        <v>57</v>
      </c>
      <c r="E654" s="2" t="str">
        <f t="shared" si="20"/>
        <v>ENERGY STAR Commercial Clothes Washer_Grocery</v>
      </c>
      <c r="F654" s="2" t="str">
        <f t="shared" si="21"/>
        <v>Energy Star Clothes Washer_SMALL OFFICE</v>
      </c>
    </row>
    <row r="655" spans="1:6" x14ac:dyDescent="0.3">
      <c r="A655" s="2" t="s">
        <v>308</v>
      </c>
      <c r="B655" s="2" t="s">
        <v>252</v>
      </c>
      <c r="C655" s="2" t="s">
        <v>214</v>
      </c>
      <c r="D655" s="2" t="s">
        <v>57</v>
      </c>
      <c r="E655" s="2" t="str">
        <f t="shared" si="20"/>
        <v>ENERGY STAR Commercial Clothes Washer_Healthcare</v>
      </c>
      <c r="F655" s="2" t="str">
        <f t="shared" si="21"/>
        <v>Energy Star Clothes Washer_SMALL OFFICE</v>
      </c>
    </row>
    <row r="656" spans="1:6" x14ac:dyDescent="0.3">
      <c r="A656" s="2" t="s">
        <v>308</v>
      </c>
      <c r="B656" s="2" t="s">
        <v>253</v>
      </c>
      <c r="C656" s="2" t="s">
        <v>214</v>
      </c>
      <c r="D656" s="2" t="s">
        <v>102</v>
      </c>
      <c r="E656" s="2" t="str">
        <f t="shared" si="20"/>
        <v>ENERGY STAR Commercial Clothes Washer_Hospitals</v>
      </c>
      <c r="F656" s="2" t="str">
        <f t="shared" si="21"/>
        <v>Energy Star Clothes Washer_HOSPITAL</v>
      </c>
    </row>
    <row r="657" spans="1:6" x14ac:dyDescent="0.3">
      <c r="A657" s="2" t="s">
        <v>308</v>
      </c>
      <c r="B657" s="2" t="s">
        <v>254</v>
      </c>
      <c r="C657" s="2" t="s">
        <v>214</v>
      </c>
      <c r="D657" s="2" t="s">
        <v>238</v>
      </c>
      <c r="E657" s="2" t="str">
        <f t="shared" si="20"/>
        <v>ENERGY STAR Commercial Clothes Washer_Institutional</v>
      </c>
      <c r="F657" s="2" t="str">
        <f t="shared" si="21"/>
        <v>Energy Star Clothes Washer_SMALL OFFICE_no 24/7</v>
      </c>
    </row>
    <row r="658" spans="1:6" x14ac:dyDescent="0.3">
      <c r="A658" s="2" t="s">
        <v>308</v>
      </c>
      <c r="B658" s="2" t="s">
        <v>255</v>
      </c>
      <c r="C658" s="2" t="s">
        <v>214</v>
      </c>
      <c r="D658" s="2" t="s">
        <v>102</v>
      </c>
      <c r="E658" s="2" t="str">
        <f t="shared" si="20"/>
        <v>ENERGY STAR Commercial Clothes Washer_Lodging/Hospitality</v>
      </c>
      <c r="F658" s="2" t="str">
        <f t="shared" si="21"/>
        <v>Energy Star Clothes Washer_HOSPITAL</v>
      </c>
    </row>
    <row r="659" spans="1:6" x14ac:dyDescent="0.3">
      <c r="A659" s="2" t="s">
        <v>308</v>
      </c>
      <c r="B659" s="2" t="s">
        <v>191</v>
      </c>
      <c r="C659" s="2" t="s">
        <v>214</v>
      </c>
      <c r="D659" s="2" t="s">
        <v>238</v>
      </c>
      <c r="E659" s="2" t="str">
        <f t="shared" si="20"/>
        <v>ENERGY STAR Commercial Clothes Washer_Miscellaneous</v>
      </c>
      <c r="F659" s="2" t="str">
        <f t="shared" si="21"/>
        <v>Energy Star Clothes Washer_SMALL OFFICE_no 24/7</v>
      </c>
    </row>
    <row r="660" spans="1:6" x14ac:dyDescent="0.3">
      <c r="A660" s="2" t="s">
        <v>308</v>
      </c>
      <c r="B660" s="2" t="s">
        <v>256</v>
      </c>
      <c r="C660" s="2" t="s">
        <v>214</v>
      </c>
      <c r="D660" s="2" t="s">
        <v>57</v>
      </c>
      <c r="E660" s="2" t="str">
        <f t="shared" si="20"/>
        <v>ENERGY STAR Commercial Clothes Washer_Offices</v>
      </c>
      <c r="F660" s="2" t="str">
        <f t="shared" si="21"/>
        <v>Energy Star Clothes Washer_SMALL OFFICE</v>
      </c>
    </row>
    <row r="661" spans="1:6" x14ac:dyDescent="0.3">
      <c r="A661" s="2" t="s">
        <v>308</v>
      </c>
      <c r="B661" s="2" t="s">
        <v>257</v>
      </c>
      <c r="C661" s="2" t="s">
        <v>214</v>
      </c>
      <c r="D661" s="2" t="s">
        <v>238</v>
      </c>
      <c r="E661" s="2" t="str">
        <f t="shared" si="20"/>
        <v>ENERGY STAR Commercial Clothes Washer_Restaurants</v>
      </c>
      <c r="F661" s="2" t="str">
        <f t="shared" si="21"/>
        <v>Energy Star Clothes Washer_SMALL OFFICE_no 24/7</v>
      </c>
    </row>
    <row r="662" spans="1:6" x14ac:dyDescent="0.3">
      <c r="A662" s="2" t="s">
        <v>308</v>
      </c>
      <c r="B662" s="2" t="s">
        <v>258</v>
      </c>
      <c r="C662" s="2" t="s">
        <v>214</v>
      </c>
      <c r="D662" s="2" t="s">
        <v>57</v>
      </c>
      <c r="E662" s="2" t="str">
        <f t="shared" si="20"/>
        <v>ENERGY STAR Commercial Clothes Washer_Retail</v>
      </c>
      <c r="F662" s="2" t="str">
        <f t="shared" si="21"/>
        <v>Energy Star Clothes Washer_SMALL OFFICE</v>
      </c>
    </row>
    <row r="663" spans="1:6" x14ac:dyDescent="0.3">
      <c r="A663" s="2" t="s">
        <v>308</v>
      </c>
      <c r="B663" s="2" t="s">
        <v>259</v>
      </c>
      <c r="C663" s="2" t="s">
        <v>214</v>
      </c>
      <c r="D663" s="2" t="s">
        <v>102</v>
      </c>
      <c r="E663" s="2" t="str">
        <f t="shared" si="20"/>
        <v>ENERGY STAR Commercial Clothes Washer_Schools K-12</v>
      </c>
      <c r="F663" s="2" t="str">
        <f t="shared" si="21"/>
        <v>Energy Star Clothes Washer_HOSPITAL</v>
      </c>
    </row>
    <row r="664" spans="1:6" x14ac:dyDescent="0.3">
      <c r="A664" s="2" t="s">
        <v>308</v>
      </c>
      <c r="B664" s="2" t="s">
        <v>260</v>
      </c>
      <c r="C664" s="2" t="s">
        <v>214</v>
      </c>
      <c r="D664" s="2" t="s">
        <v>238</v>
      </c>
      <c r="E664" s="2" t="str">
        <f t="shared" si="20"/>
        <v>ENERGY STAR Commercial Clothes Washer_Warehouse</v>
      </c>
      <c r="F664" s="2" t="str">
        <f t="shared" si="21"/>
        <v>Energy Star Clothes Washer_SMALL OFFICE_no 24/7</v>
      </c>
    </row>
    <row r="665" spans="1:6" x14ac:dyDescent="0.3">
      <c r="A665" s="2" t="s">
        <v>309</v>
      </c>
      <c r="B665" s="2" t="s">
        <v>249</v>
      </c>
      <c r="C665" s="2" t="s">
        <v>223</v>
      </c>
      <c r="D665" s="2" t="s">
        <v>39</v>
      </c>
      <c r="E665" s="2" t="str">
        <f t="shared" si="20"/>
        <v>ENERGY STAR Water Cooler_Assembly</v>
      </c>
      <c r="F665" s="2" t="str">
        <f t="shared" si="21"/>
        <v>Energy Star Water Cooler_OFFICE</v>
      </c>
    </row>
    <row r="666" spans="1:6" x14ac:dyDescent="0.3">
      <c r="A666" s="2" t="s">
        <v>309</v>
      </c>
      <c r="B666" s="2" t="s">
        <v>250</v>
      </c>
      <c r="C666" s="2" t="s">
        <v>223</v>
      </c>
      <c r="D666" s="2" t="s">
        <v>39</v>
      </c>
      <c r="E666" s="2" t="str">
        <f t="shared" si="20"/>
        <v>ENERGY STAR Water Cooler_College and University</v>
      </c>
      <c r="F666" s="2" t="str">
        <f t="shared" si="21"/>
        <v>Energy Star Water Cooler_OFFICE</v>
      </c>
    </row>
    <row r="667" spans="1:6" x14ac:dyDescent="0.3">
      <c r="A667" s="2" t="s">
        <v>309</v>
      </c>
      <c r="B667" s="2" t="s">
        <v>251</v>
      </c>
      <c r="C667" s="2" t="s">
        <v>223</v>
      </c>
      <c r="D667" s="2" t="s">
        <v>39</v>
      </c>
      <c r="E667" s="2" t="str">
        <f t="shared" si="20"/>
        <v>ENERGY STAR Water Cooler_Grocery</v>
      </c>
      <c r="F667" s="2" t="str">
        <f t="shared" si="21"/>
        <v>Energy Star Water Cooler_OFFICE</v>
      </c>
    </row>
    <row r="668" spans="1:6" x14ac:dyDescent="0.3">
      <c r="A668" s="2" t="s">
        <v>309</v>
      </c>
      <c r="B668" s="2" t="s">
        <v>252</v>
      </c>
      <c r="C668" s="2" t="s">
        <v>223</v>
      </c>
      <c r="D668" s="2" t="s">
        <v>39</v>
      </c>
      <c r="E668" s="2" t="str">
        <f t="shared" si="20"/>
        <v>ENERGY STAR Water Cooler_Healthcare</v>
      </c>
      <c r="F668" s="2" t="str">
        <f t="shared" si="21"/>
        <v>Energy Star Water Cooler_OFFICE</v>
      </c>
    </row>
    <row r="669" spans="1:6" x14ac:dyDescent="0.3">
      <c r="A669" s="2" t="s">
        <v>309</v>
      </c>
      <c r="B669" s="2" t="s">
        <v>253</v>
      </c>
      <c r="C669" s="2" t="s">
        <v>223</v>
      </c>
      <c r="D669" s="2" t="s">
        <v>39</v>
      </c>
      <c r="E669" s="2" t="str">
        <f t="shared" si="20"/>
        <v>ENERGY STAR Water Cooler_Hospitals</v>
      </c>
      <c r="F669" s="2" t="str">
        <f t="shared" si="21"/>
        <v>Energy Star Water Cooler_OFFICE</v>
      </c>
    </row>
    <row r="670" spans="1:6" x14ac:dyDescent="0.3">
      <c r="A670" s="2" t="s">
        <v>309</v>
      </c>
      <c r="B670" s="2" t="s">
        <v>254</v>
      </c>
      <c r="C670" s="2" t="s">
        <v>223</v>
      </c>
      <c r="D670" s="2" t="s">
        <v>39</v>
      </c>
      <c r="E670" s="2" t="str">
        <f t="shared" si="20"/>
        <v>ENERGY STAR Water Cooler_Institutional</v>
      </c>
      <c r="F670" s="2" t="str">
        <f t="shared" si="21"/>
        <v>Energy Star Water Cooler_OFFICE</v>
      </c>
    </row>
    <row r="671" spans="1:6" x14ac:dyDescent="0.3">
      <c r="A671" s="2" t="s">
        <v>309</v>
      </c>
      <c r="B671" s="2" t="s">
        <v>255</v>
      </c>
      <c r="C671" s="2" t="s">
        <v>223</v>
      </c>
      <c r="D671" s="2" t="s">
        <v>39</v>
      </c>
      <c r="E671" s="2" t="str">
        <f t="shared" si="20"/>
        <v>ENERGY STAR Water Cooler_Lodging/Hospitality</v>
      </c>
      <c r="F671" s="2" t="str">
        <f t="shared" si="21"/>
        <v>Energy Star Water Cooler_OFFICE</v>
      </c>
    </row>
    <row r="672" spans="1:6" x14ac:dyDescent="0.3">
      <c r="A672" s="2" t="s">
        <v>309</v>
      </c>
      <c r="B672" s="2" t="s">
        <v>191</v>
      </c>
      <c r="C672" s="2" t="s">
        <v>223</v>
      </c>
      <c r="D672" s="2" t="s">
        <v>39</v>
      </c>
      <c r="E672" s="2" t="str">
        <f t="shared" si="20"/>
        <v>ENERGY STAR Water Cooler_Miscellaneous</v>
      </c>
      <c r="F672" s="2" t="str">
        <f t="shared" si="21"/>
        <v>Energy Star Water Cooler_OFFICE</v>
      </c>
    </row>
    <row r="673" spans="1:6" x14ac:dyDescent="0.3">
      <c r="A673" s="2" t="s">
        <v>309</v>
      </c>
      <c r="B673" s="2" t="s">
        <v>256</v>
      </c>
      <c r="C673" s="2" t="s">
        <v>223</v>
      </c>
      <c r="D673" s="2" t="s">
        <v>39</v>
      </c>
      <c r="E673" s="2" t="str">
        <f t="shared" si="20"/>
        <v>ENERGY STAR Water Cooler_Offices</v>
      </c>
      <c r="F673" s="2" t="str">
        <f t="shared" si="21"/>
        <v>Energy Star Water Cooler_OFFICE</v>
      </c>
    </row>
    <row r="674" spans="1:6" x14ac:dyDescent="0.3">
      <c r="A674" s="2" t="s">
        <v>309</v>
      </c>
      <c r="B674" s="2" t="s">
        <v>257</v>
      </c>
      <c r="C674" s="2" t="s">
        <v>223</v>
      </c>
      <c r="D674" s="2" t="s">
        <v>39</v>
      </c>
      <c r="E674" s="2" t="str">
        <f t="shared" si="20"/>
        <v>ENERGY STAR Water Cooler_Restaurants</v>
      </c>
      <c r="F674" s="2" t="str">
        <f t="shared" si="21"/>
        <v>Energy Star Water Cooler_OFFICE</v>
      </c>
    </row>
    <row r="675" spans="1:6" x14ac:dyDescent="0.3">
      <c r="A675" s="2" t="s">
        <v>309</v>
      </c>
      <c r="B675" s="2" t="s">
        <v>258</v>
      </c>
      <c r="C675" s="2" t="s">
        <v>223</v>
      </c>
      <c r="D675" s="2" t="s">
        <v>39</v>
      </c>
      <c r="E675" s="2" t="str">
        <f t="shared" si="20"/>
        <v>ENERGY STAR Water Cooler_Retail</v>
      </c>
      <c r="F675" s="2" t="str">
        <f t="shared" si="21"/>
        <v>Energy Star Water Cooler_OFFICE</v>
      </c>
    </row>
    <row r="676" spans="1:6" x14ac:dyDescent="0.3">
      <c r="A676" s="2" t="s">
        <v>309</v>
      </c>
      <c r="B676" s="2" t="s">
        <v>259</v>
      </c>
      <c r="C676" s="2" t="s">
        <v>223</v>
      </c>
      <c r="D676" s="2" t="s">
        <v>39</v>
      </c>
      <c r="E676" s="2" t="str">
        <f t="shared" si="20"/>
        <v>ENERGY STAR Water Cooler_Schools K-12</v>
      </c>
      <c r="F676" s="2" t="str">
        <f t="shared" si="21"/>
        <v>Energy Star Water Cooler_OFFICE</v>
      </c>
    </row>
    <row r="677" spans="1:6" x14ac:dyDescent="0.3">
      <c r="A677" s="2" t="s">
        <v>309</v>
      </c>
      <c r="B677" s="2" t="s">
        <v>260</v>
      </c>
      <c r="C677" s="2" t="s">
        <v>223</v>
      </c>
      <c r="D677" s="2" t="s">
        <v>39</v>
      </c>
      <c r="E677" s="2" t="str">
        <f t="shared" si="20"/>
        <v>ENERGY STAR Water Cooler_Warehouse</v>
      </c>
      <c r="F677" s="2" t="str">
        <f t="shared" si="21"/>
        <v>Energy Star Water Cooler_OFFICE</v>
      </c>
    </row>
    <row r="678" spans="1:6" x14ac:dyDescent="0.3">
      <c r="A678" s="2" t="s">
        <v>310</v>
      </c>
      <c r="B678" s="2" t="s">
        <v>249</v>
      </c>
      <c r="C678" s="2" t="s">
        <v>240</v>
      </c>
      <c r="D678" s="2" t="s">
        <v>56</v>
      </c>
      <c r="E678" s="2" t="str">
        <f t="shared" si="20"/>
        <v>Heat Pump Pool Heater_Assembly</v>
      </c>
      <c r="F678" s="2" t="str">
        <f t="shared" si="21"/>
        <v>Pool Heater_LODGING</v>
      </c>
    </row>
    <row r="679" spans="1:6" x14ac:dyDescent="0.3">
      <c r="A679" s="2" t="s">
        <v>310</v>
      </c>
      <c r="B679" s="2" t="s">
        <v>250</v>
      </c>
      <c r="C679" s="2" t="s">
        <v>240</v>
      </c>
      <c r="D679" s="2" t="s">
        <v>56</v>
      </c>
      <c r="E679" s="2" t="str">
        <f t="shared" si="20"/>
        <v>Heat Pump Pool Heater_College and University</v>
      </c>
      <c r="F679" s="2" t="str">
        <f t="shared" si="21"/>
        <v>Pool Heater_LODGING</v>
      </c>
    </row>
    <row r="680" spans="1:6" x14ac:dyDescent="0.3">
      <c r="A680" s="2" t="s">
        <v>310</v>
      </c>
      <c r="B680" s="2" t="s">
        <v>251</v>
      </c>
      <c r="C680" s="2" t="s">
        <v>240</v>
      </c>
      <c r="D680" s="2" t="s">
        <v>56</v>
      </c>
      <c r="E680" s="2" t="str">
        <f t="shared" si="20"/>
        <v>Heat Pump Pool Heater_Grocery</v>
      </c>
      <c r="F680" s="2" t="str">
        <f t="shared" si="21"/>
        <v>Pool Heater_LODGING</v>
      </c>
    </row>
    <row r="681" spans="1:6" x14ac:dyDescent="0.3">
      <c r="A681" s="2" t="s">
        <v>310</v>
      </c>
      <c r="B681" s="2" t="s">
        <v>252</v>
      </c>
      <c r="C681" s="2" t="s">
        <v>240</v>
      </c>
      <c r="D681" s="2" t="s">
        <v>56</v>
      </c>
      <c r="E681" s="2" t="str">
        <f t="shared" si="20"/>
        <v>Heat Pump Pool Heater_Healthcare</v>
      </c>
      <c r="F681" s="2" t="str">
        <f t="shared" si="21"/>
        <v>Pool Heater_LODGING</v>
      </c>
    </row>
    <row r="682" spans="1:6" x14ac:dyDescent="0.3">
      <c r="A682" s="2" t="s">
        <v>310</v>
      </c>
      <c r="B682" s="2" t="s">
        <v>253</v>
      </c>
      <c r="C682" s="2" t="s">
        <v>240</v>
      </c>
      <c r="D682" s="2" t="s">
        <v>56</v>
      </c>
      <c r="E682" s="2" t="str">
        <f t="shared" si="20"/>
        <v>Heat Pump Pool Heater_Hospitals</v>
      </c>
      <c r="F682" s="2" t="str">
        <f t="shared" si="21"/>
        <v>Pool Heater_LODGING</v>
      </c>
    </row>
    <row r="683" spans="1:6" x14ac:dyDescent="0.3">
      <c r="A683" s="2" t="s">
        <v>310</v>
      </c>
      <c r="B683" s="2" t="s">
        <v>254</v>
      </c>
      <c r="C683" s="2" t="s">
        <v>240</v>
      </c>
      <c r="D683" s="2" t="s">
        <v>56</v>
      </c>
      <c r="E683" s="2" t="str">
        <f t="shared" si="20"/>
        <v>Heat Pump Pool Heater_Institutional</v>
      </c>
      <c r="F683" s="2" t="str">
        <f t="shared" si="21"/>
        <v>Pool Heater_LODGING</v>
      </c>
    </row>
    <row r="684" spans="1:6" x14ac:dyDescent="0.3">
      <c r="A684" s="2" t="s">
        <v>310</v>
      </c>
      <c r="B684" s="2" t="s">
        <v>255</v>
      </c>
      <c r="C684" s="2" t="s">
        <v>240</v>
      </c>
      <c r="D684" s="2" t="s">
        <v>56</v>
      </c>
      <c r="E684" s="2" t="str">
        <f t="shared" si="20"/>
        <v>Heat Pump Pool Heater_Lodging/Hospitality</v>
      </c>
      <c r="F684" s="2" t="str">
        <f t="shared" si="21"/>
        <v>Pool Heater_LODGING</v>
      </c>
    </row>
    <row r="685" spans="1:6" x14ac:dyDescent="0.3">
      <c r="A685" s="2" t="s">
        <v>310</v>
      </c>
      <c r="B685" s="2" t="s">
        <v>191</v>
      </c>
      <c r="C685" s="2" t="s">
        <v>240</v>
      </c>
      <c r="D685" s="2" t="s">
        <v>56</v>
      </c>
      <c r="E685" s="2" t="str">
        <f t="shared" si="20"/>
        <v>Heat Pump Pool Heater_Miscellaneous</v>
      </c>
      <c r="F685" s="2" t="str">
        <f t="shared" si="21"/>
        <v>Pool Heater_LODGING</v>
      </c>
    </row>
    <row r="686" spans="1:6" x14ac:dyDescent="0.3">
      <c r="A686" s="2" t="s">
        <v>310</v>
      </c>
      <c r="B686" s="2" t="s">
        <v>256</v>
      </c>
      <c r="C686" s="2" t="s">
        <v>240</v>
      </c>
      <c r="D686" s="2" t="s">
        <v>56</v>
      </c>
      <c r="E686" s="2" t="str">
        <f t="shared" si="20"/>
        <v>Heat Pump Pool Heater_Offices</v>
      </c>
      <c r="F686" s="2" t="str">
        <f t="shared" si="21"/>
        <v>Pool Heater_LODGING</v>
      </c>
    </row>
    <row r="687" spans="1:6" x14ac:dyDescent="0.3">
      <c r="A687" s="2" t="s">
        <v>310</v>
      </c>
      <c r="B687" s="2" t="s">
        <v>257</v>
      </c>
      <c r="C687" s="2" t="s">
        <v>240</v>
      </c>
      <c r="D687" s="2" t="s">
        <v>56</v>
      </c>
      <c r="E687" s="2" t="str">
        <f t="shared" si="20"/>
        <v>Heat Pump Pool Heater_Restaurants</v>
      </c>
      <c r="F687" s="2" t="str">
        <f t="shared" si="21"/>
        <v>Pool Heater_LODGING</v>
      </c>
    </row>
    <row r="688" spans="1:6" x14ac:dyDescent="0.3">
      <c r="A688" s="2" t="s">
        <v>310</v>
      </c>
      <c r="B688" s="2" t="s">
        <v>258</v>
      </c>
      <c r="C688" s="2" t="s">
        <v>240</v>
      </c>
      <c r="D688" s="2" t="s">
        <v>56</v>
      </c>
      <c r="E688" s="2" t="str">
        <f t="shared" si="20"/>
        <v>Heat Pump Pool Heater_Retail</v>
      </c>
      <c r="F688" s="2" t="str">
        <f t="shared" si="21"/>
        <v>Pool Heater_LODGING</v>
      </c>
    </row>
    <row r="689" spans="1:6" x14ac:dyDescent="0.3">
      <c r="A689" s="2" t="s">
        <v>310</v>
      </c>
      <c r="B689" s="2" t="s">
        <v>259</v>
      </c>
      <c r="C689" s="2" t="s">
        <v>240</v>
      </c>
      <c r="D689" s="2" t="s">
        <v>56</v>
      </c>
      <c r="E689" s="2" t="str">
        <f t="shared" si="20"/>
        <v>Heat Pump Pool Heater_Schools K-12</v>
      </c>
      <c r="F689" s="2" t="str">
        <f t="shared" si="21"/>
        <v>Pool Heater_LODGING</v>
      </c>
    </row>
    <row r="690" spans="1:6" x14ac:dyDescent="0.3">
      <c r="A690" s="2" t="s">
        <v>310</v>
      </c>
      <c r="B690" s="2" t="s">
        <v>260</v>
      </c>
      <c r="C690" s="2" t="s">
        <v>240</v>
      </c>
      <c r="D690" s="2" t="s">
        <v>56</v>
      </c>
      <c r="E690" s="2" t="str">
        <f t="shared" si="20"/>
        <v>Heat Pump Pool Heater_Warehouse</v>
      </c>
      <c r="F690" s="2" t="str">
        <f t="shared" si="21"/>
        <v>Pool Heater_LODGING</v>
      </c>
    </row>
    <row r="691" spans="1:6" x14ac:dyDescent="0.3">
      <c r="A691" s="2" t="s">
        <v>311</v>
      </c>
      <c r="B691" s="2" t="s">
        <v>249</v>
      </c>
      <c r="C691" s="2" t="s">
        <v>240</v>
      </c>
      <c r="D691" s="2" t="s">
        <v>56</v>
      </c>
      <c r="E691" s="2" t="str">
        <f t="shared" si="20"/>
        <v>Solar Pool Heater_Assembly</v>
      </c>
      <c r="F691" s="2" t="str">
        <f t="shared" si="21"/>
        <v>Pool Heater_LODGING</v>
      </c>
    </row>
    <row r="692" spans="1:6" x14ac:dyDescent="0.3">
      <c r="A692" s="2" t="s">
        <v>311</v>
      </c>
      <c r="B692" s="2" t="s">
        <v>250</v>
      </c>
      <c r="C692" s="2" t="s">
        <v>240</v>
      </c>
      <c r="D692" s="2" t="s">
        <v>56</v>
      </c>
      <c r="E692" s="2" t="str">
        <f t="shared" si="20"/>
        <v>Solar Pool Heater_College and University</v>
      </c>
      <c r="F692" s="2" t="str">
        <f t="shared" si="21"/>
        <v>Pool Heater_LODGING</v>
      </c>
    </row>
    <row r="693" spans="1:6" x14ac:dyDescent="0.3">
      <c r="A693" s="2" t="s">
        <v>311</v>
      </c>
      <c r="B693" s="2" t="s">
        <v>251</v>
      </c>
      <c r="C693" s="2" t="s">
        <v>240</v>
      </c>
      <c r="D693" s="2" t="s">
        <v>56</v>
      </c>
      <c r="E693" s="2" t="str">
        <f t="shared" si="20"/>
        <v>Solar Pool Heater_Grocery</v>
      </c>
      <c r="F693" s="2" t="str">
        <f t="shared" si="21"/>
        <v>Pool Heater_LODGING</v>
      </c>
    </row>
    <row r="694" spans="1:6" x14ac:dyDescent="0.3">
      <c r="A694" s="2" t="s">
        <v>311</v>
      </c>
      <c r="B694" s="2" t="s">
        <v>252</v>
      </c>
      <c r="C694" s="2" t="s">
        <v>240</v>
      </c>
      <c r="D694" s="2" t="s">
        <v>56</v>
      </c>
      <c r="E694" s="2" t="str">
        <f t="shared" si="20"/>
        <v>Solar Pool Heater_Healthcare</v>
      </c>
      <c r="F694" s="2" t="str">
        <f t="shared" si="21"/>
        <v>Pool Heater_LODGING</v>
      </c>
    </row>
    <row r="695" spans="1:6" x14ac:dyDescent="0.3">
      <c r="A695" s="2" t="s">
        <v>311</v>
      </c>
      <c r="B695" s="2" t="s">
        <v>253</v>
      </c>
      <c r="C695" s="2" t="s">
        <v>240</v>
      </c>
      <c r="D695" s="2" t="s">
        <v>56</v>
      </c>
      <c r="E695" s="2" t="str">
        <f t="shared" si="20"/>
        <v>Solar Pool Heater_Hospitals</v>
      </c>
      <c r="F695" s="2" t="str">
        <f t="shared" si="21"/>
        <v>Pool Heater_LODGING</v>
      </c>
    </row>
    <row r="696" spans="1:6" x14ac:dyDescent="0.3">
      <c r="A696" s="2" t="s">
        <v>311</v>
      </c>
      <c r="B696" s="2" t="s">
        <v>254</v>
      </c>
      <c r="C696" s="2" t="s">
        <v>240</v>
      </c>
      <c r="D696" s="2" t="s">
        <v>56</v>
      </c>
      <c r="E696" s="2" t="str">
        <f t="shared" si="20"/>
        <v>Solar Pool Heater_Institutional</v>
      </c>
      <c r="F696" s="2" t="str">
        <f t="shared" si="21"/>
        <v>Pool Heater_LODGING</v>
      </c>
    </row>
    <row r="697" spans="1:6" x14ac:dyDescent="0.3">
      <c r="A697" s="2" t="s">
        <v>311</v>
      </c>
      <c r="B697" s="2" t="s">
        <v>255</v>
      </c>
      <c r="C697" s="2" t="s">
        <v>240</v>
      </c>
      <c r="D697" s="2" t="s">
        <v>56</v>
      </c>
      <c r="E697" s="2" t="str">
        <f t="shared" si="20"/>
        <v>Solar Pool Heater_Lodging/Hospitality</v>
      </c>
      <c r="F697" s="2" t="str">
        <f t="shared" si="21"/>
        <v>Pool Heater_LODGING</v>
      </c>
    </row>
    <row r="698" spans="1:6" x14ac:dyDescent="0.3">
      <c r="A698" s="2" t="s">
        <v>311</v>
      </c>
      <c r="B698" s="2" t="s">
        <v>191</v>
      </c>
      <c r="C698" s="2" t="s">
        <v>240</v>
      </c>
      <c r="D698" s="2" t="s">
        <v>56</v>
      </c>
      <c r="E698" s="2" t="str">
        <f t="shared" si="20"/>
        <v>Solar Pool Heater_Miscellaneous</v>
      </c>
      <c r="F698" s="2" t="str">
        <f t="shared" si="21"/>
        <v>Pool Heater_LODGING</v>
      </c>
    </row>
    <row r="699" spans="1:6" x14ac:dyDescent="0.3">
      <c r="A699" s="2" t="s">
        <v>311</v>
      </c>
      <c r="B699" s="2" t="s">
        <v>256</v>
      </c>
      <c r="C699" s="2" t="s">
        <v>240</v>
      </c>
      <c r="D699" s="2" t="s">
        <v>56</v>
      </c>
      <c r="E699" s="2" t="str">
        <f t="shared" si="20"/>
        <v>Solar Pool Heater_Offices</v>
      </c>
      <c r="F699" s="2" t="str">
        <f t="shared" si="21"/>
        <v>Pool Heater_LODGING</v>
      </c>
    </row>
    <row r="700" spans="1:6" x14ac:dyDescent="0.3">
      <c r="A700" s="2" t="s">
        <v>311</v>
      </c>
      <c r="B700" s="2" t="s">
        <v>257</v>
      </c>
      <c r="C700" s="2" t="s">
        <v>240</v>
      </c>
      <c r="D700" s="2" t="s">
        <v>56</v>
      </c>
      <c r="E700" s="2" t="str">
        <f t="shared" si="20"/>
        <v>Solar Pool Heater_Restaurants</v>
      </c>
      <c r="F700" s="2" t="str">
        <f t="shared" si="21"/>
        <v>Pool Heater_LODGING</v>
      </c>
    </row>
    <row r="701" spans="1:6" x14ac:dyDescent="0.3">
      <c r="A701" s="2" t="s">
        <v>311</v>
      </c>
      <c r="B701" s="2" t="s">
        <v>258</v>
      </c>
      <c r="C701" s="2" t="s">
        <v>240</v>
      </c>
      <c r="D701" s="2" t="s">
        <v>56</v>
      </c>
      <c r="E701" s="2" t="str">
        <f t="shared" si="20"/>
        <v>Solar Pool Heater_Retail</v>
      </c>
      <c r="F701" s="2" t="str">
        <f t="shared" si="21"/>
        <v>Pool Heater_LODGING</v>
      </c>
    </row>
    <row r="702" spans="1:6" x14ac:dyDescent="0.3">
      <c r="A702" s="2" t="s">
        <v>311</v>
      </c>
      <c r="B702" s="2" t="s">
        <v>259</v>
      </c>
      <c r="C702" s="2" t="s">
        <v>240</v>
      </c>
      <c r="D702" s="2" t="s">
        <v>56</v>
      </c>
      <c r="E702" s="2" t="str">
        <f t="shared" si="20"/>
        <v>Solar Pool Heater_Schools K-12</v>
      </c>
      <c r="F702" s="2" t="str">
        <f t="shared" si="21"/>
        <v>Pool Heater_LODGING</v>
      </c>
    </row>
    <row r="703" spans="1:6" x14ac:dyDescent="0.3">
      <c r="A703" s="2" t="s">
        <v>311</v>
      </c>
      <c r="B703" s="2" t="s">
        <v>260</v>
      </c>
      <c r="C703" s="2" t="s">
        <v>240</v>
      </c>
      <c r="D703" s="2" t="s">
        <v>56</v>
      </c>
      <c r="E703" s="2" t="str">
        <f t="shared" si="20"/>
        <v>Solar Pool Heater_Warehouse</v>
      </c>
      <c r="F703" s="2" t="str">
        <f t="shared" si="21"/>
        <v>Pool Heater_LODGING</v>
      </c>
    </row>
    <row r="704" spans="1:6" x14ac:dyDescent="0.3">
      <c r="A704" s="2" t="s">
        <v>312</v>
      </c>
      <c r="B704" s="2" t="s">
        <v>249</v>
      </c>
      <c r="C704" s="2" t="s">
        <v>216</v>
      </c>
      <c r="D704" s="2" t="s">
        <v>56</v>
      </c>
      <c r="E704" s="2" t="str">
        <f t="shared" si="20"/>
        <v>Solar Powered Pool Pump_Assembly</v>
      </c>
      <c r="F704" s="2" t="str">
        <f t="shared" si="21"/>
        <v>Efficient Pool Pump_LODGING</v>
      </c>
    </row>
    <row r="705" spans="1:6" x14ac:dyDescent="0.3">
      <c r="A705" s="2" t="s">
        <v>312</v>
      </c>
      <c r="B705" s="2" t="s">
        <v>250</v>
      </c>
      <c r="C705" s="2" t="s">
        <v>216</v>
      </c>
      <c r="D705" s="2" t="s">
        <v>56</v>
      </c>
      <c r="E705" s="2" t="str">
        <f t="shared" si="20"/>
        <v>Solar Powered Pool Pump_College and University</v>
      </c>
      <c r="F705" s="2" t="str">
        <f t="shared" si="21"/>
        <v>Efficient Pool Pump_LODGING</v>
      </c>
    </row>
    <row r="706" spans="1:6" x14ac:dyDescent="0.3">
      <c r="A706" s="2" t="s">
        <v>312</v>
      </c>
      <c r="B706" s="2" t="s">
        <v>251</v>
      </c>
      <c r="C706" s="2" t="s">
        <v>216</v>
      </c>
      <c r="D706" s="2" t="s">
        <v>56</v>
      </c>
      <c r="E706" s="2" t="str">
        <f t="shared" si="20"/>
        <v>Solar Powered Pool Pump_Grocery</v>
      </c>
      <c r="F706" s="2" t="str">
        <f t="shared" si="21"/>
        <v>Efficient Pool Pump_LODGING</v>
      </c>
    </row>
    <row r="707" spans="1:6" x14ac:dyDescent="0.3">
      <c r="A707" s="2" t="s">
        <v>312</v>
      </c>
      <c r="B707" s="2" t="s">
        <v>252</v>
      </c>
      <c r="C707" s="2" t="s">
        <v>216</v>
      </c>
      <c r="D707" s="2" t="s">
        <v>56</v>
      </c>
      <c r="E707" s="2" t="str">
        <f t="shared" si="20"/>
        <v>Solar Powered Pool Pump_Healthcare</v>
      </c>
      <c r="F707" s="2" t="str">
        <f t="shared" si="21"/>
        <v>Efficient Pool Pump_LODGING</v>
      </c>
    </row>
    <row r="708" spans="1:6" x14ac:dyDescent="0.3">
      <c r="A708" s="2" t="s">
        <v>312</v>
      </c>
      <c r="B708" s="2" t="s">
        <v>253</v>
      </c>
      <c r="C708" s="2" t="s">
        <v>216</v>
      </c>
      <c r="D708" s="2" t="s">
        <v>56</v>
      </c>
      <c r="E708" s="2" t="str">
        <f t="shared" si="20"/>
        <v>Solar Powered Pool Pump_Hospitals</v>
      </c>
      <c r="F708" s="2" t="str">
        <f t="shared" si="21"/>
        <v>Efficient Pool Pump_LODGING</v>
      </c>
    </row>
    <row r="709" spans="1:6" x14ac:dyDescent="0.3">
      <c r="A709" s="2" t="s">
        <v>312</v>
      </c>
      <c r="B709" s="2" t="s">
        <v>254</v>
      </c>
      <c r="C709" s="2" t="s">
        <v>216</v>
      </c>
      <c r="D709" s="2" t="s">
        <v>56</v>
      </c>
      <c r="E709" s="2" t="str">
        <f t="shared" si="20"/>
        <v>Solar Powered Pool Pump_Institutional</v>
      </c>
      <c r="F709" s="2" t="str">
        <f t="shared" si="21"/>
        <v>Efficient Pool Pump_LODGING</v>
      </c>
    </row>
    <row r="710" spans="1:6" x14ac:dyDescent="0.3">
      <c r="A710" s="2" t="s">
        <v>312</v>
      </c>
      <c r="B710" s="2" t="s">
        <v>255</v>
      </c>
      <c r="C710" s="2" t="s">
        <v>216</v>
      </c>
      <c r="D710" s="2" t="s">
        <v>56</v>
      </c>
      <c r="E710" s="2" t="str">
        <f t="shared" si="20"/>
        <v>Solar Powered Pool Pump_Lodging/Hospitality</v>
      </c>
      <c r="F710" s="2" t="str">
        <f t="shared" si="21"/>
        <v>Efficient Pool Pump_LODGING</v>
      </c>
    </row>
    <row r="711" spans="1:6" x14ac:dyDescent="0.3">
      <c r="A711" s="2" t="s">
        <v>312</v>
      </c>
      <c r="B711" s="2" t="s">
        <v>191</v>
      </c>
      <c r="C711" s="2" t="s">
        <v>216</v>
      </c>
      <c r="D711" s="2" t="s">
        <v>56</v>
      </c>
      <c r="E711" s="2" t="str">
        <f t="shared" si="20"/>
        <v>Solar Powered Pool Pump_Miscellaneous</v>
      </c>
      <c r="F711" s="2" t="str">
        <f t="shared" si="21"/>
        <v>Efficient Pool Pump_LODGING</v>
      </c>
    </row>
    <row r="712" spans="1:6" x14ac:dyDescent="0.3">
      <c r="A712" s="2" t="s">
        <v>312</v>
      </c>
      <c r="B712" s="2" t="s">
        <v>256</v>
      </c>
      <c r="C712" s="2" t="s">
        <v>216</v>
      </c>
      <c r="D712" s="2" t="s">
        <v>56</v>
      </c>
      <c r="E712" s="2" t="str">
        <f t="shared" si="20"/>
        <v>Solar Powered Pool Pump_Offices</v>
      </c>
      <c r="F712" s="2" t="str">
        <f t="shared" si="21"/>
        <v>Efficient Pool Pump_LODGING</v>
      </c>
    </row>
    <row r="713" spans="1:6" x14ac:dyDescent="0.3">
      <c r="A713" s="2" t="s">
        <v>312</v>
      </c>
      <c r="B713" s="2" t="s">
        <v>257</v>
      </c>
      <c r="C713" s="2" t="s">
        <v>216</v>
      </c>
      <c r="D713" s="2" t="s">
        <v>56</v>
      </c>
      <c r="E713" s="2" t="str">
        <f t="shared" si="20"/>
        <v>Solar Powered Pool Pump_Restaurants</v>
      </c>
      <c r="F713" s="2" t="str">
        <f t="shared" si="21"/>
        <v>Efficient Pool Pump_LODGING</v>
      </c>
    </row>
    <row r="714" spans="1:6" x14ac:dyDescent="0.3">
      <c r="A714" s="2" t="s">
        <v>312</v>
      </c>
      <c r="B714" s="2" t="s">
        <v>258</v>
      </c>
      <c r="C714" s="2" t="s">
        <v>216</v>
      </c>
      <c r="D714" s="2" t="s">
        <v>56</v>
      </c>
      <c r="E714" s="2" t="str">
        <f t="shared" si="20"/>
        <v>Solar Powered Pool Pump_Retail</v>
      </c>
      <c r="F714" s="2" t="str">
        <f t="shared" si="21"/>
        <v>Efficient Pool Pump_LODGING</v>
      </c>
    </row>
    <row r="715" spans="1:6" x14ac:dyDescent="0.3">
      <c r="A715" s="2" t="s">
        <v>312</v>
      </c>
      <c r="B715" s="2" t="s">
        <v>259</v>
      </c>
      <c r="C715" s="2" t="s">
        <v>216</v>
      </c>
      <c r="D715" s="2" t="s">
        <v>56</v>
      </c>
      <c r="E715" s="2" t="str">
        <f t="shared" si="20"/>
        <v>Solar Powered Pool Pump_Schools K-12</v>
      </c>
      <c r="F715" s="2" t="str">
        <f t="shared" si="21"/>
        <v>Efficient Pool Pump_LODGING</v>
      </c>
    </row>
    <row r="716" spans="1:6" x14ac:dyDescent="0.3">
      <c r="A716" s="2" t="s">
        <v>312</v>
      </c>
      <c r="B716" s="2" t="s">
        <v>260</v>
      </c>
      <c r="C716" s="2" t="s">
        <v>216</v>
      </c>
      <c r="D716" s="2" t="s">
        <v>56</v>
      </c>
      <c r="E716" s="2" t="str">
        <f t="shared" si="20"/>
        <v>Solar Powered Pool Pump_Warehouse</v>
      </c>
      <c r="F716" s="2" t="str">
        <f t="shared" si="21"/>
        <v>Efficient Pool Pump_LODGING</v>
      </c>
    </row>
    <row r="717" spans="1:6" x14ac:dyDescent="0.3">
      <c r="A717" s="2" t="s">
        <v>313</v>
      </c>
      <c r="B717" s="2" t="s">
        <v>249</v>
      </c>
      <c r="C717" s="2" t="s">
        <v>216</v>
      </c>
      <c r="D717" s="2" t="s">
        <v>56</v>
      </c>
      <c r="E717" s="2" t="str">
        <f t="shared" si="20"/>
        <v>Two Speed Pool Pump_Assembly</v>
      </c>
      <c r="F717" s="2" t="str">
        <f t="shared" si="21"/>
        <v>Efficient Pool Pump_LODGING</v>
      </c>
    </row>
    <row r="718" spans="1:6" x14ac:dyDescent="0.3">
      <c r="A718" s="2" t="s">
        <v>313</v>
      </c>
      <c r="B718" s="2" t="s">
        <v>250</v>
      </c>
      <c r="C718" s="2" t="s">
        <v>216</v>
      </c>
      <c r="D718" s="2" t="s">
        <v>56</v>
      </c>
      <c r="E718" s="2" t="str">
        <f t="shared" si="20"/>
        <v>Two Speed Pool Pump_College and University</v>
      </c>
      <c r="F718" s="2" t="str">
        <f t="shared" si="21"/>
        <v>Efficient Pool Pump_LODGING</v>
      </c>
    </row>
    <row r="719" spans="1:6" x14ac:dyDescent="0.3">
      <c r="A719" s="2" t="s">
        <v>313</v>
      </c>
      <c r="B719" s="2" t="s">
        <v>251</v>
      </c>
      <c r="C719" s="2" t="s">
        <v>216</v>
      </c>
      <c r="D719" s="2" t="s">
        <v>56</v>
      </c>
      <c r="E719" s="2" t="str">
        <f t="shared" si="20"/>
        <v>Two Speed Pool Pump_Grocery</v>
      </c>
      <c r="F719" s="2" t="str">
        <f t="shared" si="21"/>
        <v>Efficient Pool Pump_LODGING</v>
      </c>
    </row>
    <row r="720" spans="1:6" x14ac:dyDescent="0.3">
      <c r="A720" s="2" t="s">
        <v>313</v>
      </c>
      <c r="B720" s="2" t="s">
        <v>252</v>
      </c>
      <c r="C720" s="2" t="s">
        <v>216</v>
      </c>
      <c r="D720" s="2" t="s">
        <v>56</v>
      </c>
      <c r="E720" s="2" t="str">
        <f t="shared" si="20"/>
        <v>Two Speed Pool Pump_Healthcare</v>
      </c>
      <c r="F720" s="2" t="str">
        <f t="shared" si="21"/>
        <v>Efficient Pool Pump_LODGING</v>
      </c>
    </row>
    <row r="721" spans="1:6" x14ac:dyDescent="0.3">
      <c r="A721" s="2" t="s">
        <v>313</v>
      </c>
      <c r="B721" s="2" t="s">
        <v>253</v>
      </c>
      <c r="C721" s="2" t="s">
        <v>216</v>
      </c>
      <c r="D721" s="2" t="s">
        <v>56</v>
      </c>
      <c r="E721" s="2" t="str">
        <f t="shared" si="20"/>
        <v>Two Speed Pool Pump_Hospitals</v>
      </c>
      <c r="F721" s="2" t="str">
        <f t="shared" si="21"/>
        <v>Efficient Pool Pump_LODGING</v>
      </c>
    </row>
    <row r="722" spans="1:6" x14ac:dyDescent="0.3">
      <c r="A722" s="2" t="s">
        <v>313</v>
      </c>
      <c r="B722" s="2" t="s">
        <v>254</v>
      </c>
      <c r="C722" s="2" t="s">
        <v>216</v>
      </c>
      <c r="D722" s="2" t="s">
        <v>56</v>
      </c>
      <c r="E722" s="2" t="str">
        <f t="shared" si="20"/>
        <v>Two Speed Pool Pump_Institutional</v>
      </c>
      <c r="F722" s="2" t="str">
        <f t="shared" si="21"/>
        <v>Efficient Pool Pump_LODGING</v>
      </c>
    </row>
    <row r="723" spans="1:6" x14ac:dyDescent="0.3">
      <c r="A723" s="2" t="s">
        <v>313</v>
      </c>
      <c r="B723" s="2" t="s">
        <v>255</v>
      </c>
      <c r="C723" s="2" t="s">
        <v>216</v>
      </c>
      <c r="D723" s="2" t="s">
        <v>56</v>
      </c>
      <c r="E723" s="2" t="str">
        <f t="shared" si="20"/>
        <v>Two Speed Pool Pump_Lodging/Hospitality</v>
      </c>
      <c r="F723" s="2" t="str">
        <f t="shared" si="21"/>
        <v>Efficient Pool Pump_LODGING</v>
      </c>
    </row>
    <row r="724" spans="1:6" x14ac:dyDescent="0.3">
      <c r="A724" s="2" t="s">
        <v>313</v>
      </c>
      <c r="B724" s="2" t="s">
        <v>191</v>
      </c>
      <c r="C724" s="2" t="s">
        <v>216</v>
      </c>
      <c r="D724" s="2" t="s">
        <v>56</v>
      </c>
      <c r="E724" s="2" t="str">
        <f t="shared" si="20"/>
        <v>Two Speed Pool Pump_Miscellaneous</v>
      </c>
      <c r="F724" s="2" t="str">
        <f t="shared" si="21"/>
        <v>Efficient Pool Pump_LODGING</v>
      </c>
    </row>
    <row r="725" spans="1:6" x14ac:dyDescent="0.3">
      <c r="A725" s="2" t="s">
        <v>313</v>
      </c>
      <c r="B725" s="2" t="s">
        <v>256</v>
      </c>
      <c r="C725" s="2" t="s">
        <v>216</v>
      </c>
      <c r="D725" s="2" t="s">
        <v>56</v>
      </c>
      <c r="E725" s="2" t="str">
        <f t="shared" si="20"/>
        <v>Two Speed Pool Pump_Offices</v>
      </c>
      <c r="F725" s="2" t="str">
        <f t="shared" si="21"/>
        <v>Efficient Pool Pump_LODGING</v>
      </c>
    </row>
    <row r="726" spans="1:6" x14ac:dyDescent="0.3">
      <c r="A726" s="2" t="s">
        <v>313</v>
      </c>
      <c r="B726" s="2" t="s">
        <v>257</v>
      </c>
      <c r="C726" s="2" t="s">
        <v>216</v>
      </c>
      <c r="D726" s="2" t="s">
        <v>56</v>
      </c>
      <c r="E726" s="2" t="str">
        <f t="shared" si="20"/>
        <v>Two Speed Pool Pump_Restaurants</v>
      </c>
      <c r="F726" s="2" t="str">
        <f t="shared" si="21"/>
        <v>Efficient Pool Pump_LODGING</v>
      </c>
    </row>
    <row r="727" spans="1:6" x14ac:dyDescent="0.3">
      <c r="A727" s="2" t="s">
        <v>313</v>
      </c>
      <c r="B727" s="2" t="s">
        <v>258</v>
      </c>
      <c r="C727" s="2" t="s">
        <v>216</v>
      </c>
      <c r="D727" s="2" t="s">
        <v>56</v>
      </c>
      <c r="E727" s="2" t="str">
        <f t="shared" si="20"/>
        <v>Two Speed Pool Pump_Retail</v>
      </c>
      <c r="F727" s="2" t="str">
        <f t="shared" si="21"/>
        <v>Efficient Pool Pump_LODGING</v>
      </c>
    </row>
    <row r="728" spans="1:6" x14ac:dyDescent="0.3">
      <c r="A728" s="2" t="s">
        <v>313</v>
      </c>
      <c r="B728" s="2" t="s">
        <v>259</v>
      </c>
      <c r="C728" s="2" t="s">
        <v>216</v>
      </c>
      <c r="D728" s="2" t="s">
        <v>56</v>
      </c>
      <c r="E728" s="2" t="str">
        <f t="shared" si="20"/>
        <v>Two Speed Pool Pump_Schools K-12</v>
      </c>
      <c r="F728" s="2" t="str">
        <f t="shared" si="21"/>
        <v>Efficient Pool Pump_LODGING</v>
      </c>
    </row>
    <row r="729" spans="1:6" x14ac:dyDescent="0.3">
      <c r="A729" s="2" t="s">
        <v>313</v>
      </c>
      <c r="B729" s="2" t="s">
        <v>260</v>
      </c>
      <c r="C729" s="2" t="s">
        <v>216</v>
      </c>
      <c r="D729" s="2" t="s">
        <v>56</v>
      </c>
      <c r="E729" s="2" t="str">
        <f t="shared" si="20"/>
        <v>Two Speed Pool Pump_Warehouse</v>
      </c>
      <c r="F729" s="2" t="str">
        <f t="shared" si="21"/>
        <v>Efficient Pool Pump_LODGING</v>
      </c>
    </row>
    <row r="730" spans="1:6" x14ac:dyDescent="0.3">
      <c r="A730" s="2" t="s">
        <v>314</v>
      </c>
      <c r="B730" s="2" t="s">
        <v>249</v>
      </c>
      <c r="C730" s="2" t="s">
        <v>217</v>
      </c>
      <c r="D730" s="2" t="s">
        <v>56</v>
      </c>
      <c r="E730" s="2" t="str">
        <f t="shared" si="20"/>
        <v>Variable Speed Pool Pump_Assembly</v>
      </c>
      <c r="F730" s="2" t="str">
        <f t="shared" si="21"/>
        <v>Efficient Pool Pump (VSD for Pump)_LODGING</v>
      </c>
    </row>
    <row r="731" spans="1:6" x14ac:dyDescent="0.3">
      <c r="A731" s="2" t="s">
        <v>314</v>
      </c>
      <c r="B731" s="2" t="s">
        <v>250</v>
      </c>
      <c r="C731" s="2" t="s">
        <v>217</v>
      </c>
      <c r="D731" s="2" t="s">
        <v>56</v>
      </c>
      <c r="E731" s="2" t="str">
        <f t="shared" si="20"/>
        <v>Variable Speed Pool Pump_College and University</v>
      </c>
      <c r="F731" s="2" t="str">
        <f t="shared" si="21"/>
        <v>Efficient Pool Pump (VSD for Pump)_LODGING</v>
      </c>
    </row>
    <row r="732" spans="1:6" x14ac:dyDescent="0.3">
      <c r="A732" s="2" t="s">
        <v>314</v>
      </c>
      <c r="B732" s="2" t="s">
        <v>251</v>
      </c>
      <c r="C732" s="2" t="s">
        <v>217</v>
      </c>
      <c r="D732" s="2" t="s">
        <v>56</v>
      </c>
      <c r="E732" s="2" t="str">
        <f t="shared" si="20"/>
        <v>Variable Speed Pool Pump_Grocery</v>
      </c>
      <c r="F732" s="2" t="str">
        <f t="shared" si="21"/>
        <v>Efficient Pool Pump (VSD for Pump)_LODGING</v>
      </c>
    </row>
    <row r="733" spans="1:6" x14ac:dyDescent="0.3">
      <c r="A733" s="2" t="s">
        <v>314</v>
      </c>
      <c r="B733" s="2" t="s">
        <v>252</v>
      </c>
      <c r="C733" s="2" t="s">
        <v>217</v>
      </c>
      <c r="D733" s="2" t="s">
        <v>56</v>
      </c>
      <c r="E733" s="2" t="str">
        <f t="shared" ref="E733:E810" si="22">A733&amp;"_"&amp;B733</f>
        <v>Variable Speed Pool Pump_Healthcare</v>
      </c>
      <c r="F733" s="2" t="str">
        <f t="shared" ref="F733:F810" si="23">C733&amp;"_"&amp;D733</f>
        <v>Efficient Pool Pump (VSD for Pump)_LODGING</v>
      </c>
    </row>
    <row r="734" spans="1:6" x14ac:dyDescent="0.3">
      <c r="A734" s="2" t="s">
        <v>314</v>
      </c>
      <c r="B734" s="2" t="s">
        <v>253</v>
      </c>
      <c r="C734" s="2" t="s">
        <v>217</v>
      </c>
      <c r="D734" s="2" t="s">
        <v>56</v>
      </c>
      <c r="E734" s="2" t="str">
        <f t="shared" si="22"/>
        <v>Variable Speed Pool Pump_Hospitals</v>
      </c>
      <c r="F734" s="2" t="str">
        <f t="shared" si="23"/>
        <v>Efficient Pool Pump (VSD for Pump)_LODGING</v>
      </c>
    </row>
    <row r="735" spans="1:6" x14ac:dyDescent="0.3">
      <c r="A735" s="2" t="s">
        <v>314</v>
      </c>
      <c r="B735" s="2" t="s">
        <v>254</v>
      </c>
      <c r="C735" s="2" t="s">
        <v>217</v>
      </c>
      <c r="D735" s="2" t="s">
        <v>56</v>
      </c>
      <c r="E735" s="2" t="str">
        <f t="shared" si="22"/>
        <v>Variable Speed Pool Pump_Institutional</v>
      </c>
      <c r="F735" s="2" t="str">
        <f t="shared" si="23"/>
        <v>Efficient Pool Pump (VSD for Pump)_LODGING</v>
      </c>
    </row>
    <row r="736" spans="1:6" x14ac:dyDescent="0.3">
      <c r="A736" s="2" t="s">
        <v>314</v>
      </c>
      <c r="B736" s="2" t="s">
        <v>255</v>
      </c>
      <c r="C736" s="2" t="s">
        <v>217</v>
      </c>
      <c r="D736" s="2" t="s">
        <v>56</v>
      </c>
      <c r="E736" s="2" t="str">
        <f t="shared" si="22"/>
        <v>Variable Speed Pool Pump_Lodging/Hospitality</v>
      </c>
      <c r="F736" s="2" t="str">
        <f t="shared" si="23"/>
        <v>Efficient Pool Pump (VSD for Pump)_LODGING</v>
      </c>
    </row>
    <row r="737" spans="1:6" x14ac:dyDescent="0.3">
      <c r="A737" s="2" t="s">
        <v>314</v>
      </c>
      <c r="B737" s="2" t="s">
        <v>191</v>
      </c>
      <c r="C737" s="2" t="s">
        <v>217</v>
      </c>
      <c r="D737" s="2" t="s">
        <v>56</v>
      </c>
      <c r="E737" s="2" t="str">
        <f t="shared" si="22"/>
        <v>Variable Speed Pool Pump_Miscellaneous</v>
      </c>
      <c r="F737" s="2" t="str">
        <f t="shared" si="23"/>
        <v>Efficient Pool Pump (VSD for Pump)_LODGING</v>
      </c>
    </row>
    <row r="738" spans="1:6" x14ac:dyDescent="0.3">
      <c r="A738" s="2" t="s">
        <v>314</v>
      </c>
      <c r="B738" s="2" t="s">
        <v>256</v>
      </c>
      <c r="C738" s="2" t="s">
        <v>217</v>
      </c>
      <c r="D738" s="2" t="s">
        <v>56</v>
      </c>
      <c r="E738" s="2" t="str">
        <f t="shared" si="22"/>
        <v>Variable Speed Pool Pump_Offices</v>
      </c>
      <c r="F738" s="2" t="str">
        <f t="shared" si="23"/>
        <v>Efficient Pool Pump (VSD for Pump)_LODGING</v>
      </c>
    </row>
    <row r="739" spans="1:6" x14ac:dyDescent="0.3">
      <c r="A739" s="2" t="s">
        <v>314</v>
      </c>
      <c r="B739" s="2" t="s">
        <v>257</v>
      </c>
      <c r="C739" s="2" t="s">
        <v>217</v>
      </c>
      <c r="D739" s="2" t="s">
        <v>56</v>
      </c>
      <c r="E739" s="2" t="str">
        <f t="shared" si="22"/>
        <v>Variable Speed Pool Pump_Restaurants</v>
      </c>
      <c r="F739" s="2" t="str">
        <f t="shared" si="23"/>
        <v>Efficient Pool Pump (VSD for Pump)_LODGING</v>
      </c>
    </row>
    <row r="740" spans="1:6" x14ac:dyDescent="0.3">
      <c r="A740" s="2" t="s">
        <v>314</v>
      </c>
      <c r="B740" s="2" t="s">
        <v>258</v>
      </c>
      <c r="C740" s="2" t="s">
        <v>217</v>
      </c>
      <c r="D740" s="2" t="s">
        <v>56</v>
      </c>
      <c r="E740" s="2" t="str">
        <f t="shared" si="22"/>
        <v>Variable Speed Pool Pump_Retail</v>
      </c>
      <c r="F740" s="2" t="str">
        <f t="shared" si="23"/>
        <v>Efficient Pool Pump (VSD for Pump)_LODGING</v>
      </c>
    </row>
    <row r="741" spans="1:6" x14ac:dyDescent="0.3">
      <c r="A741" s="2" t="s">
        <v>314</v>
      </c>
      <c r="B741" s="2" t="s">
        <v>259</v>
      </c>
      <c r="C741" s="2" t="s">
        <v>217</v>
      </c>
      <c r="D741" s="2" t="s">
        <v>56</v>
      </c>
      <c r="E741" s="2" t="str">
        <f t="shared" si="22"/>
        <v>Variable Speed Pool Pump_Schools K-12</v>
      </c>
      <c r="F741" s="2" t="str">
        <f t="shared" si="23"/>
        <v>Efficient Pool Pump (VSD for Pump)_LODGING</v>
      </c>
    </row>
    <row r="742" spans="1:6" x14ac:dyDescent="0.3">
      <c r="A742" s="2" t="s">
        <v>314</v>
      </c>
      <c r="B742" s="2" t="s">
        <v>260</v>
      </c>
      <c r="C742" s="2" t="s">
        <v>217</v>
      </c>
      <c r="D742" s="2" t="s">
        <v>56</v>
      </c>
      <c r="E742" s="2" t="str">
        <f t="shared" si="22"/>
        <v>Variable Speed Pool Pump_Warehouse</v>
      </c>
      <c r="F742" s="2" t="str">
        <f t="shared" si="23"/>
        <v>Efficient Pool Pump (VSD for Pump)_LODGING</v>
      </c>
    </row>
    <row r="743" spans="1:6" x14ac:dyDescent="0.3">
      <c r="A743" s="2" t="s">
        <v>315</v>
      </c>
      <c r="B743" s="2" t="s">
        <v>249</v>
      </c>
      <c r="C743" s="2" t="s">
        <v>158</v>
      </c>
      <c r="D743" s="2" t="s">
        <v>39</v>
      </c>
      <c r="E743" s="2" t="str">
        <f t="shared" si="22"/>
        <v>ENERGY STAR Imaging Equipment_Assembly</v>
      </c>
      <c r="F743" s="2" t="str">
        <f t="shared" si="23"/>
        <v>Energy Star Imaging Equipment_OFFICE</v>
      </c>
    </row>
    <row r="744" spans="1:6" x14ac:dyDescent="0.3">
      <c r="A744" s="2" t="s">
        <v>315</v>
      </c>
      <c r="B744" s="2" t="s">
        <v>250</v>
      </c>
      <c r="C744" s="2" t="s">
        <v>158</v>
      </c>
      <c r="D744" s="2" t="s">
        <v>39</v>
      </c>
      <c r="E744" s="2" t="str">
        <f t="shared" si="22"/>
        <v>ENERGY STAR Imaging Equipment_College and University</v>
      </c>
      <c r="F744" s="2" t="str">
        <f t="shared" si="23"/>
        <v>Energy Star Imaging Equipment_OFFICE</v>
      </c>
    </row>
    <row r="745" spans="1:6" x14ac:dyDescent="0.3">
      <c r="A745" s="2" t="s">
        <v>315</v>
      </c>
      <c r="B745" s="2" t="s">
        <v>251</v>
      </c>
      <c r="C745" s="2" t="s">
        <v>158</v>
      </c>
      <c r="D745" s="2" t="s">
        <v>39</v>
      </c>
      <c r="E745" s="2" t="str">
        <f t="shared" si="22"/>
        <v>ENERGY STAR Imaging Equipment_Grocery</v>
      </c>
      <c r="F745" s="2" t="str">
        <f t="shared" si="23"/>
        <v>Energy Star Imaging Equipment_OFFICE</v>
      </c>
    </row>
    <row r="746" spans="1:6" x14ac:dyDescent="0.3">
      <c r="A746" s="2" t="s">
        <v>315</v>
      </c>
      <c r="B746" s="2" t="s">
        <v>252</v>
      </c>
      <c r="C746" s="2" t="s">
        <v>158</v>
      </c>
      <c r="D746" s="2" t="s">
        <v>39</v>
      </c>
      <c r="E746" s="2" t="str">
        <f t="shared" si="22"/>
        <v>ENERGY STAR Imaging Equipment_Healthcare</v>
      </c>
      <c r="F746" s="2" t="str">
        <f t="shared" si="23"/>
        <v>Energy Star Imaging Equipment_OFFICE</v>
      </c>
    </row>
    <row r="747" spans="1:6" x14ac:dyDescent="0.3">
      <c r="A747" s="2" t="s">
        <v>315</v>
      </c>
      <c r="B747" s="2" t="s">
        <v>253</v>
      </c>
      <c r="C747" s="2" t="s">
        <v>158</v>
      </c>
      <c r="D747" s="2" t="s">
        <v>39</v>
      </c>
      <c r="E747" s="2" t="str">
        <f t="shared" si="22"/>
        <v>ENERGY STAR Imaging Equipment_Hospitals</v>
      </c>
      <c r="F747" s="2" t="str">
        <f t="shared" si="23"/>
        <v>Energy Star Imaging Equipment_OFFICE</v>
      </c>
    </row>
    <row r="748" spans="1:6" x14ac:dyDescent="0.3">
      <c r="A748" s="2" t="s">
        <v>315</v>
      </c>
      <c r="B748" s="2" t="s">
        <v>254</v>
      </c>
      <c r="C748" s="2" t="s">
        <v>158</v>
      </c>
      <c r="D748" s="2" t="s">
        <v>39</v>
      </c>
      <c r="E748" s="2" t="str">
        <f t="shared" si="22"/>
        <v>ENERGY STAR Imaging Equipment_Institutional</v>
      </c>
      <c r="F748" s="2" t="str">
        <f t="shared" si="23"/>
        <v>Energy Star Imaging Equipment_OFFICE</v>
      </c>
    </row>
    <row r="749" spans="1:6" x14ac:dyDescent="0.3">
      <c r="A749" s="2" t="s">
        <v>315</v>
      </c>
      <c r="B749" s="2" t="s">
        <v>255</v>
      </c>
      <c r="C749" s="2" t="s">
        <v>158</v>
      </c>
      <c r="D749" s="2" t="s">
        <v>39</v>
      </c>
      <c r="E749" s="2" t="str">
        <f t="shared" si="22"/>
        <v>ENERGY STAR Imaging Equipment_Lodging/Hospitality</v>
      </c>
      <c r="F749" s="2" t="str">
        <f t="shared" si="23"/>
        <v>Energy Star Imaging Equipment_OFFICE</v>
      </c>
    </row>
    <row r="750" spans="1:6" x14ac:dyDescent="0.3">
      <c r="A750" s="2" t="s">
        <v>315</v>
      </c>
      <c r="B750" s="2" t="s">
        <v>191</v>
      </c>
      <c r="C750" s="2" t="s">
        <v>158</v>
      </c>
      <c r="D750" s="2" t="s">
        <v>39</v>
      </c>
      <c r="E750" s="2" t="str">
        <f t="shared" si="22"/>
        <v>ENERGY STAR Imaging Equipment_Miscellaneous</v>
      </c>
      <c r="F750" s="2" t="str">
        <f t="shared" si="23"/>
        <v>Energy Star Imaging Equipment_OFFICE</v>
      </c>
    </row>
    <row r="751" spans="1:6" x14ac:dyDescent="0.3">
      <c r="A751" s="2" t="s">
        <v>315</v>
      </c>
      <c r="B751" s="2" t="s">
        <v>256</v>
      </c>
      <c r="C751" s="2" t="s">
        <v>158</v>
      </c>
      <c r="D751" s="2" t="s">
        <v>39</v>
      </c>
      <c r="E751" s="2" t="str">
        <f t="shared" si="22"/>
        <v>ENERGY STAR Imaging Equipment_Offices</v>
      </c>
      <c r="F751" s="2" t="str">
        <f t="shared" si="23"/>
        <v>Energy Star Imaging Equipment_OFFICE</v>
      </c>
    </row>
    <row r="752" spans="1:6" x14ac:dyDescent="0.3">
      <c r="A752" s="2" t="s">
        <v>315</v>
      </c>
      <c r="B752" s="2" t="s">
        <v>257</v>
      </c>
      <c r="C752" s="2" t="s">
        <v>158</v>
      </c>
      <c r="D752" s="2" t="s">
        <v>39</v>
      </c>
      <c r="E752" s="2" t="str">
        <f t="shared" si="22"/>
        <v>ENERGY STAR Imaging Equipment_Restaurants</v>
      </c>
      <c r="F752" s="2" t="str">
        <f t="shared" si="23"/>
        <v>Energy Star Imaging Equipment_OFFICE</v>
      </c>
    </row>
    <row r="753" spans="1:6" x14ac:dyDescent="0.3">
      <c r="A753" s="2" t="s">
        <v>315</v>
      </c>
      <c r="B753" s="2" t="s">
        <v>258</v>
      </c>
      <c r="C753" s="2" t="s">
        <v>158</v>
      </c>
      <c r="D753" s="2" t="s">
        <v>39</v>
      </c>
      <c r="E753" s="2" t="str">
        <f t="shared" si="22"/>
        <v>ENERGY STAR Imaging Equipment_Retail</v>
      </c>
      <c r="F753" s="2" t="str">
        <f t="shared" si="23"/>
        <v>Energy Star Imaging Equipment_OFFICE</v>
      </c>
    </row>
    <row r="754" spans="1:6" x14ac:dyDescent="0.3">
      <c r="A754" s="2" t="s">
        <v>315</v>
      </c>
      <c r="B754" s="2" t="s">
        <v>259</v>
      </c>
      <c r="C754" s="2" t="s">
        <v>158</v>
      </c>
      <c r="D754" s="2" t="s">
        <v>39</v>
      </c>
      <c r="E754" s="2" t="str">
        <f t="shared" si="22"/>
        <v>ENERGY STAR Imaging Equipment_Schools K-12</v>
      </c>
      <c r="F754" s="2" t="str">
        <f t="shared" si="23"/>
        <v>Energy Star Imaging Equipment_OFFICE</v>
      </c>
    </row>
    <row r="755" spans="1:6" x14ac:dyDescent="0.3">
      <c r="A755" s="2" t="s">
        <v>315</v>
      </c>
      <c r="B755" s="2" t="s">
        <v>260</v>
      </c>
      <c r="C755" s="2" t="s">
        <v>158</v>
      </c>
      <c r="D755" s="2" t="s">
        <v>39</v>
      </c>
      <c r="E755" s="2" t="str">
        <f t="shared" si="22"/>
        <v>ENERGY STAR Imaging Equipment_Warehouse</v>
      </c>
      <c r="F755" s="2" t="str">
        <f t="shared" si="23"/>
        <v>Energy Star Imaging Equipment_OFFICE</v>
      </c>
    </row>
    <row r="756" spans="1:6" x14ac:dyDescent="0.3">
      <c r="A756" s="2" t="s">
        <v>316</v>
      </c>
      <c r="B756" s="2" t="s">
        <v>249</v>
      </c>
      <c r="C756" s="2" t="s">
        <v>104</v>
      </c>
      <c r="D756" s="2" t="s">
        <v>237</v>
      </c>
      <c r="E756" s="2" t="str">
        <f t="shared" si="22"/>
        <v>Energy Star PCs_Assembly</v>
      </c>
      <c r="F756" s="2" t="str">
        <f t="shared" si="23"/>
        <v>ENERGY STAR Personal Computer (desktop or laptop)_OFFICE_no24/7</v>
      </c>
    </row>
    <row r="757" spans="1:6" x14ac:dyDescent="0.3">
      <c r="A757" s="2" t="s">
        <v>316</v>
      </c>
      <c r="B757" s="2" t="s">
        <v>250</v>
      </c>
      <c r="C757" s="2" t="s">
        <v>104</v>
      </c>
      <c r="D757" s="2" t="s">
        <v>102</v>
      </c>
      <c r="E757" s="2" t="str">
        <f t="shared" si="22"/>
        <v>Energy Star PCs_College and University</v>
      </c>
      <c r="F757" s="2" t="str">
        <f t="shared" si="23"/>
        <v>ENERGY STAR Personal Computer (desktop or laptop)_HOSPITAL</v>
      </c>
    </row>
    <row r="758" spans="1:6" x14ac:dyDescent="0.3">
      <c r="A758" s="2" t="s">
        <v>316</v>
      </c>
      <c r="B758" s="2" t="s">
        <v>251</v>
      </c>
      <c r="C758" s="2" t="s">
        <v>104</v>
      </c>
      <c r="D758" s="2" t="s">
        <v>39</v>
      </c>
      <c r="E758" s="2" t="str">
        <f t="shared" si="22"/>
        <v>Energy Star PCs_Grocery</v>
      </c>
      <c r="F758" s="2" t="str">
        <f t="shared" si="23"/>
        <v>ENERGY STAR Personal Computer (desktop or laptop)_OFFICE</v>
      </c>
    </row>
    <row r="759" spans="1:6" x14ac:dyDescent="0.3">
      <c r="A759" s="2" t="s">
        <v>316</v>
      </c>
      <c r="B759" s="2" t="s">
        <v>252</v>
      </c>
      <c r="C759" s="2" t="s">
        <v>104</v>
      </c>
      <c r="D759" s="2" t="s">
        <v>39</v>
      </c>
      <c r="E759" s="2" t="str">
        <f t="shared" si="22"/>
        <v>Energy Star PCs_Healthcare</v>
      </c>
      <c r="F759" s="2" t="str">
        <f t="shared" si="23"/>
        <v>ENERGY STAR Personal Computer (desktop or laptop)_OFFICE</v>
      </c>
    </row>
    <row r="760" spans="1:6" x14ac:dyDescent="0.3">
      <c r="A760" s="2" t="s">
        <v>316</v>
      </c>
      <c r="B760" s="2" t="s">
        <v>253</v>
      </c>
      <c r="C760" s="2" t="s">
        <v>104</v>
      </c>
      <c r="D760" s="2" t="s">
        <v>102</v>
      </c>
      <c r="E760" s="2" t="str">
        <f t="shared" si="22"/>
        <v>Energy Star PCs_Hospitals</v>
      </c>
      <c r="F760" s="2" t="str">
        <f t="shared" si="23"/>
        <v>ENERGY STAR Personal Computer (desktop or laptop)_HOSPITAL</v>
      </c>
    </row>
    <row r="761" spans="1:6" x14ac:dyDescent="0.3">
      <c r="A761" s="2" t="s">
        <v>316</v>
      </c>
      <c r="B761" s="2" t="s">
        <v>254</v>
      </c>
      <c r="C761" s="2" t="s">
        <v>104</v>
      </c>
      <c r="D761" s="2" t="s">
        <v>237</v>
      </c>
      <c r="E761" s="2" t="str">
        <f t="shared" si="22"/>
        <v>Energy Star PCs_Institutional</v>
      </c>
      <c r="F761" s="2" t="str">
        <f t="shared" si="23"/>
        <v>ENERGY STAR Personal Computer (desktop or laptop)_OFFICE_no24/7</v>
      </c>
    </row>
    <row r="762" spans="1:6" x14ac:dyDescent="0.3">
      <c r="A762" s="2" t="s">
        <v>316</v>
      </c>
      <c r="B762" s="2" t="s">
        <v>255</v>
      </c>
      <c r="C762" s="2" t="s">
        <v>104</v>
      </c>
      <c r="D762" s="2" t="s">
        <v>39</v>
      </c>
      <c r="E762" s="2" t="str">
        <f t="shared" si="22"/>
        <v>Energy Star PCs_Lodging/Hospitality</v>
      </c>
      <c r="F762" s="2" t="str">
        <f t="shared" si="23"/>
        <v>ENERGY STAR Personal Computer (desktop or laptop)_OFFICE</v>
      </c>
    </row>
    <row r="763" spans="1:6" x14ac:dyDescent="0.3">
      <c r="A763" s="2" t="s">
        <v>316</v>
      </c>
      <c r="B763" s="2" t="s">
        <v>191</v>
      </c>
      <c r="C763" s="2" t="s">
        <v>104</v>
      </c>
      <c r="D763" s="2" t="s">
        <v>237</v>
      </c>
      <c r="E763" s="2" t="str">
        <f t="shared" si="22"/>
        <v>Energy Star PCs_Miscellaneous</v>
      </c>
      <c r="F763" s="2" t="str">
        <f t="shared" si="23"/>
        <v>ENERGY STAR Personal Computer (desktop or laptop)_OFFICE_no24/7</v>
      </c>
    </row>
    <row r="764" spans="1:6" x14ac:dyDescent="0.3">
      <c r="A764" s="2" t="s">
        <v>316</v>
      </c>
      <c r="B764" s="2" t="s">
        <v>256</v>
      </c>
      <c r="C764" s="2" t="s">
        <v>104</v>
      </c>
      <c r="D764" s="2" t="s">
        <v>39</v>
      </c>
      <c r="E764" s="2" t="str">
        <f t="shared" si="22"/>
        <v>Energy Star PCs_Offices</v>
      </c>
      <c r="F764" s="2" t="str">
        <f t="shared" si="23"/>
        <v>ENERGY STAR Personal Computer (desktop or laptop)_OFFICE</v>
      </c>
    </row>
    <row r="765" spans="1:6" x14ac:dyDescent="0.3">
      <c r="A765" s="2" t="s">
        <v>316</v>
      </c>
      <c r="B765" s="2" t="s">
        <v>257</v>
      </c>
      <c r="C765" s="2" t="s">
        <v>104</v>
      </c>
      <c r="D765" s="2" t="s">
        <v>237</v>
      </c>
      <c r="E765" s="2" t="str">
        <f t="shared" si="22"/>
        <v>Energy Star PCs_Restaurants</v>
      </c>
      <c r="F765" s="2" t="str">
        <f t="shared" si="23"/>
        <v>ENERGY STAR Personal Computer (desktop or laptop)_OFFICE_no24/7</v>
      </c>
    </row>
    <row r="766" spans="1:6" x14ac:dyDescent="0.3">
      <c r="A766" s="2" t="s">
        <v>316</v>
      </c>
      <c r="B766" s="2" t="s">
        <v>258</v>
      </c>
      <c r="C766" s="2" t="s">
        <v>104</v>
      </c>
      <c r="D766" s="2" t="s">
        <v>39</v>
      </c>
      <c r="E766" s="2" t="str">
        <f t="shared" si="22"/>
        <v>Energy Star PCs_Retail</v>
      </c>
      <c r="F766" s="2" t="str">
        <f t="shared" si="23"/>
        <v>ENERGY STAR Personal Computer (desktop or laptop)_OFFICE</v>
      </c>
    </row>
    <row r="767" spans="1:6" x14ac:dyDescent="0.3">
      <c r="A767" s="2" t="s">
        <v>316</v>
      </c>
      <c r="B767" s="2" t="s">
        <v>259</v>
      </c>
      <c r="C767" s="2" t="s">
        <v>104</v>
      </c>
      <c r="D767" s="2" t="s">
        <v>39</v>
      </c>
      <c r="E767" s="2" t="str">
        <f t="shared" si="22"/>
        <v>Energy Star PCs_Schools K-12</v>
      </c>
      <c r="F767" s="2" t="str">
        <f t="shared" si="23"/>
        <v>ENERGY STAR Personal Computer (desktop or laptop)_OFFICE</v>
      </c>
    </row>
    <row r="768" spans="1:6" x14ac:dyDescent="0.3">
      <c r="A768" s="2" t="s">
        <v>316</v>
      </c>
      <c r="B768" s="2" t="s">
        <v>260</v>
      </c>
      <c r="C768" s="2" t="s">
        <v>104</v>
      </c>
      <c r="D768" s="2" t="s">
        <v>237</v>
      </c>
      <c r="E768" s="2" t="str">
        <f t="shared" si="22"/>
        <v>Energy Star PCs_Warehouse</v>
      </c>
      <c r="F768" s="2" t="str">
        <f t="shared" si="23"/>
        <v>ENERGY STAR Personal Computer (desktop or laptop)_OFFICE_no24/7</v>
      </c>
    </row>
    <row r="769" spans="1:6" x14ac:dyDescent="0.3">
      <c r="A769" s="2" t="s">
        <v>317</v>
      </c>
      <c r="B769" s="2" t="s">
        <v>249</v>
      </c>
      <c r="C769" s="2" t="s">
        <v>63</v>
      </c>
      <c r="D769" s="2" t="s">
        <v>39</v>
      </c>
      <c r="E769" s="2" t="str">
        <f t="shared" si="22"/>
        <v>Energy Star Servers_Assembly</v>
      </c>
      <c r="F769" s="2" t="str">
        <f t="shared" si="23"/>
        <v>Data Center - Energy efficient servers_OFFICE</v>
      </c>
    </row>
    <row r="770" spans="1:6" x14ac:dyDescent="0.3">
      <c r="A770" s="2" t="s">
        <v>317</v>
      </c>
      <c r="B770" s="2" t="s">
        <v>250</v>
      </c>
      <c r="C770" s="2" t="s">
        <v>63</v>
      </c>
      <c r="D770" s="2" t="s">
        <v>39</v>
      </c>
      <c r="E770" s="2" t="str">
        <f t="shared" si="22"/>
        <v>Energy Star Servers_College and University</v>
      </c>
      <c r="F770" s="2" t="str">
        <f t="shared" si="23"/>
        <v>Data Center - Energy efficient servers_OFFICE</v>
      </c>
    </row>
    <row r="771" spans="1:6" x14ac:dyDescent="0.3">
      <c r="A771" s="2" t="s">
        <v>317</v>
      </c>
      <c r="B771" s="2" t="s">
        <v>251</v>
      </c>
      <c r="C771" s="2" t="s">
        <v>63</v>
      </c>
      <c r="D771" s="2" t="s">
        <v>39</v>
      </c>
      <c r="E771" s="2" t="str">
        <f t="shared" si="22"/>
        <v>Energy Star Servers_Grocery</v>
      </c>
      <c r="F771" s="2" t="str">
        <f t="shared" si="23"/>
        <v>Data Center - Energy efficient servers_OFFICE</v>
      </c>
    </row>
    <row r="772" spans="1:6" x14ac:dyDescent="0.3">
      <c r="A772" s="2" t="s">
        <v>317</v>
      </c>
      <c r="B772" s="2" t="s">
        <v>252</v>
      </c>
      <c r="C772" s="2" t="s">
        <v>63</v>
      </c>
      <c r="D772" s="2" t="s">
        <v>39</v>
      </c>
      <c r="E772" s="2" t="str">
        <f t="shared" si="22"/>
        <v>Energy Star Servers_Healthcare</v>
      </c>
      <c r="F772" s="2" t="str">
        <f t="shared" si="23"/>
        <v>Data Center - Energy efficient servers_OFFICE</v>
      </c>
    </row>
    <row r="773" spans="1:6" x14ac:dyDescent="0.3">
      <c r="A773" s="2" t="s">
        <v>317</v>
      </c>
      <c r="B773" s="2" t="s">
        <v>253</v>
      </c>
      <c r="C773" s="2" t="s">
        <v>63</v>
      </c>
      <c r="D773" s="2" t="s">
        <v>39</v>
      </c>
      <c r="E773" s="2" t="str">
        <f t="shared" si="22"/>
        <v>Energy Star Servers_Hospitals</v>
      </c>
      <c r="F773" s="2" t="str">
        <f t="shared" si="23"/>
        <v>Data Center - Energy efficient servers_OFFICE</v>
      </c>
    </row>
    <row r="774" spans="1:6" x14ac:dyDescent="0.3">
      <c r="A774" s="2" t="s">
        <v>317</v>
      </c>
      <c r="B774" s="2" t="s">
        <v>254</v>
      </c>
      <c r="C774" s="2" t="s">
        <v>63</v>
      </c>
      <c r="D774" s="2" t="s">
        <v>39</v>
      </c>
      <c r="E774" s="2" t="str">
        <f t="shared" si="22"/>
        <v>Energy Star Servers_Institutional</v>
      </c>
      <c r="F774" s="2" t="str">
        <f t="shared" si="23"/>
        <v>Data Center - Energy efficient servers_OFFICE</v>
      </c>
    </row>
    <row r="775" spans="1:6" x14ac:dyDescent="0.3">
      <c r="A775" s="2" t="s">
        <v>317</v>
      </c>
      <c r="B775" s="2" t="s">
        <v>255</v>
      </c>
      <c r="C775" s="2" t="s">
        <v>63</v>
      </c>
      <c r="D775" s="2" t="s">
        <v>39</v>
      </c>
      <c r="E775" s="2" t="str">
        <f t="shared" si="22"/>
        <v>Energy Star Servers_Lodging/Hospitality</v>
      </c>
      <c r="F775" s="2" t="str">
        <f t="shared" si="23"/>
        <v>Data Center - Energy efficient servers_OFFICE</v>
      </c>
    </row>
    <row r="776" spans="1:6" x14ac:dyDescent="0.3">
      <c r="A776" s="2" t="s">
        <v>317</v>
      </c>
      <c r="B776" s="2" t="s">
        <v>191</v>
      </c>
      <c r="C776" s="2" t="s">
        <v>63</v>
      </c>
      <c r="D776" s="2" t="s">
        <v>39</v>
      </c>
      <c r="E776" s="2" t="str">
        <f t="shared" si="22"/>
        <v>Energy Star Servers_Miscellaneous</v>
      </c>
      <c r="F776" s="2" t="str">
        <f t="shared" si="23"/>
        <v>Data Center - Energy efficient servers_OFFICE</v>
      </c>
    </row>
    <row r="777" spans="1:6" x14ac:dyDescent="0.3">
      <c r="A777" s="2" t="s">
        <v>317</v>
      </c>
      <c r="B777" s="2" t="s">
        <v>256</v>
      </c>
      <c r="C777" s="2" t="s">
        <v>63</v>
      </c>
      <c r="D777" s="2" t="s">
        <v>39</v>
      </c>
      <c r="E777" s="2" t="str">
        <f t="shared" si="22"/>
        <v>Energy Star Servers_Offices</v>
      </c>
      <c r="F777" s="2" t="str">
        <f t="shared" si="23"/>
        <v>Data Center - Energy efficient servers_OFFICE</v>
      </c>
    </row>
    <row r="778" spans="1:6" x14ac:dyDescent="0.3">
      <c r="A778" s="2" t="s">
        <v>317</v>
      </c>
      <c r="B778" s="2" t="s">
        <v>257</v>
      </c>
      <c r="C778" s="2" t="s">
        <v>63</v>
      </c>
      <c r="D778" s="2" t="s">
        <v>39</v>
      </c>
      <c r="E778" s="2" t="str">
        <f t="shared" si="22"/>
        <v>Energy Star Servers_Restaurants</v>
      </c>
      <c r="F778" s="2" t="str">
        <f t="shared" si="23"/>
        <v>Data Center - Energy efficient servers_OFFICE</v>
      </c>
    </row>
    <row r="779" spans="1:6" x14ac:dyDescent="0.3">
      <c r="A779" s="2" t="s">
        <v>317</v>
      </c>
      <c r="B779" s="2" t="s">
        <v>258</v>
      </c>
      <c r="C779" s="2" t="s">
        <v>63</v>
      </c>
      <c r="D779" s="2" t="s">
        <v>39</v>
      </c>
      <c r="E779" s="2" t="str">
        <f t="shared" si="22"/>
        <v>Energy Star Servers_Retail</v>
      </c>
      <c r="F779" s="2" t="str">
        <f t="shared" si="23"/>
        <v>Data Center - Energy efficient servers_OFFICE</v>
      </c>
    </row>
    <row r="780" spans="1:6" x14ac:dyDescent="0.3">
      <c r="A780" s="2" t="s">
        <v>317</v>
      </c>
      <c r="B780" s="2" t="s">
        <v>259</v>
      </c>
      <c r="C780" s="2" t="s">
        <v>63</v>
      </c>
      <c r="D780" s="2" t="s">
        <v>39</v>
      </c>
      <c r="E780" s="2" t="str">
        <f t="shared" si="22"/>
        <v>Energy Star Servers_Schools K-12</v>
      </c>
      <c r="F780" s="2" t="str">
        <f t="shared" si="23"/>
        <v>Data Center - Energy efficient servers_OFFICE</v>
      </c>
    </row>
    <row r="781" spans="1:6" x14ac:dyDescent="0.3">
      <c r="A781" s="2" t="s">
        <v>317</v>
      </c>
      <c r="B781" s="2" t="s">
        <v>260</v>
      </c>
      <c r="C781" s="2" t="s">
        <v>63</v>
      </c>
      <c r="D781" s="2" t="s">
        <v>39</v>
      </c>
      <c r="E781" s="2" t="str">
        <f t="shared" si="22"/>
        <v>Energy Star Servers_Warehouse</v>
      </c>
      <c r="F781" s="2" t="str">
        <f t="shared" si="23"/>
        <v>Data Center - Energy efficient servers_OFFICE</v>
      </c>
    </row>
    <row r="782" spans="1:6" x14ac:dyDescent="0.3">
      <c r="A782" s="2" t="s">
        <v>318</v>
      </c>
      <c r="B782" s="2" t="s">
        <v>249</v>
      </c>
      <c r="C782" s="2" t="s">
        <v>136</v>
      </c>
      <c r="D782" s="2" t="s">
        <v>102</v>
      </c>
      <c r="E782" s="2" t="str">
        <f t="shared" si="22"/>
        <v>Energy Star Uninterruptable Power Supply_Assembly</v>
      </c>
      <c r="F782" s="2" t="str">
        <f t="shared" si="23"/>
        <v>ENERGY STAR Uninterruptable Power Supply_HOSPITAL</v>
      </c>
    </row>
    <row r="783" spans="1:6" x14ac:dyDescent="0.3">
      <c r="A783" s="2" t="s">
        <v>318</v>
      </c>
      <c r="B783" s="2" t="s">
        <v>250</v>
      </c>
      <c r="C783" s="2" t="s">
        <v>136</v>
      </c>
      <c r="D783" s="2" t="s">
        <v>102</v>
      </c>
      <c r="E783" s="2" t="str">
        <f t="shared" si="22"/>
        <v>Energy Star Uninterruptable Power Supply_College and University</v>
      </c>
      <c r="F783" s="2" t="str">
        <f t="shared" si="23"/>
        <v>ENERGY STAR Uninterruptable Power Supply_HOSPITAL</v>
      </c>
    </row>
    <row r="784" spans="1:6" x14ac:dyDescent="0.3">
      <c r="A784" s="2" t="s">
        <v>318</v>
      </c>
      <c r="B784" s="2" t="s">
        <v>251</v>
      </c>
      <c r="C784" s="2" t="s">
        <v>136</v>
      </c>
      <c r="D784" s="2" t="s">
        <v>102</v>
      </c>
      <c r="E784" s="2" t="str">
        <f t="shared" si="22"/>
        <v>Energy Star Uninterruptable Power Supply_Grocery</v>
      </c>
      <c r="F784" s="2" t="str">
        <f t="shared" si="23"/>
        <v>ENERGY STAR Uninterruptable Power Supply_HOSPITAL</v>
      </c>
    </row>
    <row r="785" spans="1:6" x14ac:dyDescent="0.3">
      <c r="A785" s="2" t="s">
        <v>318</v>
      </c>
      <c r="B785" s="2" t="s">
        <v>252</v>
      </c>
      <c r="C785" s="2" t="s">
        <v>136</v>
      </c>
      <c r="D785" s="2" t="s">
        <v>102</v>
      </c>
      <c r="E785" s="2" t="str">
        <f t="shared" si="22"/>
        <v>Energy Star Uninterruptable Power Supply_Healthcare</v>
      </c>
      <c r="F785" s="2" t="str">
        <f t="shared" si="23"/>
        <v>ENERGY STAR Uninterruptable Power Supply_HOSPITAL</v>
      </c>
    </row>
    <row r="786" spans="1:6" x14ac:dyDescent="0.3">
      <c r="A786" s="2" t="s">
        <v>318</v>
      </c>
      <c r="B786" s="2" t="s">
        <v>253</v>
      </c>
      <c r="C786" s="2" t="s">
        <v>136</v>
      </c>
      <c r="D786" s="2" t="s">
        <v>102</v>
      </c>
      <c r="E786" s="2" t="str">
        <f t="shared" si="22"/>
        <v>Energy Star Uninterruptable Power Supply_Hospitals</v>
      </c>
      <c r="F786" s="2" t="str">
        <f t="shared" si="23"/>
        <v>ENERGY STAR Uninterruptable Power Supply_HOSPITAL</v>
      </c>
    </row>
    <row r="787" spans="1:6" x14ac:dyDescent="0.3">
      <c r="A787" s="2" t="s">
        <v>318</v>
      </c>
      <c r="B787" s="2" t="s">
        <v>254</v>
      </c>
      <c r="C787" s="2" t="s">
        <v>136</v>
      </c>
      <c r="D787" s="2" t="s">
        <v>102</v>
      </c>
      <c r="E787" s="2" t="str">
        <f t="shared" si="22"/>
        <v>Energy Star Uninterruptable Power Supply_Institutional</v>
      </c>
      <c r="F787" s="2" t="str">
        <f t="shared" si="23"/>
        <v>ENERGY STAR Uninterruptable Power Supply_HOSPITAL</v>
      </c>
    </row>
    <row r="788" spans="1:6" x14ac:dyDescent="0.3">
      <c r="A788" s="2" t="s">
        <v>318</v>
      </c>
      <c r="B788" s="2" t="s">
        <v>255</v>
      </c>
      <c r="C788" s="2" t="s">
        <v>136</v>
      </c>
      <c r="D788" s="2" t="s">
        <v>102</v>
      </c>
      <c r="E788" s="2" t="str">
        <f t="shared" si="22"/>
        <v>Energy Star Uninterruptable Power Supply_Lodging/Hospitality</v>
      </c>
      <c r="F788" s="2" t="str">
        <f t="shared" si="23"/>
        <v>ENERGY STAR Uninterruptable Power Supply_HOSPITAL</v>
      </c>
    </row>
    <row r="789" spans="1:6" x14ac:dyDescent="0.3">
      <c r="A789" s="2" t="s">
        <v>318</v>
      </c>
      <c r="B789" s="2" t="s">
        <v>191</v>
      </c>
      <c r="C789" s="2" t="s">
        <v>136</v>
      </c>
      <c r="D789" s="2" t="s">
        <v>102</v>
      </c>
      <c r="E789" s="2" t="str">
        <f t="shared" si="22"/>
        <v>Energy Star Uninterruptable Power Supply_Miscellaneous</v>
      </c>
      <c r="F789" s="2" t="str">
        <f t="shared" si="23"/>
        <v>ENERGY STAR Uninterruptable Power Supply_HOSPITAL</v>
      </c>
    </row>
    <row r="790" spans="1:6" x14ac:dyDescent="0.3">
      <c r="A790" s="2" t="s">
        <v>318</v>
      </c>
      <c r="B790" s="2" t="s">
        <v>256</v>
      </c>
      <c r="C790" s="2" t="s">
        <v>136</v>
      </c>
      <c r="D790" s="2" t="s">
        <v>102</v>
      </c>
      <c r="E790" s="2" t="str">
        <f t="shared" si="22"/>
        <v>Energy Star Uninterruptable Power Supply_Offices</v>
      </c>
      <c r="F790" s="2" t="str">
        <f t="shared" si="23"/>
        <v>ENERGY STAR Uninterruptable Power Supply_HOSPITAL</v>
      </c>
    </row>
    <row r="791" spans="1:6" x14ac:dyDescent="0.3">
      <c r="A791" s="2" t="s">
        <v>318</v>
      </c>
      <c r="B791" s="2" t="s">
        <v>257</v>
      </c>
      <c r="C791" s="2" t="s">
        <v>136</v>
      </c>
      <c r="D791" s="2" t="s">
        <v>102</v>
      </c>
      <c r="E791" s="2" t="str">
        <f t="shared" si="22"/>
        <v>Energy Star Uninterruptable Power Supply_Restaurants</v>
      </c>
      <c r="F791" s="2" t="str">
        <f t="shared" si="23"/>
        <v>ENERGY STAR Uninterruptable Power Supply_HOSPITAL</v>
      </c>
    </row>
    <row r="792" spans="1:6" x14ac:dyDescent="0.3">
      <c r="A792" s="2" t="s">
        <v>318</v>
      </c>
      <c r="B792" s="2" t="s">
        <v>258</v>
      </c>
      <c r="C792" s="2" t="s">
        <v>136</v>
      </c>
      <c r="D792" s="2" t="s">
        <v>102</v>
      </c>
      <c r="E792" s="2" t="str">
        <f t="shared" si="22"/>
        <v>Energy Star Uninterruptable Power Supply_Retail</v>
      </c>
      <c r="F792" s="2" t="str">
        <f t="shared" si="23"/>
        <v>ENERGY STAR Uninterruptable Power Supply_HOSPITAL</v>
      </c>
    </row>
    <row r="793" spans="1:6" x14ac:dyDescent="0.3">
      <c r="A793" s="2" t="s">
        <v>318</v>
      </c>
      <c r="B793" s="2" t="s">
        <v>259</v>
      </c>
      <c r="C793" s="2" t="s">
        <v>136</v>
      </c>
      <c r="D793" s="2" t="s">
        <v>102</v>
      </c>
      <c r="E793" s="2" t="str">
        <f t="shared" si="22"/>
        <v>Energy Star Uninterruptable Power Supply_Schools K-12</v>
      </c>
      <c r="F793" s="2" t="str">
        <f t="shared" si="23"/>
        <v>ENERGY STAR Uninterruptable Power Supply_HOSPITAL</v>
      </c>
    </row>
    <row r="794" spans="1:6" x14ac:dyDescent="0.3">
      <c r="A794" s="2" t="s">
        <v>318</v>
      </c>
      <c r="B794" s="2" t="s">
        <v>260</v>
      </c>
      <c r="C794" s="2" t="s">
        <v>136</v>
      </c>
      <c r="D794" s="2" t="s">
        <v>102</v>
      </c>
      <c r="E794" s="2" t="str">
        <f t="shared" si="22"/>
        <v>Energy Star Uninterruptable Power Supply_Warehouse</v>
      </c>
      <c r="F794" s="2" t="str">
        <f t="shared" si="23"/>
        <v>ENERGY STAR Uninterruptable Power Supply_HOSPITAL</v>
      </c>
    </row>
    <row r="795" spans="1:6" x14ac:dyDescent="0.3">
      <c r="A795" s="2" t="s">
        <v>319</v>
      </c>
      <c r="B795" s="2" t="s">
        <v>249</v>
      </c>
      <c r="C795" s="2" t="s">
        <v>63</v>
      </c>
      <c r="D795" s="2" t="s">
        <v>39</v>
      </c>
      <c r="E795" s="2" t="str">
        <f t="shared" si="22"/>
        <v>Server Virtualization_Assembly</v>
      </c>
      <c r="F795" s="2" t="str">
        <f t="shared" si="23"/>
        <v>Data Center - Energy efficient servers_OFFICE</v>
      </c>
    </row>
    <row r="796" spans="1:6" x14ac:dyDescent="0.3">
      <c r="A796" s="2" t="s">
        <v>319</v>
      </c>
      <c r="B796" s="2" t="s">
        <v>250</v>
      </c>
      <c r="C796" s="2" t="s">
        <v>63</v>
      </c>
      <c r="D796" s="2" t="s">
        <v>39</v>
      </c>
      <c r="E796" s="2" t="str">
        <f t="shared" si="22"/>
        <v>Server Virtualization_College and University</v>
      </c>
      <c r="F796" s="2" t="str">
        <f t="shared" si="23"/>
        <v>Data Center - Energy efficient servers_OFFICE</v>
      </c>
    </row>
    <row r="797" spans="1:6" x14ac:dyDescent="0.3">
      <c r="A797" s="2" t="s">
        <v>319</v>
      </c>
      <c r="B797" s="2" t="s">
        <v>251</v>
      </c>
      <c r="C797" s="2" t="s">
        <v>63</v>
      </c>
      <c r="D797" s="2" t="s">
        <v>39</v>
      </c>
      <c r="E797" s="2" t="str">
        <f t="shared" si="22"/>
        <v>Server Virtualization_Grocery</v>
      </c>
      <c r="F797" s="2" t="str">
        <f t="shared" si="23"/>
        <v>Data Center - Energy efficient servers_OFFICE</v>
      </c>
    </row>
    <row r="798" spans="1:6" x14ac:dyDescent="0.3">
      <c r="A798" s="2" t="s">
        <v>319</v>
      </c>
      <c r="B798" s="2" t="s">
        <v>252</v>
      </c>
      <c r="C798" s="2" t="s">
        <v>63</v>
      </c>
      <c r="D798" s="2" t="s">
        <v>39</v>
      </c>
      <c r="E798" s="2" t="str">
        <f t="shared" si="22"/>
        <v>Server Virtualization_Healthcare</v>
      </c>
      <c r="F798" s="2" t="str">
        <f t="shared" si="23"/>
        <v>Data Center - Energy efficient servers_OFFICE</v>
      </c>
    </row>
    <row r="799" spans="1:6" x14ac:dyDescent="0.3">
      <c r="A799" s="2" t="s">
        <v>319</v>
      </c>
      <c r="B799" s="2" t="s">
        <v>253</v>
      </c>
      <c r="C799" s="2" t="s">
        <v>63</v>
      </c>
      <c r="D799" s="2" t="s">
        <v>39</v>
      </c>
      <c r="E799" s="2" t="str">
        <f t="shared" si="22"/>
        <v>Server Virtualization_Hospitals</v>
      </c>
      <c r="F799" s="2" t="str">
        <f t="shared" si="23"/>
        <v>Data Center - Energy efficient servers_OFFICE</v>
      </c>
    </row>
    <row r="800" spans="1:6" x14ac:dyDescent="0.3">
      <c r="A800" s="2" t="s">
        <v>319</v>
      </c>
      <c r="B800" s="2" t="s">
        <v>254</v>
      </c>
      <c r="C800" s="2" t="s">
        <v>63</v>
      </c>
      <c r="D800" s="2" t="s">
        <v>39</v>
      </c>
      <c r="E800" s="2" t="str">
        <f t="shared" si="22"/>
        <v>Server Virtualization_Institutional</v>
      </c>
      <c r="F800" s="2" t="str">
        <f t="shared" si="23"/>
        <v>Data Center - Energy efficient servers_OFFICE</v>
      </c>
    </row>
    <row r="801" spans="1:6" x14ac:dyDescent="0.3">
      <c r="A801" s="2" t="s">
        <v>319</v>
      </c>
      <c r="B801" s="2" t="s">
        <v>255</v>
      </c>
      <c r="C801" s="2" t="s">
        <v>63</v>
      </c>
      <c r="D801" s="2" t="s">
        <v>39</v>
      </c>
      <c r="E801" s="2" t="str">
        <f t="shared" si="22"/>
        <v>Server Virtualization_Lodging/Hospitality</v>
      </c>
      <c r="F801" s="2" t="str">
        <f t="shared" si="23"/>
        <v>Data Center - Energy efficient servers_OFFICE</v>
      </c>
    </row>
    <row r="802" spans="1:6" x14ac:dyDescent="0.3">
      <c r="A802" s="2" t="s">
        <v>319</v>
      </c>
      <c r="B802" s="2" t="s">
        <v>191</v>
      </c>
      <c r="C802" s="2" t="s">
        <v>63</v>
      </c>
      <c r="D802" s="2" t="s">
        <v>39</v>
      </c>
      <c r="E802" s="2" t="str">
        <f t="shared" si="22"/>
        <v>Server Virtualization_Miscellaneous</v>
      </c>
      <c r="F802" s="2" t="str">
        <f t="shared" si="23"/>
        <v>Data Center - Energy efficient servers_OFFICE</v>
      </c>
    </row>
    <row r="803" spans="1:6" x14ac:dyDescent="0.3">
      <c r="A803" s="2" t="s">
        <v>319</v>
      </c>
      <c r="B803" s="2" t="s">
        <v>256</v>
      </c>
      <c r="C803" s="2" t="s">
        <v>63</v>
      </c>
      <c r="D803" s="2" t="s">
        <v>39</v>
      </c>
      <c r="E803" s="2" t="str">
        <f t="shared" si="22"/>
        <v>Server Virtualization_Offices</v>
      </c>
      <c r="F803" s="2" t="str">
        <f t="shared" si="23"/>
        <v>Data Center - Energy efficient servers_OFFICE</v>
      </c>
    </row>
    <row r="804" spans="1:6" x14ac:dyDescent="0.3">
      <c r="A804" s="2" t="s">
        <v>319</v>
      </c>
      <c r="B804" s="2" t="s">
        <v>257</v>
      </c>
      <c r="C804" s="2" t="s">
        <v>63</v>
      </c>
      <c r="D804" s="2" t="s">
        <v>39</v>
      </c>
      <c r="E804" s="2" t="str">
        <f t="shared" si="22"/>
        <v>Server Virtualization_Restaurants</v>
      </c>
      <c r="F804" s="2" t="str">
        <f t="shared" si="23"/>
        <v>Data Center - Energy efficient servers_OFFICE</v>
      </c>
    </row>
    <row r="805" spans="1:6" x14ac:dyDescent="0.3">
      <c r="A805" s="2" t="s">
        <v>319</v>
      </c>
      <c r="B805" s="2" t="s">
        <v>258</v>
      </c>
      <c r="C805" s="2" t="s">
        <v>63</v>
      </c>
      <c r="D805" s="2" t="s">
        <v>39</v>
      </c>
      <c r="E805" s="2" t="str">
        <f t="shared" si="22"/>
        <v>Server Virtualization_Retail</v>
      </c>
      <c r="F805" s="2" t="str">
        <f t="shared" si="23"/>
        <v>Data Center - Energy efficient servers_OFFICE</v>
      </c>
    </row>
    <row r="806" spans="1:6" x14ac:dyDescent="0.3">
      <c r="A806" s="2" t="s">
        <v>319</v>
      </c>
      <c r="B806" s="2" t="s">
        <v>259</v>
      </c>
      <c r="C806" s="2" t="s">
        <v>63</v>
      </c>
      <c r="D806" s="2" t="s">
        <v>39</v>
      </c>
      <c r="E806" s="2" t="str">
        <f t="shared" si="22"/>
        <v>Server Virtualization_Schools K-12</v>
      </c>
      <c r="F806" s="2" t="str">
        <f t="shared" si="23"/>
        <v>Data Center - Energy efficient servers_OFFICE</v>
      </c>
    </row>
    <row r="807" spans="1:6" x14ac:dyDescent="0.3">
      <c r="A807" s="2" t="s">
        <v>319</v>
      </c>
      <c r="B807" s="2" t="s">
        <v>260</v>
      </c>
      <c r="C807" s="2" t="s">
        <v>63</v>
      </c>
      <c r="D807" s="2" t="s">
        <v>39</v>
      </c>
      <c r="E807" s="2" t="str">
        <f t="shared" si="22"/>
        <v>Server Virtualization_Warehouse</v>
      </c>
      <c r="F807" s="2" t="str">
        <f t="shared" si="23"/>
        <v>Data Center - Energy efficient servers_OFFICE</v>
      </c>
    </row>
    <row r="808" spans="1:6" x14ac:dyDescent="0.3">
      <c r="A808" s="2" t="s">
        <v>320</v>
      </c>
      <c r="B808" s="2" t="s">
        <v>249</v>
      </c>
      <c r="C808" s="2" t="s">
        <v>92</v>
      </c>
      <c r="D808" s="2" t="s">
        <v>72</v>
      </c>
      <c r="E808" s="2" t="str">
        <f t="shared" si="22"/>
        <v>Energy Star Commercial Glass Door Freezer_Assembly</v>
      </c>
      <c r="F808" s="2" t="str">
        <f t="shared" si="23"/>
        <v>Glass or Acrylic Doors: low temperature case_GROCERY</v>
      </c>
    </row>
    <row r="809" spans="1:6" x14ac:dyDescent="0.3">
      <c r="A809" s="2" t="s">
        <v>320</v>
      </c>
      <c r="B809" s="2" t="s">
        <v>250</v>
      </c>
      <c r="C809" s="2" t="s">
        <v>92</v>
      </c>
      <c r="D809" s="2" t="s">
        <v>144</v>
      </c>
      <c r="E809" s="2" t="str">
        <f t="shared" si="22"/>
        <v>Energy Star Commercial Glass Door Freezer_College and University</v>
      </c>
      <c r="F809" s="2" t="str">
        <f t="shared" si="23"/>
        <v>Glass or Acrylic Doors: low temperature case_RESTAURANT</v>
      </c>
    </row>
    <row r="810" spans="1:6" x14ac:dyDescent="0.3">
      <c r="A810" s="2" t="s">
        <v>320</v>
      </c>
      <c r="B810" s="2" t="s">
        <v>251</v>
      </c>
      <c r="C810" s="2" t="s">
        <v>92</v>
      </c>
      <c r="D810" s="2" t="s">
        <v>72</v>
      </c>
      <c r="E810" s="2" t="str">
        <f t="shared" si="22"/>
        <v>Energy Star Commercial Glass Door Freezer_Grocery</v>
      </c>
      <c r="F810" s="2" t="str">
        <f t="shared" si="23"/>
        <v>Glass or Acrylic Doors: low temperature case_GROCERY</v>
      </c>
    </row>
    <row r="811" spans="1:6" x14ac:dyDescent="0.3">
      <c r="A811" s="2" t="s">
        <v>320</v>
      </c>
      <c r="B811" s="2" t="s">
        <v>252</v>
      </c>
      <c r="C811" s="2" t="s">
        <v>92</v>
      </c>
      <c r="D811" s="2" t="s">
        <v>144</v>
      </c>
      <c r="E811" s="2" t="str">
        <f t="shared" ref="E811:E874" si="24">A811&amp;"_"&amp;B811</f>
        <v>Energy Star Commercial Glass Door Freezer_Healthcare</v>
      </c>
      <c r="F811" s="2" t="str">
        <f t="shared" ref="F811:F874" si="25">C811&amp;"_"&amp;D811</f>
        <v>Glass or Acrylic Doors: low temperature case_RESTAURANT</v>
      </c>
    </row>
    <row r="812" spans="1:6" x14ac:dyDescent="0.3">
      <c r="A812" s="2" t="s">
        <v>320</v>
      </c>
      <c r="B812" s="2" t="s">
        <v>253</v>
      </c>
      <c r="C812" s="2" t="s">
        <v>92</v>
      </c>
      <c r="D812" s="2" t="s">
        <v>144</v>
      </c>
      <c r="E812" s="2" t="str">
        <f t="shared" si="24"/>
        <v>Energy Star Commercial Glass Door Freezer_Hospitals</v>
      </c>
      <c r="F812" s="2" t="str">
        <f t="shared" si="25"/>
        <v>Glass or Acrylic Doors: low temperature case_RESTAURANT</v>
      </c>
    </row>
    <row r="813" spans="1:6" x14ac:dyDescent="0.3">
      <c r="A813" s="2" t="s">
        <v>320</v>
      </c>
      <c r="B813" s="2" t="s">
        <v>254</v>
      </c>
      <c r="C813" s="2" t="s">
        <v>92</v>
      </c>
      <c r="D813" s="2" t="s">
        <v>72</v>
      </c>
      <c r="E813" s="2" t="str">
        <f t="shared" si="24"/>
        <v>Energy Star Commercial Glass Door Freezer_Institutional</v>
      </c>
      <c r="F813" s="2" t="str">
        <f t="shared" si="25"/>
        <v>Glass or Acrylic Doors: low temperature case_GROCERY</v>
      </c>
    </row>
    <row r="814" spans="1:6" x14ac:dyDescent="0.3">
      <c r="A814" s="2" t="s">
        <v>320</v>
      </c>
      <c r="B814" s="2" t="s">
        <v>255</v>
      </c>
      <c r="C814" s="2" t="s">
        <v>92</v>
      </c>
      <c r="D814" s="2" t="s">
        <v>144</v>
      </c>
      <c r="E814" s="2" t="str">
        <f t="shared" si="24"/>
        <v>Energy Star Commercial Glass Door Freezer_Lodging/Hospitality</v>
      </c>
      <c r="F814" s="2" t="str">
        <f t="shared" si="25"/>
        <v>Glass or Acrylic Doors: low temperature case_RESTAURANT</v>
      </c>
    </row>
    <row r="815" spans="1:6" x14ac:dyDescent="0.3">
      <c r="A815" s="2" t="s">
        <v>320</v>
      </c>
      <c r="B815" s="2" t="s">
        <v>191</v>
      </c>
      <c r="C815" s="2" t="s">
        <v>92</v>
      </c>
      <c r="D815" s="2" t="s">
        <v>72</v>
      </c>
      <c r="E815" s="2" t="str">
        <f t="shared" si="24"/>
        <v>Energy Star Commercial Glass Door Freezer_Miscellaneous</v>
      </c>
      <c r="F815" s="2" t="str">
        <f t="shared" si="25"/>
        <v>Glass or Acrylic Doors: low temperature case_GROCERY</v>
      </c>
    </row>
    <row r="816" spans="1:6" x14ac:dyDescent="0.3">
      <c r="A816" s="2" t="s">
        <v>320</v>
      </c>
      <c r="B816" s="2" t="s">
        <v>256</v>
      </c>
      <c r="C816" s="2" t="s">
        <v>92</v>
      </c>
      <c r="D816" s="2" t="s">
        <v>72</v>
      </c>
      <c r="E816" s="2" t="str">
        <f t="shared" si="24"/>
        <v>Energy Star Commercial Glass Door Freezer_Offices</v>
      </c>
      <c r="F816" s="2" t="str">
        <f t="shared" si="25"/>
        <v>Glass or Acrylic Doors: low temperature case_GROCERY</v>
      </c>
    </row>
    <row r="817" spans="1:6" x14ac:dyDescent="0.3">
      <c r="A817" s="2" t="s">
        <v>320</v>
      </c>
      <c r="B817" s="2" t="s">
        <v>257</v>
      </c>
      <c r="C817" s="2" t="s">
        <v>92</v>
      </c>
      <c r="D817" s="2" t="s">
        <v>144</v>
      </c>
      <c r="E817" s="2" t="str">
        <f t="shared" si="24"/>
        <v>Energy Star Commercial Glass Door Freezer_Restaurants</v>
      </c>
      <c r="F817" s="2" t="str">
        <f t="shared" si="25"/>
        <v>Glass or Acrylic Doors: low temperature case_RESTAURANT</v>
      </c>
    </row>
    <row r="818" spans="1:6" x14ac:dyDescent="0.3">
      <c r="A818" s="2" t="s">
        <v>320</v>
      </c>
      <c r="B818" s="2" t="s">
        <v>258</v>
      </c>
      <c r="C818" s="2" t="s">
        <v>92</v>
      </c>
      <c r="D818" s="2" t="s">
        <v>72</v>
      </c>
      <c r="E818" s="2" t="str">
        <f t="shared" si="24"/>
        <v>Energy Star Commercial Glass Door Freezer_Retail</v>
      </c>
      <c r="F818" s="2" t="str">
        <f t="shared" si="25"/>
        <v>Glass or Acrylic Doors: low temperature case_GROCERY</v>
      </c>
    </row>
    <row r="819" spans="1:6" x14ac:dyDescent="0.3">
      <c r="A819" s="2" t="s">
        <v>320</v>
      </c>
      <c r="B819" s="2" t="s">
        <v>259</v>
      </c>
      <c r="C819" s="2" t="s">
        <v>92</v>
      </c>
      <c r="D819" s="2" t="s">
        <v>144</v>
      </c>
      <c r="E819" s="2" t="str">
        <f t="shared" si="24"/>
        <v>Energy Star Commercial Glass Door Freezer_Schools K-12</v>
      </c>
      <c r="F819" s="2" t="str">
        <f t="shared" si="25"/>
        <v>Glass or Acrylic Doors: low temperature case_RESTAURANT</v>
      </c>
    </row>
    <row r="820" spans="1:6" x14ac:dyDescent="0.3">
      <c r="A820" s="2" t="s">
        <v>320</v>
      </c>
      <c r="B820" s="2" t="s">
        <v>260</v>
      </c>
      <c r="C820" s="2" t="s">
        <v>92</v>
      </c>
      <c r="D820" s="2" t="s">
        <v>72</v>
      </c>
      <c r="E820" s="2" t="str">
        <f t="shared" si="24"/>
        <v>Energy Star Commercial Glass Door Freezer_Warehouse</v>
      </c>
      <c r="F820" s="2" t="str">
        <f t="shared" si="25"/>
        <v>Glass or Acrylic Doors: low temperature case_GROCERY</v>
      </c>
    </row>
    <row r="821" spans="1:6" x14ac:dyDescent="0.3">
      <c r="A821" s="2" t="s">
        <v>321</v>
      </c>
      <c r="B821" s="2" t="s">
        <v>249</v>
      </c>
      <c r="C821" s="2" t="s">
        <v>92</v>
      </c>
      <c r="D821" s="2" t="s">
        <v>72</v>
      </c>
      <c r="E821" s="2" t="str">
        <f t="shared" si="24"/>
        <v>Energy Star Commercial Glass Door Refrigerator_Assembly</v>
      </c>
      <c r="F821" s="2" t="str">
        <f t="shared" si="25"/>
        <v>Glass or Acrylic Doors: low temperature case_GROCERY</v>
      </c>
    </row>
    <row r="822" spans="1:6" x14ac:dyDescent="0.3">
      <c r="A822" s="2" t="s">
        <v>321</v>
      </c>
      <c r="B822" s="2" t="s">
        <v>250</v>
      </c>
      <c r="C822" s="2" t="s">
        <v>92</v>
      </c>
      <c r="D822" s="2" t="s">
        <v>144</v>
      </c>
      <c r="E822" s="2" t="str">
        <f t="shared" si="24"/>
        <v>Energy Star Commercial Glass Door Refrigerator_College and University</v>
      </c>
      <c r="F822" s="2" t="str">
        <f t="shared" si="25"/>
        <v>Glass or Acrylic Doors: low temperature case_RESTAURANT</v>
      </c>
    </row>
    <row r="823" spans="1:6" x14ac:dyDescent="0.3">
      <c r="A823" s="2" t="s">
        <v>321</v>
      </c>
      <c r="B823" s="2" t="s">
        <v>251</v>
      </c>
      <c r="C823" s="2" t="s">
        <v>92</v>
      </c>
      <c r="D823" s="2" t="s">
        <v>72</v>
      </c>
      <c r="E823" s="2" t="str">
        <f t="shared" si="24"/>
        <v>Energy Star Commercial Glass Door Refrigerator_Grocery</v>
      </c>
      <c r="F823" s="2" t="str">
        <f t="shared" si="25"/>
        <v>Glass or Acrylic Doors: low temperature case_GROCERY</v>
      </c>
    </row>
    <row r="824" spans="1:6" x14ac:dyDescent="0.3">
      <c r="A824" s="2" t="s">
        <v>321</v>
      </c>
      <c r="B824" s="2" t="s">
        <v>252</v>
      </c>
      <c r="C824" s="2" t="s">
        <v>92</v>
      </c>
      <c r="D824" s="2" t="s">
        <v>144</v>
      </c>
      <c r="E824" s="2" t="str">
        <f t="shared" si="24"/>
        <v>Energy Star Commercial Glass Door Refrigerator_Healthcare</v>
      </c>
      <c r="F824" s="2" t="str">
        <f t="shared" si="25"/>
        <v>Glass or Acrylic Doors: low temperature case_RESTAURANT</v>
      </c>
    </row>
    <row r="825" spans="1:6" x14ac:dyDescent="0.3">
      <c r="A825" s="2" t="s">
        <v>321</v>
      </c>
      <c r="B825" s="2" t="s">
        <v>253</v>
      </c>
      <c r="C825" s="2" t="s">
        <v>92</v>
      </c>
      <c r="D825" s="2" t="s">
        <v>144</v>
      </c>
      <c r="E825" s="2" t="str">
        <f t="shared" si="24"/>
        <v>Energy Star Commercial Glass Door Refrigerator_Hospitals</v>
      </c>
      <c r="F825" s="2" t="str">
        <f t="shared" si="25"/>
        <v>Glass or Acrylic Doors: low temperature case_RESTAURANT</v>
      </c>
    </row>
    <row r="826" spans="1:6" x14ac:dyDescent="0.3">
      <c r="A826" s="2" t="s">
        <v>321</v>
      </c>
      <c r="B826" s="2" t="s">
        <v>254</v>
      </c>
      <c r="C826" s="2" t="s">
        <v>92</v>
      </c>
      <c r="D826" s="2" t="s">
        <v>72</v>
      </c>
      <c r="E826" s="2" t="str">
        <f t="shared" si="24"/>
        <v>Energy Star Commercial Glass Door Refrigerator_Institutional</v>
      </c>
      <c r="F826" s="2" t="str">
        <f t="shared" si="25"/>
        <v>Glass or Acrylic Doors: low temperature case_GROCERY</v>
      </c>
    </row>
    <row r="827" spans="1:6" x14ac:dyDescent="0.3">
      <c r="A827" s="2" t="s">
        <v>321</v>
      </c>
      <c r="B827" s="2" t="s">
        <v>255</v>
      </c>
      <c r="C827" s="2" t="s">
        <v>92</v>
      </c>
      <c r="D827" s="2" t="s">
        <v>144</v>
      </c>
      <c r="E827" s="2" t="str">
        <f t="shared" si="24"/>
        <v>Energy Star Commercial Glass Door Refrigerator_Lodging/Hospitality</v>
      </c>
      <c r="F827" s="2" t="str">
        <f t="shared" si="25"/>
        <v>Glass or Acrylic Doors: low temperature case_RESTAURANT</v>
      </c>
    </row>
    <row r="828" spans="1:6" x14ac:dyDescent="0.3">
      <c r="A828" s="2" t="s">
        <v>321</v>
      </c>
      <c r="B828" s="2" t="s">
        <v>191</v>
      </c>
      <c r="C828" s="2" t="s">
        <v>92</v>
      </c>
      <c r="D828" s="2" t="s">
        <v>72</v>
      </c>
      <c r="E828" s="2" t="str">
        <f t="shared" si="24"/>
        <v>Energy Star Commercial Glass Door Refrigerator_Miscellaneous</v>
      </c>
      <c r="F828" s="2" t="str">
        <f t="shared" si="25"/>
        <v>Glass or Acrylic Doors: low temperature case_GROCERY</v>
      </c>
    </row>
    <row r="829" spans="1:6" x14ac:dyDescent="0.3">
      <c r="A829" s="2" t="s">
        <v>321</v>
      </c>
      <c r="B829" s="2" t="s">
        <v>256</v>
      </c>
      <c r="C829" s="2" t="s">
        <v>92</v>
      </c>
      <c r="D829" s="2" t="s">
        <v>72</v>
      </c>
      <c r="E829" s="2" t="str">
        <f t="shared" si="24"/>
        <v>Energy Star Commercial Glass Door Refrigerator_Offices</v>
      </c>
      <c r="F829" s="2" t="str">
        <f t="shared" si="25"/>
        <v>Glass or Acrylic Doors: low temperature case_GROCERY</v>
      </c>
    </row>
    <row r="830" spans="1:6" x14ac:dyDescent="0.3">
      <c r="A830" s="2" t="s">
        <v>321</v>
      </c>
      <c r="B830" s="2" t="s">
        <v>257</v>
      </c>
      <c r="C830" s="2" t="s">
        <v>92</v>
      </c>
      <c r="D830" s="2" t="s">
        <v>144</v>
      </c>
      <c r="E830" s="2" t="str">
        <f t="shared" si="24"/>
        <v>Energy Star Commercial Glass Door Refrigerator_Restaurants</v>
      </c>
      <c r="F830" s="2" t="str">
        <f t="shared" si="25"/>
        <v>Glass or Acrylic Doors: low temperature case_RESTAURANT</v>
      </c>
    </row>
    <row r="831" spans="1:6" x14ac:dyDescent="0.3">
      <c r="A831" s="2" t="s">
        <v>321</v>
      </c>
      <c r="B831" s="2" t="s">
        <v>258</v>
      </c>
      <c r="C831" s="2" t="s">
        <v>92</v>
      </c>
      <c r="D831" s="2" t="s">
        <v>72</v>
      </c>
      <c r="E831" s="2" t="str">
        <f t="shared" si="24"/>
        <v>Energy Star Commercial Glass Door Refrigerator_Retail</v>
      </c>
      <c r="F831" s="2" t="str">
        <f t="shared" si="25"/>
        <v>Glass or Acrylic Doors: low temperature case_GROCERY</v>
      </c>
    </row>
    <row r="832" spans="1:6" x14ac:dyDescent="0.3">
      <c r="A832" s="2" t="s">
        <v>321</v>
      </c>
      <c r="B832" s="2" t="s">
        <v>259</v>
      </c>
      <c r="C832" s="2" t="s">
        <v>92</v>
      </c>
      <c r="D832" s="2" t="s">
        <v>144</v>
      </c>
      <c r="E832" s="2" t="str">
        <f t="shared" si="24"/>
        <v>Energy Star Commercial Glass Door Refrigerator_Schools K-12</v>
      </c>
      <c r="F832" s="2" t="str">
        <f t="shared" si="25"/>
        <v>Glass or Acrylic Doors: low temperature case_RESTAURANT</v>
      </c>
    </row>
    <row r="833" spans="1:6" x14ac:dyDescent="0.3">
      <c r="A833" s="2" t="s">
        <v>321</v>
      </c>
      <c r="B833" s="2" t="s">
        <v>260</v>
      </c>
      <c r="C833" s="2" t="s">
        <v>92</v>
      </c>
      <c r="D833" s="2" t="s">
        <v>72</v>
      </c>
      <c r="E833" s="2" t="str">
        <f t="shared" si="24"/>
        <v>Energy Star Commercial Glass Door Refrigerator_Warehouse</v>
      </c>
      <c r="F833" s="2" t="str">
        <f t="shared" si="25"/>
        <v>Glass or Acrylic Doors: low temperature case_GROCERY</v>
      </c>
    </row>
    <row r="834" spans="1:6" x14ac:dyDescent="0.3">
      <c r="A834" s="2" t="s">
        <v>322</v>
      </c>
      <c r="B834" s="2" t="s">
        <v>249</v>
      </c>
      <c r="C834" s="2" t="s">
        <v>81</v>
      </c>
      <c r="D834" s="2" t="s">
        <v>72</v>
      </c>
      <c r="E834" s="2" t="str">
        <f t="shared" si="24"/>
        <v>Energy Star Commercial Solid Door Freezer_Assembly</v>
      </c>
      <c r="F834" s="2" t="str">
        <f t="shared" si="25"/>
        <v>Commercial Solid Door Refrigerator &amp; Freezer (Energy Star)_GROCERY</v>
      </c>
    </row>
    <row r="835" spans="1:6" x14ac:dyDescent="0.3">
      <c r="A835" s="2" t="s">
        <v>322</v>
      </c>
      <c r="B835" s="2" t="s">
        <v>250</v>
      </c>
      <c r="C835" s="2" t="s">
        <v>81</v>
      </c>
      <c r="D835" s="2" t="s">
        <v>144</v>
      </c>
      <c r="E835" s="2" t="str">
        <f t="shared" si="24"/>
        <v>Energy Star Commercial Solid Door Freezer_College and University</v>
      </c>
      <c r="F835" s="2" t="str">
        <f t="shared" si="25"/>
        <v>Commercial Solid Door Refrigerator &amp; Freezer (Energy Star)_RESTAURANT</v>
      </c>
    </row>
    <row r="836" spans="1:6" x14ac:dyDescent="0.3">
      <c r="A836" s="2" t="s">
        <v>322</v>
      </c>
      <c r="B836" s="2" t="s">
        <v>251</v>
      </c>
      <c r="C836" s="2" t="s">
        <v>81</v>
      </c>
      <c r="D836" s="2" t="s">
        <v>72</v>
      </c>
      <c r="E836" s="2" t="str">
        <f t="shared" si="24"/>
        <v>Energy Star Commercial Solid Door Freezer_Grocery</v>
      </c>
      <c r="F836" s="2" t="str">
        <f t="shared" si="25"/>
        <v>Commercial Solid Door Refrigerator &amp; Freezer (Energy Star)_GROCERY</v>
      </c>
    </row>
    <row r="837" spans="1:6" x14ac:dyDescent="0.3">
      <c r="A837" s="2" t="s">
        <v>322</v>
      </c>
      <c r="B837" s="2" t="s">
        <v>252</v>
      </c>
      <c r="C837" s="2" t="s">
        <v>81</v>
      </c>
      <c r="D837" s="2" t="s">
        <v>144</v>
      </c>
      <c r="E837" s="2" t="str">
        <f t="shared" si="24"/>
        <v>Energy Star Commercial Solid Door Freezer_Healthcare</v>
      </c>
      <c r="F837" s="2" t="str">
        <f t="shared" si="25"/>
        <v>Commercial Solid Door Refrigerator &amp; Freezer (Energy Star)_RESTAURANT</v>
      </c>
    </row>
    <row r="838" spans="1:6" x14ac:dyDescent="0.3">
      <c r="A838" s="2" t="s">
        <v>322</v>
      </c>
      <c r="B838" s="2" t="s">
        <v>253</v>
      </c>
      <c r="C838" s="2" t="s">
        <v>81</v>
      </c>
      <c r="D838" s="2" t="s">
        <v>144</v>
      </c>
      <c r="E838" s="2" t="str">
        <f t="shared" si="24"/>
        <v>Energy Star Commercial Solid Door Freezer_Hospitals</v>
      </c>
      <c r="F838" s="2" t="str">
        <f t="shared" si="25"/>
        <v>Commercial Solid Door Refrigerator &amp; Freezer (Energy Star)_RESTAURANT</v>
      </c>
    </row>
    <row r="839" spans="1:6" x14ac:dyDescent="0.3">
      <c r="A839" s="2" t="s">
        <v>322</v>
      </c>
      <c r="B839" s="2" t="s">
        <v>254</v>
      </c>
      <c r="C839" s="2" t="s">
        <v>81</v>
      </c>
      <c r="D839" s="2" t="s">
        <v>72</v>
      </c>
      <c r="E839" s="2" t="str">
        <f t="shared" si="24"/>
        <v>Energy Star Commercial Solid Door Freezer_Institutional</v>
      </c>
      <c r="F839" s="2" t="str">
        <f t="shared" si="25"/>
        <v>Commercial Solid Door Refrigerator &amp; Freezer (Energy Star)_GROCERY</v>
      </c>
    </row>
    <row r="840" spans="1:6" x14ac:dyDescent="0.3">
      <c r="A840" s="2" t="s">
        <v>322</v>
      </c>
      <c r="B840" s="2" t="s">
        <v>255</v>
      </c>
      <c r="C840" s="2" t="s">
        <v>81</v>
      </c>
      <c r="D840" s="2" t="s">
        <v>144</v>
      </c>
      <c r="E840" s="2" t="str">
        <f t="shared" si="24"/>
        <v>Energy Star Commercial Solid Door Freezer_Lodging/Hospitality</v>
      </c>
      <c r="F840" s="2" t="str">
        <f t="shared" si="25"/>
        <v>Commercial Solid Door Refrigerator &amp; Freezer (Energy Star)_RESTAURANT</v>
      </c>
    </row>
    <row r="841" spans="1:6" x14ac:dyDescent="0.3">
      <c r="A841" s="2" t="s">
        <v>322</v>
      </c>
      <c r="B841" s="2" t="s">
        <v>191</v>
      </c>
      <c r="C841" s="2" t="s">
        <v>81</v>
      </c>
      <c r="D841" s="2" t="s">
        <v>72</v>
      </c>
      <c r="E841" s="2" t="str">
        <f t="shared" si="24"/>
        <v>Energy Star Commercial Solid Door Freezer_Miscellaneous</v>
      </c>
      <c r="F841" s="2" t="str">
        <f t="shared" si="25"/>
        <v>Commercial Solid Door Refrigerator &amp; Freezer (Energy Star)_GROCERY</v>
      </c>
    </row>
    <row r="842" spans="1:6" x14ac:dyDescent="0.3">
      <c r="A842" s="2" t="s">
        <v>322</v>
      </c>
      <c r="B842" s="2" t="s">
        <v>256</v>
      </c>
      <c r="C842" s="2" t="s">
        <v>81</v>
      </c>
      <c r="D842" s="2" t="s">
        <v>72</v>
      </c>
      <c r="E842" s="2" t="str">
        <f t="shared" si="24"/>
        <v>Energy Star Commercial Solid Door Freezer_Offices</v>
      </c>
      <c r="F842" s="2" t="str">
        <f t="shared" si="25"/>
        <v>Commercial Solid Door Refrigerator &amp; Freezer (Energy Star)_GROCERY</v>
      </c>
    </row>
    <row r="843" spans="1:6" x14ac:dyDescent="0.3">
      <c r="A843" s="2" t="s">
        <v>322</v>
      </c>
      <c r="B843" s="2" t="s">
        <v>257</v>
      </c>
      <c r="C843" s="2" t="s">
        <v>81</v>
      </c>
      <c r="D843" s="2" t="s">
        <v>144</v>
      </c>
      <c r="E843" s="2" t="str">
        <f t="shared" si="24"/>
        <v>Energy Star Commercial Solid Door Freezer_Restaurants</v>
      </c>
      <c r="F843" s="2" t="str">
        <f t="shared" si="25"/>
        <v>Commercial Solid Door Refrigerator &amp; Freezer (Energy Star)_RESTAURANT</v>
      </c>
    </row>
    <row r="844" spans="1:6" x14ac:dyDescent="0.3">
      <c r="A844" s="2" t="s">
        <v>322</v>
      </c>
      <c r="B844" s="2" t="s">
        <v>258</v>
      </c>
      <c r="C844" s="2" t="s">
        <v>81</v>
      </c>
      <c r="D844" s="2" t="s">
        <v>72</v>
      </c>
      <c r="E844" s="2" t="str">
        <f t="shared" si="24"/>
        <v>Energy Star Commercial Solid Door Freezer_Retail</v>
      </c>
      <c r="F844" s="2" t="str">
        <f t="shared" si="25"/>
        <v>Commercial Solid Door Refrigerator &amp; Freezer (Energy Star)_GROCERY</v>
      </c>
    </row>
    <row r="845" spans="1:6" x14ac:dyDescent="0.3">
      <c r="A845" s="2" t="s">
        <v>322</v>
      </c>
      <c r="B845" s="2" t="s">
        <v>259</v>
      </c>
      <c r="C845" s="2" t="s">
        <v>81</v>
      </c>
      <c r="D845" s="2" t="s">
        <v>144</v>
      </c>
      <c r="E845" s="2" t="str">
        <f t="shared" si="24"/>
        <v>Energy Star Commercial Solid Door Freezer_Schools K-12</v>
      </c>
      <c r="F845" s="2" t="str">
        <f t="shared" si="25"/>
        <v>Commercial Solid Door Refrigerator &amp; Freezer (Energy Star)_RESTAURANT</v>
      </c>
    </row>
    <row r="846" spans="1:6" x14ac:dyDescent="0.3">
      <c r="A846" s="2" t="s">
        <v>322</v>
      </c>
      <c r="B846" s="2" t="s">
        <v>260</v>
      </c>
      <c r="C846" s="2" t="s">
        <v>81</v>
      </c>
      <c r="D846" s="2" t="s">
        <v>72</v>
      </c>
      <c r="E846" s="2" t="str">
        <f t="shared" si="24"/>
        <v>Energy Star Commercial Solid Door Freezer_Warehouse</v>
      </c>
      <c r="F846" s="2" t="str">
        <f t="shared" si="25"/>
        <v>Commercial Solid Door Refrigerator &amp; Freezer (Energy Star)_GROCERY</v>
      </c>
    </row>
    <row r="847" spans="1:6" x14ac:dyDescent="0.3">
      <c r="A847" s="2" t="s">
        <v>323</v>
      </c>
      <c r="B847" s="2" t="s">
        <v>249</v>
      </c>
      <c r="C847" s="2" t="s">
        <v>81</v>
      </c>
      <c r="D847" s="2" t="s">
        <v>72</v>
      </c>
      <c r="E847" s="2" t="str">
        <f t="shared" si="24"/>
        <v>Energy Star Commercial Solid Door Refrigerator_Assembly</v>
      </c>
      <c r="F847" s="2" t="str">
        <f t="shared" si="25"/>
        <v>Commercial Solid Door Refrigerator &amp; Freezer (Energy Star)_GROCERY</v>
      </c>
    </row>
    <row r="848" spans="1:6" x14ac:dyDescent="0.3">
      <c r="A848" s="2" t="s">
        <v>323</v>
      </c>
      <c r="B848" s="2" t="s">
        <v>250</v>
      </c>
      <c r="C848" s="2" t="s">
        <v>81</v>
      </c>
      <c r="D848" s="2" t="s">
        <v>144</v>
      </c>
      <c r="E848" s="2" t="str">
        <f t="shared" si="24"/>
        <v>Energy Star Commercial Solid Door Refrigerator_College and University</v>
      </c>
      <c r="F848" s="2" t="str">
        <f t="shared" si="25"/>
        <v>Commercial Solid Door Refrigerator &amp; Freezer (Energy Star)_RESTAURANT</v>
      </c>
    </row>
    <row r="849" spans="1:6" x14ac:dyDescent="0.3">
      <c r="A849" s="2" t="s">
        <v>323</v>
      </c>
      <c r="B849" s="2" t="s">
        <v>251</v>
      </c>
      <c r="C849" s="2" t="s">
        <v>81</v>
      </c>
      <c r="D849" s="2" t="s">
        <v>72</v>
      </c>
      <c r="E849" s="2" t="str">
        <f t="shared" si="24"/>
        <v>Energy Star Commercial Solid Door Refrigerator_Grocery</v>
      </c>
      <c r="F849" s="2" t="str">
        <f t="shared" si="25"/>
        <v>Commercial Solid Door Refrigerator &amp; Freezer (Energy Star)_GROCERY</v>
      </c>
    </row>
    <row r="850" spans="1:6" x14ac:dyDescent="0.3">
      <c r="A850" s="2" t="s">
        <v>323</v>
      </c>
      <c r="B850" s="2" t="s">
        <v>252</v>
      </c>
      <c r="C850" s="2" t="s">
        <v>81</v>
      </c>
      <c r="D850" s="2" t="s">
        <v>144</v>
      </c>
      <c r="E850" s="2" t="str">
        <f t="shared" si="24"/>
        <v>Energy Star Commercial Solid Door Refrigerator_Healthcare</v>
      </c>
      <c r="F850" s="2" t="str">
        <f t="shared" si="25"/>
        <v>Commercial Solid Door Refrigerator &amp; Freezer (Energy Star)_RESTAURANT</v>
      </c>
    </row>
    <row r="851" spans="1:6" x14ac:dyDescent="0.3">
      <c r="A851" s="2" t="s">
        <v>323</v>
      </c>
      <c r="B851" s="2" t="s">
        <v>253</v>
      </c>
      <c r="C851" s="2" t="s">
        <v>81</v>
      </c>
      <c r="D851" s="2" t="s">
        <v>144</v>
      </c>
      <c r="E851" s="2" t="str">
        <f t="shared" si="24"/>
        <v>Energy Star Commercial Solid Door Refrigerator_Hospitals</v>
      </c>
      <c r="F851" s="2" t="str">
        <f t="shared" si="25"/>
        <v>Commercial Solid Door Refrigerator &amp; Freezer (Energy Star)_RESTAURANT</v>
      </c>
    </row>
    <row r="852" spans="1:6" x14ac:dyDescent="0.3">
      <c r="A852" s="2" t="s">
        <v>323</v>
      </c>
      <c r="B852" s="2" t="s">
        <v>254</v>
      </c>
      <c r="C852" s="2" t="s">
        <v>81</v>
      </c>
      <c r="D852" s="2" t="s">
        <v>72</v>
      </c>
      <c r="E852" s="2" t="str">
        <f t="shared" si="24"/>
        <v>Energy Star Commercial Solid Door Refrigerator_Institutional</v>
      </c>
      <c r="F852" s="2" t="str">
        <f t="shared" si="25"/>
        <v>Commercial Solid Door Refrigerator &amp; Freezer (Energy Star)_GROCERY</v>
      </c>
    </row>
    <row r="853" spans="1:6" x14ac:dyDescent="0.3">
      <c r="A853" s="2" t="s">
        <v>323</v>
      </c>
      <c r="B853" s="2" t="s">
        <v>255</v>
      </c>
      <c r="C853" s="2" t="s">
        <v>81</v>
      </c>
      <c r="D853" s="2" t="s">
        <v>144</v>
      </c>
      <c r="E853" s="2" t="str">
        <f t="shared" si="24"/>
        <v>Energy Star Commercial Solid Door Refrigerator_Lodging/Hospitality</v>
      </c>
      <c r="F853" s="2" t="str">
        <f t="shared" si="25"/>
        <v>Commercial Solid Door Refrigerator &amp; Freezer (Energy Star)_RESTAURANT</v>
      </c>
    </row>
    <row r="854" spans="1:6" x14ac:dyDescent="0.3">
      <c r="A854" s="2" t="s">
        <v>323</v>
      </c>
      <c r="B854" s="2" t="s">
        <v>191</v>
      </c>
      <c r="C854" s="2" t="s">
        <v>81</v>
      </c>
      <c r="D854" s="2" t="s">
        <v>72</v>
      </c>
      <c r="E854" s="2" t="str">
        <f t="shared" si="24"/>
        <v>Energy Star Commercial Solid Door Refrigerator_Miscellaneous</v>
      </c>
      <c r="F854" s="2" t="str">
        <f t="shared" si="25"/>
        <v>Commercial Solid Door Refrigerator &amp; Freezer (Energy Star)_GROCERY</v>
      </c>
    </row>
    <row r="855" spans="1:6" x14ac:dyDescent="0.3">
      <c r="A855" s="2" t="s">
        <v>323</v>
      </c>
      <c r="B855" s="2" t="s">
        <v>256</v>
      </c>
      <c r="C855" s="2" t="s">
        <v>81</v>
      </c>
      <c r="D855" s="2" t="s">
        <v>72</v>
      </c>
      <c r="E855" s="2" t="str">
        <f t="shared" si="24"/>
        <v>Energy Star Commercial Solid Door Refrigerator_Offices</v>
      </c>
      <c r="F855" s="2" t="str">
        <f t="shared" si="25"/>
        <v>Commercial Solid Door Refrigerator &amp; Freezer (Energy Star)_GROCERY</v>
      </c>
    </row>
    <row r="856" spans="1:6" x14ac:dyDescent="0.3">
      <c r="A856" s="2" t="s">
        <v>323</v>
      </c>
      <c r="B856" s="2" t="s">
        <v>257</v>
      </c>
      <c r="C856" s="2" t="s">
        <v>81</v>
      </c>
      <c r="D856" s="2" t="s">
        <v>144</v>
      </c>
      <c r="E856" s="2" t="str">
        <f t="shared" si="24"/>
        <v>Energy Star Commercial Solid Door Refrigerator_Restaurants</v>
      </c>
      <c r="F856" s="2" t="str">
        <f t="shared" si="25"/>
        <v>Commercial Solid Door Refrigerator &amp; Freezer (Energy Star)_RESTAURANT</v>
      </c>
    </row>
    <row r="857" spans="1:6" x14ac:dyDescent="0.3">
      <c r="A857" s="2" t="s">
        <v>323</v>
      </c>
      <c r="B857" s="2" t="s">
        <v>258</v>
      </c>
      <c r="C857" s="2" t="s">
        <v>81</v>
      </c>
      <c r="D857" s="2" t="s">
        <v>72</v>
      </c>
      <c r="E857" s="2" t="str">
        <f t="shared" si="24"/>
        <v>Energy Star Commercial Solid Door Refrigerator_Retail</v>
      </c>
      <c r="F857" s="2" t="str">
        <f t="shared" si="25"/>
        <v>Commercial Solid Door Refrigerator &amp; Freezer (Energy Star)_GROCERY</v>
      </c>
    </row>
    <row r="858" spans="1:6" x14ac:dyDescent="0.3">
      <c r="A858" s="2" t="s">
        <v>323</v>
      </c>
      <c r="B858" s="2" t="s">
        <v>259</v>
      </c>
      <c r="C858" s="2" t="s">
        <v>81</v>
      </c>
      <c r="D858" s="2" t="s">
        <v>144</v>
      </c>
      <c r="E858" s="2" t="str">
        <f t="shared" si="24"/>
        <v>Energy Star Commercial Solid Door Refrigerator_Schools K-12</v>
      </c>
      <c r="F858" s="2" t="str">
        <f t="shared" si="25"/>
        <v>Commercial Solid Door Refrigerator &amp; Freezer (Energy Star)_RESTAURANT</v>
      </c>
    </row>
    <row r="859" spans="1:6" x14ac:dyDescent="0.3">
      <c r="A859" s="2" t="s">
        <v>323</v>
      </c>
      <c r="B859" s="2" t="s">
        <v>260</v>
      </c>
      <c r="C859" s="2" t="s">
        <v>81</v>
      </c>
      <c r="D859" s="2" t="s">
        <v>72</v>
      </c>
      <c r="E859" s="2" t="str">
        <f t="shared" si="24"/>
        <v>Energy Star Commercial Solid Door Refrigerator_Warehouse</v>
      </c>
      <c r="F859" s="2" t="str">
        <f t="shared" si="25"/>
        <v>Commercial Solid Door Refrigerator &amp; Freezer (Energy Star)_GROCERY</v>
      </c>
    </row>
    <row r="860" spans="1:6" x14ac:dyDescent="0.3">
      <c r="A860" s="2" t="s">
        <v>324</v>
      </c>
      <c r="B860" s="2" t="s">
        <v>249</v>
      </c>
      <c r="C860" s="2" t="s">
        <v>192</v>
      </c>
      <c r="D860" s="2" t="s">
        <v>72</v>
      </c>
      <c r="E860" s="2" t="str">
        <f t="shared" si="24"/>
        <v>Energy Star Ice Maker_Assembly</v>
      </c>
      <c r="F860" s="2" t="str">
        <f t="shared" si="25"/>
        <v>High Efficiency Ice Makers - Energy Star_GROCERY</v>
      </c>
    </row>
    <row r="861" spans="1:6" x14ac:dyDescent="0.3">
      <c r="A861" s="2" t="s">
        <v>324</v>
      </c>
      <c r="B861" s="2" t="s">
        <v>250</v>
      </c>
      <c r="C861" s="2" t="s">
        <v>192</v>
      </c>
      <c r="D861" s="2" t="s">
        <v>144</v>
      </c>
      <c r="E861" s="2" t="str">
        <f t="shared" si="24"/>
        <v>Energy Star Ice Maker_College and University</v>
      </c>
      <c r="F861" s="2" t="str">
        <f t="shared" si="25"/>
        <v>High Efficiency Ice Makers - Energy Star_RESTAURANT</v>
      </c>
    </row>
    <row r="862" spans="1:6" x14ac:dyDescent="0.3">
      <c r="A862" s="2" t="s">
        <v>324</v>
      </c>
      <c r="B862" s="2" t="s">
        <v>251</v>
      </c>
      <c r="C862" s="2" t="s">
        <v>192</v>
      </c>
      <c r="D862" s="2" t="s">
        <v>72</v>
      </c>
      <c r="E862" s="2" t="str">
        <f t="shared" si="24"/>
        <v>Energy Star Ice Maker_Grocery</v>
      </c>
      <c r="F862" s="2" t="str">
        <f t="shared" si="25"/>
        <v>High Efficiency Ice Makers - Energy Star_GROCERY</v>
      </c>
    </row>
    <row r="863" spans="1:6" x14ac:dyDescent="0.3">
      <c r="A863" s="2" t="s">
        <v>324</v>
      </c>
      <c r="B863" s="2" t="s">
        <v>252</v>
      </c>
      <c r="C863" s="2" t="s">
        <v>192</v>
      </c>
      <c r="D863" s="2" t="s">
        <v>144</v>
      </c>
      <c r="E863" s="2" t="str">
        <f t="shared" si="24"/>
        <v>Energy Star Ice Maker_Healthcare</v>
      </c>
      <c r="F863" s="2" t="str">
        <f t="shared" si="25"/>
        <v>High Efficiency Ice Makers - Energy Star_RESTAURANT</v>
      </c>
    </row>
    <row r="864" spans="1:6" x14ac:dyDescent="0.3">
      <c r="A864" s="2" t="s">
        <v>324</v>
      </c>
      <c r="B864" s="2" t="s">
        <v>253</v>
      </c>
      <c r="C864" s="2" t="s">
        <v>192</v>
      </c>
      <c r="D864" s="2" t="s">
        <v>144</v>
      </c>
      <c r="E864" s="2" t="str">
        <f t="shared" si="24"/>
        <v>Energy Star Ice Maker_Hospitals</v>
      </c>
      <c r="F864" s="2" t="str">
        <f t="shared" si="25"/>
        <v>High Efficiency Ice Makers - Energy Star_RESTAURANT</v>
      </c>
    </row>
    <row r="865" spans="1:6" x14ac:dyDescent="0.3">
      <c r="A865" s="2" t="s">
        <v>324</v>
      </c>
      <c r="B865" s="2" t="s">
        <v>254</v>
      </c>
      <c r="C865" s="2" t="s">
        <v>192</v>
      </c>
      <c r="D865" s="2" t="s">
        <v>72</v>
      </c>
      <c r="E865" s="2" t="str">
        <f t="shared" si="24"/>
        <v>Energy Star Ice Maker_Institutional</v>
      </c>
      <c r="F865" s="2" t="str">
        <f t="shared" si="25"/>
        <v>High Efficiency Ice Makers - Energy Star_GROCERY</v>
      </c>
    </row>
    <row r="866" spans="1:6" x14ac:dyDescent="0.3">
      <c r="A866" s="2" t="s">
        <v>324</v>
      </c>
      <c r="B866" s="2" t="s">
        <v>255</v>
      </c>
      <c r="C866" s="2" t="s">
        <v>192</v>
      </c>
      <c r="D866" s="2" t="s">
        <v>144</v>
      </c>
      <c r="E866" s="2" t="str">
        <f t="shared" si="24"/>
        <v>Energy Star Ice Maker_Lodging/Hospitality</v>
      </c>
      <c r="F866" s="2" t="str">
        <f t="shared" si="25"/>
        <v>High Efficiency Ice Makers - Energy Star_RESTAURANT</v>
      </c>
    </row>
    <row r="867" spans="1:6" x14ac:dyDescent="0.3">
      <c r="A867" s="2" t="s">
        <v>324</v>
      </c>
      <c r="B867" s="2" t="s">
        <v>191</v>
      </c>
      <c r="C867" s="2" t="s">
        <v>192</v>
      </c>
      <c r="D867" s="2" t="s">
        <v>72</v>
      </c>
      <c r="E867" s="2" t="str">
        <f t="shared" si="24"/>
        <v>Energy Star Ice Maker_Miscellaneous</v>
      </c>
      <c r="F867" s="2" t="str">
        <f t="shared" si="25"/>
        <v>High Efficiency Ice Makers - Energy Star_GROCERY</v>
      </c>
    </row>
    <row r="868" spans="1:6" x14ac:dyDescent="0.3">
      <c r="A868" s="2" t="s">
        <v>324</v>
      </c>
      <c r="B868" s="2" t="s">
        <v>256</v>
      </c>
      <c r="C868" s="2" t="s">
        <v>192</v>
      </c>
      <c r="D868" s="2" t="s">
        <v>72</v>
      </c>
      <c r="E868" s="2" t="str">
        <f t="shared" si="24"/>
        <v>Energy Star Ice Maker_Offices</v>
      </c>
      <c r="F868" s="2" t="str">
        <f t="shared" si="25"/>
        <v>High Efficiency Ice Makers - Energy Star_GROCERY</v>
      </c>
    </row>
    <row r="869" spans="1:6" x14ac:dyDescent="0.3">
      <c r="A869" s="2" t="s">
        <v>324</v>
      </c>
      <c r="B869" s="2" t="s">
        <v>257</v>
      </c>
      <c r="C869" s="2" t="s">
        <v>192</v>
      </c>
      <c r="D869" s="2" t="s">
        <v>144</v>
      </c>
      <c r="E869" s="2" t="str">
        <f t="shared" si="24"/>
        <v>Energy Star Ice Maker_Restaurants</v>
      </c>
      <c r="F869" s="2" t="str">
        <f t="shared" si="25"/>
        <v>High Efficiency Ice Makers - Energy Star_RESTAURANT</v>
      </c>
    </row>
    <row r="870" spans="1:6" x14ac:dyDescent="0.3">
      <c r="A870" s="2" t="s">
        <v>324</v>
      </c>
      <c r="B870" s="2" t="s">
        <v>258</v>
      </c>
      <c r="C870" s="2" t="s">
        <v>192</v>
      </c>
      <c r="D870" s="2" t="s">
        <v>72</v>
      </c>
      <c r="E870" s="2" t="str">
        <f t="shared" si="24"/>
        <v>Energy Star Ice Maker_Retail</v>
      </c>
      <c r="F870" s="2" t="str">
        <f t="shared" si="25"/>
        <v>High Efficiency Ice Makers - Energy Star_GROCERY</v>
      </c>
    </row>
    <row r="871" spans="1:6" x14ac:dyDescent="0.3">
      <c r="A871" s="2" t="s">
        <v>324</v>
      </c>
      <c r="B871" s="2" t="s">
        <v>259</v>
      </c>
      <c r="C871" s="2" t="s">
        <v>192</v>
      </c>
      <c r="D871" s="2" t="s">
        <v>144</v>
      </c>
      <c r="E871" s="2" t="str">
        <f t="shared" si="24"/>
        <v>Energy Star Ice Maker_Schools K-12</v>
      </c>
      <c r="F871" s="2" t="str">
        <f t="shared" si="25"/>
        <v>High Efficiency Ice Makers - Energy Star_RESTAURANT</v>
      </c>
    </row>
    <row r="872" spans="1:6" x14ac:dyDescent="0.3">
      <c r="A872" s="2" t="s">
        <v>324</v>
      </c>
      <c r="B872" s="2" t="s">
        <v>260</v>
      </c>
      <c r="C872" s="2" t="s">
        <v>192</v>
      </c>
      <c r="D872" s="2" t="s">
        <v>72</v>
      </c>
      <c r="E872" s="2" t="str">
        <f t="shared" si="24"/>
        <v>Energy Star Ice Maker_Warehouse</v>
      </c>
      <c r="F872" s="2" t="str">
        <f t="shared" si="25"/>
        <v>High Efficiency Ice Makers - Energy Star_GROCERY</v>
      </c>
    </row>
    <row r="873" spans="1:6" x14ac:dyDescent="0.3">
      <c r="A873" s="2" t="s">
        <v>235</v>
      </c>
      <c r="B873" s="2" t="s">
        <v>249</v>
      </c>
      <c r="C873" s="2" t="s">
        <v>235</v>
      </c>
      <c r="D873" s="2" t="s">
        <v>57</v>
      </c>
      <c r="E873" s="2" t="str">
        <f t="shared" si="24"/>
        <v>Energy Star Refrigerator_Assembly</v>
      </c>
      <c r="F873" s="2" t="str">
        <f t="shared" si="25"/>
        <v>Energy Star Refrigerator_SMALL OFFICE</v>
      </c>
    </row>
    <row r="874" spans="1:6" x14ac:dyDescent="0.3">
      <c r="A874" s="2" t="s">
        <v>235</v>
      </c>
      <c r="B874" s="2" t="s">
        <v>250</v>
      </c>
      <c r="C874" s="2" t="s">
        <v>235</v>
      </c>
      <c r="D874" s="2" t="s">
        <v>57</v>
      </c>
      <c r="E874" s="2" t="str">
        <f t="shared" si="24"/>
        <v>Energy Star Refrigerator_College and University</v>
      </c>
      <c r="F874" s="2" t="str">
        <f t="shared" si="25"/>
        <v>Energy Star Refrigerator_SMALL OFFICE</v>
      </c>
    </row>
    <row r="875" spans="1:6" x14ac:dyDescent="0.3">
      <c r="A875" s="2" t="s">
        <v>235</v>
      </c>
      <c r="B875" s="2" t="s">
        <v>251</v>
      </c>
      <c r="C875" s="2" t="s">
        <v>235</v>
      </c>
      <c r="D875" s="2" t="s">
        <v>57</v>
      </c>
      <c r="E875" s="2" t="str">
        <f t="shared" ref="E875:E938" si="26">A875&amp;"_"&amp;B875</f>
        <v>Energy Star Refrigerator_Grocery</v>
      </c>
      <c r="F875" s="2" t="str">
        <f t="shared" ref="F875:F938" si="27">C875&amp;"_"&amp;D875</f>
        <v>Energy Star Refrigerator_SMALL OFFICE</v>
      </c>
    </row>
    <row r="876" spans="1:6" x14ac:dyDescent="0.3">
      <c r="A876" s="2" t="s">
        <v>235</v>
      </c>
      <c r="B876" s="2" t="s">
        <v>252</v>
      </c>
      <c r="C876" s="2" t="s">
        <v>235</v>
      </c>
      <c r="D876" s="2" t="s">
        <v>57</v>
      </c>
      <c r="E876" s="2" t="str">
        <f t="shared" si="26"/>
        <v>Energy Star Refrigerator_Healthcare</v>
      </c>
      <c r="F876" s="2" t="str">
        <f t="shared" si="27"/>
        <v>Energy Star Refrigerator_SMALL OFFICE</v>
      </c>
    </row>
    <row r="877" spans="1:6" x14ac:dyDescent="0.3">
      <c r="A877" s="2" t="s">
        <v>235</v>
      </c>
      <c r="B877" s="2" t="s">
        <v>253</v>
      </c>
      <c r="C877" s="2" t="s">
        <v>235</v>
      </c>
      <c r="D877" s="2" t="s">
        <v>57</v>
      </c>
      <c r="E877" s="2" t="str">
        <f t="shared" si="26"/>
        <v>Energy Star Refrigerator_Hospitals</v>
      </c>
      <c r="F877" s="2" t="str">
        <f t="shared" si="27"/>
        <v>Energy Star Refrigerator_SMALL OFFICE</v>
      </c>
    </row>
    <row r="878" spans="1:6" x14ac:dyDescent="0.3">
      <c r="A878" s="2" t="s">
        <v>235</v>
      </c>
      <c r="B878" s="2" t="s">
        <v>254</v>
      </c>
      <c r="C878" s="2" t="s">
        <v>235</v>
      </c>
      <c r="D878" s="2" t="s">
        <v>57</v>
      </c>
      <c r="E878" s="2" t="str">
        <f t="shared" si="26"/>
        <v>Energy Star Refrigerator_Institutional</v>
      </c>
      <c r="F878" s="2" t="str">
        <f t="shared" si="27"/>
        <v>Energy Star Refrigerator_SMALL OFFICE</v>
      </c>
    </row>
    <row r="879" spans="1:6" x14ac:dyDescent="0.3">
      <c r="A879" s="2" t="s">
        <v>235</v>
      </c>
      <c r="B879" s="2" t="s">
        <v>255</v>
      </c>
      <c r="C879" s="2" t="s">
        <v>235</v>
      </c>
      <c r="D879" s="2" t="s">
        <v>57</v>
      </c>
      <c r="E879" s="2" t="str">
        <f t="shared" si="26"/>
        <v>Energy Star Refrigerator_Lodging/Hospitality</v>
      </c>
      <c r="F879" s="2" t="str">
        <f t="shared" si="27"/>
        <v>Energy Star Refrigerator_SMALL OFFICE</v>
      </c>
    </row>
    <row r="880" spans="1:6" x14ac:dyDescent="0.3">
      <c r="A880" s="2" t="s">
        <v>235</v>
      </c>
      <c r="B880" s="2" t="s">
        <v>191</v>
      </c>
      <c r="C880" s="2" t="s">
        <v>235</v>
      </c>
      <c r="D880" s="2" t="s">
        <v>57</v>
      </c>
      <c r="E880" s="2" t="str">
        <f t="shared" si="26"/>
        <v>Energy Star Refrigerator_Miscellaneous</v>
      </c>
      <c r="F880" s="2" t="str">
        <f t="shared" si="27"/>
        <v>Energy Star Refrigerator_SMALL OFFICE</v>
      </c>
    </row>
    <row r="881" spans="1:6" x14ac:dyDescent="0.3">
      <c r="A881" s="2" t="s">
        <v>235</v>
      </c>
      <c r="B881" s="2" t="s">
        <v>256</v>
      </c>
      <c r="C881" s="2" t="s">
        <v>235</v>
      </c>
      <c r="D881" s="2" t="s">
        <v>57</v>
      </c>
      <c r="E881" s="2" t="str">
        <f t="shared" si="26"/>
        <v>Energy Star Refrigerator_Offices</v>
      </c>
      <c r="F881" s="2" t="str">
        <f t="shared" si="27"/>
        <v>Energy Star Refrigerator_SMALL OFFICE</v>
      </c>
    </row>
    <row r="882" spans="1:6" x14ac:dyDescent="0.3">
      <c r="A882" s="2" t="s">
        <v>235</v>
      </c>
      <c r="B882" s="2" t="s">
        <v>257</v>
      </c>
      <c r="C882" s="2" t="s">
        <v>235</v>
      </c>
      <c r="D882" s="2" t="s">
        <v>57</v>
      </c>
      <c r="E882" s="2" t="str">
        <f t="shared" si="26"/>
        <v>Energy Star Refrigerator_Restaurants</v>
      </c>
      <c r="F882" s="2" t="str">
        <f t="shared" si="27"/>
        <v>Energy Star Refrigerator_SMALL OFFICE</v>
      </c>
    </row>
    <row r="883" spans="1:6" x14ac:dyDescent="0.3">
      <c r="A883" s="2" t="s">
        <v>235</v>
      </c>
      <c r="B883" s="2" t="s">
        <v>258</v>
      </c>
      <c r="C883" s="2" t="s">
        <v>235</v>
      </c>
      <c r="D883" s="2" t="s">
        <v>57</v>
      </c>
      <c r="E883" s="2" t="str">
        <f t="shared" si="26"/>
        <v>Energy Star Refrigerator_Retail</v>
      </c>
      <c r="F883" s="2" t="str">
        <f t="shared" si="27"/>
        <v>Energy Star Refrigerator_SMALL OFFICE</v>
      </c>
    </row>
    <row r="884" spans="1:6" x14ac:dyDescent="0.3">
      <c r="A884" s="2" t="s">
        <v>235</v>
      </c>
      <c r="B884" s="2" t="s">
        <v>259</v>
      </c>
      <c r="C884" s="2" t="s">
        <v>235</v>
      </c>
      <c r="D884" s="2" t="s">
        <v>57</v>
      </c>
      <c r="E884" s="2" t="str">
        <f t="shared" si="26"/>
        <v>Energy Star Refrigerator_Schools K-12</v>
      </c>
      <c r="F884" s="2" t="str">
        <f t="shared" si="27"/>
        <v>Energy Star Refrigerator_SMALL OFFICE</v>
      </c>
    </row>
    <row r="885" spans="1:6" x14ac:dyDescent="0.3">
      <c r="A885" s="2" t="s">
        <v>235</v>
      </c>
      <c r="B885" s="2" t="s">
        <v>260</v>
      </c>
      <c r="C885" s="2" t="s">
        <v>235</v>
      </c>
      <c r="D885" s="2" t="s">
        <v>57</v>
      </c>
      <c r="E885" s="2" t="str">
        <f t="shared" si="26"/>
        <v>Energy Star Refrigerator_Warehouse</v>
      </c>
      <c r="F885" s="2" t="str">
        <f t="shared" si="27"/>
        <v>Energy Star Refrigerator_SMALL OFFICE</v>
      </c>
    </row>
    <row r="886" spans="1:6" x14ac:dyDescent="0.3">
      <c r="A886" s="2" t="s">
        <v>325</v>
      </c>
      <c r="B886" s="2" t="s">
        <v>249</v>
      </c>
      <c r="C886" s="2" t="s">
        <v>100</v>
      </c>
      <c r="D886" s="2" t="s">
        <v>72</v>
      </c>
      <c r="E886" s="2" t="str">
        <f t="shared" si="26"/>
        <v>Energy Star Vending Machine_Assembly</v>
      </c>
      <c r="F886" s="2" t="str">
        <f t="shared" si="27"/>
        <v>Refrigerated Beverage Vending Machine (Energy Star)_GROCERY</v>
      </c>
    </row>
    <row r="887" spans="1:6" x14ac:dyDescent="0.3">
      <c r="A887" s="2" t="s">
        <v>325</v>
      </c>
      <c r="B887" s="2" t="s">
        <v>250</v>
      </c>
      <c r="C887" s="2" t="s">
        <v>100</v>
      </c>
      <c r="D887" s="2" t="s">
        <v>144</v>
      </c>
      <c r="E887" s="2" t="str">
        <f t="shared" si="26"/>
        <v>Energy Star Vending Machine_College and University</v>
      </c>
      <c r="F887" s="2" t="str">
        <f t="shared" si="27"/>
        <v>Refrigerated Beverage Vending Machine (Energy Star)_RESTAURANT</v>
      </c>
    </row>
    <row r="888" spans="1:6" x14ac:dyDescent="0.3">
      <c r="A888" s="2" t="s">
        <v>325</v>
      </c>
      <c r="B888" s="2" t="s">
        <v>251</v>
      </c>
      <c r="C888" s="2" t="s">
        <v>100</v>
      </c>
      <c r="D888" s="2" t="s">
        <v>72</v>
      </c>
      <c r="E888" s="2" t="str">
        <f t="shared" si="26"/>
        <v>Energy Star Vending Machine_Grocery</v>
      </c>
      <c r="F888" s="2" t="str">
        <f t="shared" si="27"/>
        <v>Refrigerated Beverage Vending Machine (Energy Star)_GROCERY</v>
      </c>
    </row>
    <row r="889" spans="1:6" x14ac:dyDescent="0.3">
      <c r="A889" s="2" t="s">
        <v>325</v>
      </c>
      <c r="B889" s="2" t="s">
        <v>252</v>
      </c>
      <c r="C889" s="2" t="s">
        <v>100</v>
      </c>
      <c r="D889" s="2" t="s">
        <v>144</v>
      </c>
      <c r="E889" s="2" t="str">
        <f t="shared" si="26"/>
        <v>Energy Star Vending Machine_Healthcare</v>
      </c>
      <c r="F889" s="2" t="str">
        <f t="shared" si="27"/>
        <v>Refrigerated Beverage Vending Machine (Energy Star)_RESTAURANT</v>
      </c>
    </row>
    <row r="890" spans="1:6" x14ac:dyDescent="0.3">
      <c r="A890" s="2" t="s">
        <v>325</v>
      </c>
      <c r="B890" s="2" t="s">
        <v>253</v>
      </c>
      <c r="C890" s="2" t="s">
        <v>100</v>
      </c>
      <c r="D890" s="2" t="s">
        <v>144</v>
      </c>
      <c r="E890" s="2" t="str">
        <f t="shared" si="26"/>
        <v>Energy Star Vending Machine_Hospitals</v>
      </c>
      <c r="F890" s="2" t="str">
        <f t="shared" si="27"/>
        <v>Refrigerated Beverage Vending Machine (Energy Star)_RESTAURANT</v>
      </c>
    </row>
    <row r="891" spans="1:6" x14ac:dyDescent="0.3">
      <c r="A891" s="2" t="s">
        <v>325</v>
      </c>
      <c r="B891" s="2" t="s">
        <v>254</v>
      </c>
      <c r="C891" s="2" t="s">
        <v>100</v>
      </c>
      <c r="D891" s="2" t="s">
        <v>72</v>
      </c>
      <c r="E891" s="2" t="str">
        <f t="shared" si="26"/>
        <v>Energy Star Vending Machine_Institutional</v>
      </c>
      <c r="F891" s="2" t="str">
        <f t="shared" si="27"/>
        <v>Refrigerated Beverage Vending Machine (Energy Star)_GROCERY</v>
      </c>
    </row>
    <row r="892" spans="1:6" x14ac:dyDescent="0.3">
      <c r="A892" s="2" t="s">
        <v>325</v>
      </c>
      <c r="B892" s="2" t="s">
        <v>255</v>
      </c>
      <c r="C892" s="2" t="s">
        <v>100</v>
      </c>
      <c r="D892" s="2" t="s">
        <v>144</v>
      </c>
      <c r="E892" s="2" t="str">
        <f t="shared" si="26"/>
        <v>Energy Star Vending Machine_Lodging/Hospitality</v>
      </c>
      <c r="F892" s="2" t="str">
        <f t="shared" si="27"/>
        <v>Refrigerated Beverage Vending Machine (Energy Star)_RESTAURANT</v>
      </c>
    </row>
    <row r="893" spans="1:6" x14ac:dyDescent="0.3">
      <c r="A893" s="2" t="s">
        <v>325</v>
      </c>
      <c r="B893" s="2" t="s">
        <v>191</v>
      </c>
      <c r="C893" s="2" t="s">
        <v>100</v>
      </c>
      <c r="D893" s="2" t="s">
        <v>72</v>
      </c>
      <c r="E893" s="2" t="str">
        <f t="shared" si="26"/>
        <v>Energy Star Vending Machine_Miscellaneous</v>
      </c>
      <c r="F893" s="2" t="str">
        <f t="shared" si="27"/>
        <v>Refrigerated Beverage Vending Machine (Energy Star)_GROCERY</v>
      </c>
    </row>
    <row r="894" spans="1:6" x14ac:dyDescent="0.3">
      <c r="A894" s="2" t="s">
        <v>325</v>
      </c>
      <c r="B894" s="2" t="s">
        <v>256</v>
      </c>
      <c r="C894" s="2" t="s">
        <v>100</v>
      </c>
      <c r="D894" s="2" t="s">
        <v>72</v>
      </c>
      <c r="E894" s="2" t="str">
        <f t="shared" si="26"/>
        <v>Energy Star Vending Machine_Offices</v>
      </c>
      <c r="F894" s="2" t="str">
        <f t="shared" si="27"/>
        <v>Refrigerated Beverage Vending Machine (Energy Star)_GROCERY</v>
      </c>
    </row>
    <row r="895" spans="1:6" x14ac:dyDescent="0.3">
      <c r="A895" s="2" t="s">
        <v>325</v>
      </c>
      <c r="B895" s="2" t="s">
        <v>257</v>
      </c>
      <c r="C895" s="2" t="s">
        <v>100</v>
      </c>
      <c r="D895" s="2" t="s">
        <v>144</v>
      </c>
      <c r="E895" s="2" t="str">
        <f t="shared" si="26"/>
        <v>Energy Star Vending Machine_Restaurants</v>
      </c>
      <c r="F895" s="2" t="str">
        <f t="shared" si="27"/>
        <v>Refrigerated Beverage Vending Machine (Energy Star)_RESTAURANT</v>
      </c>
    </row>
    <row r="896" spans="1:6" x14ac:dyDescent="0.3">
      <c r="A896" s="2" t="s">
        <v>325</v>
      </c>
      <c r="B896" s="2" t="s">
        <v>258</v>
      </c>
      <c r="C896" s="2" t="s">
        <v>100</v>
      </c>
      <c r="D896" s="2" t="s">
        <v>72</v>
      </c>
      <c r="E896" s="2" t="str">
        <f t="shared" si="26"/>
        <v>Energy Star Vending Machine_Retail</v>
      </c>
      <c r="F896" s="2" t="str">
        <f t="shared" si="27"/>
        <v>Refrigerated Beverage Vending Machine (Energy Star)_GROCERY</v>
      </c>
    </row>
    <row r="897" spans="1:6" x14ac:dyDescent="0.3">
      <c r="A897" s="2" t="s">
        <v>325</v>
      </c>
      <c r="B897" s="2" t="s">
        <v>259</v>
      </c>
      <c r="C897" s="2" t="s">
        <v>100</v>
      </c>
      <c r="D897" s="2" t="s">
        <v>144</v>
      </c>
      <c r="E897" s="2" t="str">
        <f t="shared" si="26"/>
        <v>Energy Star Vending Machine_Schools K-12</v>
      </c>
      <c r="F897" s="2" t="str">
        <f t="shared" si="27"/>
        <v>Refrigerated Beverage Vending Machine (Energy Star)_RESTAURANT</v>
      </c>
    </row>
    <row r="898" spans="1:6" x14ac:dyDescent="0.3">
      <c r="A898" s="2" t="s">
        <v>325</v>
      </c>
      <c r="B898" s="2" t="s">
        <v>260</v>
      </c>
      <c r="C898" s="2" t="s">
        <v>100</v>
      </c>
      <c r="D898" s="2" t="s">
        <v>72</v>
      </c>
      <c r="E898" s="2" t="str">
        <f t="shared" si="26"/>
        <v>Energy Star Vending Machine_Warehouse</v>
      </c>
      <c r="F898" s="2" t="str">
        <f t="shared" si="27"/>
        <v>Refrigerated Beverage Vending Machine (Energy Star)_GROCERY</v>
      </c>
    </row>
    <row r="899" spans="1:6" x14ac:dyDescent="0.3">
      <c r="A899" s="2" t="s">
        <v>326</v>
      </c>
      <c r="B899" s="2" t="s">
        <v>249</v>
      </c>
      <c r="E899" s="2" t="str">
        <f t="shared" si="26"/>
        <v>Oversized Air Cooled Condenser_need algorithm_Assembly</v>
      </c>
      <c r="F899" s="2" t="str">
        <f t="shared" si="27"/>
        <v>_</v>
      </c>
    </row>
    <row r="900" spans="1:6" x14ac:dyDescent="0.3">
      <c r="A900" s="2" t="s">
        <v>326</v>
      </c>
      <c r="B900" s="2" t="s">
        <v>250</v>
      </c>
      <c r="E900" s="2" t="str">
        <f t="shared" si="26"/>
        <v>Oversized Air Cooled Condenser_need algorithm_College and University</v>
      </c>
      <c r="F900" s="2" t="str">
        <f t="shared" si="27"/>
        <v>_</v>
      </c>
    </row>
    <row r="901" spans="1:6" x14ac:dyDescent="0.3">
      <c r="A901" s="2" t="s">
        <v>326</v>
      </c>
      <c r="B901" s="2" t="s">
        <v>251</v>
      </c>
      <c r="E901" s="2" t="str">
        <f t="shared" si="26"/>
        <v>Oversized Air Cooled Condenser_need algorithm_Grocery</v>
      </c>
      <c r="F901" s="2" t="str">
        <f t="shared" si="27"/>
        <v>_</v>
      </c>
    </row>
    <row r="902" spans="1:6" x14ac:dyDescent="0.3">
      <c r="A902" s="2" t="s">
        <v>326</v>
      </c>
      <c r="B902" s="2" t="s">
        <v>252</v>
      </c>
      <c r="E902" s="2" t="str">
        <f t="shared" si="26"/>
        <v>Oversized Air Cooled Condenser_need algorithm_Healthcare</v>
      </c>
      <c r="F902" s="2" t="str">
        <f t="shared" si="27"/>
        <v>_</v>
      </c>
    </row>
    <row r="903" spans="1:6" x14ac:dyDescent="0.3">
      <c r="A903" s="2" t="s">
        <v>326</v>
      </c>
      <c r="B903" s="2" t="s">
        <v>253</v>
      </c>
      <c r="E903" s="2" t="str">
        <f t="shared" si="26"/>
        <v>Oversized Air Cooled Condenser_need algorithm_Hospitals</v>
      </c>
      <c r="F903" s="2" t="str">
        <f t="shared" si="27"/>
        <v>_</v>
      </c>
    </row>
    <row r="904" spans="1:6" x14ac:dyDescent="0.3">
      <c r="A904" s="2" t="s">
        <v>326</v>
      </c>
      <c r="B904" s="2" t="s">
        <v>254</v>
      </c>
      <c r="E904" s="2" t="str">
        <f t="shared" si="26"/>
        <v>Oversized Air Cooled Condenser_need algorithm_Institutional</v>
      </c>
      <c r="F904" s="2" t="str">
        <f t="shared" si="27"/>
        <v>_</v>
      </c>
    </row>
    <row r="905" spans="1:6" x14ac:dyDescent="0.3">
      <c r="A905" s="2" t="s">
        <v>326</v>
      </c>
      <c r="B905" s="2" t="s">
        <v>255</v>
      </c>
      <c r="E905" s="2" t="str">
        <f t="shared" si="26"/>
        <v>Oversized Air Cooled Condenser_need algorithm_Lodging/Hospitality</v>
      </c>
      <c r="F905" s="2" t="str">
        <f t="shared" si="27"/>
        <v>_</v>
      </c>
    </row>
    <row r="906" spans="1:6" x14ac:dyDescent="0.3">
      <c r="A906" s="2" t="s">
        <v>326</v>
      </c>
      <c r="B906" s="2" t="s">
        <v>191</v>
      </c>
      <c r="E906" s="2" t="str">
        <f t="shared" si="26"/>
        <v>Oversized Air Cooled Condenser_need algorithm_Miscellaneous</v>
      </c>
      <c r="F906" s="2" t="str">
        <f t="shared" si="27"/>
        <v>_</v>
      </c>
    </row>
    <row r="907" spans="1:6" x14ac:dyDescent="0.3">
      <c r="A907" s="2" t="s">
        <v>326</v>
      </c>
      <c r="B907" s="2" t="s">
        <v>256</v>
      </c>
      <c r="E907" s="2" t="str">
        <f t="shared" si="26"/>
        <v>Oversized Air Cooled Condenser_need algorithm_Offices</v>
      </c>
      <c r="F907" s="2" t="str">
        <f t="shared" si="27"/>
        <v>_</v>
      </c>
    </row>
    <row r="908" spans="1:6" x14ac:dyDescent="0.3">
      <c r="A908" s="2" t="s">
        <v>326</v>
      </c>
      <c r="B908" s="2" t="s">
        <v>257</v>
      </c>
      <c r="E908" s="2" t="str">
        <f t="shared" si="26"/>
        <v>Oversized Air Cooled Condenser_need algorithm_Restaurants</v>
      </c>
      <c r="F908" s="2" t="str">
        <f t="shared" si="27"/>
        <v>_</v>
      </c>
    </row>
    <row r="909" spans="1:6" x14ac:dyDescent="0.3">
      <c r="A909" s="2" t="s">
        <v>326</v>
      </c>
      <c r="B909" s="2" t="s">
        <v>258</v>
      </c>
      <c r="E909" s="2" t="str">
        <f t="shared" si="26"/>
        <v>Oversized Air Cooled Condenser_need algorithm_Retail</v>
      </c>
      <c r="F909" s="2" t="str">
        <f t="shared" si="27"/>
        <v>_</v>
      </c>
    </row>
    <row r="910" spans="1:6" x14ac:dyDescent="0.3">
      <c r="A910" s="2" t="s">
        <v>326</v>
      </c>
      <c r="B910" s="2" t="s">
        <v>259</v>
      </c>
      <c r="E910" s="2" t="str">
        <f t="shared" si="26"/>
        <v>Oversized Air Cooled Condenser_need algorithm_Schools K-12</v>
      </c>
      <c r="F910" s="2" t="str">
        <f t="shared" si="27"/>
        <v>_</v>
      </c>
    </row>
    <row r="911" spans="1:6" x14ac:dyDescent="0.3">
      <c r="A911" s="2" t="s">
        <v>326</v>
      </c>
      <c r="B911" s="2" t="s">
        <v>260</v>
      </c>
      <c r="E911" s="2" t="str">
        <f t="shared" si="26"/>
        <v>Oversized Air Cooled Condenser_need algorithm_Warehouse</v>
      </c>
      <c r="F911" s="2" t="str">
        <f t="shared" si="27"/>
        <v>_</v>
      </c>
    </row>
    <row r="912" spans="1:6" x14ac:dyDescent="0.3">
      <c r="A912" s="2" t="s">
        <v>327</v>
      </c>
      <c r="B912" s="2" t="s">
        <v>249</v>
      </c>
      <c r="C912" s="2" t="s">
        <v>84</v>
      </c>
      <c r="D912" s="2" t="s">
        <v>72</v>
      </c>
      <c r="E912" s="2" t="str">
        <f t="shared" si="26"/>
        <v>Refrigerated Display Case LED Lighting_Assembly</v>
      </c>
      <c r="F912" s="2" t="str">
        <f t="shared" si="27"/>
        <v>LED Refrigerated Case Door Lighting_GROCERY</v>
      </c>
    </row>
    <row r="913" spans="1:6" x14ac:dyDescent="0.3">
      <c r="A913" s="2" t="s">
        <v>327</v>
      </c>
      <c r="B913" s="2" t="s">
        <v>250</v>
      </c>
      <c r="C913" s="2" t="s">
        <v>84</v>
      </c>
      <c r="D913" s="2" t="s">
        <v>144</v>
      </c>
      <c r="E913" s="2" t="str">
        <f t="shared" si="26"/>
        <v>Refrigerated Display Case LED Lighting_College and University</v>
      </c>
      <c r="F913" s="2" t="str">
        <f t="shared" si="27"/>
        <v>LED Refrigerated Case Door Lighting_RESTAURANT</v>
      </c>
    </row>
    <row r="914" spans="1:6" x14ac:dyDescent="0.3">
      <c r="A914" s="2" t="s">
        <v>327</v>
      </c>
      <c r="B914" s="2" t="s">
        <v>251</v>
      </c>
      <c r="C914" s="2" t="s">
        <v>84</v>
      </c>
      <c r="D914" s="2" t="s">
        <v>72</v>
      </c>
      <c r="E914" s="2" t="str">
        <f t="shared" si="26"/>
        <v>Refrigerated Display Case LED Lighting_Grocery</v>
      </c>
      <c r="F914" s="2" t="str">
        <f t="shared" si="27"/>
        <v>LED Refrigerated Case Door Lighting_GROCERY</v>
      </c>
    </row>
    <row r="915" spans="1:6" x14ac:dyDescent="0.3">
      <c r="A915" s="2" t="s">
        <v>327</v>
      </c>
      <c r="B915" s="2" t="s">
        <v>252</v>
      </c>
      <c r="C915" s="2" t="s">
        <v>84</v>
      </c>
      <c r="D915" s="2" t="s">
        <v>144</v>
      </c>
      <c r="E915" s="2" t="str">
        <f t="shared" si="26"/>
        <v>Refrigerated Display Case LED Lighting_Healthcare</v>
      </c>
      <c r="F915" s="2" t="str">
        <f t="shared" si="27"/>
        <v>LED Refrigerated Case Door Lighting_RESTAURANT</v>
      </c>
    </row>
    <row r="916" spans="1:6" x14ac:dyDescent="0.3">
      <c r="A916" s="2" t="s">
        <v>327</v>
      </c>
      <c r="B916" s="2" t="s">
        <v>253</v>
      </c>
      <c r="C916" s="2" t="s">
        <v>84</v>
      </c>
      <c r="D916" s="2" t="s">
        <v>144</v>
      </c>
      <c r="E916" s="2" t="str">
        <f t="shared" si="26"/>
        <v>Refrigerated Display Case LED Lighting_Hospitals</v>
      </c>
      <c r="F916" s="2" t="str">
        <f t="shared" si="27"/>
        <v>LED Refrigerated Case Door Lighting_RESTAURANT</v>
      </c>
    </row>
    <row r="917" spans="1:6" x14ac:dyDescent="0.3">
      <c r="A917" s="2" t="s">
        <v>327</v>
      </c>
      <c r="B917" s="2" t="s">
        <v>254</v>
      </c>
      <c r="C917" s="2" t="s">
        <v>84</v>
      </c>
      <c r="D917" s="2" t="s">
        <v>72</v>
      </c>
      <c r="E917" s="2" t="str">
        <f t="shared" si="26"/>
        <v>Refrigerated Display Case LED Lighting_Institutional</v>
      </c>
      <c r="F917" s="2" t="str">
        <f t="shared" si="27"/>
        <v>LED Refrigerated Case Door Lighting_GROCERY</v>
      </c>
    </row>
    <row r="918" spans="1:6" x14ac:dyDescent="0.3">
      <c r="A918" s="2" t="s">
        <v>327</v>
      </c>
      <c r="B918" s="2" t="s">
        <v>255</v>
      </c>
      <c r="C918" s="2" t="s">
        <v>84</v>
      </c>
      <c r="D918" s="2" t="s">
        <v>144</v>
      </c>
      <c r="E918" s="2" t="str">
        <f t="shared" si="26"/>
        <v>Refrigerated Display Case LED Lighting_Lodging/Hospitality</v>
      </c>
      <c r="F918" s="2" t="str">
        <f t="shared" si="27"/>
        <v>LED Refrigerated Case Door Lighting_RESTAURANT</v>
      </c>
    </row>
    <row r="919" spans="1:6" x14ac:dyDescent="0.3">
      <c r="A919" s="2" t="s">
        <v>327</v>
      </c>
      <c r="B919" s="2" t="s">
        <v>191</v>
      </c>
      <c r="C919" s="2" t="s">
        <v>84</v>
      </c>
      <c r="D919" s="2" t="s">
        <v>72</v>
      </c>
      <c r="E919" s="2" t="str">
        <f t="shared" si="26"/>
        <v>Refrigerated Display Case LED Lighting_Miscellaneous</v>
      </c>
      <c r="F919" s="2" t="str">
        <f t="shared" si="27"/>
        <v>LED Refrigerated Case Door Lighting_GROCERY</v>
      </c>
    </row>
    <row r="920" spans="1:6" x14ac:dyDescent="0.3">
      <c r="A920" s="2" t="s">
        <v>327</v>
      </c>
      <c r="B920" s="2" t="s">
        <v>256</v>
      </c>
      <c r="C920" s="2" t="s">
        <v>84</v>
      </c>
      <c r="D920" s="2" t="s">
        <v>72</v>
      </c>
      <c r="E920" s="2" t="str">
        <f t="shared" si="26"/>
        <v>Refrigerated Display Case LED Lighting_Offices</v>
      </c>
      <c r="F920" s="2" t="str">
        <f t="shared" si="27"/>
        <v>LED Refrigerated Case Door Lighting_GROCERY</v>
      </c>
    </row>
    <row r="921" spans="1:6" x14ac:dyDescent="0.3">
      <c r="A921" s="2" t="s">
        <v>327</v>
      </c>
      <c r="B921" s="2" t="s">
        <v>257</v>
      </c>
      <c r="C921" s="2" t="s">
        <v>84</v>
      </c>
      <c r="D921" s="2" t="s">
        <v>144</v>
      </c>
      <c r="E921" s="2" t="str">
        <f t="shared" si="26"/>
        <v>Refrigerated Display Case LED Lighting_Restaurants</v>
      </c>
      <c r="F921" s="2" t="str">
        <f t="shared" si="27"/>
        <v>LED Refrigerated Case Door Lighting_RESTAURANT</v>
      </c>
    </row>
    <row r="922" spans="1:6" x14ac:dyDescent="0.3">
      <c r="A922" s="2" t="s">
        <v>327</v>
      </c>
      <c r="B922" s="2" t="s">
        <v>258</v>
      </c>
      <c r="C922" s="2" t="s">
        <v>84</v>
      </c>
      <c r="D922" s="2" t="s">
        <v>72</v>
      </c>
      <c r="E922" s="2" t="str">
        <f t="shared" si="26"/>
        <v>Refrigerated Display Case LED Lighting_Retail</v>
      </c>
      <c r="F922" s="2" t="str">
        <f t="shared" si="27"/>
        <v>LED Refrigerated Case Door Lighting_GROCERY</v>
      </c>
    </row>
    <row r="923" spans="1:6" x14ac:dyDescent="0.3">
      <c r="A923" s="2" t="s">
        <v>327</v>
      </c>
      <c r="B923" s="2" t="s">
        <v>259</v>
      </c>
      <c r="C923" s="2" t="s">
        <v>84</v>
      </c>
      <c r="D923" s="2" t="s">
        <v>144</v>
      </c>
      <c r="E923" s="2" t="str">
        <f t="shared" si="26"/>
        <v>Refrigerated Display Case LED Lighting_Schools K-12</v>
      </c>
      <c r="F923" s="2" t="str">
        <f t="shared" si="27"/>
        <v>LED Refrigerated Case Door Lighting_RESTAURANT</v>
      </c>
    </row>
    <row r="924" spans="1:6" x14ac:dyDescent="0.3">
      <c r="A924" s="2" t="s">
        <v>327</v>
      </c>
      <c r="B924" s="2" t="s">
        <v>260</v>
      </c>
      <c r="C924" s="2" t="s">
        <v>84</v>
      </c>
      <c r="D924" s="2" t="s">
        <v>72</v>
      </c>
      <c r="E924" s="2" t="str">
        <f t="shared" si="26"/>
        <v>Refrigerated Display Case LED Lighting_Warehouse</v>
      </c>
      <c r="F924" s="2" t="str">
        <f t="shared" si="27"/>
        <v>LED Refrigerated Case Door Lighting_GROCERY</v>
      </c>
    </row>
    <row r="925" spans="1:6" x14ac:dyDescent="0.3">
      <c r="A925" s="2" t="s">
        <v>328</v>
      </c>
      <c r="B925" s="2" t="s">
        <v>249</v>
      </c>
      <c r="C925" s="2" t="s">
        <v>85</v>
      </c>
      <c r="D925" s="2" t="s">
        <v>72</v>
      </c>
      <c r="E925" s="2" t="str">
        <f t="shared" si="26"/>
        <v>10HP Open Drip-Proof(ODP) Motor_Assembly</v>
      </c>
      <c r="F925" s="2" t="str">
        <f t="shared" si="27"/>
        <v>ECM Case Motors_GROCERY</v>
      </c>
    </row>
    <row r="926" spans="1:6" x14ac:dyDescent="0.3">
      <c r="A926" s="2" t="s">
        <v>328</v>
      </c>
      <c r="B926" s="2" t="s">
        <v>250</v>
      </c>
      <c r="C926" s="2" t="s">
        <v>85</v>
      </c>
      <c r="D926" s="2" t="s">
        <v>144</v>
      </c>
      <c r="E926" s="2" t="str">
        <f t="shared" si="26"/>
        <v>10HP Open Drip-Proof(ODP) Motor_College and University</v>
      </c>
      <c r="F926" s="2" t="str">
        <f t="shared" si="27"/>
        <v>ECM Case Motors_RESTAURANT</v>
      </c>
    </row>
    <row r="927" spans="1:6" x14ac:dyDescent="0.3">
      <c r="A927" s="2" t="s">
        <v>328</v>
      </c>
      <c r="B927" s="2" t="s">
        <v>251</v>
      </c>
      <c r="C927" s="2" t="s">
        <v>85</v>
      </c>
      <c r="D927" s="2" t="s">
        <v>72</v>
      </c>
      <c r="E927" s="2" t="str">
        <f t="shared" si="26"/>
        <v>10HP Open Drip-Proof(ODP) Motor_Grocery</v>
      </c>
      <c r="F927" s="2" t="str">
        <f t="shared" si="27"/>
        <v>ECM Case Motors_GROCERY</v>
      </c>
    </row>
    <row r="928" spans="1:6" x14ac:dyDescent="0.3">
      <c r="A928" s="2" t="s">
        <v>328</v>
      </c>
      <c r="B928" s="2" t="s">
        <v>252</v>
      </c>
      <c r="C928" s="2" t="s">
        <v>85</v>
      </c>
      <c r="D928" s="2" t="s">
        <v>144</v>
      </c>
      <c r="E928" s="2" t="str">
        <f t="shared" si="26"/>
        <v>10HP Open Drip-Proof(ODP) Motor_Healthcare</v>
      </c>
      <c r="F928" s="2" t="str">
        <f t="shared" si="27"/>
        <v>ECM Case Motors_RESTAURANT</v>
      </c>
    </row>
    <row r="929" spans="1:6" x14ac:dyDescent="0.3">
      <c r="A929" s="2" t="s">
        <v>328</v>
      </c>
      <c r="B929" s="2" t="s">
        <v>253</v>
      </c>
      <c r="C929" s="2" t="s">
        <v>85</v>
      </c>
      <c r="D929" s="2" t="s">
        <v>144</v>
      </c>
      <c r="E929" s="2" t="str">
        <f t="shared" si="26"/>
        <v>10HP Open Drip-Proof(ODP) Motor_Hospitals</v>
      </c>
      <c r="F929" s="2" t="str">
        <f t="shared" si="27"/>
        <v>ECM Case Motors_RESTAURANT</v>
      </c>
    </row>
    <row r="930" spans="1:6" x14ac:dyDescent="0.3">
      <c r="A930" s="2" t="s">
        <v>328</v>
      </c>
      <c r="B930" s="2" t="s">
        <v>254</v>
      </c>
      <c r="C930" s="2" t="s">
        <v>85</v>
      </c>
      <c r="D930" s="2" t="s">
        <v>72</v>
      </c>
      <c r="E930" s="2" t="str">
        <f t="shared" si="26"/>
        <v>10HP Open Drip-Proof(ODP) Motor_Institutional</v>
      </c>
      <c r="F930" s="2" t="str">
        <f t="shared" si="27"/>
        <v>ECM Case Motors_GROCERY</v>
      </c>
    </row>
    <row r="931" spans="1:6" x14ac:dyDescent="0.3">
      <c r="A931" s="2" t="s">
        <v>328</v>
      </c>
      <c r="B931" s="2" t="s">
        <v>255</v>
      </c>
      <c r="C931" s="2" t="s">
        <v>85</v>
      </c>
      <c r="D931" s="2" t="s">
        <v>144</v>
      </c>
      <c r="E931" s="2" t="str">
        <f t="shared" si="26"/>
        <v>10HP Open Drip-Proof(ODP) Motor_Lodging/Hospitality</v>
      </c>
      <c r="F931" s="2" t="str">
        <f t="shared" si="27"/>
        <v>ECM Case Motors_RESTAURANT</v>
      </c>
    </row>
    <row r="932" spans="1:6" x14ac:dyDescent="0.3">
      <c r="A932" s="2" t="s">
        <v>328</v>
      </c>
      <c r="B932" s="2" t="s">
        <v>191</v>
      </c>
      <c r="C932" s="2" t="s">
        <v>85</v>
      </c>
      <c r="D932" s="2" t="s">
        <v>72</v>
      </c>
      <c r="E932" s="2" t="str">
        <f t="shared" si="26"/>
        <v>10HP Open Drip-Proof(ODP) Motor_Miscellaneous</v>
      </c>
      <c r="F932" s="2" t="str">
        <f t="shared" si="27"/>
        <v>ECM Case Motors_GROCERY</v>
      </c>
    </row>
    <row r="933" spans="1:6" x14ac:dyDescent="0.3">
      <c r="A933" s="2" t="s">
        <v>328</v>
      </c>
      <c r="B933" s="2" t="s">
        <v>256</v>
      </c>
      <c r="C933" s="2" t="s">
        <v>85</v>
      </c>
      <c r="D933" s="2" t="s">
        <v>72</v>
      </c>
      <c r="E933" s="2" t="str">
        <f t="shared" si="26"/>
        <v>10HP Open Drip-Proof(ODP) Motor_Offices</v>
      </c>
      <c r="F933" s="2" t="str">
        <f t="shared" si="27"/>
        <v>ECM Case Motors_GROCERY</v>
      </c>
    </row>
    <row r="934" spans="1:6" x14ac:dyDescent="0.3">
      <c r="A934" s="2" t="s">
        <v>328</v>
      </c>
      <c r="B934" s="2" t="s">
        <v>257</v>
      </c>
      <c r="C934" s="2" t="s">
        <v>85</v>
      </c>
      <c r="D934" s="2" t="s">
        <v>144</v>
      </c>
      <c r="E934" s="2" t="str">
        <f t="shared" si="26"/>
        <v>10HP Open Drip-Proof(ODP) Motor_Restaurants</v>
      </c>
      <c r="F934" s="2" t="str">
        <f t="shared" si="27"/>
        <v>ECM Case Motors_RESTAURANT</v>
      </c>
    </row>
    <row r="935" spans="1:6" x14ac:dyDescent="0.3">
      <c r="A935" s="2" t="s">
        <v>328</v>
      </c>
      <c r="B935" s="2" t="s">
        <v>258</v>
      </c>
      <c r="C935" s="2" t="s">
        <v>85</v>
      </c>
      <c r="D935" s="2" t="s">
        <v>72</v>
      </c>
      <c r="E935" s="2" t="str">
        <f t="shared" si="26"/>
        <v>10HP Open Drip-Proof(ODP) Motor_Retail</v>
      </c>
      <c r="F935" s="2" t="str">
        <f t="shared" si="27"/>
        <v>ECM Case Motors_GROCERY</v>
      </c>
    </row>
    <row r="936" spans="1:6" x14ac:dyDescent="0.3">
      <c r="A936" s="2" t="s">
        <v>328</v>
      </c>
      <c r="B936" s="2" t="s">
        <v>259</v>
      </c>
      <c r="C936" s="2" t="s">
        <v>85</v>
      </c>
      <c r="D936" s="2" t="s">
        <v>144</v>
      </c>
      <c r="E936" s="2" t="str">
        <f t="shared" si="26"/>
        <v>10HP Open Drip-Proof(ODP) Motor_Schools K-12</v>
      </c>
      <c r="F936" s="2" t="str">
        <f t="shared" si="27"/>
        <v>ECM Case Motors_RESTAURANT</v>
      </c>
    </row>
    <row r="937" spans="1:6" x14ac:dyDescent="0.3">
      <c r="A937" s="2" t="s">
        <v>328</v>
      </c>
      <c r="B937" s="2" t="s">
        <v>260</v>
      </c>
      <c r="C937" s="2" t="s">
        <v>85</v>
      </c>
      <c r="D937" s="2" t="s">
        <v>72</v>
      </c>
      <c r="E937" s="2" t="str">
        <f t="shared" si="26"/>
        <v>10HP Open Drip-Proof(ODP) Motor_Warehouse</v>
      </c>
      <c r="F937" s="2" t="str">
        <f t="shared" si="27"/>
        <v>ECM Case Motors_GROCERY</v>
      </c>
    </row>
    <row r="938" spans="1:6" x14ac:dyDescent="0.3">
      <c r="A938" s="2" t="s">
        <v>329</v>
      </c>
      <c r="B938" s="2" t="s">
        <v>249</v>
      </c>
      <c r="C938" s="2" t="s">
        <v>91</v>
      </c>
      <c r="D938" s="2" t="s">
        <v>72</v>
      </c>
      <c r="E938" s="2" t="str">
        <f t="shared" si="26"/>
        <v>High Speed Fans_Assembly</v>
      </c>
      <c r="F938" s="2" t="str">
        <f t="shared" si="27"/>
        <v>Evaporator Fan ECMotor Controller on Walk-ins_GROCERY</v>
      </c>
    </row>
    <row r="939" spans="1:6" x14ac:dyDescent="0.3">
      <c r="A939" s="2" t="s">
        <v>329</v>
      </c>
      <c r="B939" s="2" t="s">
        <v>250</v>
      </c>
      <c r="C939" s="2" t="s">
        <v>91</v>
      </c>
      <c r="D939" s="2" t="s">
        <v>144</v>
      </c>
      <c r="E939" s="2" t="str">
        <f t="shared" ref="E939:E1002" si="28">A939&amp;"_"&amp;B939</f>
        <v>High Speed Fans_College and University</v>
      </c>
      <c r="F939" s="2" t="str">
        <f t="shared" ref="F939:F1002" si="29">C939&amp;"_"&amp;D939</f>
        <v>Evaporator Fan ECMotor Controller on Walk-ins_RESTAURANT</v>
      </c>
    </row>
    <row r="940" spans="1:6" x14ac:dyDescent="0.3">
      <c r="A940" s="2" t="s">
        <v>329</v>
      </c>
      <c r="B940" s="2" t="s">
        <v>251</v>
      </c>
      <c r="C940" s="2" t="s">
        <v>91</v>
      </c>
      <c r="D940" s="2" t="s">
        <v>72</v>
      </c>
      <c r="E940" s="2" t="str">
        <f t="shared" si="28"/>
        <v>High Speed Fans_Grocery</v>
      </c>
      <c r="F940" s="2" t="str">
        <f t="shared" si="29"/>
        <v>Evaporator Fan ECMotor Controller on Walk-ins_GROCERY</v>
      </c>
    </row>
    <row r="941" spans="1:6" x14ac:dyDescent="0.3">
      <c r="A941" s="2" t="s">
        <v>329</v>
      </c>
      <c r="B941" s="2" t="s">
        <v>252</v>
      </c>
      <c r="C941" s="2" t="s">
        <v>91</v>
      </c>
      <c r="D941" s="2" t="s">
        <v>144</v>
      </c>
      <c r="E941" s="2" t="str">
        <f t="shared" si="28"/>
        <v>High Speed Fans_Healthcare</v>
      </c>
      <c r="F941" s="2" t="str">
        <f t="shared" si="29"/>
        <v>Evaporator Fan ECMotor Controller on Walk-ins_RESTAURANT</v>
      </c>
    </row>
    <row r="942" spans="1:6" x14ac:dyDescent="0.3">
      <c r="A942" s="2" t="s">
        <v>329</v>
      </c>
      <c r="B942" s="2" t="s">
        <v>253</v>
      </c>
      <c r="C942" s="2" t="s">
        <v>91</v>
      </c>
      <c r="D942" s="2" t="s">
        <v>144</v>
      </c>
      <c r="E942" s="2" t="str">
        <f t="shared" si="28"/>
        <v>High Speed Fans_Hospitals</v>
      </c>
      <c r="F942" s="2" t="str">
        <f t="shared" si="29"/>
        <v>Evaporator Fan ECMotor Controller on Walk-ins_RESTAURANT</v>
      </c>
    </row>
    <row r="943" spans="1:6" x14ac:dyDescent="0.3">
      <c r="A943" s="2" t="s">
        <v>329</v>
      </c>
      <c r="B943" s="2" t="s">
        <v>254</v>
      </c>
      <c r="C943" s="2" t="s">
        <v>91</v>
      </c>
      <c r="D943" s="2" t="s">
        <v>72</v>
      </c>
      <c r="E943" s="2" t="str">
        <f t="shared" si="28"/>
        <v>High Speed Fans_Institutional</v>
      </c>
      <c r="F943" s="2" t="str">
        <f t="shared" si="29"/>
        <v>Evaporator Fan ECMotor Controller on Walk-ins_GROCERY</v>
      </c>
    </row>
    <row r="944" spans="1:6" x14ac:dyDescent="0.3">
      <c r="A944" s="2" t="s">
        <v>329</v>
      </c>
      <c r="B944" s="2" t="s">
        <v>255</v>
      </c>
      <c r="C944" s="2" t="s">
        <v>91</v>
      </c>
      <c r="D944" s="2" t="s">
        <v>144</v>
      </c>
      <c r="E944" s="2" t="str">
        <f t="shared" si="28"/>
        <v>High Speed Fans_Lodging/Hospitality</v>
      </c>
      <c r="F944" s="2" t="str">
        <f t="shared" si="29"/>
        <v>Evaporator Fan ECMotor Controller on Walk-ins_RESTAURANT</v>
      </c>
    </row>
    <row r="945" spans="1:6" x14ac:dyDescent="0.3">
      <c r="A945" s="2" t="s">
        <v>329</v>
      </c>
      <c r="B945" s="2" t="s">
        <v>191</v>
      </c>
      <c r="C945" s="2" t="s">
        <v>91</v>
      </c>
      <c r="D945" s="2" t="s">
        <v>72</v>
      </c>
      <c r="E945" s="2" t="str">
        <f t="shared" si="28"/>
        <v>High Speed Fans_Miscellaneous</v>
      </c>
      <c r="F945" s="2" t="str">
        <f t="shared" si="29"/>
        <v>Evaporator Fan ECMotor Controller on Walk-ins_GROCERY</v>
      </c>
    </row>
    <row r="946" spans="1:6" x14ac:dyDescent="0.3">
      <c r="A946" s="2" t="s">
        <v>329</v>
      </c>
      <c r="B946" s="2" t="s">
        <v>256</v>
      </c>
      <c r="C946" s="2" t="s">
        <v>91</v>
      </c>
      <c r="D946" s="2" t="s">
        <v>72</v>
      </c>
      <c r="E946" s="2" t="str">
        <f t="shared" si="28"/>
        <v>High Speed Fans_Offices</v>
      </c>
      <c r="F946" s="2" t="str">
        <f t="shared" si="29"/>
        <v>Evaporator Fan ECMotor Controller on Walk-ins_GROCERY</v>
      </c>
    </row>
    <row r="947" spans="1:6" x14ac:dyDescent="0.3">
      <c r="A947" s="2" t="s">
        <v>329</v>
      </c>
      <c r="B947" s="2" t="s">
        <v>257</v>
      </c>
      <c r="C947" s="2" t="s">
        <v>91</v>
      </c>
      <c r="D947" s="2" t="s">
        <v>144</v>
      </c>
      <c r="E947" s="2" t="str">
        <f t="shared" si="28"/>
        <v>High Speed Fans_Restaurants</v>
      </c>
      <c r="F947" s="2" t="str">
        <f t="shared" si="29"/>
        <v>Evaporator Fan ECMotor Controller on Walk-ins_RESTAURANT</v>
      </c>
    </row>
    <row r="948" spans="1:6" x14ac:dyDescent="0.3">
      <c r="A948" s="2" t="s">
        <v>329</v>
      </c>
      <c r="B948" s="2" t="s">
        <v>258</v>
      </c>
      <c r="C948" s="2" t="s">
        <v>91</v>
      </c>
      <c r="D948" s="2" t="s">
        <v>72</v>
      </c>
      <c r="E948" s="2" t="str">
        <f t="shared" si="28"/>
        <v>High Speed Fans_Retail</v>
      </c>
      <c r="F948" s="2" t="str">
        <f t="shared" si="29"/>
        <v>Evaporator Fan ECMotor Controller on Walk-ins_GROCERY</v>
      </c>
    </row>
    <row r="949" spans="1:6" x14ac:dyDescent="0.3">
      <c r="A949" s="2" t="s">
        <v>329</v>
      </c>
      <c r="B949" s="2" t="s">
        <v>259</v>
      </c>
      <c r="C949" s="2" t="s">
        <v>91</v>
      </c>
      <c r="D949" s="2" t="s">
        <v>144</v>
      </c>
      <c r="E949" s="2" t="str">
        <f t="shared" si="28"/>
        <v>High Speed Fans_Schools K-12</v>
      </c>
      <c r="F949" s="2" t="str">
        <f t="shared" si="29"/>
        <v>Evaporator Fan ECMotor Controller on Walk-ins_RESTAURANT</v>
      </c>
    </row>
    <row r="950" spans="1:6" x14ac:dyDescent="0.3">
      <c r="A950" s="2" t="s">
        <v>329</v>
      </c>
      <c r="B950" s="2" t="s">
        <v>260</v>
      </c>
      <c r="C950" s="2" t="s">
        <v>91</v>
      </c>
      <c r="D950" s="2" t="s">
        <v>72</v>
      </c>
      <c r="E950" s="2" t="str">
        <f t="shared" si="28"/>
        <v>High Speed Fans_Warehouse</v>
      </c>
      <c r="F950" s="2" t="str">
        <f t="shared" si="29"/>
        <v>Evaporator Fan ECMotor Controller on Walk-ins_GROCERY</v>
      </c>
    </row>
    <row r="951" spans="1:6" x14ac:dyDescent="0.3">
      <c r="A951" s="2" t="s">
        <v>330</v>
      </c>
      <c r="B951" s="2" t="s">
        <v>249</v>
      </c>
      <c r="C951" s="2" t="s">
        <v>152</v>
      </c>
      <c r="D951" s="2" t="s">
        <v>39</v>
      </c>
      <c r="E951" s="2" t="str">
        <f t="shared" si="28"/>
        <v>Drain Water Heat Recovery_Assembly</v>
      </c>
      <c r="F951" s="2" t="str">
        <f t="shared" si="29"/>
        <v>Drain Heat Exchanger_OFFICE</v>
      </c>
    </row>
    <row r="952" spans="1:6" x14ac:dyDescent="0.3">
      <c r="A952" s="2" t="s">
        <v>330</v>
      </c>
      <c r="B952" s="2" t="s">
        <v>250</v>
      </c>
      <c r="C952" s="2" t="s">
        <v>152</v>
      </c>
      <c r="D952" s="2" t="s">
        <v>102</v>
      </c>
      <c r="E952" s="2" t="str">
        <f t="shared" si="28"/>
        <v>Drain Water Heat Recovery_College and University</v>
      </c>
      <c r="F952" s="2" t="str">
        <f t="shared" si="29"/>
        <v>Drain Heat Exchanger_HOSPITAL</v>
      </c>
    </row>
    <row r="953" spans="1:6" x14ac:dyDescent="0.3">
      <c r="A953" s="2" t="s">
        <v>330</v>
      </c>
      <c r="B953" s="2" t="s">
        <v>251</v>
      </c>
      <c r="C953" s="2" t="s">
        <v>152</v>
      </c>
      <c r="D953" s="2" t="s">
        <v>56</v>
      </c>
      <c r="E953" s="2" t="str">
        <f t="shared" si="28"/>
        <v>Drain Water Heat Recovery_Grocery</v>
      </c>
      <c r="F953" s="2" t="str">
        <f t="shared" si="29"/>
        <v>Drain Heat Exchanger_LODGING</v>
      </c>
    </row>
    <row r="954" spans="1:6" x14ac:dyDescent="0.3">
      <c r="A954" s="2" t="s">
        <v>330</v>
      </c>
      <c r="B954" s="2" t="s">
        <v>252</v>
      </c>
      <c r="C954" s="2" t="s">
        <v>152</v>
      </c>
      <c r="D954" s="2" t="s">
        <v>39</v>
      </c>
      <c r="E954" s="2" t="str">
        <f t="shared" si="28"/>
        <v>Drain Water Heat Recovery_Healthcare</v>
      </c>
      <c r="F954" s="2" t="str">
        <f t="shared" si="29"/>
        <v>Drain Heat Exchanger_OFFICE</v>
      </c>
    </row>
    <row r="955" spans="1:6" x14ac:dyDescent="0.3">
      <c r="A955" s="2" t="s">
        <v>330</v>
      </c>
      <c r="B955" s="2" t="s">
        <v>253</v>
      </c>
      <c r="C955" s="2" t="s">
        <v>152</v>
      </c>
      <c r="D955" s="2" t="s">
        <v>102</v>
      </c>
      <c r="E955" s="2" t="str">
        <f t="shared" si="28"/>
        <v>Drain Water Heat Recovery_Hospitals</v>
      </c>
      <c r="F955" s="2" t="str">
        <f t="shared" si="29"/>
        <v>Drain Heat Exchanger_HOSPITAL</v>
      </c>
    </row>
    <row r="956" spans="1:6" x14ac:dyDescent="0.3">
      <c r="A956" s="2" t="s">
        <v>330</v>
      </c>
      <c r="B956" s="2" t="s">
        <v>254</v>
      </c>
      <c r="C956" s="2" t="s">
        <v>152</v>
      </c>
      <c r="D956" s="2" t="s">
        <v>39</v>
      </c>
      <c r="E956" s="2" t="str">
        <f t="shared" si="28"/>
        <v>Drain Water Heat Recovery_Institutional</v>
      </c>
      <c r="F956" s="2" t="str">
        <f t="shared" si="29"/>
        <v>Drain Heat Exchanger_OFFICE</v>
      </c>
    </row>
    <row r="957" spans="1:6" x14ac:dyDescent="0.3">
      <c r="A957" s="2" t="s">
        <v>330</v>
      </c>
      <c r="B957" s="2" t="s">
        <v>255</v>
      </c>
      <c r="C957" s="2" t="s">
        <v>152</v>
      </c>
      <c r="D957" s="2" t="s">
        <v>56</v>
      </c>
      <c r="E957" s="2" t="str">
        <f t="shared" si="28"/>
        <v>Drain Water Heat Recovery_Lodging/Hospitality</v>
      </c>
      <c r="F957" s="2" t="str">
        <f t="shared" si="29"/>
        <v>Drain Heat Exchanger_LODGING</v>
      </c>
    </row>
    <row r="958" spans="1:6" x14ac:dyDescent="0.3">
      <c r="A958" s="2" t="s">
        <v>330</v>
      </c>
      <c r="B958" s="2" t="s">
        <v>191</v>
      </c>
      <c r="C958" s="2" t="s">
        <v>152</v>
      </c>
      <c r="D958" s="2" t="s">
        <v>39</v>
      </c>
      <c r="E958" s="2" t="str">
        <f t="shared" si="28"/>
        <v>Drain Water Heat Recovery_Miscellaneous</v>
      </c>
      <c r="F958" s="2" t="str">
        <f t="shared" si="29"/>
        <v>Drain Heat Exchanger_OFFICE</v>
      </c>
    </row>
    <row r="959" spans="1:6" x14ac:dyDescent="0.3">
      <c r="A959" s="2" t="s">
        <v>330</v>
      </c>
      <c r="B959" s="2" t="s">
        <v>256</v>
      </c>
      <c r="C959" s="2" t="s">
        <v>152</v>
      </c>
      <c r="D959" s="2" t="s">
        <v>39</v>
      </c>
      <c r="E959" s="2" t="str">
        <f t="shared" si="28"/>
        <v>Drain Water Heat Recovery_Offices</v>
      </c>
      <c r="F959" s="2" t="str">
        <f t="shared" si="29"/>
        <v>Drain Heat Exchanger_OFFICE</v>
      </c>
    </row>
    <row r="960" spans="1:6" x14ac:dyDescent="0.3">
      <c r="A960" s="2" t="s">
        <v>330</v>
      </c>
      <c r="B960" s="2" t="s">
        <v>257</v>
      </c>
      <c r="C960" s="2" t="s">
        <v>152</v>
      </c>
      <c r="D960" s="2" t="s">
        <v>56</v>
      </c>
      <c r="E960" s="2" t="str">
        <f t="shared" si="28"/>
        <v>Drain Water Heat Recovery_Restaurants</v>
      </c>
      <c r="F960" s="2" t="str">
        <f t="shared" si="29"/>
        <v>Drain Heat Exchanger_LODGING</v>
      </c>
    </row>
    <row r="961" spans="1:6" x14ac:dyDescent="0.3">
      <c r="A961" s="2" t="s">
        <v>330</v>
      </c>
      <c r="B961" s="2" t="s">
        <v>258</v>
      </c>
      <c r="C961" s="2" t="s">
        <v>152</v>
      </c>
      <c r="D961" s="2" t="s">
        <v>56</v>
      </c>
      <c r="E961" s="2" t="str">
        <f t="shared" si="28"/>
        <v>Drain Water Heat Recovery_Retail</v>
      </c>
      <c r="F961" s="2" t="str">
        <f t="shared" si="29"/>
        <v>Drain Heat Exchanger_LODGING</v>
      </c>
    </row>
    <row r="962" spans="1:6" x14ac:dyDescent="0.3">
      <c r="A962" s="2" t="s">
        <v>330</v>
      </c>
      <c r="B962" s="2" t="s">
        <v>259</v>
      </c>
      <c r="C962" s="2" t="s">
        <v>152</v>
      </c>
      <c r="D962" s="2" t="s">
        <v>39</v>
      </c>
      <c r="E962" s="2" t="str">
        <f t="shared" si="28"/>
        <v>Drain Water Heat Recovery_Schools K-12</v>
      </c>
      <c r="F962" s="2" t="str">
        <f t="shared" si="29"/>
        <v>Drain Heat Exchanger_OFFICE</v>
      </c>
    </row>
    <row r="963" spans="1:6" x14ac:dyDescent="0.3">
      <c r="A963" s="2" t="s">
        <v>330</v>
      </c>
      <c r="B963" s="2" t="s">
        <v>260</v>
      </c>
      <c r="C963" s="2" t="s">
        <v>152</v>
      </c>
      <c r="D963" s="2" t="s">
        <v>39</v>
      </c>
      <c r="E963" s="2" t="str">
        <f t="shared" si="28"/>
        <v>Drain Water Heat Recovery_Warehouse</v>
      </c>
      <c r="F963" s="2" t="str">
        <f t="shared" si="29"/>
        <v>Drain Heat Exchanger_OFFICE</v>
      </c>
    </row>
    <row r="964" spans="1:6" x14ac:dyDescent="0.3">
      <c r="A964" s="2" t="s">
        <v>137</v>
      </c>
      <c r="B964" s="2" t="s">
        <v>249</v>
      </c>
      <c r="C964" s="2" t="s">
        <v>137</v>
      </c>
      <c r="D964" s="2" t="s">
        <v>39</v>
      </c>
      <c r="E964" s="2" t="str">
        <f t="shared" si="28"/>
        <v>Faucet Aerator_Assembly</v>
      </c>
      <c r="F964" s="2" t="str">
        <f t="shared" si="29"/>
        <v>Faucet Aerator_OFFICE</v>
      </c>
    </row>
    <row r="965" spans="1:6" x14ac:dyDescent="0.3">
      <c r="A965" s="2" t="s">
        <v>137</v>
      </c>
      <c r="B965" s="2" t="s">
        <v>250</v>
      </c>
      <c r="C965" s="2" t="s">
        <v>137</v>
      </c>
      <c r="D965" s="2" t="s">
        <v>102</v>
      </c>
      <c r="E965" s="2" t="str">
        <f t="shared" si="28"/>
        <v>Faucet Aerator_College and University</v>
      </c>
      <c r="F965" s="2" t="str">
        <f t="shared" si="29"/>
        <v>Faucet Aerator_HOSPITAL</v>
      </c>
    </row>
    <row r="966" spans="1:6" x14ac:dyDescent="0.3">
      <c r="A966" s="2" t="s">
        <v>137</v>
      </c>
      <c r="B966" s="2" t="s">
        <v>251</v>
      </c>
      <c r="C966" s="2" t="s">
        <v>137</v>
      </c>
      <c r="D966" s="2" t="s">
        <v>56</v>
      </c>
      <c r="E966" s="2" t="str">
        <f t="shared" si="28"/>
        <v>Faucet Aerator_Grocery</v>
      </c>
      <c r="F966" s="2" t="str">
        <f t="shared" si="29"/>
        <v>Faucet Aerator_LODGING</v>
      </c>
    </row>
    <row r="967" spans="1:6" x14ac:dyDescent="0.3">
      <c r="A967" s="2" t="s">
        <v>137</v>
      </c>
      <c r="B967" s="2" t="s">
        <v>252</v>
      </c>
      <c r="C967" s="2" t="s">
        <v>137</v>
      </c>
      <c r="D967" s="2" t="s">
        <v>39</v>
      </c>
      <c r="E967" s="2" t="str">
        <f t="shared" si="28"/>
        <v>Faucet Aerator_Healthcare</v>
      </c>
      <c r="F967" s="2" t="str">
        <f t="shared" si="29"/>
        <v>Faucet Aerator_OFFICE</v>
      </c>
    </row>
    <row r="968" spans="1:6" x14ac:dyDescent="0.3">
      <c r="A968" s="2" t="s">
        <v>137</v>
      </c>
      <c r="B968" s="2" t="s">
        <v>253</v>
      </c>
      <c r="C968" s="2" t="s">
        <v>137</v>
      </c>
      <c r="D968" s="2" t="s">
        <v>102</v>
      </c>
      <c r="E968" s="2" t="str">
        <f t="shared" si="28"/>
        <v>Faucet Aerator_Hospitals</v>
      </c>
      <c r="F968" s="2" t="str">
        <f t="shared" si="29"/>
        <v>Faucet Aerator_HOSPITAL</v>
      </c>
    </row>
    <row r="969" spans="1:6" x14ac:dyDescent="0.3">
      <c r="A969" s="2" t="s">
        <v>137</v>
      </c>
      <c r="B969" s="2" t="s">
        <v>254</v>
      </c>
      <c r="C969" s="2" t="s">
        <v>137</v>
      </c>
      <c r="D969" s="2" t="s">
        <v>39</v>
      </c>
      <c r="E969" s="2" t="str">
        <f t="shared" si="28"/>
        <v>Faucet Aerator_Institutional</v>
      </c>
      <c r="F969" s="2" t="str">
        <f t="shared" si="29"/>
        <v>Faucet Aerator_OFFICE</v>
      </c>
    </row>
    <row r="970" spans="1:6" x14ac:dyDescent="0.3">
      <c r="A970" s="2" t="s">
        <v>137</v>
      </c>
      <c r="B970" s="2" t="s">
        <v>255</v>
      </c>
      <c r="C970" s="2" t="s">
        <v>137</v>
      </c>
      <c r="D970" s="2" t="s">
        <v>56</v>
      </c>
      <c r="E970" s="2" t="str">
        <f t="shared" si="28"/>
        <v>Faucet Aerator_Lodging/Hospitality</v>
      </c>
      <c r="F970" s="2" t="str">
        <f t="shared" si="29"/>
        <v>Faucet Aerator_LODGING</v>
      </c>
    </row>
    <row r="971" spans="1:6" x14ac:dyDescent="0.3">
      <c r="A971" s="2" t="s">
        <v>137</v>
      </c>
      <c r="B971" s="2" t="s">
        <v>191</v>
      </c>
      <c r="C971" s="2" t="s">
        <v>137</v>
      </c>
      <c r="D971" s="2" t="s">
        <v>39</v>
      </c>
      <c r="E971" s="2" t="str">
        <f t="shared" si="28"/>
        <v>Faucet Aerator_Miscellaneous</v>
      </c>
      <c r="F971" s="2" t="str">
        <f t="shared" si="29"/>
        <v>Faucet Aerator_OFFICE</v>
      </c>
    </row>
    <row r="972" spans="1:6" x14ac:dyDescent="0.3">
      <c r="A972" s="2" t="s">
        <v>137</v>
      </c>
      <c r="B972" s="2" t="s">
        <v>256</v>
      </c>
      <c r="C972" s="2" t="s">
        <v>137</v>
      </c>
      <c r="D972" s="2" t="s">
        <v>39</v>
      </c>
      <c r="E972" s="2" t="str">
        <f t="shared" si="28"/>
        <v>Faucet Aerator_Offices</v>
      </c>
      <c r="F972" s="2" t="str">
        <f t="shared" si="29"/>
        <v>Faucet Aerator_OFFICE</v>
      </c>
    </row>
    <row r="973" spans="1:6" x14ac:dyDescent="0.3">
      <c r="A973" s="2" t="s">
        <v>137</v>
      </c>
      <c r="B973" s="2" t="s">
        <v>257</v>
      </c>
      <c r="C973" s="2" t="s">
        <v>137</v>
      </c>
      <c r="D973" s="2" t="s">
        <v>56</v>
      </c>
      <c r="E973" s="2" t="str">
        <f t="shared" si="28"/>
        <v>Faucet Aerator_Restaurants</v>
      </c>
      <c r="F973" s="2" t="str">
        <f t="shared" si="29"/>
        <v>Faucet Aerator_LODGING</v>
      </c>
    </row>
    <row r="974" spans="1:6" x14ac:dyDescent="0.3">
      <c r="A974" s="2" t="s">
        <v>137</v>
      </c>
      <c r="B974" s="2" t="s">
        <v>258</v>
      </c>
      <c r="C974" s="2" t="s">
        <v>137</v>
      </c>
      <c r="D974" s="2" t="s">
        <v>56</v>
      </c>
      <c r="E974" s="2" t="str">
        <f t="shared" si="28"/>
        <v>Faucet Aerator_Retail</v>
      </c>
      <c r="F974" s="2" t="str">
        <f t="shared" si="29"/>
        <v>Faucet Aerator_LODGING</v>
      </c>
    </row>
    <row r="975" spans="1:6" x14ac:dyDescent="0.3">
      <c r="A975" s="2" t="s">
        <v>137</v>
      </c>
      <c r="B975" s="2" t="s">
        <v>259</v>
      </c>
      <c r="C975" s="2" t="s">
        <v>137</v>
      </c>
      <c r="D975" s="2" t="s">
        <v>39</v>
      </c>
      <c r="E975" s="2" t="str">
        <f t="shared" si="28"/>
        <v>Faucet Aerator_Schools K-12</v>
      </c>
      <c r="F975" s="2" t="str">
        <f t="shared" si="29"/>
        <v>Faucet Aerator_OFFICE</v>
      </c>
    </row>
    <row r="976" spans="1:6" x14ac:dyDescent="0.3">
      <c r="A976" s="2" t="s">
        <v>137</v>
      </c>
      <c r="B976" s="2" t="s">
        <v>260</v>
      </c>
      <c r="C976" s="2" t="s">
        <v>137</v>
      </c>
      <c r="D976" s="2" t="s">
        <v>39</v>
      </c>
      <c r="E976" s="2" t="str">
        <f t="shared" si="28"/>
        <v>Faucet Aerator_Warehouse</v>
      </c>
      <c r="F976" s="2" t="str">
        <f t="shared" si="29"/>
        <v>Faucet Aerator_OFFICE</v>
      </c>
    </row>
    <row r="977" spans="1:6" x14ac:dyDescent="0.3">
      <c r="A977" s="2" t="s">
        <v>331</v>
      </c>
      <c r="B977" s="2" t="s">
        <v>249</v>
      </c>
      <c r="C977" s="2" t="s">
        <v>215</v>
      </c>
      <c r="D977" s="2" t="s">
        <v>39</v>
      </c>
      <c r="E977" s="2" t="str">
        <f t="shared" si="28"/>
        <v>Hot Water Circulation Pump Control_Assembly</v>
      </c>
      <c r="F977" s="2" t="str">
        <f t="shared" si="29"/>
        <v>Timer for recirculation pump_OFFICE</v>
      </c>
    </row>
    <row r="978" spans="1:6" x14ac:dyDescent="0.3">
      <c r="A978" s="2" t="s">
        <v>331</v>
      </c>
      <c r="B978" s="2" t="s">
        <v>250</v>
      </c>
      <c r="C978" s="2" t="s">
        <v>215</v>
      </c>
      <c r="D978" s="2" t="s">
        <v>102</v>
      </c>
      <c r="E978" s="2" t="str">
        <f t="shared" si="28"/>
        <v>Hot Water Circulation Pump Control_College and University</v>
      </c>
      <c r="F978" s="2" t="str">
        <f t="shared" si="29"/>
        <v>Timer for recirculation pump_HOSPITAL</v>
      </c>
    </row>
    <row r="979" spans="1:6" x14ac:dyDescent="0.3">
      <c r="A979" s="2" t="s">
        <v>331</v>
      </c>
      <c r="B979" s="2" t="s">
        <v>251</v>
      </c>
      <c r="C979" s="2" t="s">
        <v>215</v>
      </c>
      <c r="D979" s="2" t="s">
        <v>56</v>
      </c>
      <c r="E979" s="2" t="str">
        <f t="shared" si="28"/>
        <v>Hot Water Circulation Pump Control_Grocery</v>
      </c>
      <c r="F979" s="2" t="str">
        <f t="shared" si="29"/>
        <v>Timer for recirculation pump_LODGING</v>
      </c>
    </row>
    <row r="980" spans="1:6" x14ac:dyDescent="0.3">
      <c r="A980" s="2" t="s">
        <v>331</v>
      </c>
      <c r="B980" s="2" t="s">
        <v>252</v>
      </c>
      <c r="C980" s="2" t="s">
        <v>215</v>
      </c>
      <c r="D980" s="2" t="s">
        <v>39</v>
      </c>
      <c r="E980" s="2" t="str">
        <f t="shared" si="28"/>
        <v>Hot Water Circulation Pump Control_Healthcare</v>
      </c>
      <c r="F980" s="2" t="str">
        <f t="shared" si="29"/>
        <v>Timer for recirculation pump_OFFICE</v>
      </c>
    </row>
    <row r="981" spans="1:6" x14ac:dyDescent="0.3">
      <c r="A981" s="2" t="s">
        <v>331</v>
      </c>
      <c r="B981" s="2" t="s">
        <v>253</v>
      </c>
      <c r="C981" s="2" t="s">
        <v>215</v>
      </c>
      <c r="D981" s="2" t="s">
        <v>102</v>
      </c>
      <c r="E981" s="2" t="str">
        <f t="shared" si="28"/>
        <v>Hot Water Circulation Pump Control_Hospitals</v>
      </c>
      <c r="F981" s="2" t="str">
        <f t="shared" si="29"/>
        <v>Timer for recirculation pump_HOSPITAL</v>
      </c>
    </row>
    <row r="982" spans="1:6" x14ac:dyDescent="0.3">
      <c r="A982" s="2" t="s">
        <v>331</v>
      </c>
      <c r="B982" s="2" t="s">
        <v>254</v>
      </c>
      <c r="C982" s="2" t="s">
        <v>215</v>
      </c>
      <c r="D982" s="2" t="s">
        <v>39</v>
      </c>
      <c r="E982" s="2" t="str">
        <f t="shared" si="28"/>
        <v>Hot Water Circulation Pump Control_Institutional</v>
      </c>
      <c r="F982" s="2" t="str">
        <f t="shared" si="29"/>
        <v>Timer for recirculation pump_OFFICE</v>
      </c>
    </row>
    <row r="983" spans="1:6" x14ac:dyDescent="0.3">
      <c r="A983" s="2" t="s">
        <v>331</v>
      </c>
      <c r="B983" s="2" t="s">
        <v>255</v>
      </c>
      <c r="C983" s="2" t="s">
        <v>215</v>
      </c>
      <c r="D983" s="2" t="s">
        <v>56</v>
      </c>
      <c r="E983" s="2" t="str">
        <f t="shared" si="28"/>
        <v>Hot Water Circulation Pump Control_Lodging/Hospitality</v>
      </c>
      <c r="F983" s="2" t="str">
        <f t="shared" si="29"/>
        <v>Timer for recirculation pump_LODGING</v>
      </c>
    </row>
    <row r="984" spans="1:6" x14ac:dyDescent="0.3">
      <c r="A984" s="2" t="s">
        <v>331</v>
      </c>
      <c r="B984" s="2" t="s">
        <v>191</v>
      </c>
      <c r="C984" s="2" t="s">
        <v>215</v>
      </c>
      <c r="D984" s="2" t="s">
        <v>39</v>
      </c>
      <c r="E984" s="2" t="str">
        <f t="shared" si="28"/>
        <v>Hot Water Circulation Pump Control_Miscellaneous</v>
      </c>
      <c r="F984" s="2" t="str">
        <f t="shared" si="29"/>
        <v>Timer for recirculation pump_OFFICE</v>
      </c>
    </row>
    <row r="985" spans="1:6" x14ac:dyDescent="0.3">
      <c r="A985" s="2" t="s">
        <v>331</v>
      </c>
      <c r="B985" s="2" t="s">
        <v>256</v>
      </c>
      <c r="C985" s="2" t="s">
        <v>215</v>
      </c>
      <c r="D985" s="2" t="s">
        <v>39</v>
      </c>
      <c r="E985" s="2" t="str">
        <f t="shared" si="28"/>
        <v>Hot Water Circulation Pump Control_Offices</v>
      </c>
      <c r="F985" s="2" t="str">
        <f t="shared" si="29"/>
        <v>Timer for recirculation pump_OFFICE</v>
      </c>
    </row>
    <row r="986" spans="1:6" x14ac:dyDescent="0.3">
      <c r="A986" s="2" t="s">
        <v>331</v>
      </c>
      <c r="B986" s="2" t="s">
        <v>257</v>
      </c>
      <c r="C986" s="2" t="s">
        <v>215</v>
      </c>
      <c r="D986" s="2" t="s">
        <v>56</v>
      </c>
      <c r="E986" s="2" t="str">
        <f t="shared" si="28"/>
        <v>Hot Water Circulation Pump Control_Restaurants</v>
      </c>
      <c r="F986" s="2" t="str">
        <f t="shared" si="29"/>
        <v>Timer for recirculation pump_LODGING</v>
      </c>
    </row>
    <row r="987" spans="1:6" x14ac:dyDescent="0.3">
      <c r="A987" s="2" t="s">
        <v>331</v>
      </c>
      <c r="B987" s="2" t="s">
        <v>258</v>
      </c>
      <c r="C987" s="2" t="s">
        <v>215</v>
      </c>
      <c r="D987" s="2" t="s">
        <v>56</v>
      </c>
      <c r="E987" s="2" t="str">
        <f t="shared" si="28"/>
        <v>Hot Water Circulation Pump Control_Retail</v>
      </c>
      <c r="F987" s="2" t="str">
        <f t="shared" si="29"/>
        <v>Timer for recirculation pump_LODGING</v>
      </c>
    </row>
    <row r="988" spans="1:6" x14ac:dyDescent="0.3">
      <c r="A988" s="2" t="s">
        <v>331</v>
      </c>
      <c r="B988" s="2" t="s">
        <v>259</v>
      </c>
      <c r="C988" s="2" t="s">
        <v>215</v>
      </c>
      <c r="D988" s="2" t="s">
        <v>39</v>
      </c>
      <c r="E988" s="2" t="str">
        <f t="shared" si="28"/>
        <v>Hot Water Circulation Pump Control_Schools K-12</v>
      </c>
      <c r="F988" s="2" t="str">
        <f t="shared" si="29"/>
        <v>Timer for recirculation pump_OFFICE</v>
      </c>
    </row>
    <row r="989" spans="1:6" x14ac:dyDescent="0.3">
      <c r="A989" s="2" t="s">
        <v>331</v>
      </c>
      <c r="B989" s="2" t="s">
        <v>260</v>
      </c>
      <c r="C989" s="2" t="s">
        <v>215</v>
      </c>
      <c r="D989" s="2" t="s">
        <v>39</v>
      </c>
      <c r="E989" s="2" t="str">
        <f t="shared" si="28"/>
        <v>Hot Water Circulation Pump Control_Warehouse</v>
      </c>
      <c r="F989" s="2" t="str">
        <f t="shared" si="29"/>
        <v>Timer for recirculation pump_OFFICE</v>
      </c>
    </row>
    <row r="990" spans="1:6" x14ac:dyDescent="0.3">
      <c r="A990" s="2" t="s">
        <v>332</v>
      </c>
      <c r="B990" s="2" t="s">
        <v>249</v>
      </c>
      <c r="C990" s="2" t="s">
        <v>141</v>
      </c>
      <c r="D990" s="2" t="s">
        <v>39</v>
      </c>
      <c r="E990" s="2" t="str">
        <f t="shared" si="28"/>
        <v>Hot Water Pipe Insulation_Assembly</v>
      </c>
      <c r="F990" s="2" t="str">
        <f t="shared" si="29"/>
        <v>Pipe Insulation_OFFICE</v>
      </c>
    </row>
    <row r="991" spans="1:6" x14ac:dyDescent="0.3">
      <c r="A991" s="2" t="s">
        <v>332</v>
      </c>
      <c r="B991" s="2" t="s">
        <v>250</v>
      </c>
      <c r="C991" s="2" t="s">
        <v>141</v>
      </c>
      <c r="D991" s="2" t="s">
        <v>102</v>
      </c>
      <c r="E991" s="2" t="str">
        <f t="shared" si="28"/>
        <v>Hot Water Pipe Insulation_College and University</v>
      </c>
      <c r="F991" s="2" t="str">
        <f t="shared" si="29"/>
        <v>Pipe Insulation_HOSPITAL</v>
      </c>
    </row>
    <row r="992" spans="1:6" x14ac:dyDescent="0.3">
      <c r="A992" s="2" t="s">
        <v>332</v>
      </c>
      <c r="B992" s="2" t="s">
        <v>251</v>
      </c>
      <c r="C992" s="2" t="s">
        <v>141</v>
      </c>
      <c r="D992" s="2" t="s">
        <v>56</v>
      </c>
      <c r="E992" s="2" t="str">
        <f t="shared" si="28"/>
        <v>Hot Water Pipe Insulation_Grocery</v>
      </c>
      <c r="F992" s="2" t="str">
        <f t="shared" si="29"/>
        <v>Pipe Insulation_LODGING</v>
      </c>
    </row>
    <row r="993" spans="1:6" x14ac:dyDescent="0.3">
      <c r="A993" s="2" t="s">
        <v>332</v>
      </c>
      <c r="B993" s="2" t="s">
        <v>252</v>
      </c>
      <c r="C993" s="2" t="s">
        <v>141</v>
      </c>
      <c r="D993" s="2" t="s">
        <v>39</v>
      </c>
      <c r="E993" s="2" t="str">
        <f t="shared" si="28"/>
        <v>Hot Water Pipe Insulation_Healthcare</v>
      </c>
      <c r="F993" s="2" t="str">
        <f t="shared" si="29"/>
        <v>Pipe Insulation_OFFICE</v>
      </c>
    </row>
    <row r="994" spans="1:6" x14ac:dyDescent="0.3">
      <c r="A994" s="2" t="s">
        <v>332</v>
      </c>
      <c r="B994" s="2" t="s">
        <v>253</v>
      </c>
      <c r="C994" s="2" t="s">
        <v>141</v>
      </c>
      <c r="D994" s="2" t="s">
        <v>102</v>
      </c>
      <c r="E994" s="2" t="str">
        <f t="shared" si="28"/>
        <v>Hot Water Pipe Insulation_Hospitals</v>
      </c>
      <c r="F994" s="2" t="str">
        <f t="shared" si="29"/>
        <v>Pipe Insulation_HOSPITAL</v>
      </c>
    </row>
    <row r="995" spans="1:6" x14ac:dyDescent="0.3">
      <c r="A995" s="2" t="s">
        <v>332</v>
      </c>
      <c r="B995" s="2" t="s">
        <v>254</v>
      </c>
      <c r="C995" s="2" t="s">
        <v>141</v>
      </c>
      <c r="D995" s="2" t="s">
        <v>39</v>
      </c>
      <c r="E995" s="2" t="str">
        <f t="shared" si="28"/>
        <v>Hot Water Pipe Insulation_Institutional</v>
      </c>
      <c r="F995" s="2" t="str">
        <f t="shared" si="29"/>
        <v>Pipe Insulation_OFFICE</v>
      </c>
    </row>
    <row r="996" spans="1:6" x14ac:dyDescent="0.3">
      <c r="A996" s="2" t="s">
        <v>332</v>
      </c>
      <c r="B996" s="2" t="s">
        <v>255</v>
      </c>
      <c r="C996" s="2" t="s">
        <v>141</v>
      </c>
      <c r="D996" s="2" t="s">
        <v>56</v>
      </c>
      <c r="E996" s="2" t="str">
        <f t="shared" si="28"/>
        <v>Hot Water Pipe Insulation_Lodging/Hospitality</v>
      </c>
      <c r="F996" s="2" t="str">
        <f t="shared" si="29"/>
        <v>Pipe Insulation_LODGING</v>
      </c>
    </row>
    <row r="997" spans="1:6" x14ac:dyDescent="0.3">
      <c r="A997" s="2" t="s">
        <v>332</v>
      </c>
      <c r="B997" s="2" t="s">
        <v>191</v>
      </c>
      <c r="C997" s="2" t="s">
        <v>141</v>
      </c>
      <c r="D997" s="2" t="s">
        <v>39</v>
      </c>
      <c r="E997" s="2" t="str">
        <f t="shared" si="28"/>
        <v>Hot Water Pipe Insulation_Miscellaneous</v>
      </c>
      <c r="F997" s="2" t="str">
        <f t="shared" si="29"/>
        <v>Pipe Insulation_OFFICE</v>
      </c>
    </row>
    <row r="998" spans="1:6" x14ac:dyDescent="0.3">
      <c r="A998" s="2" t="s">
        <v>332</v>
      </c>
      <c r="B998" s="2" t="s">
        <v>256</v>
      </c>
      <c r="C998" s="2" t="s">
        <v>141</v>
      </c>
      <c r="D998" s="2" t="s">
        <v>39</v>
      </c>
      <c r="E998" s="2" t="str">
        <f t="shared" si="28"/>
        <v>Hot Water Pipe Insulation_Offices</v>
      </c>
      <c r="F998" s="2" t="str">
        <f t="shared" si="29"/>
        <v>Pipe Insulation_OFFICE</v>
      </c>
    </row>
    <row r="999" spans="1:6" x14ac:dyDescent="0.3">
      <c r="A999" s="2" t="s">
        <v>332</v>
      </c>
      <c r="B999" s="2" t="s">
        <v>257</v>
      </c>
      <c r="C999" s="2" t="s">
        <v>141</v>
      </c>
      <c r="D999" s="2" t="s">
        <v>56</v>
      </c>
      <c r="E999" s="2" t="str">
        <f t="shared" si="28"/>
        <v>Hot Water Pipe Insulation_Restaurants</v>
      </c>
      <c r="F999" s="2" t="str">
        <f t="shared" si="29"/>
        <v>Pipe Insulation_LODGING</v>
      </c>
    </row>
    <row r="1000" spans="1:6" x14ac:dyDescent="0.3">
      <c r="A1000" s="2" t="s">
        <v>332</v>
      </c>
      <c r="B1000" s="2" t="s">
        <v>258</v>
      </c>
      <c r="C1000" s="2" t="s">
        <v>141</v>
      </c>
      <c r="D1000" s="2" t="s">
        <v>56</v>
      </c>
      <c r="E1000" s="2" t="str">
        <f t="shared" si="28"/>
        <v>Hot Water Pipe Insulation_Retail</v>
      </c>
      <c r="F1000" s="2" t="str">
        <f t="shared" si="29"/>
        <v>Pipe Insulation_LODGING</v>
      </c>
    </row>
    <row r="1001" spans="1:6" x14ac:dyDescent="0.3">
      <c r="A1001" s="2" t="s">
        <v>332</v>
      </c>
      <c r="B1001" s="2" t="s">
        <v>259</v>
      </c>
      <c r="C1001" s="2" t="s">
        <v>141</v>
      </c>
      <c r="D1001" s="2" t="s">
        <v>39</v>
      </c>
      <c r="E1001" s="2" t="str">
        <f t="shared" si="28"/>
        <v>Hot Water Pipe Insulation_Schools K-12</v>
      </c>
      <c r="F1001" s="2" t="str">
        <f t="shared" si="29"/>
        <v>Pipe Insulation_OFFICE</v>
      </c>
    </row>
    <row r="1002" spans="1:6" x14ac:dyDescent="0.3">
      <c r="A1002" s="2" t="s">
        <v>332</v>
      </c>
      <c r="B1002" s="2" t="s">
        <v>260</v>
      </c>
      <c r="C1002" s="2" t="s">
        <v>141</v>
      </c>
      <c r="D1002" s="2" t="s">
        <v>39</v>
      </c>
      <c r="E1002" s="2" t="str">
        <f t="shared" si="28"/>
        <v>Hot Water Pipe Insulation_Warehouse</v>
      </c>
      <c r="F1002" s="2" t="str">
        <f t="shared" si="29"/>
        <v>Pipe Insulation_OFFICE</v>
      </c>
    </row>
    <row r="1003" spans="1:6" x14ac:dyDescent="0.3">
      <c r="A1003" s="2" t="s">
        <v>333</v>
      </c>
      <c r="B1003" s="2" t="s">
        <v>249</v>
      </c>
      <c r="C1003" s="2" t="s">
        <v>147</v>
      </c>
      <c r="D1003" s="2" t="s">
        <v>39</v>
      </c>
      <c r="E1003" s="2" t="str">
        <f t="shared" ref="E1003:E1079" si="30">A1003&amp;"_"&amp;B1003</f>
        <v>Low Flow Shower Head_Assembly</v>
      </c>
      <c r="F1003" s="2" t="str">
        <f t="shared" ref="F1003:F1079" si="31">C1003&amp;"_"&amp;D1003</f>
        <v>Heat Pump Water Heater_OFFICE</v>
      </c>
    </row>
    <row r="1004" spans="1:6" x14ac:dyDescent="0.3">
      <c r="A1004" s="2" t="s">
        <v>333</v>
      </c>
      <c r="B1004" s="2" t="s">
        <v>250</v>
      </c>
      <c r="C1004" s="2" t="s">
        <v>147</v>
      </c>
      <c r="D1004" s="2" t="s">
        <v>56</v>
      </c>
      <c r="E1004" s="2" t="str">
        <f t="shared" si="30"/>
        <v>Low Flow Shower Head_College and University</v>
      </c>
      <c r="F1004" s="2" t="str">
        <f t="shared" si="31"/>
        <v>Heat Pump Water Heater_LODGING</v>
      </c>
    </row>
    <row r="1005" spans="1:6" x14ac:dyDescent="0.3">
      <c r="A1005" s="2" t="s">
        <v>333</v>
      </c>
      <c r="B1005" s="2" t="s">
        <v>251</v>
      </c>
      <c r="C1005" s="2" t="s">
        <v>147</v>
      </c>
      <c r="D1005" s="2" t="s">
        <v>56</v>
      </c>
      <c r="E1005" s="2" t="str">
        <f t="shared" si="30"/>
        <v>Low Flow Shower Head_Grocery</v>
      </c>
      <c r="F1005" s="2" t="str">
        <f t="shared" si="31"/>
        <v>Heat Pump Water Heater_LODGING</v>
      </c>
    </row>
    <row r="1006" spans="1:6" x14ac:dyDescent="0.3">
      <c r="A1006" s="2" t="s">
        <v>333</v>
      </c>
      <c r="B1006" s="2" t="s">
        <v>252</v>
      </c>
      <c r="C1006" s="2" t="s">
        <v>142</v>
      </c>
      <c r="D1006" s="2" t="s">
        <v>102</v>
      </c>
      <c r="E1006" s="2" t="str">
        <f t="shared" si="30"/>
        <v>Low Flow Shower Head_Healthcare</v>
      </c>
      <c r="F1006" s="2" t="str">
        <f t="shared" si="31"/>
        <v>Low Flow Showerhead_HOSPITAL</v>
      </c>
    </row>
    <row r="1007" spans="1:6" x14ac:dyDescent="0.3">
      <c r="A1007" s="2" t="s">
        <v>333</v>
      </c>
      <c r="B1007" s="2" t="s">
        <v>253</v>
      </c>
      <c r="C1007" s="2" t="s">
        <v>142</v>
      </c>
      <c r="D1007" s="2" t="s">
        <v>102</v>
      </c>
      <c r="E1007" s="2" t="str">
        <f t="shared" si="30"/>
        <v>Low Flow Shower Head_Hospitals</v>
      </c>
      <c r="F1007" s="2" t="str">
        <f t="shared" si="31"/>
        <v>Low Flow Showerhead_HOSPITAL</v>
      </c>
    </row>
    <row r="1008" spans="1:6" x14ac:dyDescent="0.3">
      <c r="A1008" s="2" t="s">
        <v>333</v>
      </c>
      <c r="B1008" s="2" t="s">
        <v>254</v>
      </c>
      <c r="C1008" s="2" t="s">
        <v>147</v>
      </c>
      <c r="D1008" s="2" t="s">
        <v>39</v>
      </c>
      <c r="E1008" s="2" t="str">
        <f t="shared" si="30"/>
        <v>Low Flow Shower Head_Institutional</v>
      </c>
      <c r="F1008" s="2" t="str">
        <f t="shared" si="31"/>
        <v>Heat Pump Water Heater_OFFICE</v>
      </c>
    </row>
    <row r="1009" spans="1:6" x14ac:dyDescent="0.3">
      <c r="A1009" s="2" t="s">
        <v>333</v>
      </c>
      <c r="B1009" s="2" t="s">
        <v>255</v>
      </c>
      <c r="C1009" s="2" t="s">
        <v>142</v>
      </c>
      <c r="D1009" s="2" t="s">
        <v>56</v>
      </c>
      <c r="E1009" s="2" t="str">
        <f t="shared" si="30"/>
        <v>Low Flow Shower Head_Lodging/Hospitality</v>
      </c>
      <c r="F1009" s="2" t="str">
        <f t="shared" si="31"/>
        <v>Low Flow Showerhead_LODGING</v>
      </c>
    </row>
    <row r="1010" spans="1:6" x14ac:dyDescent="0.3">
      <c r="A1010" s="2" t="s">
        <v>333</v>
      </c>
      <c r="B1010" s="2" t="s">
        <v>191</v>
      </c>
      <c r="C1010" s="2" t="s">
        <v>147</v>
      </c>
      <c r="D1010" s="2" t="s">
        <v>39</v>
      </c>
      <c r="E1010" s="2" t="str">
        <f t="shared" si="30"/>
        <v>Low Flow Shower Head_Miscellaneous</v>
      </c>
      <c r="F1010" s="2" t="str">
        <f t="shared" si="31"/>
        <v>Heat Pump Water Heater_OFFICE</v>
      </c>
    </row>
    <row r="1011" spans="1:6" x14ac:dyDescent="0.3">
      <c r="A1011" s="2" t="s">
        <v>333</v>
      </c>
      <c r="B1011" s="2" t="s">
        <v>256</v>
      </c>
      <c r="C1011" s="2" t="s">
        <v>147</v>
      </c>
      <c r="D1011" s="2" t="s">
        <v>39</v>
      </c>
      <c r="E1011" s="2" t="str">
        <f t="shared" si="30"/>
        <v>Low Flow Shower Head_Offices</v>
      </c>
      <c r="F1011" s="2" t="str">
        <f t="shared" si="31"/>
        <v>Heat Pump Water Heater_OFFICE</v>
      </c>
    </row>
    <row r="1012" spans="1:6" x14ac:dyDescent="0.3">
      <c r="A1012" s="2" t="s">
        <v>333</v>
      </c>
      <c r="B1012" s="2" t="s">
        <v>257</v>
      </c>
      <c r="C1012" s="2" t="s">
        <v>147</v>
      </c>
      <c r="D1012" s="2" t="s">
        <v>56</v>
      </c>
      <c r="E1012" s="2" t="str">
        <f t="shared" si="30"/>
        <v>Low Flow Shower Head_Restaurants</v>
      </c>
      <c r="F1012" s="2" t="str">
        <f t="shared" si="31"/>
        <v>Heat Pump Water Heater_LODGING</v>
      </c>
    </row>
    <row r="1013" spans="1:6" x14ac:dyDescent="0.3">
      <c r="A1013" s="2" t="s">
        <v>333</v>
      </c>
      <c r="B1013" s="2" t="s">
        <v>258</v>
      </c>
      <c r="C1013" s="2" t="s">
        <v>147</v>
      </c>
      <c r="D1013" s="2" t="s">
        <v>56</v>
      </c>
      <c r="E1013" s="2" t="str">
        <f t="shared" si="30"/>
        <v>Low Flow Shower Head_Retail</v>
      </c>
      <c r="F1013" s="2" t="str">
        <f t="shared" si="31"/>
        <v>Heat Pump Water Heater_LODGING</v>
      </c>
    </row>
    <row r="1014" spans="1:6" x14ac:dyDescent="0.3">
      <c r="A1014" s="2" t="s">
        <v>333</v>
      </c>
      <c r="B1014" s="2" t="s">
        <v>259</v>
      </c>
      <c r="C1014" s="2" t="s">
        <v>147</v>
      </c>
      <c r="D1014" s="2" t="s">
        <v>39</v>
      </c>
      <c r="E1014" s="2" t="str">
        <f t="shared" si="30"/>
        <v>Low Flow Shower Head_Schools K-12</v>
      </c>
      <c r="F1014" s="2" t="str">
        <f t="shared" si="31"/>
        <v>Heat Pump Water Heater_OFFICE</v>
      </c>
    </row>
    <row r="1015" spans="1:6" x14ac:dyDescent="0.3">
      <c r="A1015" s="2" t="s">
        <v>333</v>
      </c>
      <c r="B1015" s="2" t="s">
        <v>260</v>
      </c>
      <c r="C1015" s="2" t="s">
        <v>147</v>
      </c>
      <c r="D1015" s="2" t="s">
        <v>39</v>
      </c>
      <c r="E1015" s="2" t="str">
        <f t="shared" si="30"/>
        <v>Low Flow Shower Head_Warehouse</v>
      </c>
      <c r="F1015" s="2" t="str">
        <f t="shared" si="31"/>
        <v>Heat Pump Water Heater_OFFICE</v>
      </c>
    </row>
    <row r="1016" spans="1:6" x14ac:dyDescent="0.3">
      <c r="A1016" s="2" t="s">
        <v>334</v>
      </c>
      <c r="B1016" s="2" t="s">
        <v>249</v>
      </c>
      <c r="C1016" s="2" t="s">
        <v>143</v>
      </c>
      <c r="D1016" s="2" t="s">
        <v>102</v>
      </c>
      <c r="E1016" s="2" t="str">
        <f t="shared" si="30"/>
        <v>Low-Flow Pre-Rinse Sprayers_Assembly</v>
      </c>
      <c r="F1016" s="2" t="str">
        <f t="shared" si="31"/>
        <v>Low-Flow Pre-Rinse Spray Valves - 0.6 GPM (Code to high Efficiency)_HOSPITAL</v>
      </c>
    </row>
    <row r="1017" spans="1:6" x14ac:dyDescent="0.3">
      <c r="A1017" s="2" t="s">
        <v>334</v>
      </c>
      <c r="B1017" s="2" t="s">
        <v>250</v>
      </c>
      <c r="C1017" s="2" t="s">
        <v>143</v>
      </c>
      <c r="D1017" s="2" t="s">
        <v>102</v>
      </c>
      <c r="E1017" s="2" t="str">
        <f t="shared" si="30"/>
        <v>Low-Flow Pre-Rinse Sprayers_College and University</v>
      </c>
      <c r="F1017" s="2" t="str">
        <f t="shared" si="31"/>
        <v>Low-Flow Pre-Rinse Spray Valves - 0.6 GPM (Code to high Efficiency)_HOSPITAL</v>
      </c>
    </row>
    <row r="1018" spans="1:6" x14ac:dyDescent="0.3">
      <c r="A1018" s="2" t="s">
        <v>334</v>
      </c>
      <c r="B1018" s="2" t="s">
        <v>251</v>
      </c>
      <c r="C1018" s="2" t="s">
        <v>143</v>
      </c>
      <c r="D1018" s="2" t="s">
        <v>102</v>
      </c>
      <c r="E1018" s="2" t="str">
        <f t="shared" si="30"/>
        <v>Low-Flow Pre-Rinse Sprayers_Grocery</v>
      </c>
      <c r="F1018" s="2" t="str">
        <f t="shared" si="31"/>
        <v>Low-Flow Pre-Rinse Spray Valves - 0.6 GPM (Code to high Efficiency)_HOSPITAL</v>
      </c>
    </row>
    <row r="1019" spans="1:6" x14ac:dyDescent="0.3">
      <c r="A1019" s="2" t="s">
        <v>334</v>
      </c>
      <c r="B1019" s="2" t="s">
        <v>252</v>
      </c>
      <c r="C1019" s="2" t="s">
        <v>143</v>
      </c>
      <c r="D1019" s="2" t="s">
        <v>102</v>
      </c>
      <c r="E1019" s="2" t="str">
        <f t="shared" si="30"/>
        <v>Low-Flow Pre-Rinse Sprayers_Healthcare</v>
      </c>
      <c r="F1019" s="2" t="str">
        <f t="shared" si="31"/>
        <v>Low-Flow Pre-Rinse Spray Valves - 0.6 GPM (Code to high Efficiency)_HOSPITAL</v>
      </c>
    </row>
    <row r="1020" spans="1:6" x14ac:dyDescent="0.3">
      <c r="A1020" s="2" t="s">
        <v>334</v>
      </c>
      <c r="B1020" s="2" t="s">
        <v>253</v>
      </c>
      <c r="C1020" s="2" t="s">
        <v>143</v>
      </c>
      <c r="D1020" s="2" t="s">
        <v>102</v>
      </c>
      <c r="E1020" s="2" t="str">
        <f t="shared" si="30"/>
        <v>Low-Flow Pre-Rinse Sprayers_Hospitals</v>
      </c>
      <c r="F1020" s="2" t="str">
        <f t="shared" si="31"/>
        <v>Low-Flow Pre-Rinse Spray Valves - 0.6 GPM (Code to high Efficiency)_HOSPITAL</v>
      </c>
    </row>
    <row r="1021" spans="1:6" x14ac:dyDescent="0.3">
      <c r="A1021" s="2" t="s">
        <v>334</v>
      </c>
      <c r="B1021" s="2" t="s">
        <v>254</v>
      </c>
      <c r="C1021" s="2" t="s">
        <v>143</v>
      </c>
      <c r="D1021" s="2" t="s">
        <v>102</v>
      </c>
      <c r="E1021" s="2" t="str">
        <f t="shared" si="30"/>
        <v>Low-Flow Pre-Rinse Sprayers_Institutional</v>
      </c>
      <c r="F1021" s="2" t="str">
        <f t="shared" si="31"/>
        <v>Low-Flow Pre-Rinse Spray Valves - 0.6 GPM (Code to high Efficiency)_HOSPITAL</v>
      </c>
    </row>
    <row r="1022" spans="1:6" x14ac:dyDescent="0.3">
      <c r="A1022" s="2" t="s">
        <v>334</v>
      </c>
      <c r="B1022" s="2" t="s">
        <v>255</v>
      </c>
      <c r="C1022" s="2" t="s">
        <v>143</v>
      </c>
      <c r="D1022" s="2" t="s">
        <v>56</v>
      </c>
      <c r="E1022" s="2" t="str">
        <f t="shared" si="30"/>
        <v>Low-Flow Pre-Rinse Sprayers_Lodging/Hospitality</v>
      </c>
      <c r="F1022" s="2" t="str">
        <f t="shared" si="31"/>
        <v>Low-Flow Pre-Rinse Spray Valves - 0.6 GPM (Code to high Efficiency)_LODGING</v>
      </c>
    </row>
    <row r="1023" spans="1:6" x14ac:dyDescent="0.3">
      <c r="A1023" s="2" t="s">
        <v>334</v>
      </c>
      <c r="B1023" s="2" t="s">
        <v>191</v>
      </c>
      <c r="C1023" s="2" t="s">
        <v>143</v>
      </c>
      <c r="D1023" s="2" t="s">
        <v>102</v>
      </c>
      <c r="E1023" s="2" t="str">
        <f t="shared" si="30"/>
        <v>Low-Flow Pre-Rinse Sprayers_Miscellaneous</v>
      </c>
      <c r="F1023" s="2" t="str">
        <f t="shared" si="31"/>
        <v>Low-Flow Pre-Rinse Spray Valves - 0.6 GPM (Code to high Efficiency)_HOSPITAL</v>
      </c>
    </row>
    <row r="1024" spans="1:6" x14ac:dyDescent="0.3">
      <c r="A1024" s="2" t="s">
        <v>334</v>
      </c>
      <c r="B1024" s="2" t="s">
        <v>256</v>
      </c>
      <c r="C1024" s="2" t="s">
        <v>143</v>
      </c>
      <c r="D1024" s="2" t="s">
        <v>102</v>
      </c>
      <c r="E1024" s="2" t="str">
        <f t="shared" si="30"/>
        <v>Low-Flow Pre-Rinse Sprayers_Offices</v>
      </c>
      <c r="F1024" s="2" t="str">
        <f t="shared" si="31"/>
        <v>Low-Flow Pre-Rinse Spray Valves - 0.6 GPM (Code to high Efficiency)_HOSPITAL</v>
      </c>
    </row>
    <row r="1025" spans="1:6" x14ac:dyDescent="0.3">
      <c r="A1025" s="2" t="s">
        <v>334</v>
      </c>
      <c r="B1025" s="2" t="s">
        <v>257</v>
      </c>
      <c r="C1025" s="2" t="s">
        <v>143</v>
      </c>
      <c r="D1025" s="2" t="s">
        <v>144</v>
      </c>
      <c r="E1025" s="2" t="str">
        <f t="shared" si="30"/>
        <v>Low-Flow Pre-Rinse Sprayers_Restaurants</v>
      </c>
      <c r="F1025" s="2" t="str">
        <f t="shared" si="31"/>
        <v>Low-Flow Pre-Rinse Spray Valves - 0.6 GPM (Code to high Efficiency)_RESTAURANT</v>
      </c>
    </row>
    <row r="1026" spans="1:6" x14ac:dyDescent="0.3">
      <c r="A1026" s="2" t="s">
        <v>334</v>
      </c>
      <c r="B1026" s="2" t="s">
        <v>258</v>
      </c>
      <c r="C1026" s="2" t="s">
        <v>143</v>
      </c>
      <c r="D1026" s="2" t="s">
        <v>102</v>
      </c>
      <c r="E1026" s="2" t="str">
        <f t="shared" si="30"/>
        <v>Low-Flow Pre-Rinse Sprayers_Retail</v>
      </c>
      <c r="F1026" s="2" t="str">
        <f t="shared" si="31"/>
        <v>Low-Flow Pre-Rinse Spray Valves - 0.6 GPM (Code to high Efficiency)_HOSPITAL</v>
      </c>
    </row>
    <row r="1027" spans="1:6" x14ac:dyDescent="0.3">
      <c r="A1027" s="2" t="s">
        <v>334</v>
      </c>
      <c r="B1027" s="2" t="s">
        <v>259</v>
      </c>
      <c r="C1027" s="2" t="s">
        <v>143</v>
      </c>
      <c r="D1027" s="2" t="s">
        <v>102</v>
      </c>
      <c r="E1027" s="2" t="str">
        <f t="shared" si="30"/>
        <v>Low-Flow Pre-Rinse Sprayers_Schools K-12</v>
      </c>
      <c r="F1027" s="2" t="str">
        <f t="shared" si="31"/>
        <v>Low-Flow Pre-Rinse Spray Valves - 0.6 GPM (Code to high Efficiency)_HOSPITAL</v>
      </c>
    </row>
    <row r="1028" spans="1:6" x14ac:dyDescent="0.3">
      <c r="A1028" s="2" t="s">
        <v>334</v>
      </c>
      <c r="B1028" s="2" t="s">
        <v>260</v>
      </c>
      <c r="C1028" s="2" t="s">
        <v>143</v>
      </c>
      <c r="D1028" s="2" t="s">
        <v>102</v>
      </c>
      <c r="E1028" s="2" t="str">
        <f t="shared" si="30"/>
        <v>Low-Flow Pre-Rinse Sprayers_Warehouse</v>
      </c>
      <c r="F1028" s="2" t="str">
        <f t="shared" si="31"/>
        <v>Low-Flow Pre-Rinse Spray Valves - 0.6 GPM (Code to high Efficiency)_HOSPITAL</v>
      </c>
    </row>
    <row r="1029" spans="1:6" x14ac:dyDescent="0.3">
      <c r="A1029" s="2" t="s">
        <v>335</v>
      </c>
      <c r="B1029" s="2" t="s">
        <v>249</v>
      </c>
      <c r="C1029" s="2" t="s">
        <v>151</v>
      </c>
      <c r="D1029" s="2" t="s">
        <v>39</v>
      </c>
      <c r="E1029" s="2" t="str">
        <f t="shared" si="30"/>
        <v>Tank Wrap on Water Heater_Assembly</v>
      </c>
      <c r="F1029" s="2" t="str">
        <f t="shared" si="31"/>
        <v>Insulating Blanket (R=11)_OFFICE</v>
      </c>
    </row>
    <row r="1030" spans="1:6" x14ac:dyDescent="0.3">
      <c r="A1030" s="2" t="s">
        <v>335</v>
      </c>
      <c r="B1030" s="2" t="s">
        <v>250</v>
      </c>
      <c r="C1030" s="2" t="s">
        <v>151</v>
      </c>
      <c r="D1030" s="2" t="s">
        <v>39</v>
      </c>
      <c r="E1030" s="2" t="str">
        <f t="shared" si="30"/>
        <v>Tank Wrap on Water Heater_College and University</v>
      </c>
      <c r="F1030" s="2" t="str">
        <f t="shared" si="31"/>
        <v>Insulating Blanket (R=11)_OFFICE</v>
      </c>
    </row>
    <row r="1031" spans="1:6" x14ac:dyDescent="0.3">
      <c r="A1031" s="2" t="s">
        <v>335</v>
      </c>
      <c r="B1031" s="2" t="s">
        <v>251</v>
      </c>
      <c r="C1031" s="2" t="s">
        <v>151</v>
      </c>
      <c r="D1031" s="2" t="s">
        <v>39</v>
      </c>
      <c r="E1031" s="2" t="str">
        <f t="shared" si="30"/>
        <v>Tank Wrap on Water Heater_Grocery</v>
      </c>
      <c r="F1031" s="2" t="str">
        <f t="shared" si="31"/>
        <v>Insulating Blanket (R=11)_OFFICE</v>
      </c>
    </row>
    <row r="1032" spans="1:6" x14ac:dyDescent="0.3">
      <c r="A1032" s="2" t="s">
        <v>335</v>
      </c>
      <c r="B1032" s="2" t="s">
        <v>252</v>
      </c>
      <c r="C1032" s="2" t="s">
        <v>151</v>
      </c>
      <c r="D1032" s="2" t="s">
        <v>39</v>
      </c>
      <c r="E1032" s="2" t="str">
        <f t="shared" si="30"/>
        <v>Tank Wrap on Water Heater_Healthcare</v>
      </c>
      <c r="F1032" s="2" t="str">
        <f t="shared" si="31"/>
        <v>Insulating Blanket (R=11)_OFFICE</v>
      </c>
    </row>
    <row r="1033" spans="1:6" x14ac:dyDescent="0.3">
      <c r="A1033" s="2" t="s">
        <v>335</v>
      </c>
      <c r="B1033" s="2" t="s">
        <v>253</v>
      </c>
      <c r="C1033" s="2" t="s">
        <v>151</v>
      </c>
      <c r="D1033" s="2" t="s">
        <v>39</v>
      </c>
      <c r="E1033" s="2" t="str">
        <f t="shared" si="30"/>
        <v>Tank Wrap on Water Heater_Hospitals</v>
      </c>
      <c r="F1033" s="2" t="str">
        <f t="shared" si="31"/>
        <v>Insulating Blanket (R=11)_OFFICE</v>
      </c>
    </row>
    <row r="1034" spans="1:6" x14ac:dyDescent="0.3">
      <c r="A1034" s="2" t="s">
        <v>335</v>
      </c>
      <c r="B1034" s="2" t="s">
        <v>254</v>
      </c>
      <c r="C1034" s="2" t="s">
        <v>151</v>
      </c>
      <c r="D1034" s="2" t="s">
        <v>39</v>
      </c>
      <c r="E1034" s="2" t="str">
        <f t="shared" si="30"/>
        <v>Tank Wrap on Water Heater_Institutional</v>
      </c>
      <c r="F1034" s="2" t="str">
        <f t="shared" si="31"/>
        <v>Insulating Blanket (R=11)_OFFICE</v>
      </c>
    </row>
    <row r="1035" spans="1:6" x14ac:dyDescent="0.3">
      <c r="A1035" s="2" t="s">
        <v>335</v>
      </c>
      <c r="B1035" s="2" t="s">
        <v>255</v>
      </c>
      <c r="C1035" s="2" t="s">
        <v>151</v>
      </c>
      <c r="D1035" s="2" t="s">
        <v>39</v>
      </c>
      <c r="E1035" s="2" t="str">
        <f t="shared" si="30"/>
        <v>Tank Wrap on Water Heater_Lodging/Hospitality</v>
      </c>
      <c r="F1035" s="2" t="str">
        <f t="shared" si="31"/>
        <v>Insulating Blanket (R=11)_OFFICE</v>
      </c>
    </row>
    <row r="1036" spans="1:6" x14ac:dyDescent="0.3">
      <c r="A1036" s="2" t="s">
        <v>335</v>
      </c>
      <c r="B1036" s="2" t="s">
        <v>191</v>
      </c>
      <c r="C1036" s="2" t="s">
        <v>151</v>
      </c>
      <c r="D1036" s="2" t="s">
        <v>39</v>
      </c>
      <c r="E1036" s="2" t="str">
        <f t="shared" si="30"/>
        <v>Tank Wrap on Water Heater_Miscellaneous</v>
      </c>
      <c r="F1036" s="2" t="str">
        <f t="shared" si="31"/>
        <v>Insulating Blanket (R=11)_OFFICE</v>
      </c>
    </row>
    <row r="1037" spans="1:6" x14ac:dyDescent="0.3">
      <c r="A1037" s="2" t="s">
        <v>335</v>
      </c>
      <c r="B1037" s="2" t="s">
        <v>256</v>
      </c>
      <c r="C1037" s="2" t="s">
        <v>151</v>
      </c>
      <c r="D1037" s="2" t="s">
        <v>39</v>
      </c>
      <c r="E1037" s="2" t="str">
        <f t="shared" si="30"/>
        <v>Tank Wrap on Water Heater_Offices</v>
      </c>
      <c r="F1037" s="2" t="str">
        <f t="shared" si="31"/>
        <v>Insulating Blanket (R=11)_OFFICE</v>
      </c>
    </row>
    <row r="1038" spans="1:6" x14ac:dyDescent="0.3">
      <c r="A1038" s="2" t="s">
        <v>335</v>
      </c>
      <c r="B1038" s="2" t="s">
        <v>257</v>
      </c>
      <c r="C1038" s="2" t="s">
        <v>151</v>
      </c>
      <c r="D1038" s="2" t="s">
        <v>39</v>
      </c>
      <c r="E1038" s="2" t="str">
        <f t="shared" si="30"/>
        <v>Tank Wrap on Water Heater_Restaurants</v>
      </c>
      <c r="F1038" s="2" t="str">
        <f t="shared" si="31"/>
        <v>Insulating Blanket (R=11)_OFFICE</v>
      </c>
    </row>
    <row r="1039" spans="1:6" x14ac:dyDescent="0.3">
      <c r="A1039" s="2" t="s">
        <v>335</v>
      </c>
      <c r="B1039" s="2" t="s">
        <v>258</v>
      </c>
      <c r="C1039" s="2" t="s">
        <v>151</v>
      </c>
      <c r="D1039" s="2" t="s">
        <v>39</v>
      </c>
      <c r="E1039" s="2" t="str">
        <f t="shared" si="30"/>
        <v>Tank Wrap on Water Heater_Retail</v>
      </c>
      <c r="F1039" s="2" t="str">
        <f t="shared" si="31"/>
        <v>Insulating Blanket (R=11)_OFFICE</v>
      </c>
    </row>
    <row r="1040" spans="1:6" x14ac:dyDescent="0.3">
      <c r="A1040" s="2" t="s">
        <v>335</v>
      </c>
      <c r="B1040" s="2" t="s">
        <v>259</v>
      </c>
      <c r="C1040" s="2" t="s">
        <v>151</v>
      </c>
      <c r="D1040" s="2" t="s">
        <v>39</v>
      </c>
      <c r="E1040" s="2" t="str">
        <f t="shared" si="30"/>
        <v>Tank Wrap on Water Heater_Schools K-12</v>
      </c>
      <c r="F1040" s="2" t="str">
        <f t="shared" si="31"/>
        <v>Insulating Blanket (R=11)_OFFICE</v>
      </c>
    </row>
    <row r="1041" spans="1:6" x14ac:dyDescent="0.3">
      <c r="A1041" s="2" t="s">
        <v>335</v>
      </c>
      <c r="B1041" s="2" t="s">
        <v>260</v>
      </c>
      <c r="C1041" s="2" t="s">
        <v>151</v>
      </c>
      <c r="D1041" s="2" t="s">
        <v>39</v>
      </c>
      <c r="E1041" s="2" t="str">
        <f t="shared" si="30"/>
        <v>Tank Wrap on Water Heater_Warehouse</v>
      </c>
      <c r="F1041" s="2" t="str">
        <f t="shared" si="31"/>
        <v>Insulating Blanket (R=11)_OFFICE</v>
      </c>
    </row>
    <row r="1042" spans="1:6" x14ac:dyDescent="0.3">
      <c r="A1042" s="2" t="s">
        <v>336</v>
      </c>
      <c r="B1042" s="2" t="s">
        <v>249</v>
      </c>
      <c r="C1042" s="2" t="s">
        <v>147</v>
      </c>
      <c r="D1042" s="2" t="s">
        <v>39</v>
      </c>
      <c r="E1042" s="2" t="str">
        <f t="shared" si="30"/>
        <v>Thermostatic Shower Restriction Valve_Assembly</v>
      </c>
      <c r="F1042" s="2" t="str">
        <f t="shared" si="31"/>
        <v>Heat Pump Water Heater_OFFICE</v>
      </c>
    </row>
    <row r="1043" spans="1:6" x14ac:dyDescent="0.3">
      <c r="A1043" s="2" t="s">
        <v>336</v>
      </c>
      <c r="B1043" s="2" t="s">
        <v>250</v>
      </c>
      <c r="C1043" s="2" t="s">
        <v>147</v>
      </c>
      <c r="D1043" s="2" t="s">
        <v>56</v>
      </c>
      <c r="E1043" s="2" t="str">
        <f t="shared" si="30"/>
        <v>Thermostatic Shower Restriction Valve_College and University</v>
      </c>
      <c r="F1043" s="2" t="str">
        <f t="shared" si="31"/>
        <v>Heat Pump Water Heater_LODGING</v>
      </c>
    </row>
    <row r="1044" spans="1:6" x14ac:dyDescent="0.3">
      <c r="A1044" s="2" t="s">
        <v>336</v>
      </c>
      <c r="B1044" s="2" t="s">
        <v>251</v>
      </c>
      <c r="C1044" s="2" t="s">
        <v>147</v>
      </c>
      <c r="D1044" s="2" t="s">
        <v>56</v>
      </c>
      <c r="E1044" s="2" t="str">
        <f t="shared" si="30"/>
        <v>Thermostatic Shower Restriction Valve_Grocery</v>
      </c>
      <c r="F1044" s="2" t="str">
        <f t="shared" si="31"/>
        <v>Heat Pump Water Heater_LODGING</v>
      </c>
    </row>
    <row r="1045" spans="1:6" x14ac:dyDescent="0.3">
      <c r="A1045" s="2" t="s">
        <v>336</v>
      </c>
      <c r="B1045" s="2" t="s">
        <v>252</v>
      </c>
      <c r="C1045" s="2" t="s">
        <v>142</v>
      </c>
      <c r="D1045" s="2" t="s">
        <v>102</v>
      </c>
      <c r="E1045" s="2" t="str">
        <f t="shared" si="30"/>
        <v>Thermostatic Shower Restriction Valve_Healthcare</v>
      </c>
      <c r="F1045" s="2" t="str">
        <f t="shared" si="31"/>
        <v>Low Flow Showerhead_HOSPITAL</v>
      </c>
    </row>
    <row r="1046" spans="1:6" x14ac:dyDescent="0.3">
      <c r="A1046" s="2" t="s">
        <v>336</v>
      </c>
      <c r="B1046" s="2" t="s">
        <v>253</v>
      </c>
      <c r="C1046" s="2" t="s">
        <v>142</v>
      </c>
      <c r="D1046" s="2" t="s">
        <v>102</v>
      </c>
      <c r="E1046" s="2" t="str">
        <f t="shared" si="30"/>
        <v>Thermostatic Shower Restriction Valve_Hospitals</v>
      </c>
      <c r="F1046" s="2" t="str">
        <f t="shared" si="31"/>
        <v>Low Flow Showerhead_HOSPITAL</v>
      </c>
    </row>
    <row r="1047" spans="1:6" x14ac:dyDescent="0.3">
      <c r="A1047" s="2" t="s">
        <v>336</v>
      </c>
      <c r="B1047" s="2" t="s">
        <v>254</v>
      </c>
      <c r="C1047" s="2" t="s">
        <v>147</v>
      </c>
      <c r="D1047" s="2" t="s">
        <v>39</v>
      </c>
      <c r="E1047" s="2" t="str">
        <f t="shared" si="30"/>
        <v>Thermostatic Shower Restriction Valve_Institutional</v>
      </c>
      <c r="F1047" s="2" t="str">
        <f t="shared" si="31"/>
        <v>Heat Pump Water Heater_OFFICE</v>
      </c>
    </row>
    <row r="1048" spans="1:6" x14ac:dyDescent="0.3">
      <c r="A1048" s="2" t="s">
        <v>336</v>
      </c>
      <c r="B1048" s="2" t="s">
        <v>255</v>
      </c>
      <c r="C1048" s="2" t="s">
        <v>142</v>
      </c>
      <c r="D1048" s="2" t="s">
        <v>56</v>
      </c>
      <c r="E1048" s="2" t="str">
        <f t="shared" si="30"/>
        <v>Thermostatic Shower Restriction Valve_Lodging/Hospitality</v>
      </c>
      <c r="F1048" s="2" t="str">
        <f t="shared" si="31"/>
        <v>Low Flow Showerhead_LODGING</v>
      </c>
    </row>
    <row r="1049" spans="1:6" x14ac:dyDescent="0.3">
      <c r="A1049" s="2" t="s">
        <v>336</v>
      </c>
      <c r="B1049" s="2" t="s">
        <v>191</v>
      </c>
      <c r="C1049" s="2" t="s">
        <v>147</v>
      </c>
      <c r="D1049" s="2" t="s">
        <v>39</v>
      </c>
      <c r="E1049" s="2" t="str">
        <f t="shared" si="30"/>
        <v>Thermostatic Shower Restriction Valve_Miscellaneous</v>
      </c>
      <c r="F1049" s="2" t="str">
        <f t="shared" si="31"/>
        <v>Heat Pump Water Heater_OFFICE</v>
      </c>
    </row>
    <row r="1050" spans="1:6" x14ac:dyDescent="0.3">
      <c r="A1050" s="2" t="s">
        <v>336</v>
      </c>
      <c r="B1050" s="2" t="s">
        <v>256</v>
      </c>
      <c r="C1050" s="2" t="s">
        <v>147</v>
      </c>
      <c r="D1050" s="2" t="s">
        <v>39</v>
      </c>
      <c r="E1050" s="2" t="str">
        <f t="shared" si="30"/>
        <v>Thermostatic Shower Restriction Valve_Offices</v>
      </c>
      <c r="F1050" s="2" t="str">
        <f t="shared" si="31"/>
        <v>Heat Pump Water Heater_OFFICE</v>
      </c>
    </row>
    <row r="1051" spans="1:6" x14ac:dyDescent="0.3">
      <c r="A1051" s="2" t="s">
        <v>336</v>
      </c>
      <c r="B1051" s="2" t="s">
        <v>257</v>
      </c>
      <c r="C1051" s="2" t="s">
        <v>147</v>
      </c>
      <c r="D1051" s="2" t="s">
        <v>56</v>
      </c>
      <c r="E1051" s="2" t="str">
        <f t="shared" si="30"/>
        <v>Thermostatic Shower Restriction Valve_Restaurants</v>
      </c>
      <c r="F1051" s="2" t="str">
        <f t="shared" si="31"/>
        <v>Heat Pump Water Heater_LODGING</v>
      </c>
    </row>
    <row r="1052" spans="1:6" x14ac:dyDescent="0.3">
      <c r="A1052" s="2" t="s">
        <v>336</v>
      </c>
      <c r="B1052" s="2" t="s">
        <v>258</v>
      </c>
      <c r="C1052" s="2" t="s">
        <v>147</v>
      </c>
      <c r="D1052" s="2" t="s">
        <v>56</v>
      </c>
      <c r="E1052" s="2" t="str">
        <f t="shared" si="30"/>
        <v>Thermostatic Shower Restriction Valve_Retail</v>
      </c>
      <c r="F1052" s="2" t="str">
        <f t="shared" si="31"/>
        <v>Heat Pump Water Heater_LODGING</v>
      </c>
    </row>
    <row r="1053" spans="1:6" x14ac:dyDescent="0.3">
      <c r="A1053" s="2" t="s">
        <v>336</v>
      </c>
      <c r="B1053" s="2" t="s">
        <v>259</v>
      </c>
      <c r="C1053" s="2" t="s">
        <v>147</v>
      </c>
      <c r="D1053" s="2" t="s">
        <v>39</v>
      </c>
      <c r="E1053" s="2" t="str">
        <f t="shared" si="30"/>
        <v>Thermostatic Shower Restriction Valve_Schools K-12</v>
      </c>
      <c r="F1053" s="2" t="str">
        <f t="shared" si="31"/>
        <v>Heat Pump Water Heater_OFFICE</v>
      </c>
    </row>
    <row r="1054" spans="1:6" x14ac:dyDescent="0.3">
      <c r="A1054" s="2" t="s">
        <v>336</v>
      </c>
      <c r="B1054" s="2" t="s">
        <v>260</v>
      </c>
      <c r="C1054" s="2" t="s">
        <v>147</v>
      </c>
      <c r="D1054" s="2" t="s">
        <v>39</v>
      </c>
      <c r="E1054" s="2" t="str">
        <f t="shared" si="30"/>
        <v>Thermostatic Shower Restriction Valve_Warehouse</v>
      </c>
      <c r="F1054" s="2" t="str">
        <f t="shared" si="31"/>
        <v>Heat Pump Water Heater_OFFICE</v>
      </c>
    </row>
    <row r="1055" spans="1:6" x14ac:dyDescent="0.3">
      <c r="A1055" s="2" t="s">
        <v>337</v>
      </c>
      <c r="B1055" s="2" t="s">
        <v>249</v>
      </c>
      <c r="C1055" s="2" t="s">
        <v>120</v>
      </c>
      <c r="D1055" s="2" t="s">
        <v>52</v>
      </c>
      <c r="E1055" s="2" t="str">
        <f t="shared" si="30"/>
        <v>Bi-Level Lighting Control (Exterior)_Assembly</v>
      </c>
      <c r="F1055" s="2" t="str">
        <f t="shared" si="31"/>
        <v>Exterior Bi-Level Lighting Control_RETAIL</v>
      </c>
    </row>
    <row r="1056" spans="1:6" x14ac:dyDescent="0.3">
      <c r="A1056" s="2" t="s">
        <v>337</v>
      </c>
      <c r="B1056" s="2" t="s">
        <v>250</v>
      </c>
      <c r="C1056" s="2" t="s">
        <v>120</v>
      </c>
      <c r="D1056" s="2" t="s">
        <v>52</v>
      </c>
      <c r="E1056" s="2" t="str">
        <f t="shared" si="30"/>
        <v>Bi-Level Lighting Control (Exterior)_College and University</v>
      </c>
      <c r="F1056" s="2" t="str">
        <f t="shared" si="31"/>
        <v>Exterior Bi-Level Lighting Control_RETAIL</v>
      </c>
    </row>
    <row r="1057" spans="1:6" x14ac:dyDescent="0.3">
      <c r="A1057" s="2" t="s">
        <v>337</v>
      </c>
      <c r="B1057" s="2" t="s">
        <v>251</v>
      </c>
      <c r="C1057" s="2" t="s">
        <v>120</v>
      </c>
      <c r="D1057" s="2" t="s">
        <v>52</v>
      </c>
      <c r="E1057" s="2" t="str">
        <f t="shared" si="30"/>
        <v>Bi-Level Lighting Control (Exterior)_Grocery</v>
      </c>
      <c r="F1057" s="2" t="str">
        <f t="shared" si="31"/>
        <v>Exterior Bi-Level Lighting Control_RETAIL</v>
      </c>
    </row>
    <row r="1058" spans="1:6" x14ac:dyDescent="0.3">
      <c r="A1058" s="2" t="s">
        <v>337</v>
      </c>
      <c r="B1058" s="2" t="s">
        <v>252</v>
      </c>
      <c r="C1058" s="2" t="s">
        <v>120</v>
      </c>
      <c r="D1058" s="2" t="s">
        <v>52</v>
      </c>
      <c r="E1058" s="2" t="str">
        <f t="shared" si="30"/>
        <v>Bi-Level Lighting Control (Exterior)_Healthcare</v>
      </c>
      <c r="F1058" s="2" t="str">
        <f t="shared" si="31"/>
        <v>Exterior Bi-Level Lighting Control_RETAIL</v>
      </c>
    </row>
    <row r="1059" spans="1:6" x14ac:dyDescent="0.3">
      <c r="A1059" s="2" t="s">
        <v>337</v>
      </c>
      <c r="B1059" s="2" t="s">
        <v>253</v>
      </c>
      <c r="C1059" s="2" t="s">
        <v>120</v>
      </c>
      <c r="D1059" s="2" t="s">
        <v>52</v>
      </c>
      <c r="E1059" s="2" t="str">
        <f t="shared" si="30"/>
        <v>Bi-Level Lighting Control (Exterior)_Hospitals</v>
      </c>
      <c r="F1059" s="2" t="str">
        <f t="shared" si="31"/>
        <v>Exterior Bi-Level Lighting Control_RETAIL</v>
      </c>
    </row>
    <row r="1060" spans="1:6" x14ac:dyDescent="0.3">
      <c r="A1060" s="2" t="s">
        <v>337</v>
      </c>
      <c r="B1060" s="2" t="s">
        <v>254</v>
      </c>
      <c r="C1060" s="2" t="s">
        <v>120</v>
      </c>
      <c r="D1060" s="2" t="s">
        <v>52</v>
      </c>
      <c r="E1060" s="2" t="str">
        <f t="shared" si="30"/>
        <v>Bi-Level Lighting Control (Exterior)_Institutional</v>
      </c>
      <c r="F1060" s="2" t="str">
        <f t="shared" si="31"/>
        <v>Exterior Bi-Level Lighting Control_RETAIL</v>
      </c>
    </row>
    <row r="1061" spans="1:6" x14ac:dyDescent="0.3">
      <c r="A1061" s="2" t="s">
        <v>337</v>
      </c>
      <c r="B1061" s="2" t="s">
        <v>255</v>
      </c>
      <c r="C1061" s="2" t="s">
        <v>120</v>
      </c>
      <c r="D1061" s="2" t="s">
        <v>52</v>
      </c>
      <c r="E1061" s="2" t="str">
        <f t="shared" si="30"/>
        <v>Bi-Level Lighting Control (Exterior)_Lodging/Hospitality</v>
      </c>
      <c r="F1061" s="2" t="str">
        <f t="shared" si="31"/>
        <v>Exterior Bi-Level Lighting Control_RETAIL</v>
      </c>
    </row>
    <row r="1062" spans="1:6" x14ac:dyDescent="0.3">
      <c r="A1062" s="2" t="s">
        <v>337</v>
      </c>
      <c r="B1062" s="2" t="s">
        <v>191</v>
      </c>
      <c r="C1062" s="2" t="s">
        <v>120</v>
      </c>
      <c r="D1062" s="2" t="s">
        <v>52</v>
      </c>
      <c r="E1062" s="2" t="str">
        <f t="shared" si="30"/>
        <v>Bi-Level Lighting Control (Exterior)_Miscellaneous</v>
      </c>
      <c r="F1062" s="2" t="str">
        <f t="shared" si="31"/>
        <v>Exterior Bi-Level Lighting Control_RETAIL</v>
      </c>
    </row>
    <row r="1063" spans="1:6" x14ac:dyDescent="0.3">
      <c r="A1063" s="2" t="s">
        <v>337</v>
      </c>
      <c r="B1063" s="2" t="s">
        <v>256</v>
      </c>
      <c r="C1063" s="2" t="s">
        <v>120</v>
      </c>
      <c r="D1063" s="2" t="s">
        <v>52</v>
      </c>
      <c r="E1063" s="2" t="str">
        <f t="shared" si="30"/>
        <v>Bi-Level Lighting Control (Exterior)_Offices</v>
      </c>
      <c r="F1063" s="2" t="str">
        <f t="shared" si="31"/>
        <v>Exterior Bi-Level Lighting Control_RETAIL</v>
      </c>
    </row>
    <row r="1064" spans="1:6" x14ac:dyDescent="0.3">
      <c r="A1064" s="2" t="s">
        <v>337</v>
      </c>
      <c r="B1064" s="2" t="s">
        <v>257</v>
      </c>
      <c r="C1064" s="2" t="s">
        <v>120</v>
      </c>
      <c r="D1064" s="2" t="s">
        <v>52</v>
      </c>
      <c r="E1064" s="2" t="str">
        <f t="shared" si="30"/>
        <v>Bi-Level Lighting Control (Exterior)_Restaurants</v>
      </c>
      <c r="F1064" s="2" t="str">
        <f t="shared" si="31"/>
        <v>Exterior Bi-Level Lighting Control_RETAIL</v>
      </c>
    </row>
    <row r="1065" spans="1:6" x14ac:dyDescent="0.3">
      <c r="A1065" s="2" t="s">
        <v>337</v>
      </c>
      <c r="B1065" s="2" t="s">
        <v>258</v>
      </c>
      <c r="C1065" s="2" t="s">
        <v>120</v>
      </c>
      <c r="D1065" s="2" t="s">
        <v>52</v>
      </c>
      <c r="E1065" s="2" t="str">
        <f t="shared" si="30"/>
        <v>Bi-Level Lighting Control (Exterior)_Retail</v>
      </c>
      <c r="F1065" s="2" t="str">
        <f t="shared" si="31"/>
        <v>Exterior Bi-Level Lighting Control_RETAIL</v>
      </c>
    </row>
    <row r="1066" spans="1:6" x14ac:dyDescent="0.3">
      <c r="A1066" s="2" t="s">
        <v>337</v>
      </c>
      <c r="B1066" s="2" t="s">
        <v>259</v>
      </c>
      <c r="C1066" s="2" t="s">
        <v>120</v>
      </c>
      <c r="D1066" s="2" t="s">
        <v>52</v>
      </c>
      <c r="E1066" s="2" t="str">
        <f t="shared" si="30"/>
        <v>Bi-Level Lighting Control (Exterior)_Schools K-12</v>
      </c>
      <c r="F1066" s="2" t="str">
        <f t="shared" si="31"/>
        <v>Exterior Bi-Level Lighting Control_RETAIL</v>
      </c>
    </row>
    <row r="1067" spans="1:6" x14ac:dyDescent="0.3">
      <c r="A1067" s="2" t="s">
        <v>337</v>
      </c>
      <c r="B1067" s="2" t="s">
        <v>260</v>
      </c>
      <c r="C1067" s="2" t="s">
        <v>120</v>
      </c>
      <c r="D1067" s="2" t="s">
        <v>52</v>
      </c>
      <c r="E1067" s="2" t="str">
        <f t="shared" si="30"/>
        <v>Bi-Level Lighting Control (Exterior)_Warehouse</v>
      </c>
      <c r="F1067" s="2" t="str">
        <f t="shared" si="31"/>
        <v>Exterior Bi-Level Lighting Control_RETAIL</v>
      </c>
    </row>
    <row r="1068" spans="1:6" x14ac:dyDescent="0.3">
      <c r="A1068" s="2" t="s">
        <v>338</v>
      </c>
      <c r="B1068" s="2" t="s">
        <v>249</v>
      </c>
      <c r="C1068" s="2" t="s">
        <v>205</v>
      </c>
      <c r="D1068" s="2" t="s">
        <v>52</v>
      </c>
      <c r="E1068" s="2" t="str">
        <f t="shared" si="30"/>
        <v>Outdoor Lighting Controls_Assembly</v>
      </c>
      <c r="F1068" s="2" t="str">
        <f t="shared" si="31"/>
        <v>Outdoor Motion Sensor_RETAIL</v>
      </c>
    </row>
    <row r="1069" spans="1:6" x14ac:dyDescent="0.3">
      <c r="A1069" s="2" t="s">
        <v>338</v>
      </c>
      <c r="B1069" s="2" t="s">
        <v>250</v>
      </c>
      <c r="C1069" s="2" t="s">
        <v>205</v>
      </c>
      <c r="D1069" s="2" t="s">
        <v>52</v>
      </c>
      <c r="E1069" s="2" t="str">
        <f t="shared" si="30"/>
        <v>Outdoor Lighting Controls_College and University</v>
      </c>
      <c r="F1069" s="2" t="str">
        <f t="shared" si="31"/>
        <v>Outdoor Motion Sensor_RETAIL</v>
      </c>
    </row>
    <row r="1070" spans="1:6" x14ac:dyDescent="0.3">
      <c r="A1070" s="2" t="s">
        <v>338</v>
      </c>
      <c r="B1070" s="2" t="s">
        <v>251</v>
      </c>
      <c r="C1070" s="2" t="s">
        <v>205</v>
      </c>
      <c r="D1070" s="2" t="s">
        <v>52</v>
      </c>
      <c r="E1070" s="2" t="str">
        <f t="shared" si="30"/>
        <v>Outdoor Lighting Controls_Grocery</v>
      </c>
      <c r="F1070" s="2" t="str">
        <f t="shared" si="31"/>
        <v>Outdoor Motion Sensor_RETAIL</v>
      </c>
    </row>
    <row r="1071" spans="1:6" x14ac:dyDescent="0.3">
      <c r="A1071" s="2" t="s">
        <v>338</v>
      </c>
      <c r="B1071" s="2" t="s">
        <v>252</v>
      </c>
      <c r="C1071" s="2" t="s">
        <v>205</v>
      </c>
      <c r="D1071" s="2" t="s">
        <v>52</v>
      </c>
      <c r="E1071" s="2" t="str">
        <f t="shared" si="30"/>
        <v>Outdoor Lighting Controls_Healthcare</v>
      </c>
      <c r="F1071" s="2" t="str">
        <f t="shared" si="31"/>
        <v>Outdoor Motion Sensor_RETAIL</v>
      </c>
    </row>
    <row r="1072" spans="1:6" x14ac:dyDescent="0.3">
      <c r="A1072" s="2" t="s">
        <v>338</v>
      </c>
      <c r="B1072" s="2" t="s">
        <v>253</v>
      </c>
      <c r="C1072" s="2" t="s">
        <v>205</v>
      </c>
      <c r="D1072" s="2" t="s">
        <v>52</v>
      </c>
      <c r="E1072" s="2" t="str">
        <f t="shared" si="30"/>
        <v>Outdoor Lighting Controls_Hospitals</v>
      </c>
      <c r="F1072" s="2" t="str">
        <f t="shared" si="31"/>
        <v>Outdoor Motion Sensor_RETAIL</v>
      </c>
    </row>
    <row r="1073" spans="1:6" x14ac:dyDescent="0.3">
      <c r="A1073" s="2" t="s">
        <v>338</v>
      </c>
      <c r="B1073" s="2" t="s">
        <v>254</v>
      </c>
      <c r="C1073" s="2" t="s">
        <v>205</v>
      </c>
      <c r="D1073" s="2" t="s">
        <v>52</v>
      </c>
      <c r="E1073" s="2" t="str">
        <f t="shared" si="30"/>
        <v>Outdoor Lighting Controls_Institutional</v>
      </c>
      <c r="F1073" s="2" t="str">
        <f t="shared" si="31"/>
        <v>Outdoor Motion Sensor_RETAIL</v>
      </c>
    </row>
    <row r="1074" spans="1:6" x14ac:dyDescent="0.3">
      <c r="A1074" s="2" t="s">
        <v>338</v>
      </c>
      <c r="B1074" s="2" t="s">
        <v>255</v>
      </c>
      <c r="C1074" s="2" t="s">
        <v>205</v>
      </c>
      <c r="D1074" s="2" t="s">
        <v>52</v>
      </c>
      <c r="E1074" s="2" t="str">
        <f t="shared" si="30"/>
        <v>Outdoor Lighting Controls_Lodging/Hospitality</v>
      </c>
      <c r="F1074" s="2" t="str">
        <f t="shared" si="31"/>
        <v>Outdoor Motion Sensor_RETAIL</v>
      </c>
    </row>
    <row r="1075" spans="1:6" x14ac:dyDescent="0.3">
      <c r="A1075" s="2" t="s">
        <v>338</v>
      </c>
      <c r="B1075" s="2" t="s">
        <v>191</v>
      </c>
      <c r="C1075" s="2" t="s">
        <v>205</v>
      </c>
      <c r="D1075" s="2" t="s">
        <v>52</v>
      </c>
      <c r="E1075" s="2" t="str">
        <f t="shared" si="30"/>
        <v>Outdoor Lighting Controls_Miscellaneous</v>
      </c>
      <c r="F1075" s="2" t="str">
        <f t="shared" si="31"/>
        <v>Outdoor Motion Sensor_RETAIL</v>
      </c>
    </row>
    <row r="1076" spans="1:6" x14ac:dyDescent="0.3">
      <c r="A1076" s="2" t="s">
        <v>338</v>
      </c>
      <c r="B1076" s="2" t="s">
        <v>256</v>
      </c>
      <c r="C1076" s="2" t="s">
        <v>205</v>
      </c>
      <c r="D1076" s="2" t="s">
        <v>52</v>
      </c>
      <c r="E1076" s="2" t="str">
        <f t="shared" si="30"/>
        <v>Outdoor Lighting Controls_Offices</v>
      </c>
      <c r="F1076" s="2" t="str">
        <f t="shared" si="31"/>
        <v>Outdoor Motion Sensor_RETAIL</v>
      </c>
    </row>
    <row r="1077" spans="1:6" x14ac:dyDescent="0.3">
      <c r="A1077" s="2" t="s">
        <v>338</v>
      </c>
      <c r="B1077" s="2" t="s">
        <v>257</v>
      </c>
      <c r="C1077" s="2" t="s">
        <v>205</v>
      </c>
      <c r="D1077" s="2" t="s">
        <v>52</v>
      </c>
      <c r="E1077" s="2" t="str">
        <f t="shared" si="30"/>
        <v>Outdoor Lighting Controls_Restaurants</v>
      </c>
      <c r="F1077" s="2" t="str">
        <f t="shared" si="31"/>
        <v>Outdoor Motion Sensor_RETAIL</v>
      </c>
    </row>
    <row r="1078" spans="1:6" x14ac:dyDescent="0.3">
      <c r="A1078" s="2" t="s">
        <v>338</v>
      </c>
      <c r="B1078" s="2" t="s">
        <v>258</v>
      </c>
      <c r="C1078" s="2" t="s">
        <v>205</v>
      </c>
      <c r="D1078" s="2" t="s">
        <v>52</v>
      </c>
      <c r="E1078" s="2" t="str">
        <f t="shared" si="30"/>
        <v>Outdoor Lighting Controls_Retail</v>
      </c>
      <c r="F1078" s="2" t="str">
        <f t="shared" si="31"/>
        <v>Outdoor Motion Sensor_RETAIL</v>
      </c>
    </row>
    <row r="1079" spans="1:6" x14ac:dyDescent="0.3">
      <c r="A1079" s="2" t="s">
        <v>338</v>
      </c>
      <c r="B1079" s="2" t="s">
        <v>259</v>
      </c>
      <c r="C1079" s="2" t="s">
        <v>205</v>
      </c>
      <c r="D1079" s="2" t="s">
        <v>52</v>
      </c>
      <c r="E1079" s="2" t="str">
        <f t="shared" si="30"/>
        <v>Outdoor Lighting Controls_Schools K-12</v>
      </c>
      <c r="F1079" s="2" t="str">
        <f t="shared" si="31"/>
        <v>Outdoor Motion Sensor_RETAIL</v>
      </c>
    </row>
    <row r="1080" spans="1:6" x14ac:dyDescent="0.3">
      <c r="A1080" s="2" t="s">
        <v>338</v>
      </c>
      <c r="B1080" s="2" t="s">
        <v>260</v>
      </c>
      <c r="C1080" s="2" t="s">
        <v>205</v>
      </c>
      <c r="D1080" s="2" t="s">
        <v>52</v>
      </c>
      <c r="E1080" s="2" t="str">
        <f t="shared" ref="E1080:E1143" si="32">A1080&amp;"_"&amp;B1080</f>
        <v>Outdoor Lighting Controls_Warehouse</v>
      </c>
      <c r="F1080" s="2" t="str">
        <f t="shared" ref="F1080:F1143" si="33">C1080&amp;"_"&amp;D1080</f>
        <v>Outdoor Motion Sensor_RETAIL</v>
      </c>
    </row>
    <row r="1081" spans="1:6" x14ac:dyDescent="0.3">
      <c r="A1081" s="2" t="s">
        <v>339</v>
      </c>
      <c r="B1081" s="2" t="s">
        <v>249</v>
      </c>
      <c r="C1081" s="2" t="s">
        <v>80</v>
      </c>
      <c r="D1081" s="2" t="s">
        <v>72</v>
      </c>
      <c r="E1081" s="2" t="str">
        <f t="shared" si="32"/>
        <v>Air Curtains_Assembly</v>
      </c>
      <c r="F1081" s="2" t="str">
        <f t="shared" si="33"/>
        <v>Air curtain technology_GROCERY</v>
      </c>
    </row>
    <row r="1082" spans="1:6" x14ac:dyDescent="0.3">
      <c r="A1082" s="2" t="s">
        <v>339</v>
      </c>
      <c r="B1082" s="2" t="s">
        <v>250</v>
      </c>
      <c r="C1082" s="2" t="s">
        <v>80</v>
      </c>
      <c r="D1082" s="2" t="s">
        <v>144</v>
      </c>
      <c r="E1082" s="2" t="str">
        <f t="shared" si="32"/>
        <v>Air Curtains_College and University</v>
      </c>
      <c r="F1082" s="2" t="str">
        <f t="shared" si="33"/>
        <v>Air curtain technology_RESTAURANT</v>
      </c>
    </row>
    <row r="1083" spans="1:6" x14ac:dyDescent="0.3">
      <c r="A1083" s="2" t="s">
        <v>339</v>
      </c>
      <c r="B1083" s="2" t="s">
        <v>251</v>
      </c>
      <c r="C1083" s="2" t="s">
        <v>80</v>
      </c>
      <c r="D1083" s="2" t="s">
        <v>72</v>
      </c>
      <c r="E1083" s="2" t="str">
        <f t="shared" si="32"/>
        <v>Air Curtains_Grocery</v>
      </c>
      <c r="F1083" s="2" t="str">
        <f t="shared" si="33"/>
        <v>Air curtain technology_GROCERY</v>
      </c>
    </row>
    <row r="1084" spans="1:6" x14ac:dyDescent="0.3">
      <c r="A1084" s="2" t="s">
        <v>339</v>
      </c>
      <c r="B1084" s="2" t="s">
        <v>252</v>
      </c>
      <c r="C1084" s="2" t="s">
        <v>80</v>
      </c>
      <c r="D1084" s="2" t="s">
        <v>144</v>
      </c>
      <c r="E1084" s="2" t="str">
        <f t="shared" si="32"/>
        <v>Air Curtains_Healthcare</v>
      </c>
      <c r="F1084" s="2" t="str">
        <f t="shared" si="33"/>
        <v>Air curtain technology_RESTAURANT</v>
      </c>
    </row>
    <row r="1085" spans="1:6" x14ac:dyDescent="0.3">
      <c r="A1085" s="2" t="s">
        <v>339</v>
      </c>
      <c r="B1085" s="2" t="s">
        <v>253</v>
      </c>
      <c r="C1085" s="2" t="s">
        <v>80</v>
      </c>
      <c r="D1085" s="2" t="s">
        <v>144</v>
      </c>
      <c r="E1085" s="2" t="str">
        <f t="shared" si="32"/>
        <v>Air Curtains_Hospitals</v>
      </c>
      <c r="F1085" s="2" t="str">
        <f t="shared" si="33"/>
        <v>Air curtain technology_RESTAURANT</v>
      </c>
    </row>
    <row r="1086" spans="1:6" x14ac:dyDescent="0.3">
      <c r="A1086" s="2" t="s">
        <v>339</v>
      </c>
      <c r="B1086" s="2" t="s">
        <v>254</v>
      </c>
      <c r="C1086" s="2" t="s">
        <v>80</v>
      </c>
      <c r="D1086" s="2" t="s">
        <v>72</v>
      </c>
      <c r="E1086" s="2" t="str">
        <f t="shared" si="32"/>
        <v>Air Curtains_Institutional</v>
      </c>
      <c r="F1086" s="2" t="str">
        <f t="shared" si="33"/>
        <v>Air curtain technology_GROCERY</v>
      </c>
    </row>
    <row r="1087" spans="1:6" x14ac:dyDescent="0.3">
      <c r="A1087" s="2" t="s">
        <v>339</v>
      </c>
      <c r="B1087" s="2" t="s">
        <v>255</v>
      </c>
      <c r="C1087" s="2" t="s">
        <v>80</v>
      </c>
      <c r="D1087" s="2" t="s">
        <v>144</v>
      </c>
      <c r="E1087" s="2" t="str">
        <f t="shared" si="32"/>
        <v>Air Curtains_Lodging/Hospitality</v>
      </c>
      <c r="F1087" s="2" t="str">
        <f t="shared" si="33"/>
        <v>Air curtain technology_RESTAURANT</v>
      </c>
    </row>
    <row r="1088" spans="1:6" x14ac:dyDescent="0.3">
      <c r="A1088" s="2" t="s">
        <v>339</v>
      </c>
      <c r="B1088" s="2" t="s">
        <v>191</v>
      </c>
      <c r="C1088" s="2" t="s">
        <v>80</v>
      </c>
      <c r="D1088" s="2" t="s">
        <v>72</v>
      </c>
      <c r="E1088" s="2" t="str">
        <f t="shared" si="32"/>
        <v>Air Curtains_Miscellaneous</v>
      </c>
      <c r="F1088" s="2" t="str">
        <f t="shared" si="33"/>
        <v>Air curtain technology_GROCERY</v>
      </c>
    </row>
    <row r="1089" spans="1:6" x14ac:dyDescent="0.3">
      <c r="A1089" s="2" t="s">
        <v>339</v>
      </c>
      <c r="B1089" s="2" t="s">
        <v>256</v>
      </c>
      <c r="C1089" s="2" t="s">
        <v>80</v>
      </c>
      <c r="D1089" s="2" t="s">
        <v>72</v>
      </c>
      <c r="E1089" s="2" t="str">
        <f t="shared" si="32"/>
        <v>Air Curtains_Offices</v>
      </c>
      <c r="F1089" s="2" t="str">
        <f t="shared" si="33"/>
        <v>Air curtain technology_GROCERY</v>
      </c>
    </row>
    <row r="1090" spans="1:6" x14ac:dyDescent="0.3">
      <c r="A1090" s="2" t="s">
        <v>339</v>
      </c>
      <c r="B1090" s="2" t="s">
        <v>257</v>
      </c>
      <c r="C1090" s="2" t="s">
        <v>80</v>
      </c>
      <c r="D1090" s="2" t="s">
        <v>144</v>
      </c>
      <c r="E1090" s="2" t="str">
        <f t="shared" si="32"/>
        <v>Air Curtains_Restaurants</v>
      </c>
      <c r="F1090" s="2" t="str">
        <f t="shared" si="33"/>
        <v>Air curtain technology_RESTAURANT</v>
      </c>
    </row>
    <row r="1091" spans="1:6" x14ac:dyDescent="0.3">
      <c r="A1091" s="2" t="s">
        <v>339</v>
      </c>
      <c r="B1091" s="2" t="s">
        <v>258</v>
      </c>
      <c r="C1091" s="2" t="s">
        <v>80</v>
      </c>
      <c r="D1091" s="2" t="s">
        <v>72</v>
      </c>
      <c r="E1091" s="2" t="str">
        <f t="shared" si="32"/>
        <v>Air Curtains_Retail</v>
      </c>
      <c r="F1091" s="2" t="str">
        <f t="shared" si="33"/>
        <v>Air curtain technology_GROCERY</v>
      </c>
    </row>
    <row r="1092" spans="1:6" x14ac:dyDescent="0.3">
      <c r="A1092" s="2" t="s">
        <v>339</v>
      </c>
      <c r="B1092" s="2" t="s">
        <v>259</v>
      </c>
      <c r="C1092" s="2" t="s">
        <v>80</v>
      </c>
      <c r="D1092" s="2" t="s">
        <v>144</v>
      </c>
      <c r="E1092" s="2" t="str">
        <f t="shared" si="32"/>
        <v>Air Curtains_Schools K-12</v>
      </c>
      <c r="F1092" s="2" t="str">
        <f t="shared" si="33"/>
        <v>Air curtain technology_RESTAURANT</v>
      </c>
    </row>
    <row r="1093" spans="1:6" x14ac:dyDescent="0.3">
      <c r="A1093" s="2" t="s">
        <v>339</v>
      </c>
      <c r="B1093" s="2" t="s">
        <v>260</v>
      </c>
      <c r="C1093" s="2" t="s">
        <v>80</v>
      </c>
      <c r="D1093" s="2" t="s">
        <v>72</v>
      </c>
      <c r="E1093" s="2" t="str">
        <f t="shared" si="32"/>
        <v>Air Curtains_Warehouse</v>
      </c>
      <c r="F1093" s="2" t="str">
        <f t="shared" si="33"/>
        <v>Air curtain technology_GROCERY</v>
      </c>
    </row>
    <row r="1094" spans="1:6" x14ac:dyDescent="0.3">
      <c r="A1094" s="2" t="s">
        <v>340</v>
      </c>
      <c r="B1094" s="2" t="s">
        <v>249</v>
      </c>
      <c r="C1094" s="2" t="s">
        <v>38</v>
      </c>
      <c r="D1094" s="2" t="s">
        <v>57</v>
      </c>
      <c r="E1094" s="2" t="str">
        <f t="shared" si="32"/>
        <v>Airside Economizer_Assembly</v>
      </c>
      <c r="F1094" s="2" t="str">
        <f t="shared" si="33"/>
        <v>Outside Air Economizer_SMALL OFFICE</v>
      </c>
    </row>
    <row r="1095" spans="1:6" x14ac:dyDescent="0.3">
      <c r="A1095" s="2" t="s">
        <v>340</v>
      </c>
      <c r="B1095" s="2" t="s">
        <v>250</v>
      </c>
      <c r="C1095" s="2" t="s">
        <v>38</v>
      </c>
      <c r="D1095" s="2" t="s">
        <v>18</v>
      </c>
      <c r="E1095" s="2" t="str">
        <f t="shared" si="32"/>
        <v>Airside Economizer_College and University</v>
      </c>
      <c r="F1095" s="2" t="str">
        <f t="shared" si="33"/>
        <v>Outside Air Economizer_DATACENTER</v>
      </c>
    </row>
    <row r="1096" spans="1:6" x14ac:dyDescent="0.3">
      <c r="A1096" s="2" t="s">
        <v>340</v>
      </c>
      <c r="B1096" s="2" t="s">
        <v>251</v>
      </c>
      <c r="C1096" s="2" t="s">
        <v>38</v>
      </c>
      <c r="D1096" s="2" t="s">
        <v>52</v>
      </c>
      <c r="E1096" s="2" t="str">
        <f t="shared" si="32"/>
        <v>Airside Economizer_Grocery</v>
      </c>
      <c r="F1096" s="2" t="str">
        <f t="shared" si="33"/>
        <v>Outside Air Economizer_RETAIL</v>
      </c>
    </row>
    <row r="1097" spans="1:6" x14ac:dyDescent="0.3">
      <c r="A1097" s="2" t="s">
        <v>340</v>
      </c>
      <c r="B1097" s="2" t="s">
        <v>252</v>
      </c>
      <c r="C1097" s="2" t="s">
        <v>38</v>
      </c>
      <c r="D1097" s="2" t="s">
        <v>57</v>
      </c>
      <c r="E1097" s="2" t="str">
        <f t="shared" si="32"/>
        <v>Airside Economizer_Healthcare</v>
      </c>
      <c r="F1097" s="2" t="str">
        <f t="shared" si="33"/>
        <v>Outside Air Economizer_SMALL OFFICE</v>
      </c>
    </row>
    <row r="1098" spans="1:6" x14ac:dyDescent="0.3">
      <c r="A1098" s="2" t="s">
        <v>340</v>
      </c>
      <c r="B1098" s="2" t="s">
        <v>253</v>
      </c>
      <c r="C1098" s="2" t="s">
        <v>38</v>
      </c>
      <c r="D1098" s="2" t="s">
        <v>18</v>
      </c>
      <c r="E1098" s="2" t="str">
        <f t="shared" si="32"/>
        <v>Airside Economizer_Hospitals</v>
      </c>
      <c r="F1098" s="2" t="str">
        <f t="shared" si="33"/>
        <v>Outside Air Economizer_DATACENTER</v>
      </c>
    </row>
    <row r="1099" spans="1:6" x14ac:dyDescent="0.3">
      <c r="A1099" s="2" t="s">
        <v>340</v>
      </c>
      <c r="B1099" s="2" t="s">
        <v>254</v>
      </c>
      <c r="C1099" s="2" t="s">
        <v>38</v>
      </c>
      <c r="D1099" s="2" t="s">
        <v>57</v>
      </c>
      <c r="E1099" s="2" t="str">
        <f t="shared" si="32"/>
        <v>Airside Economizer_Institutional</v>
      </c>
      <c r="F1099" s="2" t="str">
        <f t="shared" si="33"/>
        <v>Outside Air Economizer_SMALL OFFICE</v>
      </c>
    </row>
    <row r="1100" spans="1:6" x14ac:dyDescent="0.3">
      <c r="A1100" s="2" t="s">
        <v>340</v>
      </c>
      <c r="B1100" s="2" t="s">
        <v>255</v>
      </c>
      <c r="C1100" s="2" t="s">
        <v>38</v>
      </c>
      <c r="D1100" s="2" t="s">
        <v>52</v>
      </c>
      <c r="E1100" s="2" t="str">
        <f t="shared" si="32"/>
        <v>Airside Economizer_Lodging/Hospitality</v>
      </c>
      <c r="F1100" s="2" t="str">
        <f t="shared" si="33"/>
        <v>Outside Air Economizer_RETAIL</v>
      </c>
    </row>
    <row r="1101" spans="1:6" x14ac:dyDescent="0.3">
      <c r="A1101" s="2" t="s">
        <v>340</v>
      </c>
      <c r="B1101" s="2" t="s">
        <v>191</v>
      </c>
      <c r="C1101" s="2" t="s">
        <v>38</v>
      </c>
      <c r="D1101" s="2" t="s">
        <v>57</v>
      </c>
      <c r="E1101" s="2" t="str">
        <f t="shared" si="32"/>
        <v>Airside Economizer_Miscellaneous</v>
      </c>
      <c r="F1101" s="2" t="str">
        <f t="shared" si="33"/>
        <v>Outside Air Economizer_SMALL OFFICE</v>
      </c>
    </row>
    <row r="1102" spans="1:6" x14ac:dyDescent="0.3">
      <c r="A1102" s="2" t="s">
        <v>340</v>
      </c>
      <c r="B1102" s="2" t="s">
        <v>256</v>
      </c>
      <c r="C1102" s="2" t="s">
        <v>38</v>
      </c>
      <c r="D1102" s="2" t="s">
        <v>57</v>
      </c>
      <c r="E1102" s="2" t="str">
        <f t="shared" si="32"/>
        <v>Airside Economizer_Offices</v>
      </c>
      <c r="F1102" s="2" t="str">
        <f t="shared" si="33"/>
        <v>Outside Air Economizer_SMALL OFFICE</v>
      </c>
    </row>
    <row r="1103" spans="1:6" x14ac:dyDescent="0.3">
      <c r="A1103" s="2" t="s">
        <v>340</v>
      </c>
      <c r="B1103" s="2" t="s">
        <v>257</v>
      </c>
      <c r="C1103" s="2" t="s">
        <v>38</v>
      </c>
      <c r="D1103" s="2" t="s">
        <v>52</v>
      </c>
      <c r="E1103" s="2" t="str">
        <f t="shared" si="32"/>
        <v>Airside Economizer_Restaurants</v>
      </c>
      <c r="F1103" s="2" t="str">
        <f t="shared" si="33"/>
        <v>Outside Air Economizer_RETAIL</v>
      </c>
    </row>
    <row r="1104" spans="1:6" x14ac:dyDescent="0.3">
      <c r="A1104" s="2" t="s">
        <v>340</v>
      </c>
      <c r="B1104" s="2" t="s">
        <v>258</v>
      </c>
      <c r="C1104" s="2" t="s">
        <v>38</v>
      </c>
      <c r="D1104" s="2" t="s">
        <v>52</v>
      </c>
      <c r="E1104" s="2" t="str">
        <f t="shared" si="32"/>
        <v>Airside Economizer_Retail</v>
      </c>
      <c r="F1104" s="2" t="str">
        <f t="shared" si="33"/>
        <v>Outside Air Economizer_RETAIL</v>
      </c>
    </row>
    <row r="1105" spans="1:6" x14ac:dyDescent="0.3">
      <c r="A1105" s="2" t="s">
        <v>340</v>
      </c>
      <c r="B1105" s="2" t="s">
        <v>259</v>
      </c>
      <c r="C1105" s="2" t="s">
        <v>38</v>
      </c>
      <c r="D1105" s="2" t="s">
        <v>57</v>
      </c>
      <c r="E1105" s="2" t="str">
        <f t="shared" si="32"/>
        <v>Airside Economizer_Schools K-12</v>
      </c>
      <c r="F1105" s="2" t="str">
        <f t="shared" si="33"/>
        <v>Outside Air Economizer_SMALL OFFICE</v>
      </c>
    </row>
    <row r="1106" spans="1:6" x14ac:dyDescent="0.3">
      <c r="A1106" s="2" t="s">
        <v>340</v>
      </c>
      <c r="B1106" s="2" t="s">
        <v>260</v>
      </c>
      <c r="C1106" s="2" t="s">
        <v>38</v>
      </c>
      <c r="D1106" s="2" t="s">
        <v>57</v>
      </c>
      <c r="E1106" s="2" t="str">
        <f t="shared" si="32"/>
        <v>Airside Economizer_Warehouse</v>
      </c>
      <c r="F1106" s="2" t="str">
        <f t="shared" si="33"/>
        <v>Outside Air Economizer_SMALL OFFICE</v>
      </c>
    </row>
    <row r="1107" spans="1:6" x14ac:dyDescent="0.3">
      <c r="A1107" s="2" t="s">
        <v>341</v>
      </c>
      <c r="B1107" s="2" t="s">
        <v>249</v>
      </c>
      <c r="C1107" s="2" t="s">
        <v>40</v>
      </c>
      <c r="D1107" s="2" t="s">
        <v>39</v>
      </c>
      <c r="E1107" s="2" t="str">
        <f t="shared" si="32"/>
        <v>Ceiling Insulation(R12 to R38)_Assembly</v>
      </c>
      <c r="F1107" s="2" t="str">
        <f t="shared" si="33"/>
        <v>Ceiling Insulation_OFFICE</v>
      </c>
    </row>
    <row r="1108" spans="1:6" x14ac:dyDescent="0.3">
      <c r="A1108" s="2" t="s">
        <v>341</v>
      </c>
      <c r="B1108" s="2" t="s">
        <v>250</v>
      </c>
      <c r="C1108" s="2" t="s">
        <v>40</v>
      </c>
      <c r="D1108" s="2" t="s">
        <v>56</v>
      </c>
      <c r="E1108" s="2" t="str">
        <f t="shared" si="32"/>
        <v>Ceiling Insulation(R12 to R38)_College and University</v>
      </c>
      <c r="F1108" s="2" t="str">
        <f t="shared" si="33"/>
        <v>Ceiling Insulation_LODGING</v>
      </c>
    </row>
    <row r="1109" spans="1:6" x14ac:dyDescent="0.3">
      <c r="A1109" s="2" t="s">
        <v>341</v>
      </c>
      <c r="B1109" s="2" t="s">
        <v>251</v>
      </c>
      <c r="C1109" s="2" t="s">
        <v>40</v>
      </c>
      <c r="D1109" s="2" t="s">
        <v>52</v>
      </c>
      <c r="E1109" s="2" t="str">
        <f t="shared" si="32"/>
        <v>Ceiling Insulation(R12 to R38)_Grocery</v>
      </c>
      <c r="F1109" s="2" t="str">
        <f t="shared" si="33"/>
        <v>Ceiling Insulation_RETAIL</v>
      </c>
    </row>
    <row r="1110" spans="1:6" x14ac:dyDescent="0.3">
      <c r="A1110" s="2" t="s">
        <v>341</v>
      </c>
      <c r="B1110" s="2" t="s">
        <v>252</v>
      </c>
      <c r="C1110" s="2" t="s">
        <v>40</v>
      </c>
      <c r="D1110" s="2" t="s">
        <v>39</v>
      </c>
      <c r="E1110" s="2" t="str">
        <f t="shared" si="32"/>
        <v>Ceiling Insulation(R12 to R38)_Healthcare</v>
      </c>
      <c r="F1110" s="2" t="str">
        <f t="shared" si="33"/>
        <v>Ceiling Insulation_OFFICE</v>
      </c>
    </row>
    <row r="1111" spans="1:6" x14ac:dyDescent="0.3">
      <c r="A1111" s="2" t="s">
        <v>341</v>
      </c>
      <c r="B1111" s="2" t="s">
        <v>253</v>
      </c>
      <c r="C1111" s="2" t="s">
        <v>40</v>
      </c>
      <c r="D1111" s="2" t="s">
        <v>56</v>
      </c>
      <c r="E1111" s="2" t="str">
        <f t="shared" si="32"/>
        <v>Ceiling Insulation(R12 to R38)_Hospitals</v>
      </c>
      <c r="F1111" s="2" t="str">
        <f t="shared" si="33"/>
        <v>Ceiling Insulation_LODGING</v>
      </c>
    </row>
    <row r="1112" spans="1:6" x14ac:dyDescent="0.3">
      <c r="A1112" s="2" t="s">
        <v>341</v>
      </c>
      <c r="B1112" s="2" t="s">
        <v>254</v>
      </c>
      <c r="C1112" s="2" t="s">
        <v>40</v>
      </c>
      <c r="D1112" s="2" t="s">
        <v>39</v>
      </c>
      <c r="E1112" s="2" t="str">
        <f t="shared" si="32"/>
        <v>Ceiling Insulation(R12 to R38)_Institutional</v>
      </c>
      <c r="F1112" s="2" t="str">
        <f t="shared" si="33"/>
        <v>Ceiling Insulation_OFFICE</v>
      </c>
    </row>
    <row r="1113" spans="1:6" x14ac:dyDescent="0.3">
      <c r="A1113" s="2" t="s">
        <v>341</v>
      </c>
      <c r="B1113" s="2" t="s">
        <v>255</v>
      </c>
      <c r="C1113" s="2" t="s">
        <v>40</v>
      </c>
      <c r="D1113" s="2" t="s">
        <v>56</v>
      </c>
      <c r="E1113" s="2" t="str">
        <f t="shared" si="32"/>
        <v>Ceiling Insulation(R12 to R38)_Lodging/Hospitality</v>
      </c>
      <c r="F1113" s="2" t="str">
        <f t="shared" si="33"/>
        <v>Ceiling Insulation_LODGING</v>
      </c>
    </row>
    <row r="1114" spans="1:6" x14ac:dyDescent="0.3">
      <c r="A1114" s="2" t="s">
        <v>341</v>
      </c>
      <c r="B1114" s="2" t="s">
        <v>191</v>
      </c>
      <c r="C1114" s="2" t="s">
        <v>40</v>
      </c>
      <c r="D1114" s="2" t="s">
        <v>39</v>
      </c>
      <c r="E1114" s="2" t="str">
        <f t="shared" si="32"/>
        <v>Ceiling Insulation(R12 to R38)_Miscellaneous</v>
      </c>
      <c r="F1114" s="2" t="str">
        <f t="shared" si="33"/>
        <v>Ceiling Insulation_OFFICE</v>
      </c>
    </row>
    <row r="1115" spans="1:6" x14ac:dyDescent="0.3">
      <c r="A1115" s="2" t="s">
        <v>341</v>
      </c>
      <c r="B1115" s="2" t="s">
        <v>256</v>
      </c>
      <c r="C1115" s="2" t="s">
        <v>40</v>
      </c>
      <c r="D1115" s="2" t="s">
        <v>39</v>
      </c>
      <c r="E1115" s="2" t="str">
        <f t="shared" si="32"/>
        <v>Ceiling Insulation(R12 to R38)_Offices</v>
      </c>
      <c r="F1115" s="2" t="str">
        <f t="shared" si="33"/>
        <v>Ceiling Insulation_OFFICE</v>
      </c>
    </row>
    <row r="1116" spans="1:6" x14ac:dyDescent="0.3">
      <c r="A1116" s="2" t="s">
        <v>341</v>
      </c>
      <c r="B1116" s="2" t="s">
        <v>257</v>
      </c>
      <c r="C1116" s="2" t="s">
        <v>40</v>
      </c>
      <c r="D1116" s="2" t="s">
        <v>52</v>
      </c>
      <c r="E1116" s="2" t="str">
        <f t="shared" si="32"/>
        <v>Ceiling Insulation(R12 to R38)_Restaurants</v>
      </c>
      <c r="F1116" s="2" t="str">
        <f t="shared" si="33"/>
        <v>Ceiling Insulation_RETAIL</v>
      </c>
    </row>
    <row r="1117" spans="1:6" x14ac:dyDescent="0.3">
      <c r="A1117" s="2" t="s">
        <v>341</v>
      </c>
      <c r="B1117" s="2" t="s">
        <v>258</v>
      </c>
      <c r="C1117" s="2" t="s">
        <v>40</v>
      </c>
      <c r="D1117" s="2" t="s">
        <v>52</v>
      </c>
      <c r="E1117" s="2" t="str">
        <f t="shared" si="32"/>
        <v>Ceiling Insulation(R12 to R38)_Retail</v>
      </c>
      <c r="F1117" s="2" t="str">
        <f t="shared" si="33"/>
        <v>Ceiling Insulation_RETAIL</v>
      </c>
    </row>
    <row r="1118" spans="1:6" x14ac:dyDescent="0.3">
      <c r="A1118" s="2" t="s">
        <v>341</v>
      </c>
      <c r="B1118" s="2" t="s">
        <v>259</v>
      </c>
      <c r="C1118" s="2" t="s">
        <v>40</v>
      </c>
      <c r="D1118" s="2" t="s">
        <v>39</v>
      </c>
      <c r="E1118" s="2" t="str">
        <f t="shared" si="32"/>
        <v>Ceiling Insulation(R12 to R38)_Schools K-12</v>
      </c>
      <c r="F1118" s="2" t="str">
        <f t="shared" si="33"/>
        <v>Ceiling Insulation_OFFICE</v>
      </c>
    </row>
    <row r="1119" spans="1:6" x14ac:dyDescent="0.3">
      <c r="A1119" s="2" t="s">
        <v>341</v>
      </c>
      <c r="B1119" s="2" t="s">
        <v>260</v>
      </c>
      <c r="C1119" s="2" t="s">
        <v>40</v>
      </c>
      <c r="D1119" s="2" t="s">
        <v>167</v>
      </c>
      <c r="E1119" s="2" t="str">
        <f t="shared" si="32"/>
        <v>Ceiling Insulation(R12 to R38)_Warehouse</v>
      </c>
      <c r="F1119" s="2" t="str">
        <f t="shared" si="33"/>
        <v>Ceiling Insulation_WAREHOUSE</v>
      </c>
    </row>
    <row r="1120" spans="1:6" x14ac:dyDescent="0.3">
      <c r="A1120" s="2" t="s">
        <v>342</v>
      </c>
      <c r="B1120" s="2" t="s">
        <v>249</v>
      </c>
      <c r="C1120" s="2" t="s">
        <v>40</v>
      </c>
      <c r="D1120" s="2" t="s">
        <v>39</v>
      </c>
      <c r="E1120" s="2" t="str">
        <f t="shared" si="32"/>
        <v>Ceiling Insulation(R19 to R38)_Assembly</v>
      </c>
      <c r="F1120" s="2" t="str">
        <f t="shared" si="33"/>
        <v>Ceiling Insulation_OFFICE</v>
      </c>
    </row>
    <row r="1121" spans="1:6" x14ac:dyDescent="0.3">
      <c r="A1121" s="2" t="s">
        <v>342</v>
      </c>
      <c r="B1121" s="2" t="s">
        <v>250</v>
      </c>
      <c r="C1121" s="2" t="s">
        <v>40</v>
      </c>
      <c r="D1121" s="2" t="s">
        <v>56</v>
      </c>
      <c r="E1121" s="2" t="str">
        <f t="shared" si="32"/>
        <v>Ceiling Insulation(R19 to R38)_College and University</v>
      </c>
      <c r="F1121" s="2" t="str">
        <f t="shared" si="33"/>
        <v>Ceiling Insulation_LODGING</v>
      </c>
    </row>
    <row r="1122" spans="1:6" x14ac:dyDescent="0.3">
      <c r="A1122" s="2" t="s">
        <v>342</v>
      </c>
      <c r="B1122" s="2" t="s">
        <v>251</v>
      </c>
      <c r="C1122" s="2" t="s">
        <v>40</v>
      </c>
      <c r="D1122" s="2" t="s">
        <v>52</v>
      </c>
      <c r="E1122" s="2" t="str">
        <f t="shared" si="32"/>
        <v>Ceiling Insulation(R19 to R38)_Grocery</v>
      </c>
      <c r="F1122" s="2" t="str">
        <f t="shared" si="33"/>
        <v>Ceiling Insulation_RETAIL</v>
      </c>
    </row>
    <row r="1123" spans="1:6" x14ac:dyDescent="0.3">
      <c r="A1123" s="2" t="s">
        <v>342</v>
      </c>
      <c r="B1123" s="2" t="s">
        <v>252</v>
      </c>
      <c r="C1123" s="2" t="s">
        <v>40</v>
      </c>
      <c r="D1123" s="2" t="s">
        <v>39</v>
      </c>
      <c r="E1123" s="2" t="str">
        <f t="shared" si="32"/>
        <v>Ceiling Insulation(R19 to R38)_Healthcare</v>
      </c>
      <c r="F1123" s="2" t="str">
        <f t="shared" si="33"/>
        <v>Ceiling Insulation_OFFICE</v>
      </c>
    </row>
    <row r="1124" spans="1:6" x14ac:dyDescent="0.3">
      <c r="A1124" s="2" t="s">
        <v>342</v>
      </c>
      <c r="B1124" s="2" t="s">
        <v>253</v>
      </c>
      <c r="C1124" s="2" t="s">
        <v>40</v>
      </c>
      <c r="D1124" s="2" t="s">
        <v>56</v>
      </c>
      <c r="E1124" s="2" t="str">
        <f t="shared" si="32"/>
        <v>Ceiling Insulation(R19 to R38)_Hospitals</v>
      </c>
      <c r="F1124" s="2" t="str">
        <f t="shared" si="33"/>
        <v>Ceiling Insulation_LODGING</v>
      </c>
    </row>
    <row r="1125" spans="1:6" x14ac:dyDescent="0.3">
      <c r="A1125" s="2" t="s">
        <v>342</v>
      </c>
      <c r="B1125" s="2" t="s">
        <v>254</v>
      </c>
      <c r="C1125" s="2" t="s">
        <v>40</v>
      </c>
      <c r="D1125" s="2" t="s">
        <v>39</v>
      </c>
      <c r="E1125" s="2" t="str">
        <f t="shared" si="32"/>
        <v>Ceiling Insulation(R19 to R38)_Institutional</v>
      </c>
      <c r="F1125" s="2" t="str">
        <f t="shared" si="33"/>
        <v>Ceiling Insulation_OFFICE</v>
      </c>
    </row>
    <row r="1126" spans="1:6" x14ac:dyDescent="0.3">
      <c r="A1126" s="2" t="s">
        <v>342</v>
      </c>
      <c r="B1126" s="2" t="s">
        <v>255</v>
      </c>
      <c r="C1126" s="2" t="s">
        <v>40</v>
      </c>
      <c r="D1126" s="2" t="s">
        <v>56</v>
      </c>
      <c r="E1126" s="2" t="str">
        <f t="shared" si="32"/>
        <v>Ceiling Insulation(R19 to R38)_Lodging/Hospitality</v>
      </c>
      <c r="F1126" s="2" t="str">
        <f t="shared" si="33"/>
        <v>Ceiling Insulation_LODGING</v>
      </c>
    </row>
    <row r="1127" spans="1:6" x14ac:dyDescent="0.3">
      <c r="A1127" s="2" t="s">
        <v>342</v>
      </c>
      <c r="B1127" s="2" t="s">
        <v>191</v>
      </c>
      <c r="C1127" s="2" t="s">
        <v>40</v>
      </c>
      <c r="D1127" s="2" t="s">
        <v>39</v>
      </c>
      <c r="E1127" s="2" t="str">
        <f t="shared" si="32"/>
        <v>Ceiling Insulation(R19 to R38)_Miscellaneous</v>
      </c>
      <c r="F1127" s="2" t="str">
        <f t="shared" si="33"/>
        <v>Ceiling Insulation_OFFICE</v>
      </c>
    </row>
    <row r="1128" spans="1:6" x14ac:dyDescent="0.3">
      <c r="A1128" s="2" t="s">
        <v>342</v>
      </c>
      <c r="B1128" s="2" t="s">
        <v>256</v>
      </c>
      <c r="C1128" s="2" t="s">
        <v>40</v>
      </c>
      <c r="D1128" s="2" t="s">
        <v>39</v>
      </c>
      <c r="E1128" s="2" t="str">
        <f t="shared" si="32"/>
        <v>Ceiling Insulation(R19 to R38)_Offices</v>
      </c>
      <c r="F1128" s="2" t="str">
        <f t="shared" si="33"/>
        <v>Ceiling Insulation_OFFICE</v>
      </c>
    </row>
    <row r="1129" spans="1:6" x14ac:dyDescent="0.3">
      <c r="A1129" s="2" t="s">
        <v>342</v>
      </c>
      <c r="B1129" s="2" t="s">
        <v>257</v>
      </c>
      <c r="C1129" s="2" t="s">
        <v>40</v>
      </c>
      <c r="D1129" s="2" t="s">
        <v>52</v>
      </c>
      <c r="E1129" s="2" t="str">
        <f t="shared" si="32"/>
        <v>Ceiling Insulation(R19 to R38)_Restaurants</v>
      </c>
      <c r="F1129" s="2" t="str">
        <f t="shared" si="33"/>
        <v>Ceiling Insulation_RETAIL</v>
      </c>
    </row>
    <row r="1130" spans="1:6" x14ac:dyDescent="0.3">
      <c r="A1130" s="2" t="s">
        <v>342</v>
      </c>
      <c r="B1130" s="2" t="s">
        <v>258</v>
      </c>
      <c r="C1130" s="2" t="s">
        <v>40</v>
      </c>
      <c r="D1130" s="2" t="s">
        <v>52</v>
      </c>
      <c r="E1130" s="2" t="str">
        <f t="shared" si="32"/>
        <v>Ceiling Insulation(R19 to R38)_Retail</v>
      </c>
      <c r="F1130" s="2" t="str">
        <f t="shared" si="33"/>
        <v>Ceiling Insulation_RETAIL</v>
      </c>
    </row>
    <row r="1131" spans="1:6" x14ac:dyDescent="0.3">
      <c r="A1131" s="2" t="s">
        <v>342</v>
      </c>
      <c r="B1131" s="2" t="s">
        <v>259</v>
      </c>
      <c r="C1131" s="2" t="s">
        <v>40</v>
      </c>
      <c r="D1131" s="2" t="s">
        <v>39</v>
      </c>
      <c r="E1131" s="2" t="str">
        <f t="shared" si="32"/>
        <v>Ceiling Insulation(R19 to R38)_Schools K-12</v>
      </c>
      <c r="F1131" s="2" t="str">
        <f t="shared" si="33"/>
        <v>Ceiling Insulation_OFFICE</v>
      </c>
    </row>
    <row r="1132" spans="1:6" x14ac:dyDescent="0.3">
      <c r="A1132" s="2" t="s">
        <v>342</v>
      </c>
      <c r="B1132" s="2" t="s">
        <v>260</v>
      </c>
      <c r="C1132" s="2" t="s">
        <v>40</v>
      </c>
      <c r="D1132" s="2" t="s">
        <v>167</v>
      </c>
      <c r="E1132" s="2" t="str">
        <f t="shared" si="32"/>
        <v>Ceiling Insulation(R19 to R38)_Warehouse</v>
      </c>
      <c r="F1132" s="2" t="str">
        <f t="shared" si="33"/>
        <v>Ceiling Insulation_WAREHOUSE</v>
      </c>
    </row>
    <row r="1133" spans="1:6" x14ac:dyDescent="0.3">
      <c r="A1133" s="2" t="s">
        <v>343</v>
      </c>
      <c r="B1133" s="2" t="s">
        <v>249</v>
      </c>
      <c r="C1133" s="2" t="s">
        <v>40</v>
      </c>
      <c r="D1133" s="2" t="s">
        <v>39</v>
      </c>
      <c r="E1133" s="2" t="str">
        <f t="shared" si="32"/>
        <v>Ceiling Insulation(R2 to R38)_Assembly</v>
      </c>
      <c r="F1133" s="2" t="str">
        <f t="shared" si="33"/>
        <v>Ceiling Insulation_OFFICE</v>
      </c>
    </row>
    <row r="1134" spans="1:6" x14ac:dyDescent="0.3">
      <c r="A1134" s="2" t="s">
        <v>343</v>
      </c>
      <c r="B1134" s="2" t="s">
        <v>250</v>
      </c>
      <c r="C1134" s="2" t="s">
        <v>40</v>
      </c>
      <c r="D1134" s="2" t="s">
        <v>56</v>
      </c>
      <c r="E1134" s="2" t="str">
        <f t="shared" si="32"/>
        <v>Ceiling Insulation(R2 to R38)_College and University</v>
      </c>
      <c r="F1134" s="2" t="str">
        <f t="shared" si="33"/>
        <v>Ceiling Insulation_LODGING</v>
      </c>
    </row>
    <row r="1135" spans="1:6" x14ac:dyDescent="0.3">
      <c r="A1135" s="2" t="s">
        <v>343</v>
      </c>
      <c r="B1135" s="2" t="s">
        <v>251</v>
      </c>
      <c r="C1135" s="2" t="s">
        <v>40</v>
      </c>
      <c r="D1135" s="2" t="s">
        <v>52</v>
      </c>
      <c r="E1135" s="2" t="str">
        <f t="shared" si="32"/>
        <v>Ceiling Insulation(R2 to R38)_Grocery</v>
      </c>
      <c r="F1135" s="2" t="str">
        <f t="shared" si="33"/>
        <v>Ceiling Insulation_RETAIL</v>
      </c>
    </row>
    <row r="1136" spans="1:6" x14ac:dyDescent="0.3">
      <c r="A1136" s="2" t="s">
        <v>343</v>
      </c>
      <c r="B1136" s="2" t="s">
        <v>252</v>
      </c>
      <c r="C1136" s="2" t="s">
        <v>40</v>
      </c>
      <c r="D1136" s="2" t="s">
        <v>39</v>
      </c>
      <c r="E1136" s="2" t="str">
        <f t="shared" si="32"/>
        <v>Ceiling Insulation(R2 to R38)_Healthcare</v>
      </c>
      <c r="F1136" s="2" t="str">
        <f t="shared" si="33"/>
        <v>Ceiling Insulation_OFFICE</v>
      </c>
    </row>
    <row r="1137" spans="1:6" x14ac:dyDescent="0.3">
      <c r="A1137" s="2" t="s">
        <v>343</v>
      </c>
      <c r="B1137" s="2" t="s">
        <v>253</v>
      </c>
      <c r="C1137" s="2" t="s">
        <v>40</v>
      </c>
      <c r="D1137" s="2" t="s">
        <v>56</v>
      </c>
      <c r="E1137" s="2" t="str">
        <f t="shared" si="32"/>
        <v>Ceiling Insulation(R2 to R38)_Hospitals</v>
      </c>
      <c r="F1137" s="2" t="str">
        <f t="shared" si="33"/>
        <v>Ceiling Insulation_LODGING</v>
      </c>
    </row>
    <row r="1138" spans="1:6" x14ac:dyDescent="0.3">
      <c r="A1138" s="2" t="s">
        <v>343</v>
      </c>
      <c r="B1138" s="2" t="s">
        <v>254</v>
      </c>
      <c r="C1138" s="2" t="s">
        <v>40</v>
      </c>
      <c r="D1138" s="2" t="s">
        <v>39</v>
      </c>
      <c r="E1138" s="2" t="str">
        <f t="shared" si="32"/>
        <v>Ceiling Insulation(R2 to R38)_Institutional</v>
      </c>
      <c r="F1138" s="2" t="str">
        <f t="shared" si="33"/>
        <v>Ceiling Insulation_OFFICE</v>
      </c>
    </row>
    <row r="1139" spans="1:6" x14ac:dyDescent="0.3">
      <c r="A1139" s="2" t="s">
        <v>343</v>
      </c>
      <c r="B1139" s="2" t="s">
        <v>255</v>
      </c>
      <c r="C1139" s="2" t="s">
        <v>40</v>
      </c>
      <c r="D1139" s="2" t="s">
        <v>56</v>
      </c>
      <c r="E1139" s="2" t="str">
        <f t="shared" si="32"/>
        <v>Ceiling Insulation(R2 to R38)_Lodging/Hospitality</v>
      </c>
      <c r="F1139" s="2" t="str">
        <f t="shared" si="33"/>
        <v>Ceiling Insulation_LODGING</v>
      </c>
    </row>
    <row r="1140" spans="1:6" x14ac:dyDescent="0.3">
      <c r="A1140" s="2" t="s">
        <v>343</v>
      </c>
      <c r="B1140" s="2" t="s">
        <v>191</v>
      </c>
      <c r="C1140" s="2" t="s">
        <v>40</v>
      </c>
      <c r="D1140" s="2" t="s">
        <v>39</v>
      </c>
      <c r="E1140" s="2" t="str">
        <f t="shared" si="32"/>
        <v>Ceiling Insulation(R2 to R38)_Miscellaneous</v>
      </c>
      <c r="F1140" s="2" t="str">
        <f t="shared" si="33"/>
        <v>Ceiling Insulation_OFFICE</v>
      </c>
    </row>
    <row r="1141" spans="1:6" x14ac:dyDescent="0.3">
      <c r="A1141" s="2" t="s">
        <v>343</v>
      </c>
      <c r="B1141" s="2" t="s">
        <v>256</v>
      </c>
      <c r="C1141" s="2" t="s">
        <v>40</v>
      </c>
      <c r="D1141" s="2" t="s">
        <v>39</v>
      </c>
      <c r="E1141" s="2" t="str">
        <f t="shared" si="32"/>
        <v>Ceiling Insulation(R2 to R38)_Offices</v>
      </c>
      <c r="F1141" s="2" t="str">
        <f t="shared" si="33"/>
        <v>Ceiling Insulation_OFFICE</v>
      </c>
    </row>
    <row r="1142" spans="1:6" x14ac:dyDescent="0.3">
      <c r="A1142" s="2" t="s">
        <v>343</v>
      </c>
      <c r="B1142" s="2" t="s">
        <v>257</v>
      </c>
      <c r="C1142" s="2" t="s">
        <v>40</v>
      </c>
      <c r="D1142" s="2" t="s">
        <v>52</v>
      </c>
      <c r="E1142" s="2" t="str">
        <f t="shared" si="32"/>
        <v>Ceiling Insulation(R2 to R38)_Restaurants</v>
      </c>
      <c r="F1142" s="2" t="str">
        <f t="shared" si="33"/>
        <v>Ceiling Insulation_RETAIL</v>
      </c>
    </row>
    <row r="1143" spans="1:6" x14ac:dyDescent="0.3">
      <c r="A1143" s="2" t="s">
        <v>343</v>
      </c>
      <c r="B1143" s="2" t="s">
        <v>258</v>
      </c>
      <c r="C1143" s="2" t="s">
        <v>40</v>
      </c>
      <c r="D1143" s="2" t="s">
        <v>52</v>
      </c>
      <c r="E1143" s="2" t="str">
        <f t="shared" si="32"/>
        <v>Ceiling Insulation(R2 to R38)_Retail</v>
      </c>
      <c r="F1143" s="2" t="str">
        <f t="shared" si="33"/>
        <v>Ceiling Insulation_RETAIL</v>
      </c>
    </row>
    <row r="1144" spans="1:6" x14ac:dyDescent="0.3">
      <c r="A1144" s="2" t="s">
        <v>343</v>
      </c>
      <c r="B1144" s="2" t="s">
        <v>259</v>
      </c>
      <c r="C1144" s="2" t="s">
        <v>40</v>
      </c>
      <c r="D1144" s="2" t="s">
        <v>39</v>
      </c>
      <c r="E1144" s="2" t="str">
        <f t="shared" ref="E1144:E1207" si="34">A1144&amp;"_"&amp;B1144</f>
        <v>Ceiling Insulation(R2 to R38)_Schools K-12</v>
      </c>
      <c r="F1144" s="2" t="str">
        <f t="shared" ref="F1144:F1207" si="35">C1144&amp;"_"&amp;D1144</f>
        <v>Ceiling Insulation_OFFICE</v>
      </c>
    </row>
    <row r="1145" spans="1:6" x14ac:dyDescent="0.3">
      <c r="A1145" s="2" t="s">
        <v>343</v>
      </c>
      <c r="B1145" s="2" t="s">
        <v>260</v>
      </c>
      <c r="C1145" s="2" t="s">
        <v>40</v>
      </c>
      <c r="D1145" s="2" t="s">
        <v>167</v>
      </c>
      <c r="E1145" s="2" t="str">
        <f t="shared" si="34"/>
        <v>Ceiling Insulation(R2 to R38)_Warehouse</v>
      </c>
      <c r="F1145" s="2" t="str">
        <f t="shared" si="35"/>
        <v>Ceiling Insulation_WAREHOUSE</v>
      </c>
    </row>
    <row r="1146" spans="1:6" x14ac:dyDescent="0.3">
      <c r="A1146" s="2" t="s">
        <v>344</v>
      </c>
      <c r="B1146" s="2" t="s">
        <v>249</v>
      </c>
      <c r="C1146" s="2" t="s">
        <v>40</v>
      </c>
      <c r="D1146" s="2" t="s">
        <v>39</v>
      </c>
      <c r="E1146" s="2" t="str">
        <f t="shared" si="34"/>
        <v>Ceiling Insulation(R30 to R38)_Assembly</v>
      </c>
      <c r="F1146" s="2" t="str">
        <f t="shared" si="35"/>
        <v>Ceiling Insulation_OFFICE</v>
      </c>
    </row>
    <row r="1147" spans="1:6" x14ac:dyDescent="0.3">
      <c r="A1147" s="2" t="s">
        <v>344</v>
      </c>
      <c r="B1147" s="2" t="s">
        <v>250</v>
      </c>
      <c r="C1147" s="2" t="s">
        <v>40</v>
      </c>
      <c r="D1147" s="2" t="s">
        <v>56</v>
      </c>
      <c r="E1147" s="2" t="str">
        <f t="shared" si="34"/>
        <v>Ceiling Insulation(R30 to R38)_College and University</v>
      </c>
      <c r="F1147" s="2" t="str">
        <f t="shared" si="35"/>
        <v>Ceiling Insulation_LODGING</v>
      </c>
    </row>
    <row r="1148" spans="1:6" x14ac:dyDescent="0.3">
      <c r="A1148" s="2" t="s">
        <v>344</v>
      </c>
      <c r="B1148" s="2" t="s">
        <v>251</v>
      </c>
      <c r="C1148" s="2" t="s">
        <v>40</v>
      </c>
      <c r="D1148" s="2" t="s">
        <v>52</v>
      </c>
      <c r="E1148" s="2" t="str">
        <f t="shared" si="34"/>
        <v>Ceiling Insulation(R30 to R38)_Grocery</v>
      </c>
      <c r="F1148" s="2" t="str">
        <f t="shared" si="35"/>
        <v>Ceiling Insulation_RETAIL</v>
      </c>
    </row>
    <row r="1149" spans="1:6" x14ac:dyDescent="0.3">
      <c r="A1149" s="2" t="s">
        <v>344</v>
      </c>
      <c r="B1149" s="2" t="s">
        <v>252</v>
      </c>
      <c r="C1149" s="2" t="s">
        <v>40</v>
      </c>
      <c r="D1149" s="2" t="s">
        <v>39</v>
      </c>
      <c r="E1149" s="2" t="str">
        <f t="shared" si="34"/>
        <v>Ceiling Insulation(R30 to R38)_Healthcare</v>
      </c>
      <c r="F1149" s="2" t="str">
        <f t="shared" si="35"/>
        <v>Ceiling Insulation_OFFICE</v>
      </c>
    </row>
    <row r="1150" spans="1:6" x14ac:dyDescent="0.3">
      <c r="A1150" s="2" t="s">
        <v>344</v>
      </c>
      <c r="B1150" s="2" t="s">
        <v>253</v>
      </c>
      <c r="C1150" s="2" t="s">
        <v>40</v>
      </c>
      <c r="D1150" s="2" t="s">
        <v>56</v>
      </c>
      <c r="E1150" s="2" t="str">
        <f t="shared" si="34"/>
        <v>Ceiling Insulation(R30 to R38)_Hospitals</v>
      </c>
      <c r="F1150" s="2" t="str">
        <f t="shared" si="35"/>
        <v>Ceiling Insulation_LODGING</v>
      </c>
    </row>
    <row r="1151" spans="1:6" x14ac:dyDescent="0.3">
      <c r="A1151" s="2" t="s">
        <v>344</v>
      </c>
      <c r="B1151" s="2" t="s">
        <v>254</v>
      </c>
      <c r="C1151" s="2" t="s">
        <v>40</v>
      </c>
      <c r="D1151" s="2" t="s">
        <v>39</v>
      </c>
      <c r="E1151" s="2" t="str">
        <f t="shared" si="34"/>
        <v>Ceiling Insulation(R30 to R38)_Institutional</v>
      </c>
      <c r="F1151" s="2" t="str">
        <f t="shared" si="35"/>
        <v>Ceiling Insulation_OFFICE</v>
      </c>
    </row>
    <row r="1152" spans="1:6" x14ac:dyDescent="0.3">
      <c r="A1152" s="2" t="s">
        <v>344</v>
      </c>
      <c r="B1152" s="2" t="s">
        <v>255</v>
      </c>
      <c r="C1152" s="2" t="s">
        <v>40</v>
      </c>
      <c r="D1152" s="2" t="s">
        <v>56</v>
      </c>
      <c r="E1152" s="2" t="str">
        <f t="shared" si="34"/>
        <v>Ceiling Insulation(R30 to R38)_Lodging/Hospitality</v>
      </c>
      <c r="F1152" s="2" t="str">
        <f t="shared" si="35"/>
        <v>Ceiling Insulation_LODGING</v>
      </c>
    </row>
    <row r="1153" spans="1:6" x14ac:dyDescent="0.3">
      <c r="A1153" s="2" t="s">
        <v>344</v>
      </c>
      <c r="B1153" s="2" t="s">
        <v>191</v>
      </c>
      <c r="C1153" s="2" t="s">
        <v>40</v>
      </c>
      <c r="D1153" s="2" t="s">
        <v>39</v>
      </c>
      <c r="E1153" s="2" t="str">
        <f t="shared" si="34"/>
        <v>Ceiling Insulation(R30 to R38)_Miscellaneous</v>
      </c>
      <c r="F1153" s="2" t="str">
        <f t="shared" si="35"/>
        <v>Ceiling Insulation_OFFICE</v>
      </c>
    </row>
    <row r="1154" spans="1:6" x14ac:dyDescent="0.3">
      <c r="A1154" s="2" t="s">
        <v>344</v>
      </c>
      <c r="B1154" s="2" t="s">
        <v>256</v>
      </c>
      <c r="C1154" s="2" t="s">
        <v>40</v>
      </c>
      <c r="D1154" s="2" t="s">
        <v>39</v>
      </c>
      <c r="E1154" s="2" t="str">
        <f t="shared" si="34"/>
        <v>Ceiling Insulation(R30 to R38)_Offices</v>
      </c>
      <c r="F1154" s="2" t="str">
        <f t="shared" si="35"/>
        <v>Ceiling Insulation_OFFICE</v>
      </c>
    </row>
    <row r="1155" spans="1:6" x14ac:dyDescent="0.3">
      <c r="A1155" s="2" t="s">
        <v>344</v>
      </c>
      <c r="B1155" s="2" t="s">
        <v>257</v>
      </c>
      <c r="C1155" s="2" t="s">
        <v>40</v>
      </c>
      <c r="D1155" s="2" t="s">
        <v>52</v>
      </c>
      <c r="E1155" s="2" t="str">
        <f t="shared" si="34"/>
        <v>Ceiling Insulation(R30 to R38)_Restaurants</v>
      </c>
      <c r="F1155" s="2" t="str">
        <f t="shared" si="35"/>
        <v>Ceiling Insulation_RETAIL</v>
      </c>
    </row>
    <row r="1156" spans="1:6" x14ac:dyDescent="0.3">
      <c r="A1156" s="2" t="s">
        <v>344</v>
      </c>
      <c r="B1156" s="2" t="s">
        <v>258</v>
      </c>
      <c r="C1156" s="2" t="s">
        <v>40</v>
      </c>
      <c r="D1156" s="2" t="s">
        <v>52</v>
      </c>
      <c r="E1156" s="2" t="str">
        <f t="shared" si="34"/>
        <v>Ceiling Insulation(R30 to R38)_Retail</v>
      </c>
      <c r="F1156" s="2" t="str">
        <f t="shared" si="35"/>
        <v>Ceiling Insulation_RETAIL</v>
      </c>
    </row>
    <row r="1157" spans="1:6" x14ac:dyDescent="0.3">
      <c r="A1157" s="2" t="s">
        <v>344</v>
      </c>
      <c r="B1157" s="2" t="s">
        <v>259</v>
      </c>
      <c r="C1157" s="2" t="s">
        <v>40</v>
      </c>
      <c r="D1157" s="2" t="s">
        <v>39</v>
      </c>
      <c r="E1157" s="2" t="str">
        <f t="shared" si="34"/>
        <v>Ceiling Insulation(R30 to R38)_Schools K-12</v>
      </c>
      <c r="F1157" s="2" t="str">
        <f t="shared" si="35"/>
        <v>Ceiling Insulation_OFFICE</v>
      </c>
    </row>
    <row r="1158" spans="1:6" x14ac:dyDescent="0.3">
      <c r="A1158" s="2" t="s">
        <v>344</v>
      </c>
      <c r="B1158" s="2" t="s">
        <v>260</v>
      </c>
      <c r="C1158" s="2" t="s">
        <v>40</v>
      </c>
      <c r="D1158" s="2" t="s">
        <v>167</v>
      </c>
      <c r="E1158" s="2" t="str">
        <f t="shared" si="34"/>
        <v>Ceiling Insulation(R30 to R38)_Warehouse</v>
      </c>
      <c r="F1158" s="2" t="str">
        <f t="shared" si="35"/>
        <v>Ceiling Insulation_WAREHOUSE</v>
      </c>
    </row>
    <row r="1159" spans="1:6" x14ac:dyDescent="0.3">
      <c r="A1159" s="2" t="s">
        <v>345</v>
      </c>
      <c r="B1159" s="2" t="s">
        <v>249</v>
      </c>
      <c r="C1159" s="2" t="s">
        <v>36</v>
      </c>
      <c r="D1159" s="2" t="s">
        <v>39</v>
      </c>
      <c r="E1159" s="2" t="str">
        <f t="shared" si="34"/>
        <v>Chilled Hot Water Reset_Assembly</v>
      </c>
      <c r="F1159" s="2" t="str">
        <f t="shared" si="35"/>
        <v>Chilled Water Reset, Optimizer System for Chiller(s)_OFFICE</v>
      </c>
    </row>
    <row r="1160" spans="1:6" x14ac:dyDescent="0.3">
      <c r="A1160" s="2" t="s">
        <v>345</v>
      </c>
      <c r="B1160" s="2" t="s">
        <v>250</v>
      </c>
      <c r="C1160" s="2" t="s">
        <v>36</v>
      </c>
      <c r="D1160" s="2" t="s">
        <v>18</v>
      </c>
      <c r="E1160" s="2" t="str">
        <f t="shared" si="34"/>
        <v>Chilled Hot Water Reset_College and University</v>
      </c>
      <c r="F1160" s="2" t="str">
        <f t="shared" si="35"/>
        <v>Chilled Water Reset, Optimizer System for Chiller(s)_DATACENTER</v>
      </c>
    </row>
    <row r="1161" spans="1:6" x14ac:dyDescent="0.3">
      <c r="A1161" s="2" t="s">
        <v>345</v>
      </c>
      <c r="B1161" s="2" t="s">
        <v>251</v>
      </c>
      <c r="C1161" s="2" t="s">
        <v>36</v>
      </c>
      <c r="D1161" s="2" t="s">
        <v>39</v>
      </c>
      <c r="E1161" s="2" t="str">
        <f t="shared" si="34"/>
        <v>Chilled Hot Water Reset_Grocery</v>
      </c>
      <c r="F1161" s="2" t="str">
        <f t="shared" si="35"/>
        <v>Chilled Water Reset, Optimizer System for Chiller(s)_OFFICE</v>
      </c>
    </row>
    <row r="1162" spans="1:6" x14ac:dyDescent="0.3">
      <c r="A1162" s="2" t="s">
        <v>345</v>
      </c>
      <c r="B1162" s="2" t="s">
        <v>252</v>
      </c>
      <c r="C1162" s="2" t="s">
        <v>36</v>
      </c>
      <c r="D1162" s="2" t="s">
        <v>39</v>
      </c>
      <c r="E1162" s="2" t="str">
        <f t="shared" si="34"/>
        <v>Chilled Hot Water Reset_Healthcare</v>
      </c>
      <c r="F1162" s="2" t="str">
        <f t="shared" si="35"/>
        <v>Chilled Water Reset, Optimizer System for Chiller(s)_OFFICE</v>
      </c>
    </row>
    <row r="1163" spans="1:6" x14ac:dyDescent="0.3">
      <c r="A1163" s="2" t="s">
        <v>345</v>
      </c>
      <c r="B1163" s="2" t="s">
        <v>253</v>
      </c>
      <c r="C1163" s="2" t="s">
        <v>36</v>
      </c>
      <c r="D1163" s="2" t="s">
        <v>18</v>
      </c>
      <c r="E1163" s="2" t="str">
        <f t="shared" si="34"/>
        <v>Chilled Hot Water Reset_Hospitals</v>
      </c>
      <c r="F1163" s="2" t="str">
        <f t="shared" si="35"/>
        <v>Chilled Water Reset, Optimizer System for Chiller(s)_DATACENTER</v>
      </c>
    </row>
    <row r="1164" spans="1:6" x14ac:dyDescent="0.3">
      <c r="A1164" s="2" t="s">
        <v>345</v>
      </c>
      <c r="B1164" s="2" t="s">
        <v>254</v>
      </c>
      <c r="C1164" s="2" t="s">
        <v>36</v>
      </c>
      <c r="D1164" s="2" t="s">
        <v>39</v>
      </c>
      <c r="E1164" s="2" t="str">
        <f t="shared" si="34"/>
        <v>Chilled Hot Water Reset_Institutional</v>
      </c>
      <c r="F1164" s="2" t="str">
        <f t="shared" si="35"/>
        <v>Chilled Water Reset, Optimizer System for Chiller(s)_OFFICE</v>
      </c>
    </row>
    <row r="1165" spans="1:6" x14ac:dyDescent="0.3">
      <c r="A1165" s="2" t="s">
        <v>345</v>
      </c>
      <c r="B1165" s="2" t="s">
        <v>255</v>
      </c>
      <c r="C1165" s="2" t="s">
        <v>36</v>
      </c>
      <c r="D1165" s="2" t="s">
        <v>39</v>
      </c>
      <c r="E1165" s="2" t="str">
        <f t="shared" si="34"/>
        <v>Chilled Hot Water Reset_Lodging/Hospitality</v>
      </c>
      <c r="F1165" s="2" t="str">
        <f t="shared" si="35"/>
        <v>Chilled Water Reset, Optimizer System for Chiller(s)_OFFICE</v>
      </c>
    </row>
    <row r="1166" spans="1:6" x14ac:dyDescent="0.3">
      <c r="A1166" s="2" t="s">
        <v>345</v>
      </c>
      <c r="B1166" s="2" t="s">
        <v>191</v>
      </c>
      <c r="C1166" s="2" t="s">
        <v>36</v>
      </c>
      <c r="D1166" s="2" t="s">
        <v>39</v>
      </c>
      <c r="E1166" s="2" t="str">
        <f t="shared" si="34"/>
        <v>Chilled Hot Water Reset_Miscellaneous</v>
      </c>
      <c r="F1166" s="2" t="str">
        <f t="shared" si="35"/>
        <v>Chilled Water Reset, Optimizer System for Chiller(s)_OFFICE</v>
      </c>
    </row>
    <row r="1167" spans="1:6" x14ac:dyDescent="0.3">
      <c r="A1167" s="2" t="s">
        <v>345</v>
      </c>
      <c r="B1167" s="2" t="s">
        <v>256</v>
      </c>
      <c r="C1167" s="2" t="s">
        <v>36</v>
      </c>
      <c r="D1167" s="2" t="s">
        <v>39</v>
      </c>
      <c r="E1167" s="2" t="str">
        <f t="shared" si="34"/>
        <v>Chilled Hot Water Reset_Offices</v>
      </c>
      <c r="F1167" s="2" t="str">
        <f t="shared" si="35"/>
        <v>Chilled Water Reset, Optimizer System for Chiller(s)_OFFICE</v>
      </c>
    </row>
    <row r="1168" spans="1:6" x14ac:dyDescent="0.3">
      <c r="A1168" s="2" t="s">
        <v>345</v>
      </c>
      <c r="B1168" s="2" t="s">
        <v>257</v>
      </c>
      <c r="C1168" s="2" t="s">
        <v>36</v>
      </c>
      <c r="D1168" s="2" t="s">
        <v>39</v>
      </c>
      <c r="E1168" s="2" t="str">
        <f t="shared" si="34"/>
        <v>Chilled Hot Water Reset_Restaurants</v>
      </c>
      <c r="F1168" s="2" t="str">
        <f t="shared" si="35"/>
        <v>Chilled Water Reset, Optimizer System for Chiller(s)_OFFICE</v>
      </c>
    </row>
    <row r="1169" spans="1:6" x14ac:dyDescent="0.3">
      <c r="A1169" s="2" t="s">
        <v>345</v>
      </c>
      <c r="B1169" s="2" t="s">
        <v>258</v>
      </c>
      <c r="C1169" s="2" t="s">
        <v>36</v>
      </c>
      <c r="D1169" s="2" t="s">
        <v>39</v>
      </c>
      <c r="E1169" s="2" t="str">
        <f t="shared" si="34"/>
        <v>Chilled Hot Water Reset_Retail</v>
      </c>
      <c r="F1169" s="2" t="str">
        <f t="shared" si="35"/>
        <v>Chilled Water Reset, Optimizer System for Chiller(s)_OFFICE</v>
      </c>
    </row>
    <row r="1170" spans="1:6" x14ac:dyDescent="0.3">
      <c r="A1170" s="2" t="s">
        <v>345</v>
      </c>
      <c r="B1170" s="2" t="s">
        <v>259</v>
      </c>
      <c r="C1170" s="2" t="s">
        <v>36</v>
      </c>
      <c r="D1170" s="2" t="s">
        <v>39</v>
      </c>
      <c r="E1170" s="2" t="str">
        <f t="shared" si="34"/>
        <v>Chilled Hot Water Reset_Schools K-12</v>
      </c>
      <c r="F1170" s="2" t="str">
        <f t="shared" si="35"/>
        <v>Chilled Water Reset, Optimizer System for Chiller(s)_OFFICE</v>
      </c>
    </row>
    <row r="1171" spans="1:6" x14ac:dyDescent="0.3">
      <c r="A1171" s="2" t="s">
        <v>345</v>
      </c>
      <c r="B1171" s="2" t="s">
        <v>260</v>
      </c>
      <c r="C1171" s="2" t="s">
        <v>36</v>
      </c>
      <c r="D1171" s="2" t="s">
        <v>39</v>
      </c>
      <c r="E1171" s="2" t="str">
        <f t="shared" si="34"/>
        <v>Chilled Hot Water Reset_Warehouse</v>
      </c>
      <c r="F1171" s="2" t="str">
        <f t="shared" si="35"/>
        <v>Chilled Water Reset, Optimizer System for Chiller(s)_OFFICE</v>
      </c>
    </row>
    <row r="1172" spans="1:6" x14ac:dyDescent="0.3">
      <c r="A1172" s="2" t="s">
        <v>346</v>
      </c>
      <c r="B1172" s="2" t="s">
        <v>249</v>
      </c>
      <c r="C1172" s="2" t="s">
        <v>36</v>
      </c>
      <c r="D1172" s="2" t="s">
        <v>39</v>
      </c>
      <c r="E1172" s="2" t="str">
        <f t="shared" si="34"/>
        <v>Chilled Water Controls Optimization_Assembly</v>
      </c>
      <c r="F1172" s="2" t="str">
        <f t="shared" si="35"/>
        <v>Chilled Water Reset, Optimizer System for Chiller(s)_OFFICE</v>
      </c>
    </row>
    <row r="1173" spans="1:6" x14ac:dyDescent="0.3">
      <c r="A1173" s="2" t="s">
        <v>346</v>
      </c>
      <c r="B1173" s="2" t="s">
        <v>250</v>
      </c>
      <c r="C1173" s="2" t="s">
        <v>36</v>
      </c>
      <c r="D1173" s="2" t="s">
        <v>18</v>
      </c>
      <c r="E1173" s="2" t="str">
        <f t="shared" si="34"/>
        <v>Chilled Water Controls Optimization_College and University</v>
      </c>
      <c r="F1173" s="2" t="str">
        <f t="shared" si="35"/>
        <v>Chilled Water Reset, Optimizer System for Chiller(s)_DATACENTER</v>
      </c>
    </row>
    <row r="1174" spans="1:6" x14ac:dyDescent="0.3">
      <c r="A1174" s="2" t="s">
        <v>346</v>
      </c>
      <c r="B1174" s="2" t="s">
        <v>251</v>
      </c>
      <c r="C1174" s="2" t="s">
        <v>36</v>
      </c>
      <c r="D1174" s="2" t="s">
        <v>39</v>
      </c>
      <c r="E1174" s="2" t="str">
        <f t="shared" si="34"/>
        <v>Chilled Water Controls Optimization_Grocery</v>
      </c>
      <c r="F1174" s="2" t="str">
        <f t="shared" si="35"/>
        <v>Chilled Water Reset, Optimizer System for Chiller(s)_OFFICE</v>
      </c>
    </row>
    <row r="1175" spans="1:6" x14ac:dyDescent="0.3">
      <c r="A1175" s="2" t="s">
        <v>346</v>
      </c>
      <c r="B1175" s="2" t="s">
        <v>252</v>
      </c>
      <c r="C1175" s="2" t="s">
        <v>36</v>
      </c>
      <c r="D1175" s="2" t="s">
        <v>39</v>
      </c>
      <c r="E1175" s="2" t="str">
        <f t="shared" si="34"/>
        <v>Chilled Water Controls Optimization_Healthcare</v>
      </c>
      <c r="F1175" s="2" t="str">
        <f t="shared" si="35"/>
        <v>Chilled Water Reset, Optimizer System for Chiller(s)_OFFICE</v>
      </c>
    </row>
    <row r="1176" spans="1:6" x14ac:dyDescent="0.3">
      <c r="A1176" s="2" t="s">
        <v>346</v>
      </c>
      <c r="B1176" s="2" t="s">
        <v>253</v>
      </c>
      <c r="C1176" s="2" t="s">
        <v>36</v>
      </c>
      <c r="D1176" s="2" t="s">
        <v>18</v>
      </c>
      <c r="E1176" s="2" t="str">
        <f t="shared" si="34"/>
        <v>Chilled Water Controls Optimization_Hospitals</v>
      </c>
      <c r="F1176" s="2" t="str">
        <f t="shared" si="35"/>
        <v>Chilled Water Reset, Optimizer System for Chiller(s)_DATACENTER</v>
      </c>
    </row>
    <row r="1177" spans="1:6" x14ac:dyDescent="0.3">
      <c r="A1177" s="2" t="s">
        <v>346</v>
      </c>
      <c r="B1177" s="2" t="s">
        <v>254</v>
      </c>
      <c r="C1177" s="2" t="s">
        <v>36</v>
      </c>
      <c r="D1177" s="2" t="s">
        <v>39</v>
      </c>
      <c r="E1177" s="2" t="str">
        <f t="shared" si="34"/>
        <v>Chilled Water Controls Optimization_Institutional</v>
      </c>
      <c r="F1177" s="2" t="str">
        <f t="shared" si="35"/>
        <v>Chilled Water Reset, Optimizer System for Chiller(s)_OFFICE</v>
      </c>
    </row>
    <row r="1178" spans="1:6" x14ac:dyDescent="0.3">
      <c r="A1178" s="2" t="s">
        <v>346</v>
      </c>
      <c r="B1178" s="2" t="s">
        <v>255</v>
      </c>
      <c r="C1178" s="2" t="s">
        <v>36</v>
      </c>
      <c r="D1178" s="2" t="s">
        <v>39</v>
      </c>
      <c r="E1178" s="2" t="str">
        <f t="shared" si="34"/>
        <v>Chilled Water Controls Optimization_Lodging/Hospitality</v>
      </c>
      <c r="F1178" s="2" t="str">
        <f t="shared" si="35"/>
        <v>Chilled Water Reset, Optimizer System for Chiller(s)_OFFICE</v>
      </c>
    </row>
    <row r="1179" spans="1:6" x14ac:dyDescent="0.3">
      <c r="A1179" s="2" t="s">
        <v>346</v>
      </c>
      <c r="B1179" s="2" t="s">
        <v>191</v>
      </c>
      <c r="C1179" s="2" t="s">
        <v>36</v>
      </c>
      <c r="D1179" s="2" t="s">
        <v>39</v>
      </c>
      <c r="E1179" s="2" t="str">
        <f t="shared" si="34"/>
        <v>Chilled Water Controls Optimization_Miscellaneous</v>
      </c>
      <c r="F1179" s="2" t="str">
        <f t="shared" si="35"/>
        <v>Chilled Water Reset, Optimizer System for Chiller(s)_OFFICE</v>
      </c>
    </row>
    <row r="1180" spans="1:6" x14ac:dyDescent="0.3">
      <c r="A1180" s="2" t="s">
        <v>346</v>
      </c>
      <c r="B1180" s="2" t="s">
        <v>256</v>
      </c>
      <c r="C1180" s="2" t="s">
        <v>36</v>
      </c>
      <c r="D1180" s="2" t="s">
        <v>39</v>
      </c>
      <c r="E1180" s="2" t="str">
        <f t="shared" si="34"/>
        <v>Chilled Water Controls Optimization_Offices</v>
      </c>
      <c r="F1180" s="2" t="str">
        <f t="shared" si="35"/>
        <v>Chilled Water Reset, Optimizer System for Chiller(s)_OFFICE</v>
      </c>
    </row>
    <row r="1181" spans="1:6" x14ac:dyDescent="0.3">
      <c r="A1181" s="2" t="s">
        <v>346</v>
      </c>
      <c r="B1181" s="2" t="s">
        <v>257</v>
      </c>
      <c r="C1181" s="2" t="s">
        <v>36</v>
      </c>
      <c r="D1181" s="2" t="s">
        <v>39</v>
      </c>
      <c r="E1181" s="2" t="str">
        <f t="shared" si="34"/>
        <v>Chilled Water Controls Optimization_Restaurants</v>
      </c>
      <c r="F1181" s="2" t="str">
        <f t="shared" si="35"/>
        <v>Chilled Water Reset, Optimizer System for Chiller(s)_OFFICE</v>
      </c>
    </row>
    <row r="1182" spans="1:6" x14ac:dyDescent="0.3">
      <c r="A1182" s="2" t="s">
        <v>346</v>
      </c>
      <c r="B1182" s="2" t="s">
        <v>258</v>
      </c>
      <c r="C1182" s="2" t="s">
        <v>36</v>
      </c>
      <c r="D1182" s="2" t="s">
        <v>39</v>
      </c>
      <c r="E1182" s="2" t="str">
        <f t="shared" si="34"/>
        <v>Chilled Water Controls Optimization_Retail</v>
      </c>
      <c r="F1182" s="2" t="str">
        <f t="shared" si="35"/>
        <v>Chilled Water Reset, Optimizer System for Chiller(s)_OFFICE</v>
      </c>
    </row>
    <row r="1183" spans="1:6" x14ac:dyDescent="0.3">
      <c r="A1183" s="2" t="s">
        <v>346</v>
      </c>
      <c r="B1183" s="2" t="s">
        <v>259</v>
      </c>
      <c r="C1183" s="2" t="s">
        <v>36</v>
      </c>
      <c r="D1183" s="2" t="s">
        <v>39</v>
      </c>
      <c r="E1183" s="2" t="str">
        <f t="shared" si="34"/>
        <v>Chilled Water Controls Optimization_Schools K-12</v>
      </c>
      <c r="F1183" s="2" t="str">
        <f t="shared" si="35"/>
        <v>Chilled Water Reset, Optimizer System for Chiller(s)_OFFICE</v>
      </c>
    </row>
    <row r="1184" spans="1:6" x14ac:dyDescent="0.3">
      <c r="A1184" s="2" t="s">
        <v>346</v>
      </c>
      <c r="B1184" s="2" t="s">
        <v>260</v>
      </c>
      <c r="C1184" s="2" t="s">
        <v>36</v>
      </c>
      <c r="D1184" s="2" t="s">
        <v>39</v>
      </c>
      <c r="E1184" s="2" t="str">
        <f t="shared" si="34"/>
        <v>Chilled Water Controls Optimization_Warehouse</v>
      </c>
      <c r="F1184" s="2" t="str">
        <f t="shared" si="35"/>
        <v>Chilled Water Reset, Optimizer System for Chiller(s)_OFFICE</v>
      </c>
    </row>
    <row r="1185" spans="1:6" x14ac:dyDescent="0.3">
      <c r="A1185" s="2" t="s">
        <v>347</v>
      </c>
      <c r="B1185" s="2" t="s">
        <v>249</v>
      </c>
      <c r="C1185" s="2" t="s">
        <v>24</v>
      </c>
      <c r="D1185" s="2" t="s">
        <v>52</v>
      </c>
      <c r="E1185" s="2" t="str">
        <f t="shared" si="34"/>
        <v>Chilled Water System - Variable Speed Drives_Assembly</v>
      </c>
      <c r="F1185" s="2" t="str">
        <f t="shared" si="35"/>
        <v>Adjustable Speed Drives (ASD)_RETAIL</v>
      </c>
    </row>
    <row r="1186" spans="1:6" x14ac:dyDescent="0.3">
      <c r="A1186" s="2" t="s">
        <v>347</v>
      </c>
      <c r="B1186" s="2" t="s">
        <v>250</v>
      </c>
      <c r="C1186" s="2" t="s">
        <v>24</v>
      </c>
      <c r="D1186" s="2" t="s">
        <v>52</v>
      </c>
      <c r="E1186" s="2" t="str">
        <f t="shared" si="34"/>
        <v>Chilled Water System - Variable Speed Drives_College and University</v>
      </c>
      <c r="F1186" s="2" t="str">
        <f t="shared" si="35"/>
        <v>Adjustable Speed Drives (ASD)_RETAIL</v>
      </c>
    </row>
    <row r="1187" spans="1:6" x14ac:dyDescent="0.3">
      <c r="A1187" s="2" t="s">
        <v>347</v>
      </c>
      <c r="B1187" s="2" t="s">
        <v>251</v>
      </c>
      <c r="C1187" s="2" t="s">
        <v>24</v>
      </c>
      <c r="D1187" s="2" t="s">
        <v>52</v>
      </c>
      <c r="E1187" s="2" t="str">
        <f t="shared" si="34"/>
        <v>Chilled Water System - Variable Speed Drives_Grocery</v>
      </c>
      <c r="F1187" s="2" t="str">
        <f t="shared" si="35"/>
        <v>Adjustable Speed Drives (ASD)_RETAIL</v>
      </c>
    </row>
    <row r="1188" spans="1:6" x14ac:dyDescent="0.3">
      <c r="A1188" s="2" t="s">
        <v>347</v>
      </c>
      <c r="B1188" s="2" t="s">
        <v>252</v>
      </c>
      <c r="C1188" s="2" t="s">
        <v>24</v>
      </c>
      <c r="D1188" s="2" t="s">
        <v>52</v>
      </c>
      <c r="E1188" s="2" t="str">
        <f t="shared" si="34"/>
        <v>Chilled Water System - Variable Speed Drives_Healthcare</v>
      </c>
      <c r="F1188" s="2" t="str">
        <f t="shared" si="35"/>
        <v>Adjustable Speed Drives (ASD)_RETAIL</v>
      </c>
    </row>
    <row r="1189" spans="1:6" x14ac:dyDescent="0.3">
      <c r="A1189" s="2" t="s">
        <v>347</v>
      </c>
      <c r="B1189" s="2" t="s">
        <v>253</v>
      </c>
      <c r="C1189" s="2" t="s">
        <v>24</v>
      </c>
      <c r="D1189" s="2" t="s">
        <v>52</v>
      </c>
      <c r="E1189" s="2" t="str">
        <f t="shared" si="34"/>
        <v>Chilled Water System - Variable Speed Drives_Hospitals</v>
      </c>
      <c r="F1189" s="2" t="str">
        <f t="shared" si="35"/>
        <v>Adjustable Speed Drives (ASD)_RETAIL</v>
      </c>
    </row>
    <row r="1190" spans="1:6" x14ac:dyDescent="0.3">
      <c r="A1190" s="2" t="s">
        <v>347</v>
      </c>
      <c r="B1190" s="2" t="s">
        <v>254</v>
      </c>
      <c r="C1190" s="2" t="s">
        <v>24</v>
      </c>
      <c r="D1190" s="2" t="s">
        <v>52</v>
      </c>
      <c r="E1190" s="2" t="str">
        <f t="shared" si="34"/>
        <v>Chilled Water System - Variable Speed Drives_Institutional</v>
      </c>
      <c r="F1190" s="2" t="str">
        <f t="shared" si="35"/>
        <v>Adjustable Speed Drives (ASD)_RETAIL</v>
      </c>
    </row>
    <row r="1191" spans="1:6" x14ac:dyDescent="0.3">
      <c r="A1191" s="2" t="s">
        <v>347</v>
      </c>
      <c r="B1191" s="2" t="s">
        <v>255</v>
      </c>
      <c r="C1191" s="2" t="s">
        <v>24</v>
      </c>
      <c r="D1191" s="2" t="s">
        <v>52</v>
      </c>
      <c r="E1191" s="2" t="str">
        <f t="shared" si="34"/>
        <v>Chilled Water System - Variable Speed Drives_Lodging/Hospitality</v>
      </c>
      <c r="F1191" s="2" t="str">
        <f t="shared" si="35"/>
        <v>Adjustable Speed Drives (ASD)_RETAIL</v>
      </c>
    </row>
    <row r="1192" spans="1:6" x14ac:dyDescent="0.3">
      <c r="A1192" s="2" t="s">
        <v>347</v>
      </c>
      <c r="B1192" s="2" t="s">
        <v>191</v>
      </c>
      <c r="C1192" s="2" t="s">
        <v>24</v>
      </c>
      <c r="D1192" s="2" t="s">
        <v>52</v>
      </c>
      <c r="E1192" s="2" t="str">
        <f t="shared" si="34"/>
        <v>Chilled Water System - Variable Speed Drives_Miscellaneous</v>
      </c>
      <c r="F1192" s="2" t="str">
        <f t="shared" si="35"/>
        <v>Adjustable Speed Drives (ASD)_RETAIL</v>
      </c>
    </row>
    <row r="1193" spans="1:6" x14ac:dyDescent="0.3">
      <c r="A1193" s="2" t="s">
        <v>347</v>
      </c>
      <c r="B1193" s="2" t="s">
        <v>256</v>
      </c>
      <c r="C1193" s="2" t="s">
        <v>24</v>
      </c>
      <c r="D1193" s="2" t="s">
        <v>52</v>
      </c>
      <c r="E1193" s="2" t="str">
        <f t="shared" si="34"/>
        <v>Chilled Water System - Variable Speed Drives_Offices</v>
      </c>
      <c r="F1193" s="2" t="str">
        <f t="shared" si="35"/>
        <v>Adjustable Speed Drives (ASD)_RETAIL</v>
      </c>
    </row>
    <row r="1194" spans="1:6" x14ac:dyDescent="0.3">
      <c r="A1194" s="2" t="s">
        <v>347</v>
      </c>
      <c r="B1194" s="2" t="s">
        <v>257</v>
      </c>
      <c r="C1194" s="2" t="s">
        <v>24</v>
      </c>
      <c r="D1194" s="2" t="s">
        <v>52</v>
      </c>
      <c r="E1194" s="2" t="str">
        <f t="shared" si="34"/>
        <v>Chilled Water System - Variable Speed Drives_Restaurants</v>
      </c>
      <c r="F1194" s="2" t="str">
        <f t="shared" si="35"/>
        <v>Adjustable Speed Drives (ASD)_RETAIL</v>
      </c>
    </row>
    <row r="1195" spans="1:6" x14ac:dyDescent="0.3">
      <c r="A1195" s="2" t="s">
        <v>347</v>
      </c>
      <c r="B1195" s="2" t="s">
        <v>258</v>
      </c>
      <c r="C1195" s="2" t="s">
        <v>24</v>
      </c>
      <c r="D1195" s="2" t="s">
        <v>52</v>
      </c>
      <c r="E1195" s="2" t="str">
        <f t="shared" si="34"/>
        <v>Chilled Water System - Variable Speed Drives_Retail</v>
      </c>
      <c r="F1195" s="2" t="str">
        <f t="shared" si="35"/>
        <v>Adjustable Speed Drives (ASD)_RETAIL</v>
      </c>
    </row>
    <row r="1196" spans="1:6" x14ac:dyDescent="0.3">
      <c r="A1196" s="2" t="s">
        <v>347</v>
      </c>
      <c r="B1196" s="2" t="s">
        <v>259</v>
      </c>
      <c r="C1196" s="2" t="s">
        <v>24</v>
      </c>
      <c r="D1196" s="2" t="s">
        <v>52</v>
      </c>
      <c r="E1196" s="2" t="str">
        <f t="shared" si="34"/>
        <v>Chilled Water System - Variable Speed Drives_Schools K-12</v>
      </c>
      <c r="F1196" s="2" t="str">
        <f t="shared" si="35"/>
        <v>Adjustable Speed Drives (ASD)_RETAIL</v>
      </c>
    </row>
    <row r="1197" spans="1:6" x14ac:dyDescent="0.3">
      <c r="A1197" s="2" t="s">
        <v>347</v>
      </c>
      <c r="B1197" s="2" t="s">
        <v>260</v>
      </c>
      <c r="C1197" s="2" t="s">
        <v>24</v>
      </c>
      <c r="D1197" s="2" t="s">
        <v>52</v>
      </c>
      <c r="E1197" s="2" t="str">
        <f t="shared" si="34"/>
        <v>Chilled Water System - Variable Speed Drives_Warehouse</v>
      </c>
      <c r="F1197" s="2" t="str">
        <f t="shared" si="35"/>
        <v>Adjustable Speed Drives (ASD)_RETAIL</v>
      </c>
    </row>
    <row r="1198" spans="1:6" x14ac:dyDescent="0.3">
      <c r="A1198" s="2" t="s">
        <v>348</v>
      </c>
      <c r="B1198" s="2" t="s">
        <v>249</v>
      </c>
      <c r="C1198" s="2" t="s">
        <v>41</v>
      </c>
      <c r="D1198" s="2" t="s">
        <v>52</v>
      </c>
      <c r="E1198" s="2" t="str">
        <f t="shared" si="34"/>
        <v>Cool Roof_Assembly</v>
      </c>
      <c r="F1198" s="2" t="str">
        <f t="shared" si="35"/>
        <v>Light Colored Roofs and Walls/Cool Roofs_RETAIL</v>
      </c>
    </row>
    <row r="1199" spans="1:6" x14ac:dyDescent="0.3">
      <c r="A1199" s="2" t="s">
        <v>348</v>
      </c>
      <c r="B1199" s="2" t="s">
        <v>250</v>
      </c>
      <c r="C1199" s="2" t="s">
        <v>41</v>
      </c>
      <c r="D1199" s="2" t="s">
        <v>52</v>
      </c>
      <c r="E1199" s="2" t="str">
        <f t="shared" si="34"/>
        <v>Cool Roof_College and University</v>
      </c>
      <c r="F1199" s="2" t="str">
        <f t="shared" si="35"/>
        <v>Light Colored Roofs and Walls/Cool Roofs_RETAIL</v>
      </c>
    </row>
    <row r="1200" spans="1:6" x14ac:dyDescent="0.3">
      <c r="A1200" s="2" t="s">
        <v>348</v>
      </c>
      <c r="B1200" s="2" t="s">
        <v>251</v>
      </c>
      <c r="C1200" s="2" t="s">
        <v>41</v>
      </c>
      <c r="D1200" s="2" t="s">
        <v>52</v>
      </c>
      <c r="E1200" s="2" t="str">
        <f t="shared" si="34"/>
        <v>Cool Roof_Grocery</v>
      </c>
      <c r="F1200" s="2" t="str">
        <f t="shared" si="35"/>
        <v>Light Colored Roofs and Walls/Cool Roofs_RETAIL</v>
      </c>
    </row>
    <row r="1201" spans="1:6" x14ac:dyDescent="0.3">
      <c r="A1201" s="2" t="s">
        <v>348</v>
      </c>
      <c r="B1201" s="2" t="s">
        <v>252</v>
      </c>
      <c r="C1201" s="2" t="s">
        <v>41</v>
      </c>
      <c r="D1201" s="2" t="s">
        <v>52</v>
      </c>
      <c r="E1201" s="2" t="str">
        <f t="shared" si="34"/>
        <v>Cool Roof_Healthcare</v>
      </c>
      <c r="F1201" s="2" t="str">
        <f t="shared" si="35"/>
        <v>Light Colored Roofs and Walls/Cool Roofs_RETAIL</v>
      </c>
    </row>
    <row r="1202" spans="1:6" x14ac:dyDescent="0.3">
      <c r="A1202" s="2" t="s">
        <v>348</v>
      </c>
      <c r="B1202" s="2" t="s">
        <v>253</v>
      </c>
      <c r="C1202" s="2" t="s">
        <v>41</v>
      </c>
      <c r="D1202" s="2" t="s">
        <v>52</v>
      </c>
      <c r="E1202" s="2" t="str">
        <f t="shared" si="34"/>
        <v>Cool Roof_Hospitals</v>
      </c>
      <c r="F1202" s="2" t="str">
        <f t="shared" si="35"/>
        <v>Light Colored Roofs and Walls/Cool Roofs_RETAIL</v>
      </c>
    </row>
    <row r="1203" spans="1:6" x14ac:dyDescent="0.3">
      <c r="A1203" s="2" t="s">
        <v>348</v>
      </c>
      <c r="B1203" s="2" t="s">
        <v>254</v>
      </c>
      <c r="C1203" s="2" t="s">
        <v>41</v>
      </c>
      <c r="D1203" s="2" t="s">
        <v>52</v>
      </c>
      <c r="E1203" s="2" t="str">
        <f t="shared" si="34"/>
        <v>Cool Roof_Institutional</v>
      </c>
      <c r="F1203" s="2" t="str">
        <f t="shared" si="35"/>
        <v>Light Colored Roofs and Walls/Cool Roofs_RETAIL</v>
      </c>
    </row>
    <row r="1204" spans="1:6" x14ac:dyDescent="0.3">
      <c r="A1204" s="2" t="s">
        <v>348</v>
      </c>
      <c r="B1204" s="2" t="s">
        <v>255</v>
      </c>
      <c r="C1204" s="2" t="s">
        <v>41</v>
      </c>
      <c r="D1204" s="2" t="s">
        <v>56</v>
      </c>
      <c r="E1204" s="2" t="str">
        <f t="shared" si="34"/>
        <v>Cool Roof_Lodging/Hospitality</v>
      </c>
      <c r="F1204" s="2" t="str">
        <f t="shared" si="35"/>
        <v>Light Colored Roofs and Walls/Cool Roofs_LODGING</v>
      </c>
    </row>
    <row r="1205" spans="1:6" x14ac:dyDescent="0.3">
      <c r="A1205" s="2" t="s">
        <v>348</v>
      </c>
      <c r="B1205" s="2" t="s">
        <v>191</v>
      </c>
      <c r="C1205" s="2" t="s">
        <v>41</v>
      </c>
      <c r="D1205" s="2" t="s">
        <v>39</v>
      </c>
      <c r="E1205" s="2" t="str">
        <f t="shared" si="34"/>
        <v>Cool Roof_Miscellaneous</v>
      </c>
      <c r="F1205" s="2" t="str">
        <f t="shared" si="35"/>
        <v>Light Colored Roofs and Walls/Cool Roofs_OFFICE</v>
      </c>
    </row>
    <row r="1206" spans="1:6" x14ac:dyDescent="0.3">
      <c r="A1206" s="2" t="s">
        <v>348</v>
      </c>
      <c r="B1206" s="2" t="s">
        <v>256</v>
      </c>
      <c r="C1206" s="2" t="s">
        <v>41</v>
      </c>
      <c r="D1206" s="2" t="s">
        <v>52</v>
      </c>
      <c r="E1206" s="2" t="str">
        <f t="shared" si="34"/>
        <v>Cool Roof_Offices</v>
      </c>
      <c r="F1206" s="2" t="str">
        <f t="shared" si="35"/>
        <v>Light Colored Roofs and Walls/Cool Roofs_RETAIL</v>
      </c>
    </row>
    <row r="1207" spans="1:6" x14ac:dyDescent="0.3">
      <c r="A1207" s="2" t="s">
        <v>348</v>
      </c>
      <c r="B1207" s="2" t="s">
        <v>257</v>
      </c>
      <c r="C1207" s="2" t="s">
        <v>41</v>
      </c>
      <c r="D1207" s="2" t="s">
        <v>52</v>
      </c>
      <c r="E1207" s="2" t="str">
        <f t="shared" si="34"/>
        <v>Cool Roof_Restaurants</v>
      </c>
      <c r="F1207" s="2" t="str">
        <f t="shared" si="35"/>
        <v>Light Colored Roofs and Walls/Cool Roofs_RETAIL</v>
      </c>
    </row>
    <row r="1208" spans="1:6" x14ac:dyDescent="0.3">
      <c r="A1208" s="2" t="s">
        <v>348</v>
      </c>
      <c r="B1208" s="2" t="s">
        <v>258</v>
      </c>
      <c r="C1208" s="2" t="s">
        <v>41</v>
      </c>
      <c r="D1208" s="2" t="s">
        <v>52</v>
      </c>
      <c r="E1208" s="2" t="str">
        <f t="shared" ref="E1208:E1271" si="36">A1208&amp;"_"&amp;B1208</f>
        <v>Cool Roof_Retail</v>
      </c>
      <c r="F1208" s="2" t="str">
        <f t="shared" ref="F1208:F1271" si="37">C1208&amp;"_"&amp;D1208</f>
        <v>Light Colored Roofs and Walls/Cool Roofs_RETAIL</v>
      </c>
    </row>
    <row r="1209" spans="1:6" x14ac:dyDescent="0.3">
      <c r="A1209" s="2" t="s">
        <v>348</v>
      </c>
      <c r="B1209" s="2" t="s">
        <v>259</v>
      </c>
      <c r="C1209" s="2" t="s">
        <v>41</v>
      </c>
      <c r="D1209" s="2" t="s">
        <v>52</v>
      </c>
      <c r="E1209" s="2" t="str">
        <f t="shared" si="36"/>
        <v>Cool Roof_Schools K-12</v>
      </c>
      <c r="F1209" s="2" t="str">
        <f t="shared" si="37"/>
        <v>Light Colored Roofs and Walls/Cool Roofs_RETAIL</v>
      </c>
    </row>
    <row r="1210" spans="1:6" x14ac:dyDescent="0.3">
      <c r="A1210" s="2" t="s">
        <v>348</v>
      </c>
      <c r="B1210" s="2" t="s">
        <v>260</v>
      </c>
      <c r="C1210" s="2" t="s">
        <v>41</v>
      </c>
      <c r="D1210" s="2" t="s">
        <v>39</v>
      </c>
      <c r="E1210" s="2" t="str">
        <f t="shared" si="36"/>
        <v>Cool Roof_Warehouse</v>
      </c>
      <c r="F1210" s="2" t="str">
        <f t="shared" si="37"/>
        <v>Light Colored Roofs and Walls/Cool Roofs_OFFICE</v>
      </c>
    </row>
    <row r="1211" spans="1:6" x14ac:dyDescent="0.3">
      <c r="A1211" s="2" t="s">
        <v>349</v>
      </c>
      <c r="B1211" s="2" t="s">
        <v>249</v>
      </c>
      <c r="C1211" s="2" t="s">
        <v>68</v>
      </c>
      <c r="D1211" s="2" t="s">
        <v>52</v>
      </c>
      <c r="E1211" s="2" t="str">
        <f t="shared" si="36"/>
        <v>Dedicated Outdoor Air System on VRF unit_Assembly</v>
      </c>
      <c r="F1211" s="2" t="str">
        <f t="shared" si="37"/>
        <v>Variable Refrigerant Flow Heat Pump_RETAIL</v>
      </c>
    </row>
    <row r="1212" spans="1:6" x14ac:dyDescent="0.3">
      <c r="A1212" s="2" t="s">
        <v>349</v>
      </c>
      <c r="B1212" s="2" t="s">
        <v>250</v>
      </c>
      <c r="C1212" s="2" t="s">
        <v>68</v>
      </c>
      <c r="D1212" s="2" t="s">
        <v>18</v>
      </c>
      <c r="E1212" s="2" t="str">
        <f t="shared" si="36"/>
        <v>Dedicated Outdoor Air System on VRF unit_College and University</v>
      </c>
      <c r="F1212" s="2" t="str">
        <f t="shared" si="37"/>
        <v>Variable Refrigerant Flow Heat Pump_DATACENTER</v>
      </c>
    </row>
    <row r="1213" spans="1:6" x14ac:dyDescent="0.3">
      <c r="A1213" s="2" t="s">
        <v>349</v>
      </c>
      <c r="B1213" s="2" t="s">
        <v>251</v>
      </c>
      <c r="C1213" s="2" t="s">
        <v>68</v>
      </c>
      <c r="D1213" s="2" t="s">
        <v>52</v>
      </c>
      <c r="E1213" s="2" t="str">
        <f t="shared" si="36"/>
        <v>Dedicated Outdoor Air System on VRF unit_Grocery</v>
      </c>
      <c r="F1213" s="2" t="str">
        <f t="shared" si="37"/>
        <v>Variable Refrigerant Flow Heat Pump_RETAIL</v>
      </c>
    </row>
    <row r="1214" spans="1:6" x14ac:dyDescent="0.3">
      <c r="A1214" s="2" t="s">
        <v>349</v>
      </c>
      <c r="B1214" s="2" t="s">
        <v>252</v>
      </c>
      <c r="C1214" s="2" t="s">
        <v>68</v>
      </c>
      <c r="D1214" s="2" t="s">
        <v>52</v>
      </c>
      <c r="E1214" s="2" t="str">
        <f t="shared" si="36"/>
        <v>Dedicated Outdoor Air System on VRF unit_Healthcare</v>
      </c>
      <c r="F1214" s="2" t="str">
        <f t="shared" si="37"/>
        <v>Variable Refrigerant Flow Heat Pump_RETAIL</v>
      </c>
    </row>
    <row r="1215" spans="1:6" x14ac:dyDescent="0.3">
      <c r="A1215" s="2" t="s">
        <v>349</v>
      </c>
      <c r="B1215" s="2" t="s">
        <v>253</v>
      </c>
      <c r="C1215" s="2" t="s">
        <v>68</v>
      </c>
      <c r="D1215" s="2" t="s">
        <v>52</v>
      </c>
      <c r="E1215" s="2" t="str">
        <f t="shared" si="36"/>
        <v>Dedicated Outdoor Air System on VRF unit_Hospitals</v>
      </c>
      <c r="F1215" s="2" t="str">
        <f t="shared" si="37"/>
        <v>Variable Refrigerant Flow Heat Pump_RETAIL</v>
      </c>
    </row>
    <row r="1216" spans="1:6" x14ac:dyDescent="0.3">
      <c r="A1216" s="2" t="s">
        <v>349</v>
      </c>
      <c r="B1216" s="2" t="s">
        <v>254</v>
      </c>
      <c r="C1216" s="2" t="s">
        <v>68</v>
      </c>
      <c r="D1216" s="2" t="s">
        <v>52</v>
      </c>
      <c r="E1216" s="2" t="str">
        <f t="shared" si="36"/>
        <v>Dedicated Outdoor Air System on VRF unit_Institutional</v>
      </c>
      <c r="F1216" s="2" t="str">
        <f t="shared" si="37"/>
        <v>Variable Refrigerant Flow Heat Pump_RETAIL</v>
      </c>
    </row>
    <row r="1217" spans="1:6" x14ac:dyDescent="0.3">
      <c r="A1217" s="2" t="s">
        <v>349</v>
      </c>
      <c r="B1217" s="2" t="s">
        <v>255</v>
      </c>
      <c r="C1217" s="2" t="s">
        <v>68</v>
      </c>
      <c r="D1217" s="2" t="s">
        <v>18</v>
      </c>
      <c r="E1217" s="2" t="str">
        <f t="shared" si="36"/>
        <v>Dedicated Outdoor Air System on VRF unit_Lodging/Hospitality</v>
      </c>
      <c r="F1217" s="2" t="str">
        <f t="shared" si="37"/>
        <v>Variable Refrigerant Flow Heat Pump_DATACENTER</v>
      </c>
    </row>
    <row r="1218" spans="1:6" x14ac:dyDescent="0.3">
      <c r="A1218" s="2" t="s">
        <v>349</v>
      </c>
      <c r="B1218" s="2" t="s">
        <v>191</v>
      </c>
      <c r="C1218" s="2" t="s">
        <v>68</v>
      </c>
      <c r="D1218" s="2" t="s">
        <v>52</v>
      </c>
      <c r="E1218" s="2" t="str">
        <f t="shared" si="36"/>
        <v>Dedicated Outdoor Air System on VRF unit_Miscellaneous</v>
      </c>
      <c r="F1218" s="2" t="str">
        <f t="shared" si="37"/>
        <v>Variable Refrigerant Flow Heat Pump_RETAIL</v>
      </c>
    </row>
    <row r="1219" spans="1:6" x14ac:dyDescent="0.3">
      <c r="A1219" s="2" t="s">
        <v>349</v>
      </c>
      <c r="B1219" s="2" t="s">
        <v>256</v>
      </c>
      <c r="C1219" s="2" t="s">
        <v>68</v>
      </c>
      <c r="D1219" s="2" t="s">
        <v>52</v>
      </c>
      <c r="E1219" s="2" t="str">
        <f t="shared" si="36"/>
        <v>Dedicated Outdoor Air System on VRF unit_Offices</v>
      </c>
      <c r="F1219" s="2" t="str">
        <f t="shared" si="37"/>
        <v>Variable Refrigerant Flow Heat Pump_RETAIL</v>
      </c>
    </row>
    <row r="1220" spans="1:6" x14ac:dyDescent="0.3">
      <c r="A1220" s="2" t="s">
        <v>349</v>
      </c>
      <c r="B1220" s="2" t="s">
        <v>257</v>
      </c>
      <c r="C1220" s="2" t="s">
        <v>68</v>
      </c>
      <c r="D1220" s="2" t="s">
        <v>52</v>
      </c>
      <c r="E1220" s="2" t="str">
        <f t="shared" si="36"/>
        <v>Dedicated Outdoor Air System on VRF unit_Restaurants</v>
      </c>
      <c r="F1220" s="2" t="str">
        <f t="shared" si="37"/>
        <v>Variable Refrigerant Flow Heat Pump_RETAIL</v>
      </c>
    </row>
    <row r="1221" spans="1:6" x14ac:dyDescent="0.3">
      <c r="A1221" s="2" t="s">
        <v>349</v>
      </c>
      <c r="B1221" s="2" t="s">
        <v>258</v>
      </c>
      <c r="C1221" s="2" t="s">
        <v>68</v>
      </c>
      <c r="D1221" s="2" t="s">
        <v>52</v>
      </c>
      <c r="E1221" s="2" t="str">
        <f t="shared" si="36"/>
        <v>Dedicated Outdoor Air System on VRF unit_Retail</v>
      </c>
      <c r="F1221" s="2" t="str">
        <f t="shared" si="37"/>
        <v>Variable Refrigerant Flow Heat Pump_RETAIL</v>
      </c>
    </row>
    <row r="1222" spans="1:6" x14ac:dyDescent="0.3">
      <c r="A1222" s="2" t="s">
        <v>349</v>
      </c>
      <c r="B1222" s="2" t="s">
        <v>259</v>
      </c>
      <c r="C1222" s="2" t="s">
        <v>68</v>
      </c>
      <c r="D1222" s="2" t="s">
        <v>52</v>
      </c>
      <c r="E1222" s="2" t="str">
        <f t="shared" si="36"/>
        <v>Dedicated Outdoor Air System on VRF unit_Schools K-12</v>
      </c>
      <c r="F1222" s="2" t="str">
        <f t="shared" si="37"/>
        <v>Variable Refrigerant Flow Heat Pump_RETAIL</v>
      </c>
    </row>
    <row r="1223" spans="1:6" x14ac:dyDescent="0.3">
      <c r="A1223" s="2" t="s">
        <v>349</v>
      </c>
      <c r="B1223" s="2" t="s">
        <v>260</v>
      </c>
      <c r="C1223" s="2" t="s">
        <v>68</v>
      </c>
      <c r="D1223" s="2" t="s">
        <v>52</v>
      </c>
      <c r="E1223" s="2" t="str">
        <f t="shared" si="36"/>
        <v>Dedicated Outdoor Air System on VRF unit_Warehouse</v>
      </c>
      <c r="F1223" s="2" t="str">
        <f t="shared" si="37"/>
        <v>Variable Refrigerant Flow Heat Pump_RETAIL</v>
      </c>
    </row>
    <row r="1224" spans="1:6" x14ac:dyDescent="0.3">
      <c r="A1224" s="2" t="s">
        <v>350</v>
      </c>
      <c r="B1224" s="2" t="s">
        <v>249</v>
      </c>
      <c r="C1224" s="2" t="s">
        <v>40</v>
      </c>
      <c r="D1224" s="2" t="s">
        <v>167</v>
      </c>
      <c r="E1224" s="2" t="str">
        <f t="shared" si="36"/>
        <v>Destratification Fans_Assembly</v>
      </c>
      <c r="F1224" s="2" t="str">
        <f t="shared" si="37"/>
        <v>Ceiling Insulation_WAREHOUSE</v>
      </c>
    </row>
    <row r="1225" spans="1:6" x14ac:dyDescent="0.3">
      <c r="A1225" s="2" t="s">
        <v>350</v>
      </c>
      <c r="B1225" s="2" t="s">
        <v>250</v>
      </c>
      <c r="C1225" s="2" t="s">
        <v>40</v>
      </c>
      <c r="D1225" s="2" t="s">
        <v>167</v>
      </c>
      <c r="E1225" s="2" t="str">
        <f t="shared" si="36"/>
        <v>Destratification Fans_College and University</v>
      </c>
      <c r="F1225" s="2" t="str">
        <f t="shared" si="37"/>
        <v>Ceiling Insulation_WAREHOUSE</v>
      </c>
    </row>
    <row r="1226" spans="1:6" x14ac:dyDescent="0.3">
      <c r="A1226" s="2" t="s">
        <v>350</v>
      </c>
      <c r="B1226" s="2" t="s">
        <v>251</v>
      </c>
      <c r="C1226" s="2" t="s">
        <v>40</v>
      </c>
      <c r="D1226" s="2" t="s">
        <v>167</v>
      </c>
      <c r="E1226" s="2" t="str">
        <f t="shared" si="36"/>
        <v>Destratification Fans_Grocery</v>
      </c>
      <c r="F1226" s="2" t="str">
        <f t="shared" si="37"/>
        <v>Ceiling Insulation_WAREHOUSE</v>
      </c>
    </row>
    <row r="1227" spans="1:6" x14ac:dyDescent="0.3">
      <c r="A1227" s="2" t="s">
        <v>350</v>
      </c>
      <c r="B1227" s="2" t="s">
        <v>252</v>
      </c>
      <c r="C1227" s="2" t="s">
        <v>40</v>
      </c>
      <c r="D1227" s="2" t="s">
        <v>167</v>
      </c>
      <c r="E1227" s="2" t="str">
        <f t="shared" si="36"/>
        <v>Destratification Fans_Healthcare</v>
      </c>
      <c r="F1227" s="2" t="str">
        <f t="shared" si="37"/>
        <v>Ceiling Insulation_WAREHOUSE</v>
      </c>
    </row>
    <row r="1228" spans="1:6" x14ac:dyDescent="0.3">
      <c r="A1228" s="2" t="s">
        <v>350</v>
      </c>
      <c r="B1228" s="2" t="s">
        <v>253</v>
      </c>
      <c r="C1228" s="2" t="s">
        <v>40</v>
      </c>
      <c r="D1228" s="2" t="s">
        <v>167</v>
      </c>
      <c r="E1228" s="2" t="str">
        <f t="shared" si="36"/>
        <v>Destratification Fans_Hospitals</v>
      </c>
      <c r="F1228" s="2" t="str">
        <f t="shared" si="37"/>
        <v>Ceiling Insulation_WAREHOUSE</v>
      </c>
    </row>
    <row r="1229" spans="1:6" x14ac:dyDescent="0.3">
      <c r="A1229" s="2" t="s">
        <v>350</v>
      </c>
      <c r="B1229" s="2" t="s">
        <v>254</v>
      </c>
      <c r="C1229" s="2" t="s">
        <v>40</v>
      </c>
      <c r="D1229" s="2" t="s">
        <v>167</v>
      </c>
      <c r="E1229" s="2" t="str">
        <f t="shared" si="36"/>
        <v>Destratification Fans_Institutional</v>
      </c>
      <c r="F1229" s="2" t="str">
        <f t="shared" si="37"/>
        <v>Ceiling Insulation_WAREHOUSE</v>
      </c>
    </row>
    <row r="1230" spans="1:6" x14ac:dyDescent="0.3">
      <c r="A1230" s="2" t="s">
        <v>350</v>
      </c>
      <c r="B1230" s="2" t="s">
        <v>255</v>
      </c>
      <c r="C1230" s="2" t="s">
        <v>40</v>
      </c>
      <c r="D1230" s="2" t="s">
        <v>167</v>
      </c>
      <c r="E1230" s="2" t="str">
        <f t="shared" si="36"/>
        <v>Destratification Fans_Lodging/Hospitality</v>
      </c>
      <c r="F1230" s="2" t="str">
        <f t="shared" si="37"/>
        <v>Ceiling Insulation_WAREHOUSE</v>
      </c>
    </row>
    <row r="1231" spans="1:6" x14ac:dyDescent="0.3">
      <c r="A1231" s="2" t="s">
        <v>350</v>
      </c>
      <c r="B1231" s="2" t="s">
        <v>191</v>
      </c>
      <c r="C1231" s="2" t="s">
        <v>40</v>
      </c>
      <c r="D1231" s="2" t="s">
        <v>167</v>
      </c>
      <c r="E1231" s="2" t="str">
        <f t="shared" si="36"/>
        <v>Destratification Fans_Miscellaneous</v>
      </c>
      <c r="F1231" s="2" t="str">
        <f t="shared" si="37"/>
        <v>Ceiling Insulation_WAREHOUSE</v>
      </c>
    </row>
    <row r="1232" spans="1:6" x14ac:dyDescent="0.3">
      <c r="A1232" s="2" t="s">
        <v>350</v>
      </c>
      <c r="B1232" s="2" t="s">
        <v>256</v>
      </c>
      <c r="C1232" s="2" t="s">
        <v>40</v>
      </c>
      <c r="D1232" s="2" t="s">
        <v>167</v>
      </c>
      <c r="E1232" s="2" t="str">
        <f t="shared" si="36"/>
        <v>Destratification Fans_Offices</v>
      </c>
      <c r="F1232" s="2" t="str">
        <f t="shared" si="37"/>
        <v>Ceiling Insulation_WAREHOUSE</v>
      </c>
    </row>
    <row r="1233" spans="1:6" x14ac:dyDescent="0.3">
      <c r="A1233" s="2" t="s">
        <v>350</v>
      </c>
      <c r="B1233" s="2" t="s">
        <v>257</v>
      </c>
      <c r="C1233" s="2" t="s">
        <v>40</v>
      </c>
      <c r="D1233" s="2" t="s">
        <v>167</v>
      </c>
      <c r="E1233" s="2" t="str">
        <f t="shared" si="36"/>
        <v>Destratification Fans_Restaurants</v>
      </c>
      <c r="F1233" s="2" t="str">
        <f t="shared" si="37"/>
        <v>Ceiling Insulation_WAREHOUSE</v>
      </c>
    </row>
    <row r="1234" spans="1:6" x14ac:dyDescent="0.3">
      <c r="A1234" s="2" t="s">
        <v>350</v>
      </c>
      <c r="B1234" s="2" t="s">
        <v>258</v>
      </c>
      <c r="C1234" s="2" t="s">
        <v>40</v>
      </c>
      <c r="D1234" s="2" t="s">
        <v>167</v>
      </c>
      <c r="E1234" s="2" t="str">
        <f t="shared" si="36"/>
        <v>Destratification Fans_Retail</v>
      </c>
      <c r="F1234" s="2" t="str">
        <f t="shared" si="37"/>
        <v>Ceiling Insulation_WAREHOUSE</v>
      </c>
    </row>
    <row r="1235" spans="1:6" x14ac:dyDescent="0.3">
      <c r="A1235" s="2" t="s">
        <v>350</v>
      </c>
      <c r="B1235" s="2" t="s">
        <v>259</v>
      </c>
      <c r="C1235" s="2" t="s">
        <v>40</v>
      </c>
      <c r="D1235" s="2" t="s">
        <v>167</v>
      </c>
      <c r="E1235" s="2" t="str">
        <f t="shared" si="36"/>
        <v>Destratification Fans_Schools K-12</v>
      </c>
      <c r="F1235" s="2" t="str">
        <f t="shared" si="37"/>
        <v>Ceiling Insulation_WAREHOUSE</v>
      </c>
    </row>
    <row r="1236" spans="1:6" x14ac:dyDescent="0.3">
      <c r="A1236" s="2" t="s">
        <v>350</v>
      </c>
      <c r="B1236" s="2" t="s">
        <v>260</v>
      </c>
      <c r="C1236" s="2" t="s">
        <v>40</v>
      </c>
      <c r="D1236" s="2" t="s">
        <v>167</v>
      </c>
      <c r="E1236" s="2" t="str">
        <f t="shared" si="36"/>
        <v>Destratification Fans_Warehouse</v>
      </c>
      <c r="F1236" s="2" t="str">
        <f t="shared" si="37"/>
        <v>Ceiling Insulation_WAREHOUSE</v>
      </c>
    </row>
    <row r="1237" spans="1:6" x14ac:dyDescent="0.3">
      <c r="A1237" s="2" t="s">
        <v>351</v>
      </c>
      <c r="B1237" s="2" t="s">
        <v>249</v>
      </c>
      <c r="C1237" s="2" t="s">
        <v>241</v>
      </c>
      <c r="D1237" s="2" t="s">
        <v>242</v>
      </c>
      <c r="E1237" s="2" t="str">
        <f t="shared" si="36"/>
        <v>Duct Insulation_Assembly</v>
      </c>
      <c r="F1237" s="2" t="str">
        <f t="shared" si="37"/>
        <v>Duct insulation_RESIDENTIAL</v>
      </c>
    </row>
    <row r="1238" spans="1:6" x14ac:dyDescent="0.3">
      <c r="A1238" s="2" t="s">
        <v>351</v>
      </c>
      <c r="B1238" s="2" t="s">
        <v>250</v>
      </c>
      <c r="C1238" s="2" t="s">
        <v>241</v>
      </c>
      <c r="D1238" s="2" t="s">
        <v>242</v>
      </c>
      <c r="E1238" s="2" t="str">
        <f t="shared" si="36"/>
        <v>Duct Insulation_College and University</v>
      </c>
      <c r="F1238" s="2" t="str">
        <f t="shared" si="37"/>
        <v>Duct insulation_RESIDENTIAL</v>
      </c>
    </row>
    <row r="1239" spans="1:6" x14ac:dyDescent="0.3">
      <c r="A1239" s="2" t="s">
        <v>351</v>
      </c>
      <c r="B1239" s="2" t="s">
        <v>251</v>
      </c>
      <c r="C1239" s="2" t="s">
        <v>241</v>
      </c>
      <c r="D1239" s="2" t="s">
        <v>242</v>
      </c>
      <c r="E1239" s="2" t="str">
        <f t="shared" si="36"/>
        <v>Duct Insulation_Grocery</v>
      </c>
      <c r="F1239" s="2" t="str">
        <f t="shared" si="37"/>
        <v>Duct insulation_RESIDENTIAL</v>
      </c>
    </row>
    <row r="1240" spans="1:6" x14ac:dyDescent="0.3">
      <c r="A1240" s="2" t="s">
        <v>351</v>
      </c>
      <c r="B1240" s="2" t="s">
        <v>252</v>
      </c>
      <c r="C1240" s="2" t="s">
        <v>241</v>
      </c>
      <c r="D1240" s="2" t="s">
        <v>242</v>
      </c>
      <c r="E1240" s="2" t="str">
        <f t="shared" si="36"/>
        <v>Duct Insulation_Healthcare</v>
      </c>
      <c r="F1240" s="2" t="str">
        <f t="shared" si="37"/>
        <v>Duct insulation_RESIDENTIAL</v>
      </c>
    </row>
    <row r="1241" spans="1:6" x14ac:dyDescent="0.3">
      <c r="A1241" s="2" t="s">
        <v>351</v>
      </c>
      <c r="B1241" s="2" t="s">
        <v>253</v>
      </c>
      <c r="C1241" s="2" t="s">
        <v>241</v>
      </c>
      <c r="D1241" s="2" t="s">
        <v>242</v>
      </c>
      <c r="E1241" s="2" t="str">
        <f t="shared" si="36"/>
        <v>Duct Insulation_Hospitals</v>
      </c>
      <c r="F1241" s="2" t="str">
        <f t="shared" si="37"/>
        <v>Duct insulation_RESIDENTIAL</v>
      </c>
    </row>
    <row r="1242" spans="1:6" x14ac:dyDescent="0.3">
      <c r="A1242" s="2" t="s">
        <v>351</v>
      </c>
      <c r="B1242" s="2" t="s">
        <v>254</v>
      </c>
      <c r="C1242" s="2" t="s">
        <v>241</v>
      </c>
      <c r="D1242" s="2" t="s">
        <v>242</v>
      </c>
      <c r="E1242" s="2" t="str">
        <f t="shared" si="36"/>
        <v>Duct Insulation_Institutional</v>
      </c>
      <c r="F1242" s="2" t="str">
        <f t="shared" si="37"/>
        <v>Duct insulation_RESIDENTIAL</v>
      </c>
    </row>
    <row r="1243" spans="1:6" x14ac:dyDescent="0.3">
      <c r="A1243" s="2" t="s">
        <v>351</v>
      </c>
      <c r="B1243" s="2" t="s">
        <v>255</v>
      </c>
      <c r="C1243" s="2" t="s">
        <v>241</v>
      </c>
      <c r="D1243" s="2" t="s">
        <v>242</v>
      </c>
      <c r="E1243" s="2" t="str">
        <f t="shared" si="36"/>
        <v>Duct Insulation_Lodging/Hospitality</v>
      </c>
      <c r="F1243" s="2" t="str">
        <f t="shared" si="37"/>
        <v>Duct insulation_RESIDENTIAL</v>
      </c>
    </row>
    <row r="1244" spans="1:6" x14ac:dyDescent="0.3">
      <c r="A1244" s="2" t="s">
        <v>351</v>
      </c>
      <c r="B1244" s="2" t="s">
        <v>191</v>
      </c>
      <c r="C1244" s="2" t="s">
        <v>241</v>
      </c>
      <c r="D1244" s="2" t="s">
        <v>242</v>
      </c>
      <c r="E1244" s="2" t="str">
        <f t="shared" si="36"/>
        <v>Duct Insulation_Miscellaneous</v>
      </c>
      <c r="F1244" s="2" t="str">
        <f t="shared" si="37"/>
        <v>Duct insulation_RESIDENTIAL</v>
      </c>
    </row>
    <row r="1245" spans="1:6" x14ac:dyDescent="0.3">
      <c r="A1245" s="2" t="s">
        <v>351</v>
      </c>
      <c r="B1245" s="2" t="s">
        <v>256</v>
      </c>
      <c r="C1245" s="2" t="s">
        <v>241</v>
      </c>
      <c r="D1245" s="2" t="s">
        <v>242</v>
      </c>
      <c r="E1245" s="2" t="str">
        <f t="shared" si="36"/>
        <v>Duct Insulation_Offices</v>
      </c>
      <c r="F1245" s="2" t="str">
        <f t="shared" si="37"/>
        <v>Duct insulation_RESIDENTIAL</v>
      </c>
    </row>
    <row r="1246" spans="1:6" x14ac:dyDescent="0.3">
      <c r="A1246" s="2" t="s">
        <v>351</v>
      </c>
      <c r="B1246" s="2" t="s">
        <v>257</v>
      </c>
      <c r="C1246" s="2" t="s">
        <v>241</v>
      </c>
      <c r="D1246" s="2" t="s">
        <v>242</v>
      </c>
      <c r="E1246" s="2" t="str">
        <f t="shared" si="36"/>
        <v>Duct Insulation_Restaurants</v>
      </c>
      <c r="F1246" s="2" t="str">
        <f t="shared" si="37"/>
        <v>Duct insulation_RESIDENTIAL</v>
      </c>
    </row>
    <row r="1247" spans="1:6" x14ac:dyDescent="0.3">
      <c r="A1247" s="2" t="s">
        <v>351</v>
      </c>
      <c r="B1247" s="2" t="s">
        <v>258</v>
      </c>
      <c r="C1247" s="2" t="s">
        <v>241</v>
      </c>
      <c r="D1247" s="2" t="s">
        <v>242</v>
      </c>
      <c r="E1247" s="2" t="str">
        <f t="shared" si="36"/>
        <v>Duct Insulation_Retail</v>
      </c>
      <c r="F1247" s="2" t="str">
        <f t="shared" si="37"/>
        <v>Duct insulation_RESIDENTIAL</v>
      </c>
    </row>
    <row r="1248" spans="1:6" x14ac:dyDescent="0.3">
      <c r="A1248" s="2" t="s">
        <v>351</v>
      </c>
      <c r="B1248" s="2" t="s">
        <v>259</v>
      </c>
      <c r="C1248" s="2" t="s">
        <v>241</v>
      </c>
      <c r="D1248" s="2" t="s">
        <v>242</v>
      </c>
      <c r="E1248" s="2" t="str">
        <f t="shared" si="36"/>
        <v>Duct Insulation_Schools K-12</v>
      </c>
      <c r="F1248" s="2" t="str">
        <f t="shared" si="37"/>
        <v>Duct insulation_RESIDENTIAL</v>
      </c>
    </row>
    <row r="1249" spans="1:6" x14ac:dyDescent="0.3">
      <c r="A1249" s="2" t="s">
        <v>351</v>
      </c>
      <c r="B1249" s="2" t="s">
        <v>260</v>
      </c>
      <c r="C1249" s="2" t="s">
        <v>241</v>
      </c>
      <c r="D1249" s="2" t="s">
        <v>242</v>
      </c>
      <c r="E1249" s="2" t="str">
        <f t="shared" si="36"/>
        <v>Duct Insulation_Warehouse</v>
      </c>
      <c r="F1249" s="2" t="str">
        <f t="shared" si="37"/>
        <v>Duct insulation_RESIDENTIAL</v>
      </c>
    </row>
    <row r="1250" spans="1:6" x14ac:dyDescent="0.3">
      <c r="A1250" s="2" t="s">
        <v>352</v>
      </c>
      <c r="B1250" s="2" t="s">
        <v>249</v>
      </c>
      <c r="C1250" s="2" t="s">
        <v>33</v>
      </c>
      <c r="D1250" s="2" t="s">
        <v>242</v>
      </c>
      <c r="E1250" s="2" t="str">
        <f t="shared" si="36"/>
        <v>Duct Sealing Repair_Assembly</v>
      </c>
      <c r="F1250" s="2" t="str">
        <f t="shared" si="37"/>
        <v>Duct Testing &amp; Sealing_RESIDENTIAL</v>
      </c>
    </row>
    <row r="1251" spans="1:6" x14ac:dyDescent="0.3">
      <c r="A1251" s="2" t="s">
        <v>352</v>
      </c>
      <c r="B1251" s="2" t="s">
        <v>250</v>
      </c>
      <c r="C1251" s="2" t="s">
        <v>33</v>
      </c>
      <c r="D1251" s="2" t="s">
        <v>242</v>
      </c>
      <c r="E1251" s="2" t="str">
        <f t="shared" si="36"/>
        <v>Duct Sealing Repair_College and University</v>
      </c>
      <c r="F1251" s="2" t="str">
        <f t="shared" si="37"/>
        <v>Duct Testing &amp; Sealing_RESIDENTIAL</v>
      </c>
    </row>
    <row r="1252" spans="1:6" x14ac:dyDescent="0.3">
      <c r="A1252" s="2" t="s">
        <v>352</v>
      </c>
      <c r="B1252" s="2" t="s">
        <v>251</v>
      </c>
      <c r="C1252" s="2" t="s">
        <v>33</v>
      </c>
      <c r="D1252" s="2" t="s">
        <v>242</v>
      </c>
      <c r="E1252" s="2" t="str">
        <f t="shared" si="36"/>
        <v>Duct Sealing Repair_Grocery</v>
      </c>
      <c r="F1252" s="2" t="str">
        <f t="shared" si="37"/>
        <v>Duct Testing &amp; Sealing_RESIDENTIAL</v>
      </c>
    </row>
    <row r="1253" spans="1:6" x14ac:dyDescent="0.3">
      <c r="A1253" s="2" t="s">
        <v>352</v>
      </c>
      <c r="B1253" s="2" t="s">
        <v>252</v>
      </c>
      <c r="C1253" s="2" t="s">
        <v>33</v>
      </c>
      <c r="D1253" s="2" t="s">
        <v>242</v>
      </c>
      <c r="E1253" s="2" t="str">
        <f t="shared" si="36"/>
        <v>Duct Sealing Repair_Healthcare</v>
      </c>
      <c r="F1253" s="2" t="str">
        <f t="shared" si="37"/>
        <v>Duct Testing &amp; Sealing_RESIDENTIAL</v>
      </c>
    </row>
    <row r="1254" spans="1:6" x14ac:dyDescent="0.3">
      <c r="A1254" s="2" t="s">
        <v>352</v>
      </c>
      <c r="B1254" s="2" t="s">
        <v>253</v>
      </c>
      <c r="C1254" s="2" t="s">
        <v>33</v>
      </c>
      <c r="D1254" s="2" t="s">
        <v>242</v>
      </c>
      <c r="E1254" s="2" t="str">
        <f t="shared" si="36"/>
        <v>Duct Sealing Repair_Hospitals</v>
      </c>
      <c r="F1254" s="2" t="str">
        <f t="shared" si="37"/>
        <v>Duct Testing &amp; Sealing_RESIDENTIAL</v>
      </c>
    </row>
    <row r="1255" spans="1:6" x14ac:dyDescent="0.3">
      <c r="A1255" s="2" t="s">
        <v>352</v>
      </c>
      <c r="B1255" s="2" t="s">
        <v>254</v>
      </c>
      <c r="C1255" s="2" t="s">
        <v>33</v>
      </c>
      <c r="D1255" s="2" t="s">
        <v>242</v>
      </c>
      <c r="E1255" s="2" t="str">
        <f t="shared" si="36"/>
        <v>Duct Sealing Repair_Institutional</v>
      </c>
      <c r="F1255" s="2" t="str">
        <f t="shared" si="37"/>
        <v>Duct Testing &amp; Sealing_RESIDENTIAL</v>
      </c>
    </row>
    <row r="1256" spans="1:6" x14ac:dyDescent="0.3">
      <c r="A1256" s="2" t="s">
        <v>352</v>
      </c>
      <c r="B1256" s="2" t="s">
        <v>255</v>
      </c>
      <c r="C1256" s="2" t="s">
        <v>33</v>
      </c>
      <c r="D1256" s="2" t="s">
        <v>242</v>
      </c>
      <c r="E1256" s="2" t="str">
        <f t="shared" si="36"/>
        <v>Duct Sealing Repair_Lodging/Hospitality</v>
      </c>
      <c r="F1256" s="2" t="str">
        <f t="shared" si="37"/>
        <v>Duct Testing &amp; Sealing_RESIDENTIAL</v>
      </c>
    </row>
    <row r="1257" spans="1:6" x14ac:dyDescent="0.3">
      <c r="A1257" s="2" t="s">
        <v>352</v>
      </c>
      <c r="B1257" s="2" t="s">
        <v>191</v>
      </c>
      <c r="C1257" s="2" t="s">
        <v>33</v>
      </c>
      <c r="D1257" s="2" t="s">
        <v>242</v>
      </c>
      <c r="E1257" s="2" t="str">
        <f t="shared" si="36"/>
        <v>Duct Sealing Repair_Miscellaneous</v>
      </c>
      <c r="F1257" s="2" t="str">
        <f t="shared" si="37"/>
        <v>Duct Testing &amp; Sealing_RESIDENTIAL</v>
      </c>
    </row>
    <row r="1258" spans="1:6" x14ac:dyDescent="0.3">
      <c r="A1258" s="2" t="s">
        <v>352</v>
      </c>
      <c r="B1258" s="2" t="s">
        <v>256</v>
      </c>
      <c r="C1258" s="2" t="s">
        <v>33</v>
      </c>
      <c r="D1258" s="2" t="s">
        <v>242</v>
      </c>
      <c r="E1258" s="2" t="str">
        <f t="shared" si="36"/>
        <v>Duct Sealing Repair_Offices</v>
      </c>
      <c r="F1258" s="2" t="str">
        <f t="shared" si="37"/>
        <v>Duct Testing &amp; Sealing_RESIDENTIAL</v>
      </c>
    </row>
    <row r="1259" spans="1:6" x14ac:dyDescent="0.3">
      <c r="A1259" s="2" t="s">
        <v>352</v>
      </c>
      <c r="B1259" s="2" t="s">
        <v>257</v>
      </c>
      <c r="C1259" s="2" t="s">
        <v>33</v>
      </c>
      <c r="D1259" s="2" t="s">
        <v>242</v>
      </c>
      <c r="E1259" s="2" t="str">
        <f t="shared" si="36"/>
        <v>Duct Sealing Repair_Restaurants</v>
      </c>
      <c r="F1259" s="2" t="str">
        <f t="shared" si="37"/>
        <v>Duct Testing &amp; Sealing_RESIDENTIAL</v>
      </c>
    </row>
    <row r="1260" spans="1:6" x14ac:dyDescent="0.3">
      <c r="A1260" s="2" t="s">
        <v>352</v>
      </c>
      <c r="B1260" s="2" t="s">
        <v>258</v>
      </c>
      <c r="C1260" s="2" t="s">
        <v>33</v>
      </c>
      <c r="D1260" s="2" t="s">
        <v>242</v>
      </c>
      <c r="E1260" s="2" t="str">
        <f t="shared" si="36"/>
        <v>Duct Sealing Repair_Retail</v>
      </c>
      <c r="F1260" s="2" t="str">
        <f t="shared" si="37"/>
        <v>Duct Testing &amp; Sealing_RESIDENTIAL</v>
      </c>
    </row>
    <row r="1261" spans="1:6" x14ac:dyDescent="0.3">
      <c r="A1261" s="2" t="s">
        <v>352</v>
      </c>
      <c r="B1261" s="2" t="s">
        <v>259</v>
      </c>
      <c r="C1261" s="2" t="s">
        <v>33</v>
      </c>
      <c r="D1261" s="2" t="s">
        <v>242</v>
      </c>
      <c r="E1261" s="2" t="str">
        <f t="shared" si="36"/>
        <v>Duct Sealing Repair_Schools K-12</v>
      </c>
      <c r="F1261" s="2" t="str">
        <f t="shared" si="37"/>
        <v>Duct Testing &amp; Sealing_RESIDENTIAL</v>
      </c>
    </row>
    <row r="1262" spans="1:6" x14ac:dyDescent="0.3">
      <c r="A1262" s="2" t="s">
        <v>352</v>
      </c>
      <c r="B1262" s="2" t="s">
        <v>260</v>
      </c>
      <c r="C1262" s="2" t="s">
        <v>33</v>
      </c>
      <c r="D1262" s="2" t="s">
        <v>242</v>
      </c>
      <c r="E1262" s="2" t="str">
        <f t="shared" si="36"/>
        <v>Duct Sealing Repair_Warehouse</v>
      </c>
      <c r="F1262" s="2" t="str">
        <f t="shared" si="37"/>
        <v>Duct Testing &amp; Sealing_RESIDENTIAL</v>
      </c>
    </row>
    <row r="1263" spans="1:6" x14ac:dyDescent="0.3">
      <c r="A1263" s="2" t="s">
        <v>353</v>
      </c>
      <c r="B1263" s="2" t="s">
        <v>249</v>
      </c>
      <c r="C1263" s="2" t="s">
        <v>24</v>
      </c>
      <c r="D1263" s="2" t="s">
        <v>39</v>
      </c>
      <c r="E1263" s="2" t="str">
        <f t="shared" si="36"/>
        <v>ECM Motors on Furnaces_Assembly</v>
      </c>
      <c r="F1263" s="2" t="str">
        <f t="shared" si="37"/>
        <v>Adjustable Speed Drives (ASD)_OFFICE</v>
      </c>
    </row>
    <row r="1264" spans="1:6" x14ac:dyDescent="0.3">
      <c r="A1264" s="2" t="s">
        <v>353</v>
      </c>
      <c r="B1264" s="2" t="s">
        <v>250</v>
      </c>
      <c r="C1264" s="2" t="s">
        <v>24</v>
      </c>
      <c r="D1264" s="2" t="s">
        <v>18</v>
      </c>
      <c r="E1264" s="2" t="str">
        <f t="shared" si="36"/>
        <v>ECM Motors on Furnaces_College and University</v>
      </c>
      <c r="F1264" s="2" t="str">
        <f t="shared" si="37"/>
        <v>Adjustable Speed Drives (ASD)_DATACENTER</v>
      </c>
    </row>
    <row r="1265" spans="1:6" x14ac:dyDescent="0.3">
      <c r="A1265" s="2" t="s">
        <v>353</v>
      </c>
      <c r="B1265" s="2" t="s">
        <v>251</v>
      </c>
      <c r="C1265" s="2" t="s">
        <v>24</v>
      </c>
      <c r="D1265" s="2" t="s">
        <v>52</v>
      </c>
      <c r="E1265" s="2" t="str">
        <f t="shared" si="36"/>
        <v>ECM Motors on Furnaces_Grocery</v>
      </c>
      <c r="F1265" s="2" t="str">
        <f t="shared" si="37"/>
        <v>Adjustable Speed Drives (ASD)_RETAIL</v>
      </c>
    </row>
    <row r="1266" spans="1:6" x14ac:dyDescent="0.3">
      <c r="A1266" s="2" t="s">
        <v>353</v>
      </c>
      <c r="B1266" s="2" t="s">
        <v>252</v>
      </c>
      <c r="C1266" s="2" t="s">
        <v>24</v>
      </c>
      <c r="D1266" s="2" t="s">
        <v>39</v>
      </c>
      <c r="E1266" s="2" t="str">
        <f t="shared" si="36"/>
        <v>ECM Motors on Furnaces_Healthcare</v>
      </c>
      <c r="F1266" s="2" t="str">
        <f t="shared" si="37"/>
        <v>Adjustable Speed Drives (ASD)_OFFICE</v>
      </c>
    </row>
    <row r="1267" spans="1:6" x14ac:dyDescent="0.3">
      <c r="A1267" s="2" t="s">
        <v>353</v>
      </c>
      <c r="B1267" s="2" t="s">
        <v>253</v>
      </c>
      <c r="C1267" s="2" t="s">
        <v>24</v>
      </c>
      <c r="D1267" s="2" t="s">
        <v>18</v>
      </c>
      <c r="E1267" s="2" t="str">
        <f t="shared" si="36"/>
        <v>ECM Motors on Furnaces_Hospitals</v>
      </c>
      <c r="F1267" s="2" t="str">
        <f t="shared" si="37"/>
        <v>Adjustable Speed Drives (ASD)_DATACENTER</v>
      </c>
    </row>
    <row r="1268" spans="1:6" x14ac:dyDescent="0.3">
      <c r="A1268" s="2" t="s">
        <v>353</v>
      </c>
      <c r="B1268" s="2" t="s">
        <v>254</v>
      </c>
      <c r="C1268" s="2" t="s">
        <v>24</v>
      </c>
      <c r="D1268" s="2" t="s">
        <v>39</v>
      </c>
      <c r="E1268" s="2" t="str">
        <f t="shared" si="36"/>
        <v>ECM Motors on Furnaces_Institutional</v>
      </c>
      <c r="F1268" s="2" t="str">
        <f t="shared" si="37"/>
        <v>Adjustable Speed Drives (ASD)_OFFICE</v>
      </c>
    </row>
    <row r="1269" spans="1:6" x14ac:dyDescent="0.3">
      <c r="A1269" s="2" t="s">
        <v>353</v>
      </c>
      <c r="B1269" s="2" t="s">
        <v>255</v>
      </c>
      <c r="C1269" s="2" t="s">
        <v>24</v>
      </c>
      <c r="D1269" s="2" t="s">
        <v>52</v>
      </c>
      <c r="E1269" s="2" t="str">
        <f t="shared" si="36"/>
        <v>ECM Motors on Furnaces_Lodging/Hospitality</v>
      </c>
      <c r="F1269" s="2" t="str">
        <f t="shared" si="37"/>
        <v>Adjustable Speed Drives (ASD)_RETAIL</v>
      </c>
    </row>
    <row r="1270" spans="1:6" x14ac:dyDescent="0.3">
      <c r="A1270" s="2" t="s">
        <v>353</v>
      </c>
      <c r="B1270" s="2" t="s">
        <v>191</v>
      </c>
      <c r="C1270" s="2" t="s">
        <v>24</v>
      </c>
      <c r="D1270" s="2" t="s">
        <v>39</v>
      </c>
      <c r="E1270" s="2" t="str">
        <f t="shared" si="36"/>
        <v>ECM Motors on Furnaces_Miscellaneous</v>
      </c>
      <c r="F1270" s="2" t="str">
        <f t="shared" si="37"/>
        <v>Adjustable Speed Drives (ASD)_OFFICE</v>
      </c>
    </row>
    <row r="1271" spans="1:6" x14ac:dyDescent="0.3">
      <c r="A1271" s="2" t="s">
        <v>353</v>
      </c>
      <c r="B1271" s="2" t="s">
        <v>256</v>
      </c>
      <c r="C1271" s="2" t="s">
        <v>24</v>
      </c>
      <c r="D1271" s="2" t="s">
        <v>39</v>
      </c>
      <c r="E1271" s="2" t="str">
        <f t="shared" si="36"/>
        <v>ECM Motors on Furnaces_Offices</v>
      </c>
      <c r="F1271" s="2" t="str">
        <f t="shared" si="37"/>
        <v>Adjustable Speed Drives (ASD)_OFFICE</v>
      </c>
    </row>
    <row r="1272" spans="1:6" x14ac:dyDescent="0.3">
      <c r="A1272" s="2" t="s">
        <v>353</v>
      </c>
      <c r="B1272" s="2" t="s">
        <v>257</v>
      </c>
      <c r="C1272" s="2" t="s">
        <v>24</v>
      </c>
      <c r="D1272" s="2" t="s">
        <v>52</v>
      </c>
      <c r="E1272" s="2" t="str">
        <f t="shared" ref="E1272:E1335" si="38">A1272&amp;"_"&amp;B1272</f>
        <v>ECM Motors on Furnaces_Restaurants</v>
      </c>
      <c r="F1272" s="2" t="str">
        <f t="shared" ref="F1272:F1335" si="39">C1272&amp;"_"&amp;D1272</f>
        <v>Adjustable Speed Drives (ASD)_RETAIL</v>
      </c>
    </row>
    <row r="1273" spans="1:6" x14ac:dyDescent="0.3">
      <c r="A1273" s="2" t="s">
        <v>353</v>
      </c>
      <c r="B1273" s="2" t="s">
        <v>258</v>
      </c>
      <c r="C1273" s="2" t="s">
        <v>24</v>
      </c>
      <c r="D1273" s="2" t="s">
        <v>52</v>
      </c>
      <c r="E1273" s="2" t="str">
        <f t="shared" si="38"/>
        <v>ECM Motors on Furnaces_Retail</v>
      </c>
      <c r="F1273" s="2" t="str">
        <f t="shared" si="39"/>
        <v>Adjustable Speed Drives (ASD)_RETAIL</v>
      </c>
    </row>
    <row r="1274" spans="1:6" x14ac:dyDescent="0.3">
      <c r="A1274" s="2" t="s">
        <v>353</v>
      </c>
      <c r="B1274" s="2" t="s">
        <v>259</v>
      </c>
      <c r="C1274" s="2" t="s">
        <v>24</v>
      </c>
      <c r="D1274" s="2" t="s">
        <v>39</v>
      </c>
      <c r="E1274" s="2" t="str">
        <f t="shared" si="38"/>
        <v>ECM Motors on Furnaces_Schools K-12</v>
      </c>
      <c r="F1274" s="2" t="str">
        <f t="shared" si="39"/>
        <v>Adjustable Speed Drives (ASD)_OFFICE</v>
      </c>
    </row>
    <row r="1275" spans="1:6" x14ac:dyDescent="0.3">
      <c r="A1275" s="2" t="s">
        <v>353</v>
      </c>
      <c r="B1275" s="2" t="s">
        <v>260</v>
      </c>
      <c r="C1275" s="2" t="s">
        <v>24</v>
      </c>
      <c r="D1275" s="2" t="s">
        <v>39</v>
      </c>
      <c r="E1275" s="2" t="str">
        <f t="shared" si="38"/>
        <v>ECM Motors on Furnaces_Warehouse</v>
      </c>
      <c r="F1275" s="2" t="str">
        <f t="shared" si="39"/>
        <v>Adjustable Speed Drives (ASD)_OFFICE</v>
      </c>
    </row>
    <row r="1276" spans="1:6" x14ac:dyDescent="0.3">
      <c r="A1276" s="2" t="s">
        <v>354</v>
      </c>
      <c r="B1276" s="2" t="s">
        <v>249</v>
      </c>
      <c r="C1276" s="2" t="s">
        <v>194</v>
      </c>
      <c r="D1276" s="2" t="s">
        <v>57</v>
      </c>
      <c r="E1276" s="2" t="str">
        <f t="shared" si="38"/>
        <v>Energy Recovery Ventilation System (ERV)_Assembly</v>
      </c>
      <c r="F1276" s="2" t="str">
        <f t="shared" si="39"/>
        <v>Commercial energy recovery ventilation systems_SMALL OFFICE</v>
      </c>
    </row>
    <row r="1277" spans="1:6" x14ac:dyDescent="0.3">
      <c r="A1277" s="2" t="s">
        <v>354</v>
      </c>
      <c r="B1277" s="2" t="s">
        <v>250</v>
      </c>
      <c r="C1277" s="2" t="s">
        <v>194</v>
      </c>
      <c r="D1277" s="2" t="s">
        <v>57</v>
      </c>
      <c r="E1277" s="2" t="str">
        <f t="shared" si="38"/>
        <v>Energy Recovery Ventilation System (ERV)_College and University</v>
      </c>
      <c r="F1277" s="2" t="str">
        <f t="shared" si="39"/>
        <v>Commercial energy recovery ventilation systems_SMALL OFFICE</v>
      </c>
    </row>
    <row r="1278" spans="1:6" x14ac:dyDescent="0.3">
      <c r="A1278" s="2" t="s">
        <v>354</v>
      </c>
      <c r="B1278" s="2" t="s">
        <v>251</v>
      </c>
      <c r="C1278" s="2" t="s">
        <v>194</v>
      </c>
      <c r="D1278" s="2" t="s">
        <v>57</v>
      </c>
      <c r="E1278" s="2" t="str">
        <f t="shared" si="38"/>
        <v>Energy Recovery Ventilation System (ERV)_Grocery</v>
      </c>
      <c r="F1278" s="2" t="str">
        <f t="shared" si="39"/>
        <v>Commercial energy recovery ventilation systems_SMALL OFFICE</v>
      </c>
    </row>
    <row r="1279" spans="1:6" x14ac:dyDescent="0.3">
      <c r="A1279" s="2" t="s">
        <v>354</v>
      </c>
      <c r="B1279" s="2" t="s">
        <v>252</v>
      </c>
      <c r="C1279" s="2" t="s">
        <v>194</v>
      </c>
      <c r="D1279" s="2" t="s">
        <v>57</v>
      </c>
      <c r="E1279" s="2" t="str">
        <f t="shared" si="38"/>
        <v>Energy Recovery Ventilation System (ERV)_Healthcare</v>
      </c>
      <c r="F1279" s="2" t="str">
        <f t="shared" si="39"/>
        <v>Commercial energy recovery ventilation systems_SMALL OFFICE</v>
      </c>
    </row>
    <row r="1280" spans="1:6" x14ac:dyDescent="0.3">
      <c r="A1280" s="2" t="s">
        <v>354</v>
      </c>
      <c r="B1280" s="2" t="s">
        <v>253</v>
      </c>
      <c r="C1280" s="2" t="s">
        <v>194</v>
      </c>
      <c r="D1280" s="2" t="s">
        <v>57</v>
      </c>
      <c r="E1280" s="2" t="str">
        <f t="shared" si="38"/>
        <v>Energy Recovery Ventilation System (ERV)_Hospitals</v>
      </c>
      <c r="F1280" s="2" t="str">
        <f t="shared" si="39"/>
        <v>Commercial energy recovery ventilation systems_SMALL OFFICE</v>
      </c>
    </row>
    <row r="1281" spans="1:6" x14ac:dyDescent="0.3">
      <c r="A1281" s="2" t="s">
        <v>354</v>
      </c>
      <c r="B1281" s="2" t="s">
        <v>254</v>
      </c>
      <c r="C1281" s="2" t="s">
        <v>194</v>
      </c>
      <c r="D1281" s="2" t="s">
        <v>57</v>
      </c>
      <c r="E1281" s="2" t="str">
        <f t="shared" si="38"/>
        <v>Energy Recovery Ventilation System (ERV)_Institutional</v>
      </c>
      <c r="F1281" s="2" t="str">
        <f t="shared" si="39"/>
        <v>Commercial energy recovery ventilation systems_SMALL OFFICE</v>
      </c>
    </row>
    <row r="1282" spans="1:6" x14ac:dyDescent="0.3">
      <c r="A1282" s="2" t="s">
        <v>354</v>
      </c>
      <c r="B1282" s="2" t="s">
        <v>255</v>
      </c>
      <c r="C1282" s="2" t="s">
        <v>194</v>
      </c>
      <c r="D1282" s="2" t="s">
        <v>57</v>
      </c>
      <c r="E1282" s="2" t="str">
        <f t="shared" si="38"/>
        <v>Energy Recovery Ventilation System (ERV)_Lodging/Hospitality</v>
      </c>
      <c r="F1282" s="2" t="str">
        <f t="shared" si="39"/>
        <v>Commercial energy recovery ventilation systems_SMALL OFFICE</v>
      </c>
    </row>
    <row r="1283" spans="1:6" x14ac:dyDescent="0.3">
      <c r="A1283" s="2" t="s">
        <v>354</v>
      </c>
      <c r="B1283" s="2" t="s">
        <v>191</v>
      </c>
      <c r="C1283" s="2" t="s">
        <v>194</v>
      </c>
      <c r="D1283" s="2" t="s">
        <v>57</v>
      </c>
      <c r="E1283" s="2" t="str">
        <f t="shared" si="38"/>
        <v>Energy Recovery Ventilation System (ERV)_Miscellaneous</v>
      </c>
      <c r="F1283" s="2" t="str">
        <f t="shared" si="39"/>
        <v>Commercial energy recovery ventilation systems_SMALL OFFICE</v>
      </c>
    </row>
    <row r="1284" spans="1:6" x14ac:dyDescent="0.3">
      <c r="A1284" s="2" t="s">
        <v>354</v>
      </c>
      <c r="B1284" s="2" t="s">
        <v>256</v>
      </c>
      <c r="C1284" s="2" t="s">
        <v>194</v>
      </c>
      <c r="D1284" s="2" t="s">
        <v>57</v>
      </c>
      <c r="E1284" s="2" t="str">
        <f t="shared" si="38"/>
        <v>Energy Recovery Ventilation System (ERV)_Offices</v>
      </c>
      <c r="F1284" s="2" t="str">
        <f t="shared" si="39"/>
        <v>Commercial energy recovery ventilation systems_SMALL OFFICE</v>
      </c>
    </row>
    <row r="1285" spans="1:6" x14ac:dyDescent="0.3">
      <c r="A1285" s="2" t="s">
        <v>354</v>
      </c>
      <c r="B1285" s="2" t="s">
        <v>257</v>
      </c>
      <c r="C1285" s="2" t="s">
        <v>194</v>
      </c>
      <c r="D1285" s="2" t="s">
        <v>57</v>
      </c>
      <c r="E1285" s="2" t="str">
        <f t="shared" si="38"/>
        <v>Energy Recovery Ventilation System (ERV)_Restaurants</v>
      </c>
      <c r="F1285" s="2" t="str">
        <f t="shared" si="39"/>
        <v>Commercial energy recovery ventilation systems_SMALL OFFICE</v>
      </c>
    </row>
    <row r="1286" spans="1:6" x14ac:dyDescent="0.3">
      <c r="A1286" s="2" t="s">
        <v>354</v>
      </c>
      <c r="B1286" s="2" t="s">
        <v>258</v>
      </c>
      <c r="C1286" s="2" t="s">
        <v>194</v>
      </c>
      <c r="D1286" s="2" t="s">
        <v>57</v>
      </c>
      <c r="E1286" s="2" t="str">
        <f t="shared" si="38"/>
        <v>Energy Recovery Ventilation System (ERV)_Retail</v>
      </c>
      <c r="F1286" s="2" t="str">
        <f t="shared" si="39"/>
        <v>Commercial energy recovery ventilation systems_SMALL OFFICE</v>
      </c>
    </row>
    <row r="1287" spans="1:6" x14ac:dyDescent="0.3">
      <c r="A1287" s="2" t="s">
        <v>354</v>
      </c>
      <c r="B1287" s="2" t="s">
        <v>259</v>
      </c>
      <c r="C1287" s="2" t="s">
        <v>194</v>
      </c>
      <c r="D1287" s="2" t="s">
        <v>57</v>
      </c>
      <c r="E1287" s="2" t="str">
        <f t="shared" si="38"/>
        <v>Energy Recovery Ventilation System (ERV)_Schools K-12</v>
      </c>
      <c r="F1287" s="2" t="str">
        <f t="shared" si="39"/>
        <v>Commercial energy recovery ventilation systems_SMALL OFFICE</v>
      </c>
    </row>
    <row r="1288" spans="1:6" x14ac:dyDescent="0.3">
      <c r="A1288" s="2" t="s">
        <v>354</v>
      </c>
      <c r="B1288" s="2" t="s">
        <v>260</v>
      </c>
      <c r="C1288" s="2" t="s">
        <v>194</v>
      </c>
      <c r="D1288" s="2" t="s">
        <v>57</v>
      </c>
      <c r="E1288" s="2" t="str">
        <f t="shared" si="38"/>
        <v>Energy Recovery Ventilation System (ERV)_Warehouse</v>
      </c>
      <c r="F1288" s="2" t="str">
        <f t="shared" si="39"/>
        <v>Commercial energy recovery ventilation systems_SMALL OFFICE</v>
      </c>
    </row>
    <row r="1289" spans="1:6" x14ac:dyDescent="0.3">
      <c r="A1289" s="2" t="s">
        <v>70</v>
      </c>
      <c r="B1289" s="2" t="s">
        <v>249</v>
      </c>
      <c r="C1289" s="2" t="s">
        <v>70</v>
      </c>
      <c r="D1289" s="2" t="s">
        <v>39</v>
      </c>
      <c r="E1289" s="2" t="str">
        <f t="shared" si="38"/>
        <v>Facility Commissioning_Assembly</v>
      </c>
      <c r="F1289" s="2" t="str">
        <f t="shared" si="39"/>
        <v>Facility Commissioning_OFFICE</v>
      </c>
    </row>
    <row r="1290" spans="1:6" x14ac:dyDescent="0.3">
      <c r="A1290" s="2" t="s">
        <v>70</v>
      </c>
      <c r="B1290" s="2" t="s">
        <v>250</v>
      </c>
      <c r="C1290" s="2" t="s">
        <v>70</v>
      </c>
      <c r="D1290" s="2" t="s">
        <v>18</v>
      </c>
      <c r="E1290" s="2" t="str">
        <f t="shared" si="38"/>
        <v>Facility Commissioning_College and University</v>
      </c>
      <c r="F1290" s="2" t="str">
        <f t="shared" si="39"/>
        <v>Facility Commissioning_DATACENTER</v>
      </c>
    </row>
    <row r="1291" spans="1:6" x14ac:dyDescent="0.3">
      <c r="A1291" s="2" t="s">
        <v>70</v>
      </c>
      <c r="B1291" s="2" t="s">
        <v>251</v>
      </c>
      <c r="C1291" s="2" t="s">
        <v>70</v>
      </c>
      <c r="D1291" s="2" t="s">
        <v>39</v>
      </c>
      <c r="E1291" s="2" t="str">
        <f t="shared" si="38"/>
        <v>Facility Commissioning_Grocery</v>
      </c>
      <c r="F1291" s="2" t="str">
        <f t="shared" si="39"/>
        <v>Facility Commissioning_OFFICE</v>
      </c>
    </row>
    <row r="1292" spans="1:6" x14ac:dyDescent="0.3">
      <c r="A1292" s="2" t="s">
        <v>70</v>
      </c>
      <c r="B1292" s="2" t="s">
        <v>252</v>
      </c>
      <c r="C1292" s="2" t="s">
        <v>70</v>
      </c>
      <c r="D1292" s="2" t="s">
        <v>39</v>
      </c>
      <c r="E1292" s="2" t="str">
        <f t="shared" si="38"/>
        <v>Facility Commissioning_Healthcare</v>
      </c>
      <c r="F1292" s="2" t="str">
        <f t="shared" si="39"/>
        <v>Facility Commissioning_OFFICE</v>
      </c>
    </row>
    <row r="1293" spans="1:6" x14ac:dyDescent="0.3">
      <c r="A1293" s="2" t="s">
        <v>70</v>
      </c>
      <c r="B1293" s="2" t="s">
        <v>253</v>
      </c>
      <c r="C1293" s="2" t="s">
        <v>70</v>
      </c>
      <c r="D1293" s="2" t="s">
        <v>18</v>
      </c>
      <c r="E1293" s="2" t="str">
        <f t="shared" si="38"/>
        <v>Facility Commissioning_Hospitals</v>
      </c>
      <c r="F1293" s="2" t="str">
        <f t="shared" si="39"/>
        <v>Facility Commissioning_DATACENTER</v>
      </c>
    </row>
    <row r="1294" spans="1:6" x14ac:dyDescent="0.3">
      <c r="A1294" s="2" t="s">
        <v>70</v>
      </c>
      <c r="B1294" s="2" t="s">
        <v>254</v>
      </c>
      <c r="C1294" s="2" t="s">
        <v>70</v>
      </c>
      <c r="D1294" s="2" t="s">
        <v>39</v>
      </c>
      <c r="E1294" s="2" t="str">
        <f t="shared" si="38"/>
        <v>Facility Commissioning_Institutional</v>
      </c>
      <c r="F1294" s="2" t="str">
        <f t="shared" si="39"/>
        <v>Facility Commissioning_OFFICE</v>
      </c>
    </row>
    <row r="1295" spans="1:6" x14ac:dyDescent="0.3">
      <c r="A1295" s="2" t="s">
        <v>70</v>
      </c>
      <c r="B1295" s="2" t="s">
        <v>255</v>
      </c>
      <c r="C1295" s="2" t="s">
        <v>70</v>
      </c>
      <c r="D1295" s="2" t="s">
        <v>39</v>
      </c>
      <c r="E1295" s="2" t="str">
        <f t="shared" si="38"/>
        <v>Facility Commissioning_Lodging/Hospitality</v>
      </c>
      <c r="F1295" s="2" t="str">
        <f t="shared" si="39"/>
        <v>Facility Commissioning_OFFICE</v>
      </c>
    </row>
    <row r="1296" spans="1:6" x14ac:dyDescent="0.3">
      <c r="A1296" s="2" t="s">
        <v>70</v>
      </c>
      <c r="B1296" s="2" t="s">
        <v>191</v>
      </c>
      <c r="C1296" s="2" t="s">
        <v>70</v>
      </c>
      <c r="D1296" s="2" t="s">
        <v>39</v>
      </c>
      <c r="E1296" s="2" t="str">
        <f t="shared" si="38"/>
        <v>Facility Commissioning_Miscellaneous</v>
      </c>
      <c r="F1296" s="2" t="str">
        <f t="shared" si="39"/>
        <v>Facility Commissioning_OFFICE</v>
      </c>
    </row>
    <row r="1297" spans="1:6" x14ac:dyDescent="0.3">
      <c r="A1297" s="2" t="s">
        <v>70</v>
      </c>
      <c r="B1297" s="2" t="s">
        <v>256</v>
      </c>
      <c r="C1297" s="2" t="s">
        <v>70</v>
      </c>
      <c r="D1297" s="2" t="s">
        <v>39</v>
      </c>
      <c r="E1297" s="2" t="str">
        <f t="shared" si="38"/>
        <v>Facility Commissioning_Offices</v>
      </c>
      <c r="F1297" s="2" t="str">
        <f t="shared" si="39"/>
        <v>Facility Commissioning_OFFICE</v>
      </c>
    </row>
    <row r="1298" spans="1:6" x14ac:dyDescent="0.3">
      <c r="A1298" s="2" t="s">
        <v>70</v>
      </c>
      <c r="B1298" s="2" t="s">
        <v>257</v>
      </c>
      <c r="C1298" s="2" t="s">
        <v>70</v>
      </c>
      <c r="D1298" s="2" t="s">
        <v>39</v>
      </c>
      <c r="E1298" s="2" t="str">
        <f t="shared" si="38"/>
        <v>Facility Commissioning_Restaurants</v>
      </c>
      <c r="F1298" s="2" t="str">
        <f t="shared" si="39"/>
        <v>Facility Commissioning_OFFICE</v>
      </c>
    </row>
    <row r="1299" spans="1:6" x14ac:dyDescent="0.3">
      <c r="A1299" s="2" t="s">
        <v>70</v>
      </c>
      <c r="B1299" s="2" t="s">
        <v>258</v>
      </c>
      <c r="C1299" s="2" t="s">
        <v>70</v>
      </c>
      <c r="D1299" s="2" t="s">
        <v>39</v>
      </c>
      <c r="E1299" s="2" t="str">
        <f t="shared" si="38"/>
        <v>Facility Commissioning_Retail</v>
      </c>
      <c r="F1299" s="2" t="str">
        <f t="shared" si="39"/>
        <v>Facility Commissioning_OFFICE</v>
      </c>
    </row>
    <row r="1300" spans="1:6" x14ac:dyDescent="0.3">
      <c r="A1300" s="2" t="s">
        <v>70</v>
      </c>
      <c r="B1300" s="2" t="s">
        <v>259</v>
      </c>
      <c r="C1300" s="2" t="s">
        <v>70</v>
      </c>
      <c r="D1300" s="2" t="s">
        <v>39</v>
      </c>
      <c r="E1300" s="2" t="str">
        <f t="shared" si="38"/>
        <v>Facility Commissioning_Schools K-12</v>
      </c>
      <c r="F1300" s="2" t="str">
        <f t="shared" si="39"/>
        <v>Facility Commissioning_OFFICE</v>
      </c>
    </row>
    <row r="1301" spans="1:6" x14ac:dyDescent="0.3">
      <c r="A1301" s="2" t="s">
        <v>70</v>
      </c>
      <c r="B1301" s="2" t="s">
        <v>260</v>
      </c>
      <c r="C1301" s="2" t="s">
        <v>70</v>
      </c>
      <c r="D1301" s="2" t="s">
        <v>39</v>
      </c>
      <c r="E1301" s="2" t="str">
        <f t="shared" si="38"/>
        <v>Facility Commissioning_Warehouse</v>
      </c>
      <c r="F1301" s="2" t="str">
        <f t="shared" si="39"/>
        <v>Facility Commissioning_OFFICE</v>
      </c>
    </row>
    <row r="1302" spans="1:6" x14ac:dyDescent="0.3">
      <c r="A1302" s="2" t="s">
        <v>355</v>
      </c>
      <c r="B1302" s="2" t="s">
        <v>249</v>
      </c>
      <c r="C1302" s="2" t="s">
        <v>28</v>
      </c>
      <c r="D1302" s="2" t="s">
        <v>39</v>
      </c>
      <c r="E1302" s="2" t="str">
        <f t="shared" si="38"/>
        <v>Facility Energy Management System_Assembly</v>
      </c>
      <c r="F1302" s="2" t="str">
        <f t="shared" si="39"/>
        <v>Energy Management System_OFFICE</v>
      </c>
    </row>
    <row r="1303" spans="1:6" x14ac:dyDescent="0.3">
      <c r="A1303" s="2" t="s">
        <v>355</v>
      </c>
      <c r="B1303" s="2" t="s">
        <v>250</v>
      </c>
      <c r="C1303" s="2" t="s">
        <v>28</v>
      </c>
      <c r="D1303" s="2" t="s">
        <v>18</v>
      </c>
      <c r="E1303" s="2" t="str">
        <f t="shared" si="38"/>
        <v>Facility Energy Management System_College and University</v>
      </c>
      <c r="F1303" s="2" t="str">
        <f t="shared" si="39"/>
        <v>Energy Management System_DATACENTER</v>
      </c>
    </row>
    <row r="1304" spans="1:6" x14ac:dyDescent="0.3">
      <c r="A1304" s="2" t="s">
        <v>355</v>
      </c>
      <c r="B1304" s="2" t="s">
        <v>251</v>
      </c>
      <c r="C1304" s="2" t="s">
        <v>28</v>
      </c>
      <c r="D1304" s="2" t="s">
        <v>52</v>
      </c>
      <c r="E1304" s="2" t="str">
        <f t="shared" si="38"/>
        <v>Facility Energy Management System_Grocery</v>
      </c>
      <c r="F1304" s="2" t="str">
        <f t="shared" si="39"/>
        <v>Energy Management System_RETAIL</v>
      </c>
    </row>
    <row r="1305" spans="1:6" x14ac:dyDescent="0.3">
      <c r="A1305" s="2" t="s">
        <v>355</v>
      </c>
      <c r="B1305" s="2" t="s">
        <v>252</v>
      </c>
      <c r="C1305" s="2" t="s">
        <v>28</v>
      </c>
      <c r="D1305" s="2" t="s">
        <v>39</v>
      </c>
      <c r="E1305" s="2" t="str">
        <f t="shared" si="38"/>
        <v>Facility Energy Management System_Healthcare</v>
      </c>
      <c r="F1305" s="2" t="str">
        <f t="shared" si="39"/>
        <v>Energy Management System_OFFICE</v>
      </c>
    </row>
    <row r="1306" spans="1:6" x14ac:dyDescent="0.3">
      <c r="A1306" s="2" t="s">
        <v>355</v>
      </c>
      <c r="B1306" s="2" t="s">
        <v>253</v>
      </c>
      <c r="C1306" s="2" t="s">
        <v>28</v>
      </c>
      <c r="D1306" s="2" t="s">
        <v>18</v>
      </c>
      <c r="E1306" s="2" t="str">
        <f t="shared" si="38"/>
        <v>Facility Energy Management System_Hospitals</v>
      </c>
      <c r="F1306" s="2" t="str">
        <f t="shared" si="39"/>
        <v>Energy Management System_DATACENTER</v>
      </c>
    </row>
    <row r="1307" spans="1:6" x14ac:dyDescent="0.3">
      <c r="A1307" s="2" t="s">
        <v>355</v>
      </c>
      <c r="B1307" s="2" t="s">
        <v>254</v>
      </c>
      <c r="C1307" s="2" t="s">
        <v>28</v>
      </c>
      <c r="D1307" s="2" t="s">
        <v>39</v>
      </c>
      <c r="E1307" s="2" t="str">
        <f t="shared" si="38"/>
        <v>Facility Energy Management System_Institutional</v>
      </c>
      <c r="F1307" s="2" t="str">
        <f t="shared" si="39"/>
        <v>Energy Management System_OFFICE</v>
      </c>
    </row>
    <row r="1308" spans="1:6" x14ac:dyDescent="0.3">
      <c r="A1308" s="2" t="s">
        <v>355</v>
      </c>
      <c r="B1308" s="2" t="s">
        <v>255</v>
      </c>
      <c r="C1308" s="2" t="s">
        <v>28</v>
      </c>
      <c r="D1308" s="2" t="s">
        <v>52</v>
      </c>
      <c r="E1308" s="2" t="str">
        <f t="shared" si="38"/>
        <v>Facility Energy Management System_Lodging/Hospitality</v>
      </c>
      <c r="F1308" s="2" t="str">
        <f t="shared" si="39"/>
        <v>Energy Management System_RETAIL</v>
      </c>
    </row>
    <row r="1309" spans="1:6" x14ac:dyDescent="0.3">
      <c r="A1309" s="2" t="s">
        <v>355</v>
      </c>
      <c r="B1309" s="2" t="s">
        <v>191</v>
      </c>
      <c r="C1309" s="2" t="s">
        <v>28</v>
      </c>
      <c r="D1309" s="2" t="s">
        <v>39</v>
      </c>
      <c r="E1309" s="2" t="str">
        <f t="shared" si="38"/>
        <v>Facility Energy Management System_Miscellaneous</v>
      </c>
      <c r="F1309" s="2" t="str">
        <f t="shared" si="39"/>
        <v>Energy Management System_OFFICE</v>
      </c>
    </row>
    <row r="1310" spans="1:6" x14ac:dyDescent="0.3">
      <c r="A1310" s="2" t="s">
        <v>355</v>
      </c>
      <c r="B1310" s="2" t="s">
        <v>256</v>
      </c>
      <c r="C1310" s="2" t="s">
        <v>28</v>
      </c>
      <c r="D1310" s="2" t="s">
        <v>39</v>
      </c>
      <c r="E1310" s="2" t="str">
        <f t="shared" si="38"/>
        <v>Facility Energy Management System_Offices</v>
      </c>
      <c r="F1310" s="2" t="str">
        <f t="shared" si="39"/>
        <v>Energy Management System_OFFICE</v>
      </c>
    </row>
    <row r="1311" spans="1:6" x14ac:dyDescent="0.3">
      <c r="A1311" s="2" t="s">
        <v>355</v>
      </c>
      <c r="B1311" s="2" t="s">
        <v>257</v>
      </c>
      <c r="C1311" s="2" t="s">
        <v>28</v>
      </c>
      <c r="D1311" s="2" t="s">
        <v>52</v>
      </c>
      <c r="E1311" s="2" t="str">
        <f t="shared" si="38"/>
        <v>Facility Energy Management System_Restaurants</v>
      </c>
      <c r="F1311" s="2" t="str">
        <f t="shared" si="39"/>
        <v>Energy Management System_RETAIL</v>
      </c>
    </row>
    <row r="1312" spans="1:6" x14ac:dyDescent="0.3">
      <c r="A1312" s="2" t="s">
        <v>355</v>
      </c>
      <c r="B1312" s="2" t="s">
        <v>258</v>
      </c>
      <c r="C1312" s="2" t="s">
        <v>28</v>
      </c>
      <c r="D1312" s="2" t="s">
        <v>52</v>
      </c>
      <c r="E1312" s="2" t="str">
        <f t="shared" si="38"/>
        <v>Facility Energy Management System_Retail</v>
      </c>
      <c r="F1312" s="2" t="str">
        <f t="shared" si="39"/>
        <v>Energy Management System_RETAIL</v>
      </c>
    </row>
    <row r="1313" spans="1:6" x14ac:dyDescent="0.3">
      <c r="A1313" s="2" t="s">
        <v>355</v>
      </c>
      <c r="B1313" s="2" t="s">
        <v>259</v>
      </c>
      <c r="C1313" s="2" t="s">
        <v>28</v>
      </c>
      <c r="D1313" s="2" t="s">
        <v>39</v>
      </c>
      <c r="E1313" s="2" t="str">
        <f t="shared" si="38"/>
        <v>Facility Energy Management System_Schools K-12</v>
      </c>
      <c r="F1313" s="2" t="str">
        <f t="shared" si="39"/>
        <v>Energy Management System_OFFICE</v>
      </c>
    </row>
    <row r="1314" spans="1:6" x14ac:dyDescent="0.3">
      <c r="A1314" s="2" t="s">
        <v>355</v>
      </c>
      <c r="B1314" s="2" t="s">
        <v>260</v>
      </c>
      <c r="C1314" s="2" t="s">
        <v>28</v>
      </c>
      <c r="D1314" s="2" t="s">
        <v>39</v>
      </c>
      <c r="E1314" s="2" t="str">
        <f t="shared" si="38"/>
        <v>Facility Energy Management System_Warehouse</v>
      </c>
      <c r="F1314" s="2" t="str">
        <f t="shared" si="39"/>
        <v>Energy Management System_OFFICE</v>
      </c>
    </row>
    <row r="1315" spans="1:6" x14ac:dyDescent="0.3">
      <c r="A1315" s="2" t="s">
        <v>356</v>
      </c>
      <c r="B1315" s="2" t="s">
        <v>249</v>
      </c>
      <c r="C1315" s="2" t="s">
        <v>40</v>
      </c>
      <c r="D1315" s="2" t="s">
        <v>39</v>
      </c>
      <c r="E1315" s="2" t="str">
        <f t="shared" si="38"/>
        <v>Floor Insulation_Assembly</v>
      </c>
      <c r="F1315" s="2" t="str">
        <f t="shared" si="39"/>
        <v>Ceiling Insulation_OFFICE</v>
      </c>
    </row>
    <row r="1316" spans="1:6" x14ac:dyDescent="0.3">
      <c r="A1316" s="2" t="s">
        <v>356</v>
      </c>
      <c r="B1316" s="2" t="s">
        <v>250</v>
      </c>
      <c r="C1316" s="2" t="s">
        <v>40</v>
      </c>
      <c r="D1316" s="2" t="s">
        <v>56</v>
      </c>
      <c r="E1316" s="2" t="str">
        <f t="shared" si="38"/>
        <v>Floor Insulation_College and University</v>
      </c>
      <c r="F1316" s="2" t="str">
        <f t="shared" si="39"/>
        <v>Ceiling Insulation_LODGING</v>
      </c>
    </row>
    <row r="1317" spans="1:6" x14ac:dyDescent="0.3">
      <c r="A1317" s="2" t="s">
        <v>356</v>
      </c>
      <c r="B1317" s="2" t="s">
        <v>251</v>
      </c>
      <c r="C1317" s="2" t="s">
        <v>40</v>
      </c>
      <c r="D1317" s="2" t="s">
        <v>52</v>
      </c>
      <c r="E1317" s="2" t="str">
        <f t="shared" si="38"/>
        <v>Floor Insulation_Grocery</v>
      </c>
      <c r="F1317" s="2" t="str">
        <f t="shared" si="39"/>
        <v>Ceiling Insulation_RETAIL</v>
      </c>
    </row>
    <row r="1318" spans="1:6" x14ac:dyDescent="0.3">
      <c r="A1318" s="2" t="s">
        <v>356</v>
      </c>
      <c r="B1318" s="2" t="s">
        <v>252</v>
      </c>
      <c r="C1318" s="2" t="s">
        <v>40</v>
      </c>
      <c r="D1318" s="2" t="s">
        <v>39</v>
      </c>
      <c r="E1318" s="2" t="str">
        <f t="shared" si="38"/>
        <v>Floor Insulation_Healthcare</v>
      </c>
      <c r="F1318" s="2" t="str">
        <f t="shared" si="39"/>
        <v>Ceiling Insulation_OFFICE</v>
      </c>
    </row>
    <row r="1319" spans="1:6" x14ac:dyDescent="0.3">
      <c r="A1319" s="2" t="s">
        <v>356</v>
      </c>
      <c r="B1319" s="2" t="s">
        <v>253</v>
      </c>
      <c r="C1319" s="2" t="s">
        <v>40</v>
      </c>
      <c r="D1319" s="2" t="s">
        <v>56</v>
      </c>
      <c r="E1319" s="2" t="str">
        <f t="shared" si="38"/>
        <v>Floor Insulation_Hospitals</v>
      </c>
      <c r="F1319" s="2" t="str">
        <f t="shared" si="39"/>
        <v>Ceiling Insulation_LODGING</v>
      </c>
    </row>
    <row r="1320" spans="1:6" x14ac:dyDescent="0.3">
      <c r="A1320" s="2" t="s">
        <v>356</v>
      </c>
      <c r="B1320" s="2" t="s">
        <v>254</v>
      </c>
      <c r="C1320" s="2" t="s">
        <v>40</v>
      </c>
      <c r="D1320" s="2" t="s">
        <v>39</v>
      </c>
      <c r="E1320" s="2" t="str">
        <f t="shared" si="38"/>
        <v>Floor Insulation_Institutional</v>
      </c>
      <c r="F1320" s="2" t="str">
        <f t="shared" si="39"/>
        <v>Ceiling Insulation_OFFICE</v>
      </c>
    </row>
    <row r="1321" spans="1:6" x14ac:dyDescent="0.3">
      <c r="A1321" s="2" t="s">
        <v>356</v>
      </c>
      <c r="B1321" s="2" t="s">
        <v>255</v>
      </c>
      <c r="C1321" s="2" t="s">
        <v>40</v>
      </c>
      <c r="D1321" s="2" t="s">
        <v>56</v>
      </c>
      <c r="E1321" s="2" t="str">
        <f t="shared" si="38"/>
        <v>Floor Insulation_Lodging/Hospitality</v>
      </c>
      <c r="F1321" s="2" t="str">
        <f t="shared" si="39"/>
        <v>Ceiling Insulation_LODGING</v>
      </c>
    </row>
    <row r="1322" spans="1:6" x14ac:dyDescent="0.3">
      <c r="A1322" s="2" t="s">
        <v>356</v>
      </c>
      <c r="B1322" s="2" t="s">
        <v>191</v>
      </c>
      <c r="C1322" s="2" t="s">
        <v>40</v>
      </c>
      <c r="D1322" s="2" t="s">
        <v>39</v>
      </c>
      <c r="E1322" s="2" t="str">
        <f t="shared" si="38"/>
        <v>Floor Insulation_Miscellaneous</v>
      </c>
      <c r="F1322" s="2" t="str">
        <f t="shared" si="39"/>
        <v>Ceiling Insulation_OFFICE</v>
      </c>
    </row>
    <row r="1323" spans="1:6" x14ac:dyDescent="0.3">
      <c r="A1323" s="2" t="s">
        <v>356</v>
      </c>
      <c r="B1323" s="2" t="s">
        <v>256</v>
      </c>
      <c r="C1323" s="2" t="s">
        <v>40</v>
      </c>
      <c r="D1323" s="2" t="s">
        <v>39</v>
      </c>
      <c r="E1323" s="2" t="str">
        <f t="shared" si="38"/>
        <v>Floor Insulation_Offices</v>
      </c>
      <c r="F1323" s="2" t="str">
        <f t="shared" si="39"/>
        <v>Ceiling Insulation_OFFICE</v>
      </c>
    </row>
    <row r="1324" spans="1:6" x14ac:dyDescent="0.3">
      <c r="A1324" s="2" t="s">
        <v>356</v>
      </c>
      <c r="B1324" s="2" t="s">
        <v>257</v>
      </c>
      <c r="C1324" s="2" t="s">
        <v>40</v>
      </c>
      <c r="D1324" s="2" t="s">
        <v>52</v>
      </c>
      <c r="E1324" s="2" t="str">
        <f t="shared" si="38"/>
        <v>Floor Insulation_Restaurants</v>
      </c>
      <c r="F1324" s="2" t="str">
        <f t="shared" si="39"/>
        <v>Ceiling Insulation_RETAIL</v>
      </c>
    </row>
    <row r="1325" spans="1:6" x14ac:dyDescent="0.3">
      <c r="A1325" s="2" t="s">
        <v>356</v>
      </c>
      <c r="B1325" s="2" t="s">
        <v>258</v>
      </c>
      <c r="C1325" s="2" t="s">
        <v>40</v>
      </c>
      <c r="D1325" s="2" t="s">
        <v>52</v>
      </c>
      <c r="E1325" s="2" t="str">
        <f t="shared" si="38"/>
        <v>Floor Insulation_Retail</v>
      </c>
      <c r="F1325" s="2" t="str">
        <f t="shared" si="39"/>
        <v>Ceiling Insulation_RETAIL</v>
      </c>
    </row>
    <row r="1326" spans="1:6" x14ac:dyDescent="0.3">
      <c r="A1326" s="2" t="s">
        <v>356</v>
      </c>
      <c r="B1326" s="2" t="s">
        <v>259</v>
      </c>
      <c r="C1326" s="2" t="s">
        <v>40</v>
      </c>
      <c r="D1326" s="2" t="s">
        <v>39</v>
      </c>
      <c r="E1326" s="2" t="str">
        <f t="shared" si="38"/>
        <v>Floor Insulation_Schools K-12</v>
      </c>
      <c r="F1326" s="2" t="str">
        <f t="shared" si="39"/>
        <v>Ceiling Insulation_OFFICE</v>
      </c>
    </row>
    <row r="1327" spans="1:6" x14ac:dyDescent="0.3">
      <c r="A1327" s="2" t="s">
        <v>356</v>
      </c>
      <c r="B1327" s="2" t="s">
        <v>260</v>
      </c>
      <c r="C1327" s="2" t="s">
        <v>40</v>
      </c>
      <c r="D1327" s="2" t="s">
        <v>167</v>
      </c>
      <c r="E1327" s="2" t="str">
        <f t="shared" si="38"/>
        <v>Floor Insulation_Warehouse</v>
      </c>
      <c r="F1327" s="2" t="str">
        <f t="shared" si="39"/>
        <v>Ceiling Insulation_WAREHOUSE</v>
      </c>
    </row>
    <row r="1328" spans="1:6" x14ac:dyDescent="0.3">
      <c r="A1328" s="2" t="s">
        <v>357</v>
      </c>
      <c r="B1328" s="2" t="s">
        <v>249</v>
      </c>
      <c r="C1328" s="2" t="s">
        <v>41</v>
      </c>
      <c r="D1328" s="2" t="s">
        <v>52</v>
      </c>
      <c r="E1328" s="2" t="str">
        <f t="shared" si="38"/>
        <v>Green Roof_Assembly</v>
      </c>
      <c r="F1328" s="2" t="str">
        <f t="shared" si="39"/>
        <v>Light Colored Roofs and Walls/Cool Roofs_RETAIL</v>
      </c>
    </row>
    <row r="1329" spans="1:6" x14ac:dyDescent="0.3">
      <c r="A1329" s="2" t="s">
        <v>357</v>
      </c>
      <c r="B1329" s="2" t="s">
        <v>250</v>
      </c>
      <c r="C1329" s="2" t="s">
        <v>41</v>
      </c>
      <c r="D1329" s="2" t="s">
        <v>52</v>
      </c>
      <c r="E1329" s="2" t="str">
        <f t="shared" si="38"/>
        <v>Green Roof_College and University</v>
      </c>
      <c r="F1329" s="2" t="str">
        <f t="shared" si="39"/>
        <v>Light Colored Roofs and Walls/Cool Roofs_RETAIL</v>
      </c>
    </row>
    <row r="1330" spans="1:6" x14ac:dyDescent="0.3">
      <c r="A1330" s="2" t="s">
        <v>357</v>
      </c>
      <c r="B1330" s="2" t="s">
        <v>251</v>
      </c>
      <c r="C1330" s="2" t="s">
        <v>41</v>
      </c>
      <c r="D1330" s="2" t="s">
        <v>52</v>
      </c>
      <c r="E1330" s="2" t="str">
        <f t="shared" si="38"/>
        <v>Green Roof_Grocery</v>
      </c>
      <c r="F1330" s="2" t="str">
        <f t="shared" si="39"/>
        <v>Light Colored Roofs and Walls/Cool Roofs_RETAIL</v>
      </c>
    </row>
    <row r="1331" spans="1:6" x14ac:dyDescent="0.3">
      <c r="A1331" s="2" t="s">
        <v>357</v>
      </c>
      <c r="B1331" s="2" t="s">
        <v>252</v>
      </c>
      <c r="C1331" s="2" t="s">
        <v>41</v>
      </c>
      <c r="D1331" s="2" t="s">
        <v>52</v>
      </c>
      <c r="E1331" s="2" t="str">
        <f t="shared" si="38"/>
        <v>Green Roof_Healthcare</v>
      </c>
      <c r="F1331" s="2" t="str">
        <f t="shared" si="39"/>
        <v>Light Colored Roofs and Walls/Cool Roofs_RETAIL</v>
      </c>
    </row>
    <row r="1332" spans="1:6" x14ac:dyDescent="0.3">
      <c r="A1332" s="2" t="s">
        <v>357</v>
      </c>
      <c r="B1332" s="2" t="s">
        <v>253</v>
      </c>
      <c r="C1332" s="2" t="s">
        <v>41</v>
      </c>
      <c r="D1332" s="2" t="s">
        <v>52</v>
      </c>
      <c r="E1332" s="2" t="str">
        <f t="shared" si="38"/>
        <v>Green Roof_Hospitals</v>
      </c>
      <c r="F1332" s="2" t="str">
        <f t="shared" si="39"/>
        <v>Light Colored Roofs and Walls/Cool Roofs_RETAIL</v>
      </c>
    </row>
    <row r="1333" spans="1:6" x14ac:dyDescent="0.3">
      <c r="A1333" s="2" t="s">
        <v>357</v>
      </c>
      <c r="B1333" s="2" t="s">
        <v>254</v>
      </c>
      <c r="C1333" s="2" t="s">
        <v>41</v>
      </c>
      <c r="D1333" s="2" t="s">
        <v>52</v>
      </c>
      <c r="E1333" s="2" t="str">
        <f t="shared" si="38"/>
        <v>Green Roof_Institutional</v>
      </c>
      <c r="F1333" s="2" t="str">
        <f t="shared" si="39"/>
        <v>Light Colored Roofs and Walls/Cool Roofs_RETAIL</v>
      </c>
    </row>
    <row r="1334" spans="1:6" x14ac:dyDescent="0.3">
      <c r="A1334" s="2" t="s">
        <v>357</v>
      </c>
      <c r="B1334" s="2" t="s">
        <v>255</v>
      </c>
      <c r="C1334" s="2" t="s">
        <v>41</v>
      </c>
      <c r="D1334" s="2" t="s">
        <v>56</v>
      </c>
      <c r="E1334" s="2" t="str">
        <f t="shared" si="38"/>
        <v>Green Roof_Lodging/Hospitality</v>
      </c>
      <c r="F1334" s="2" t="str">
        <f t="shared" si="39"/>
        <v>Light Colored Roofs and Walls/Cool Roofs_LODGING</v>
      </c>
    </row>
    <row r="1335" spans="1:6" x14ac:dyDescent="0.3">
      <c r="A1335" s="2" t="s">
        <v>357</v>
      </c>
      <c r="B1335" s="2" t="s">
        <v>191</v>
      </c>
      <c r="C1335" s="2" t="s">
        <v>41</v>
      </c>
      <c r="D1335" s="2" t="s">
        <v>39</v>
      </c>
      <c r="E1335" s="2" t="str">
        <f t="shared" si="38"/>
        <v>Green Roof_Miscellaneous</v>
      </c>
      <c r="F1335" s="2" t="str">
        <f t="shared" si="39"/>
        <v>Light Colored Roofs and Walls/Cool Roofs_OFFICE</v>
      </c>
    </row>
    <row r="1336" spans="1:6" x14ac:dyDescent="0.3">
      <c r="A1336" s="2" t="s">
        <v>357</v>
      </c>
      <c r="B1336" s="2" t="s">
        <v>256</v>
      </c>
      <c r="C1336" s="2" t="s">
        <v>41</v>
      </c>
      <c r="D1336" s="2" t="s">
        <v>52</v>
      </c>
      <c r="E1336" s="2" t="str">
        <f t="shared" ref="E1336:E1412" si="40">A1336&amp;"_"&amp;B1336</f>
        <v>Green Roof_Offices</v>
      </c>
      <c r="F1336" s="2" t="str">
        <f t="shared" ref="F1336:F1412" si="41">C1336&amp;"_"&amp;D1336</f>
        <v>Light Colored Roofs and Walls/Cool Roofs_RETAIL</v>
      </c>
    </row>
    <row r="1337" spans="1:6" x14ac:dyDescent="0.3">
      <c r="A1337" s="2" t="s">
        <v>357</v>
      </c>
      <c r="B1337" s="2" t="s">
        <v>257</v>
      </c>
      <c r="C1337" s="2" t="s">
        <v>41</v>
      </c>
      <c r="D1337" s="2" t="s">
        <v>52</v>
      </c>
      <c r="E1337" s="2" t="str">
        <f t="shared" si="40"/>
        <v>Green Roof_Restaurants</v>
      </c>
      <c r="F1337" s="2" t="str">
        <f t="shared" si="41"/>
        <v>Light Colored Roofs and Walls/Cool Roofs_RETAIL</v>
      </c>
    </row>
    <row r="1338" spans="1:6" x14ac:dyDescent="0.3">
      <c r="A1338" s="2" t="s">
        <v>357</v>
      </c>
      <c r="B1338" s="2" t="s">
        <v>258</v>
      </c>
      <c r="C1338" s="2" t="s">
        <v>41</v>
      </c>
      <c r="D1338" s="2" t="s">
        <v>52</v>
      </c>
      <c r="E1338" s="2" t="str">
        <f t="shared" si="40"/>
        <v>Green Roof_Retail</v>
      </c>
      <c r="F1338" s="2" t="str">
        <f t="shared" si="41"/>
        <v>Light Colored Roofs and Walls/Cool Roofs_RETAIL</v>
      </c>
    </row>
    <row r="1339" spans="1:6" x14ac:dyDescent="0.3">
      <c r="A1339" s="2" t="s">
        <v>357</v>
      </c>
      <c r="B1339" s="2" t="s">
        <v>259</v>
      </c>
      <c r="C1339" s="2" t="s">
        <v>41</v>
      </c>
      <c r="D1339" s="2" t="s">
        <v>52</v>
      </c>
      <c r="E1339" s="2" t="str">
        <f t="shared" si="40"/>
        <v>Green Roof_Schools K-12</v>
      </c>
      <c r="F1339" s="2" t="str">
        <f t="shared" si="41"/>
        <v>Light Colored Roofs and Walls/Cool Roofs_RETAIL</v>
      </c>
    </row>
    <row r="1340" spans="1:6" x14ac:dyDescent="0.3">
      <c r="A1340" s="2" t="s">
        <v>357</v>
      </c>
      <c r="B1340" s="2" t="s">
        <v>260</v>
      </c>
      <c r="C1340" s="2" t="s">
        <v>41</v>
      </c>
      <c r="D1340" s="2" t="s">
        <v>39</v>
      </c>
      <c r="E1340" s="2" t="str">
        <f t="shared" si="40"/>
        <v>Green Roof_Warehouse</v>
      </c>
      <c r="F1340" s="2" t="str">
        <f t="shared" si="41"/>
        <v>Light Colored Roofs and Walls/Cool Roofs_OFFICE</v>
      </c>
    </row>
    <row r="1341" spans="1:6" x14ac:dyDescent="0.3">
      <c r="A1341" s="2" t="s">
        <v>358</v>
      </c>
      <c r="B1341" s="2" t="s">
        <v>249</v>
      </c>
      <c r="C1341" s="2" t="s">
        <v>197</v>
      </c>
      <c r="D1341" s="2" t="s">
        <v>56</v>
      </c>
      <c r="E1341" s="2" t="str">
        <f t="shared" si="40"/>
        <v>Hotel Card Energy Control Systems_Assembly</v>
      </c>
      <c r="F1341" s="2" t="str">
        <f t="shared" si="41"/>
        <v>Hotel Key Card Room Energy Control System_LODGING</v>
      </c>
    </row>
    <row r="1342" spans="1:6" x14ac:dyDescent="0.3">
      <c r="A1342" s="2" t="s">
        <v>358</v>
      </c>
      <c r="B1342" s="2" t="s">
        <v>250</v>
      </c>
      <c r="C1342" s="2" t="s">
        <v>197</v>
      </c>
      <c r="D1342" s="2" t="s">
        <v>56</v>
      </c>
      <c r="E1342" s="2" t="str">
        <f t="shared" si="40"/>
        <v>Hotel Card Energy Control Systems_College and University</v>
      </c>
      <c r="F1342" s="2" t="str">
        <f t="shared" si="41"/>
        <v>Hotel Key Card Room Energy Control System_LODGING</v>
      </c>
    </row>
    <row r="1343" spans="1:6" x14ac:dyDescent="0.3">
      <c r="A1343" s="2" t="s">
        <v>358</v>
      </c>
      <c r="B1343" s="2" t="s">
        <v>251</v>
      </c>
      <c r="C1343" s="2" t="s">
        <v>197</v>
      </c>
      <c r="D1343" s="2" t="s">
        <v>56</v>
      </c>
      <c r="E1343" s="2" t="str">
        <f t="shared" si="40"/>
        <v>Hotel Card Energy Control Systems_Grocery</v>
      </c>
      <c r="F1343" s="2" t="str">
        <f t="shared" si="41"/>
        <v>Hotel Key Card Room Energy Control System_LODGING</v>
      </c>
    </row>
    <row r="1344" spans="1:6" x14ac:dyDescent="0.3">
      <c r="A1344" s="2" t="s">
        <v>358</v>
      </c>
      <c r="B1344" s="2" t="s">
        <v>252</v>
      </c>
      <c r="C1344" s="2" t="s">
        <v>197</v>
      </c>
      <c r="D1344" s="2" t="s">
        <v>56</v>
      </c>
      <c r="E1344" s="2" t="str">
        <f t="shared" si="40"/>
        <v>Hotel Card Energy Control Systems_Healthcare</v>
      </c>
      <c r="F1344" s="2" t="str">
        <f t="shared" si="41"/>
        <v>Hotel Key Card Room Energy Control System_LODGING</v>
      </c>
    </row>
    <row r="1345" spans="1:6" x14ac:dyDescent="0.3">
      <c r="A1345" s="2" t="s">
        <v>358</v>
      </c>
      <c r="B1345" s="2" t="s">
        <v>253</v>
      </c>
      <c r="C1345" s="2" t="s">
        <v>197</v>
      </c>
      <c r="D1345" s="2" t="s">
        <v>56</v>
      </c>
      <c r="E1345" s="2" t="str">
        <f t="shared" si="40"/>
        <v>Hotel Card Energy Control Systems_Hospitals</v>
      </c>
      <c r="F1345" s="2" t="str">
        <f t="shared" si="41"/>
        <v>Hotel Key Card Room Energy Control System_LODGING</v>
      </c>
    </row>
    <row r="1346" spans="1:6" x14ac:dyDescent="0.3">
      <c r="A1346" s="2" t="s">
        <v>358</v>
      </c>
      <c r="B1346" s="2" t="s">
        <v>254</v>
      </c>
      <c r="C1346" s="2" t="s">
        <v>197</v>
      </c>
      <c r="D1346" s="2" t="s">
        <v>56</v>
      </c>
      <c r="E1346" s="2" t="str">
        <f t="shared" si="40"/>
        <v>Hotel Card Energy Control Systems_Institutional</v>
      </c>
      <c r="F1346" s="2" t="str">
        <f t="shared" si="41"/>
        <v>Hotel Key Card Room Energy Control System_LODGING</v>
      </c>
    </row>
    <row r="1347" spans="1:6" x14ac:dyDescent="0.3">
      <c r="A1347" s="2" t="s">
        <v>358</v>
      </c>
      <c r="B1347" s="2" t="s">
        <v>255</v>
      </c>
      <c r="C1347" s="2" t="s">
        <v>197</v>
      </c>
      <c r="D1347" s="2" t="s">
        <v>56</v>
      </c>
      <c r="E1347" s="2" t="str">
        <f t="shared" si="40"/>
        <v>Hotel Card Energy Control Systems_Lodging/Hospitality</v>
      </c>
      <c r="F1347" s="2" t="str">
        <f t="shared" si="41"/>
        <v>Hotel Key Card Room Energy Control System_LODGING</v>
      </c>
    </row>
    <row r="1348" spans="1:6" x14ac:dyDescent="0.3">
      <c r="A1348" s="2" t="s">
        <v>358</v>
      </c>
      <c r="B1348" s="2" t="s">
        <v>191</v>
      </c>
      <c r="C1348" s="2" t="s">
        <v>197</v>
      </c>
      <c r="D1348" s="2" t="s">
        <v>56</v>
      </c>
      <c r="E1348" s="2" t="str">
        <f t="shared" si="40"/>
        <v>Hotel Card Energy Control Systems_Miscellaneous</v>
      </c>
      <c r="F1348" s="2" t="str">
        <f t="shared" si="41"/>
        <v>Hotel Key Card Room Energy Control System_LODGING</v>
      </c>
    </row>
    <row r="1349" spans="1:6" x14ac:dyDescent="0.3">
      <c r="A1349" s="2" t="s">
        <v>358</v>
      </c>
      <c r="B1349" s="2" t="s">
        <v>256</v>
      </c>
      <c r="C1349" s="2" t="s">
        <v>197</v>
      </c>
      <c r="D1349" s="2" t="s">
        <v>56</v>
      </c>
      <c r="E1349" s="2" t="str">
        <f t="shared" si="40"/>
        <v>Hotel Card Energy Control Systems_Offices</v>
      </c>
      <c r="F1349" s="2" t="str">
        <f t="shared" si="41"/>
        <v>Hotel Key Card Room Energy Control System_LODGING</v>
      </c>
    </row>
    <row r="1350" spans="1:6" x14ac:dyDescent="0.3">
      <c r="A1350" s="2" t="s">
        <v>358</v>
      </c>
      <c r="B1350" s="2" t="s">
        <v>257</v>
      </c>
      <c r="C1350" s="2" t="s">
        <v>197</v>
      </c>
      <c r="D1350" s="2" t="s">
        <v>56</v>
      </c>
      <c r="E1350" s="2" t="str">
        <f t="shared" si="40"/>
        <v>Hotel Card Energy Control Systems_Restaurants</v>
      </c>
      <c r="F1350" s="2" t="str">
        <f t="shared" si="41"/>
        <v>Hotel Key Card Room Energy Control System_LODGING</v>
      </c>
    </row>
    <row r="1351" spans="1:6" x14ac:dyDescent="0.3">
      <c r="A1351" s="2" t="s">
        <v>358</v>
      </c>
      <c r="B1351" s="2" t="s">
        <v>258</v>
      </c>
      <c r="C1351" s="2" t="s">
        <v>197</v>
      </c>
      <c r="D1351" s="2" t="s">
        <v>56</v>
      </c>
      <c r="E1351" s="2" t="str">
        <f t="shared" si="40"/>
        <v>Hotel Card Energy Control Systems_Retail</v>
      </c>
      <c r="F1351" s="2" t="str">
        <f t="shared" si="41"/>
        <v>Hotel Key Card Room Energy Control System_LODGING</v>
      </c>
    </row>
    <row r="1352" spans="1:6" x14ac:dyDescent="0.3">
      <c r="A1352" s="2" t="s">
        <v>358</v>
      </c>
      <c r="B1352" s="2" t="s">
        <v>259</v>
      </c>
      <c r="C1352" s="2" t="s">
        <v>197</v>
      </c>
      <c r="D1352" s="2" t="s">
        <v>56</v>
      </c>
      <c r="E1352" s="2" t="str">
        <f t="shared" si="40"/>
        <v>Hotel Card Energy Control Systems_Schools K-12</v>
      </c>
      <c r="F1352" s="2" t="str">
        <f t="shared" si="41"/>
        <v>Hotel Key Card Room Energy Control System_LODGING</v>
      </c>
    </row>
    <row r="1353" spans="1:6" x14ac:dyDescent="0.3">
      <c r="A1353" s="2" t="s">
        <v>358</v>
      </c>
      <c r="B1353" s="2" t="s">
        <v>260</v>
      </c>
      <c r="C1353" s="2" t="s">
        <v>197</v>
      </c>
      <c r="D1353" s="2" t="s">
        <v>56</v>
      </c>
      <c r="E1353" s="2" t="str">
        <f t="shared" si="40"/>
        <v>Hotel Card Energy Control Systems_Warehouse</v>
      </c>
      <c r="F1353" s="2" t="str">
        <f t="shared" si="41"/>
        <v>Hotel Key Card Room Energy Control System_LODGING</v>
      </c>
    </row>
    <row r="1354" spans="1:6" x14ac:dyDescent="0.3">
      <c r="A1354" s="2" t="s">
        <v>359</v>
      </c>
      <c r="B1354" s="2" t="s">
        <v>249</v>
      </c>
      <c r="C1354" s="2" t="s">
        <v>65</v>
      </c>
      <c r="D1354" s="2" t="s">
        <v>52</v>
      </c>
      <c r="E1354" s="2" t="str">
        <f t="shared" si="40"/>
        <v>HVAC tune-up_Assembly</v>
      </c>
      <c r="F1354" s="2" t="str">
        <f t="shared" si="41"/>
        <v>HVAC Diagnostic/Heat Pump Tune Up_RETAIL</v>
      </c>
    </row>
    <row r="1355" spans="1:6" x14ac:dyDescent="0.3">
      <c r="A1355" s="2" t="s">
        <v>359</v>
      </c>
      <c r="B1355" s="2" t="s">
        <v>250</v>
      </c>
      <c r="C1355" s="2" t="s">
        <v>65</v>
      </c>
      <c r="D1355" s="2" t="s">
        <v>18</v>
      </c>
      <c r="E1355" s="2" t="str">
        <f t="shared" si="40"/>
        <v>HVAC tune-up_College and University</v>
      </c>
      <c r="F1355" s="2" t="str">
        <f t="shared" si="41"/>
        <v>HVAC Diagnostic/Heat Pump Tune Up_DATACENTER</v>
      </c>
    </row>
    <row r="1356" spans="1:6" x14ac:dyDescent="0.3">
      <c r="A1356" s="2" t="s">
        <v>359</v>
      </c>
      <c r="B1356" s="2" t="s">
        <v>251</v>
      </c>
      <c r="C1356" s="2" t="s">
        <v>65</v>
      </c>
      <c r="D1356" s="2" t="s">
        <v>52</v>
      </c>
      <c r="E1356" s="2" t="str">
        <f t="shared" si="40"/>
        <v>HVAC tune-up_Grocery</v>
      </c>
      <c r="F1356" s="2" t="str">
        <f t="shared" si="41"/>
        <v>HVAC Diagnostic/Heat Pump Tune Up_RETAIL</v>
      </c>
    </row>
    <row r="1357" spans="1:6" x14ac:dyDescent="0.3">
      <c r="A1357" s="2" t="s">
        <v>359</v>
      </c>
      <c r="B1357" s="2" t="s">
        <v>252</v>
      </c>
      <c r="C1357" s="2" t="s">
        <v>65</v>
      </c>
      <c r="D1357" s="2" t="s">
        <v>56</v>
      </c>
      <c r="E1357" s="2" t="str">
        <f t="shared" si="40"/>
        <v>HVAC tune-up_Healthcare</v>
      </c>
      <c r="F1357" s="2" t="str">
        <f t="shared" si="41"/>
        <v>HVAC Diagnostic/Heat Pump Tune Up_LODGING</v>
      </c>
    </row>
    <row r="1358" spans="1:6" x14ac:dyDescent="0.3">
      <c r="A1358" s="2" t="s">
        <v>359</v>
      </c>
      <c r="B1358" s="2" t="s">
        <v>253</v>
      </c>
      <c r="C1358" s="2" t="s">
        <v>65</v>
      </c>
      <c r="D1358" s="2" t="s">
        <v>18</v>
      </c>
      <c r="E1358" s="2" t="str">
        <f t="shared" si="40"/>
        <v>HVAC tune-up_Hospitals</v>
      </c>
      <c r="F1358" s="2" t="str">
        <f t="shared" si="41"/>
        <v>HVAC Diagnostic/Heat Pump Tune Up_DATACENTER</v>
      </c>
    </row>
    <row r="1359" spans="1:6" x14ac:dyDescent="0.3">
      <c r="A1359" s="2" t="s">
        <v>359</v>
      </c>
      <c r="B1359" s="2" t="s">
        <v>254</v>
      </c>
      <c r="C1359" s="2" t="s">
        <v>65</v>
      </c>
      <c r="D1359" s="2" t="s">
        <v>52</v>
      </c>
      <c r="E1359" s="2" t="str">
        <f t="shared" si="40"/>
        <v>HVAC tune-up_Institutional</v>
      </c>
      <c r="F1359" s="2" t="str">
        <f t="shared" si="41"/>
        <v>HVAC Diagnostic/Heat Pump Tune Up_RETAIL</v>
      </c>
    </row>
    <row r="1360" spans="1:6" x14ac:dyDescent="0.3">
      <c r="A1360" s="2" t="s">
        <v>359</v>
      </c>
      <c r="B1360" s="2" t="s">
        <v>255</v>
      </c>
      <c r="C1360" s="2" t="s">
        <v>65</v>
      </c>
      <c r="D1360" s="2" t="s">
        <v>56</v>
      </c>
      <c r="E1360" s="2" t="str">
        <f t="shared" si="40"/>
        <v>HVAC tune-up_Lodging/Hospitality</v>
      </c>
      <c r="F1360" s="2" t="str">
        <f t="shared" si="41"/>
        <v>HVAC Diagnostic/Heat Pump Tune Up_LODGING</v>
      </c>
    </row>
    <row r="1361" spans="1:6" x14ac:dyDescent="0.3">
      <c r="A1361" s="2" t="s">
        <v>359</v>
      </c>
      <c r="B1361" s="2" t="s">
        <v>191</v>
      </c>
      <c r="C1361" s="2" t="s">
        <v>65</v>
      </c>
      <c r="D1361" s="2" t="s">
        <v>52</v>
      </c>
      <c r="E1361" s="2" t="str">
        <f t="shared" si="40"/>
        <v>HVAC tune-up_Miscellaneous</v>
      </c>
      <c r="F1361" s="2" t="str">
        <f t="shared" si="41"/>
        <v>HVAC Diagnostic/Heat Pump Tune Up_RETAIL</v>
      </c>
    </row>
    <row r="1362" spans="1:6" x14ac:dyDescent="0.3">
      <c r="A1362" s="2" t="s">
        <v>359</v>
      </c>
      <c r="B1362" s="2" t="s">
        <v>256</v>
      </c>
      <c r="C1362" s="2" t="s">
        <v>65</v>
      </c>
      <c r="D1362" s="2" t="s">
        <v>52</v>
      </c>
      <c r="E1362" s="2" t="str">
        <f t="shared" si="40"/>
        <v>HVAC tune-up_Offices</v>
      </c>
      <c r="F1362" s="2" t="str">
        <f t="shared" si="41"/>
        <v>HVAC Diagnostic/Heat Pump Tune Up_RETAIL</v>
      </c>
    </row>
    <row r="1363" spans="1:6" x14ac:dyDescent="0.3">
      <c r="A1363" s="2" t="s">
        <v>359</v>
      </c>
      <c r="B1363" s="2" t="s">
        <v>257</v>
      </c>
      <c r="C1363" s="2" t="s">
        <v>65</v>
      </c>
      <c r="D1363" s="2" t="s">
        <v>52</v>
      </c>
      <c r="E1363" s="2" t="str">
        <f t="shared" si="40"/>
        <v>HVAC tune-up_Restaurants</v>
      </c>
      <c r="F1363" s="2" t="str">
        <f t="shared" si="41"/>
        <v>HVAC Diagnostic/Heat Pump Tune Up_RETAIL</v>
      </c>
    </row>
    <row r="1364" spans="1:6" x14ac:dyDescent="0.3">
      <c r="A1364" s="2" t="s">
        <v>359</v>
      </c>
      <c r="B1364" s="2" t="s">
        <v>258</v>
      </c>
      <c r="C1364" s="2" t="s">
        <v>65</v>
      </c>
      <c r="D1364" s="2" t="s">
        <v>52</v>
      </c>
      <c r="E1364" s="2" t="str">
        <f t="shared" si="40"/>
        <v>HVAC tune-up_Retail</v>
      </c>
      <c r="F1364" s="2" t="str">
        <f t="shared" si="41"/>
        <v>HVAC Diagnostic/Heat Pump Tune Up_RETAIL</v>
      </c>
    </row>
    <row r="1365" spans="1:6" x14ac:dyDescent="0.3">
      <c r="A1365" s="2" t="s">
        <v>359</v>
      </c>
      <c r="B1365" s="2" t="s">
        <v>259</v>
      </c>
      <c r="C1365" s="2" t="s">
        <v>65</v>
      </c>
      <c r="D1365" s="2" t="s">
        <v>52</v>
      </c>
      <c r="E1365" s="2" t="str">
        <f t="shared" si="40"/>
        <v>HVAC tune-up_Schools K-12</v>
      </c>
      <c r="F1365" s="2" t="str">
        <f t="shared" si="41"/>
        <v>HVAC Diagnostic/Heat Pump Tune Up_RETAIL</v>
      </c>
    </row>
    <row r="1366" spans="1:6" x14ac:dyDescent="0.3">
      <c r="A1366" s="2" t="s">
        <v>359</v>
      </c>
      <c r="B1366" s="2" t="s">
        <v>260</v>
      </c>
      <c r="C1366" s="2" t="s">
        <v>65</v>
      </c>
      <c r="D1366" s="2" t="s">
        <v>52</v>
      </c>
      <c r="E1366" s="2" t="str">
        <f t="shared" si="40"/>
        <v>HVAC tune-up_Warehouse</v>
      </c>
      <c r="F1366" s="2" t="str">
        <f t="shared" si="41"/>
        <v>HVAC Diagnostic/Heat Pump Tune Up_RETAIL</v>
      </c>
    </row>
    <row r="1367" spans="1:6" x14ac:dyDescent="0.3">
      <c r="A1367" s="2" t="s">
        <v>360</v>
      </c>
      <c r="B1367" s="2" t="s">
        <v>249</v>
      </c>
      <c r="C1367" s="2" t="s">
        <v>65</v>
      </c>
      <c r="D1367" s="2" t="s">
        <v>52</v>
      </c>
      <c r="E1367" s="2" t="str">
        <f t="shared" si="40"/>
        <v>HVAC tune-up_RTU_Assembly</v>
      </c>
      <c r="F1367" s="2" t="str">
        <f t="shared" si="41"/>
        <v>HVAC Diagnostic/Heat Pump Tune Up_RETAIL</v>
      </c>
    </row>
    <row r="1368" spans="1:6" x14ac:dyDescent="0.3">
      <c r="A1368" s="2" t="s">
        <v>360</v>
      </c>
      <c r="B1368" s="2" t="s">
        <v>250</v>
      </c>
      <c r="C1368" s="2" t="s">
        <v>65</v>
      </c>
      <c r="D1368" s="2" t="s">
        <v>18</v>
      </c>
      <c r="E1368" s="2" t="str">
        <f t="shared" si="40"/>
        <v>HVAC tune-up_RTU_College and University</v>
      </c>
      <c r="F1368" s="2" t="str">
        <f t="shared" si="41"/>
        <v>HVAC Diagnostic/Heat Pump Tune Up_DATACENTER</v>
      </c>
    </row>
    <row r="1369" spans="1:6" x14ac:dyDescent="0.3">
      <c r="A1369" s="2" t="s">
        <v>360</v>
      </c>
      <c r="B1369" s="2" t="s">
        <v>251</v>
      </c>
      <c r="C1369" s="2" t="s">
        <v>65</v>
      </c>
      <c r="D1369" s="2" t="s">
        <v>52</v>
      </c>
      <c r="E1369" s="2" t="str">
        <f t="shared" si="40"/>
        <v>HVAC tune-up_RTU_Grocery</v>
      </c>
      <c r="F1369" s="2" t="str">
        <f t="shared" si="41"/>
        <v>HVAC Diagnostic/Heat Pump Tune Up_RETAIL</v>
      </c>
    </row>
    <row r="1370" spans="1:6" x14ac:dyDescent="0.3">
      <c r="A1370" s="2" t="s">
        <v>360</v>
      </c>
      <c r="B1370" s="2" t="s">
        <v>252</v>
      </c>
      <c r="C1370" s="2" t="s">
        <v>65</v>
      </c>
      <c r="D1370" s="2" t="s">
        <v>56</v>
      </c>
      <c r="E1370" s="2" t="str">
        <f t="shared" si="40"/>
        <v>HVAC tune-up_RTU_Healthcare</v>
      </c>
      <c r="F1370" s="2" t="str">
        <f t="shared" si="41"/>
        <v>HVAC Diagnostic/Heat Pump Tune Up_LODGING</v>
      </c>
    </row>
    <row r="1371" spans="1:6" x14ac:dyDescent="0.3">
      <c r="A1371" s="2" t="s">
        <v>360</v>
      </c>
      <c r="B1371" s="2" t="s">
        <v>253</v>
      </c>
      <c r="C1371" s="2" t="s">
        <v>65</v>
      </c>
      <c r="D1371" s="2" t="s">
        <v>18</v>
      </c>
      <c r="E1371" s="2" t="str">
        <f t="shared" si="40"/>
        <v>HVAC tune-up_RTU_Hospitals</v>
      </c>
      <c r="F1371" s="2" t="str">
        <f t="shared" si="41"/>
        <v>HVAC Diagnostic/Heat Pump Tune Up_DATACENTER</v>
      </c>
    </row>
    <row r="1372" spans="1:6" x14ac:dyDescent="0.3">
      <c r="A1372" s="2" t="s">
        <v>360</v>
      </c>
      <c r="B1372" s="2" t="s">
        <v>254</v>
      </c>
      <c r="C1372" s="2" t="s">
        <v>65</v>
      </c>
      <c r="D1372" s="2" t="s">
        <v>52</v>
      </c>
      <c r="E1372" s="2" t="str">
        <f t="shared" si="40"/>
        <v>HVAC tune-up_RTU_Institutional</v>
      </c>
      <c r="F1372" s="2" t="str">
        <f t="shared" si="41"/>
        <v>HVAC Diagnostic/Heat Pump Tune Up_RETAIL</v>
      </c>
    </row>
    <row r="1373" spans="1:6" x14ac:dyDescent="0.3">
      <c r="A1373" s="2" t="s">
        <v>360</v>
      </c>
      <c r="B1373" s="2" t="s">
        <v>255</v>
      </c>
      <c r="C1373" s="2" t="s">
        <v>65</v>
      </c>
      <c r="D1373" s="2" t="s">
        <v>56</v>
      </c>
      <c r="E1373" s="2" t="str">
        <f t="shared" si="40"/>
        <v>HVAC tune-up_RTU_Lodging/Hospitality</v>
      </c>
      <c r="F1373" s="2" t="str">
        <f t="shared" si="41"/>
        <v>HVAC Diagnostic/Heat Pump Tune Up_LODGING</v>
      </c>
    </row>
    <row r="1374" spans="1:6" x14ac:dyDescent="0.3">
      <c r="A1374" s="2" t="s">
        <v>360</v>
      </c>
      <c r="B1374" s="2" t="s">
        <v>191</v>
      </c>
      <c r="C1374" s="2" t="s">
        <v>65</v>
      </c>
      <c r="D1374" s="2" t="s">
        <v>52</v>
      </c>
      <c r="E1374" s="2" t="str">
        <f t="shared" si="40"/>
        <v>HVAC tune-up_RTU_Miscellaneous</v>
      </c>
      <c r="F1374" s="2" t="str">
        <f t="shared" si="41"/>
        <v>HVAC Diagnostic/Heat Pump Tune Up_RETAIL</v>
      </c>
    </row>
    <row r="1375" spans="1:6" x14ac:dyDescent="0.3">
      <c r="A1375" s="2" t="s">
        <v>360</v>
      </c>
      <c r="B1375" s="2" t="s">
        <v>256</v>
      </c>
      <c r="C1375" s="2" t="s">
        <v>65</v>
      </c>
      <c r="D1375" s="2" t="s">
        <v>52</v>
      </c>
      <c r="E1375" s="2" t="str">
        <f t="shared" si="40"/>
        <v>HVAC tune-up_RTU_Offices</v>
      </c>
      <c r="F1375" s="2" t="str">
        <f t="shared" si="41"/>
        <v>HVAC Diagnostic/Heat Pump Tune Up_RETAIL</v>
      </c>
    </row>
    <row r="1376" spans="1:6" x14ac:dyDescent="0.3">
      <c r="A1376" s="2" t="s">
        <v>360</v>
      </c>
      <c r="B1376" s="2" t="s">
        <v>257</v>
      </c>
      <c r="C1376" s="2" t="s">
        <v>65</v>
      </c>
      <c r="D1376" s="2" t="s">
        <v>52</v>
      </c>
      <c r="E1376" s="2" t="str">
        <f t="shared" si="40"/>
        <v>HVAC tune-up_RTU_Restaurants</v>
      </c>
      <c r="F1376" s="2" t="str">
        <f t="shared" si="41"/>
        <v>HVAC Diagnostic/Heat Pump Tune Up_RETAIL</v>
      </c>
    </row>
    <row r="1377" spans="1:6" x14ac:dyDescent="0.3">
      <c r="A1377" s="2" t="s">
        <v>360</v>
      </c>
      <c r="B1377" s="2" t="s">
        <v>258</v>
      </c>
      <c r="C1377" s="2" t="s">
        <v>65</v>
      </c>
      <c r="D1377" s="2" t="s">
        <v>52</v>
      </c>
      <c r="E1377" s="2" t="str">
        <f t="shared" si="40"/>
        <v>HVAC tune-up_RTU_Retail</v>
      </c>
      <c r="F1377" s="2" t="str">
        <f t="shared" si="41"/>
        <v>HVAC Diagnostic/Heat Pump Tune Up_RETAIL</v>
      </c>
    </row>
    <row r="1378" spans="1:6" x14ac:dyDescent="0.3">
      <c r="A1378" s="2" t="s">
        <v>360</v>
      </c>
      <c r="B1378" s="2" t="s">
        <v>259</v>
      </c>
      <c r="C1378" s="2" t="s">
        <v>65</v>
      </c>
      <c r="D1378" s="2" t="s">
        <v>52</v>
      </c>
      <c r="E1378" s="2" t="str">
        <f t="shared" si="40"/>
        <v>HVAC tune-up_RTU_Schools K-12</v>
      </c>
      <c r="F1378" s="2" t="str">
        <f t="shared" si="41"/>
        <v>HVAC Diagnostic/Heat Pump Tune Up_RETAIL</v>
      </c>
    </row>
    <row r="1379" spans="1:6" x14ac:dyDescent="0.3">
      <c r="A1379" s="2" t="s">
        <v>360</v>
      </c>
      <c r="B1379" s="2" t="s">
        <v>260</v>
      </c>
      <c r="C1379" s="2" t="s">
        <v>65</v>
      </c>
      <c r="D1379" s="2" t="s">
        <v>52</v>
      </c>
      <c r="E1379" s="2" t="str">
        <f t="shared" si="40"/>
        <v>HVAC tune-up_RTU_Warehouse</v>
      </c>
      <c r="F1379" s="2" t="str">
        <f t="shared" si="41"/>
        <v>HVAC Diagnostic/Heat Pump Tune Up_RETAIL</v>
      </c>
    </row>
    <row r="1380" spans="1:6" x14ac:dyDescent="0.3">
      <c r="A1380" s="2" t="s">
        <v>361</v>
      </c>
      <c r="B1380" s="2" t="s">
        <v>249</v>
      </c>
      <c r="C1380" s="2" t="s">
        <v>232</v>
      </c>
      <c r="D1380" s="2" t="s">
        <v>57</v>
      </c>
      <c r="E1380" s="2" t="str">
        <f t="shared" si="40"/>
        <v>Infiltration Reduction - Air Sealing_Assembly</v>
      </c>
      <c r="F1380" s="2" t="str">
        <f t="shared" si="41"/>
        <v>Infiltration reduction_SMALL OFFICE</v>
      </c>
    </row>
    <row r="1381" spans="1:6" x14ac:dyDescent="0.3">
      <c r="A1381" s="2" t="s">
        <v>361</v>
      </c>
      <c r="B1381" s="2" t="s">
        <v>250</v>
      </c>
      <c r="C1381" s="2" t="s">
        <v>232</v>
      </c>
      <c r="D1381" s="2" t="s">
        <v>57</v>
      </c>
      <c r="E1381" s="2" t="str">
        <f t="shared" si="40"/>
        <v>Infiltration Reduction - Air Sealing_College and University</v>
      </c>
      <c r="F1381" s="2" t="str">
        <f t="shared" si="41"/>
        <v>Infiltration reduction_SMALL OFFICE</v>
      </c>
    </row>
    <row r="1382" spans="1:6" x14ac:dyDescent="0.3">
      <c r="A1382" s="2" t="s">
        <v>361</v>
      </c>
      <c r="B1382" s="2" t="s">
        <v>251</v>
      </c>
      <c r="C1382" s="2" t="s">
        <v>232</v>
      </c>
      <c r="D1382" s="2" t="s">
        <v>57</v>
      </c>
      <c r="E1382" s="2" t="str">
        <f t="shared" si="40"/>
        <v>Infiltration Reduction - Air Sealing_Grocery</v>
      </c>
      <c r="F1382" s="2" t="str">
        <f t="shared" si="41"/>
        <v>Infiltration reduction_SMALL OFFICE</v>
      </c>
    </row>
    <row r="1383" spans="1:6" x14ac:dyDescent="0.3">
      <c r="A1383" s="2" t="s">
        <v>361</v>
      </c>
      <c r="B1383" s="2" t="s">
        <v>252</v>
      </c>
      <c r="C1383" s="2" t="s">
        <v>232</v>
      </c>
      <c r="D1383" s="2" t="s">
        <v>57</v>
      </c>
      <c r="E1383" s="2" t="str">
        <f t="shared" si="40"/>
        <v>Infiltration Reduction - Air Sealing_Healthcare</v>
      </c>
      <c r="F1383" s="2" t="str">
        <f t="shared" si="41"/>
        <v>Infiltration reduction_SMALL OFFICE</v>
      </c>
    </row>
    <row r="1384" spans="1:6" x14ac:dyDescent="0.3">
      <c r="A1384" s="2" t="s">
        <v>361</v>
      </c>
      <c r="B1384" s="2" t="s">
        <v>253</v>
      </c>
      <c r="C1384" s="2" t="s">
        <v>232</v>
      </c>
      <c r="D1384" s="2" t="s">
        <v>57</v>
      </c>
      <c r="E1384" s="2" t="str">
        <f t="shared" si="40"/>
        <v>Infiltration Reduction - Air Sealing_Hospitals</v>
      </c>
      <c r="F1384" s="2" t="str">
        <f t="shared" si="41"/>
        <v>Infiltration reduction_SMALL OFFICE</v>
      </c>
    </row>
    <row r="1385" spans="1:6" x14ac:dyDescent="0.3">
      <c r="A1385" s="2" t="s">
        <v>361</v>
      </c>
      <c r="B1385" s="2" t="s">
        <v>254</v>
      </c>
      <c r="C1385" s="2" t="s">
        <v>232</v>
      </c>
      <c r="D1385" s="2" t="s">
        <v>57</v>
      </c>
      <c r="E1385" s="2" t="str">
        <f t="shared" si="40"/>
        <v>Infiltration Reduction - Air Sealing_Institutional</v>
      </c>
      <c r="F1385" s="2" t="str">
        <f t="shared" si="41"/>
        <v>Infiltration reduction_SMALL OFFICE</v>
      </c>
    </row>
    <row r="1386" spans="1:6" x14ac:dyDescent="0.3">
      <c r="A1386" s="2" t="s">
        <v>361</v>
      </c>
      <c r="B1386" s="2" t="s">
        <v>255</v>
      </c>
      <c r="C1386" s="2" t="s">
        <v>232</v>
      </c>
      <c r="D1386" s="2" t="s">
        <v>57</v>
      </c>
      <c r="E1386" s="2" t="str">
        <f t="shared" si="40"/>
        <v>Infiltration Reduction - Air Sealing_Lodging/Hospitality</v>
      </c>
      <c r="F1386" s="2" t="str">
        <f t="shared" si="41"/>
        <v>Infiltration reduction_SMALL OFFICE</v>
      </c>
    </row>
    <row r="1387" spans="1:6" x14ac:dyDescent="0.3">
      <c r="A1387" s="2" t="s">
        <v>361</v>
      </c>
      <c r="B1387" s="2" t="s">
        <v>191</v>
      </c>
      <c r="C1387" s="2" t="s">
        <v>232</v>
      </c>
      <c r="D1387" s="2" t="s">
        <v>57</v>
      </c>
      <c r="E1387" s="2" t="str">
        <f t="shared" si="40"/>
        <v>Infiltration Reduction - Air Sealing_Miscellaneous</v>
      </c>
      <c r="F1387" s="2" t="str">
        <f t="shared" si="41"/>
        <v>Infiltration reduction_SMALL OFFICE</v>
      </c>
    </row>
    <row r="1388" spans="1:6" x14ac:dyDescent="0.3">
      <c r="A1388" s="2" t="s">
        <v>361</v>
      </c>
      <c r="B1388" s="2" t="s">
        <v>256</v>
      </c>
      <c r="C1388" s="2" t="s">
        <v>232</v>
      </c>
      <c r="D1388" s="2" t="s">
        <v>57</v>
      </c>
      <c r="E1388" s="2" t="str">
        <f t="shared" si="40"/>
        <v>Infiltration Reduction - Air Sealing_Offices</v>
      </c>
      <c r="F1388" s="2" t="str">
        <f t="shared" si="41"/>
        <v>Infiltration reduction_SMALL OFFICE</v>
      </c>
    </row>
    <row r="1389" spans="1:6" x14ac:dyDescent="0.3">
      <c r="A1389" s="2" t="s">
        <v>361</v>
      </c>
      <c r="B1389" s="2" t="s">
        <v>257</v>
      </c>
      <c r="C1389" s="2" t="s">
        <v>232</v>
      </c>
      <c r="D1389" s="2" t="s">
        <v>57</v>
      </c>
      <c r="E1389" s="2" t="str">
        <f t="shared" si="40"/>
        <v>Infiltration Reduction - Air Sealing_Restaurants</v>
      </c>
      <c r="F1389" s="2" t="str">
        <f t="shared" si="41"/>
        <v>Infiltration reduction_SMALL OFFICE</v>
      </c>
    </row>
    <row r="1390" spans="1:6" x14ac:dyDescent="0.3">
      <c r="A1390" s="2" t="s">
        <v>361</v>
      </c>
      <c r="B1390" s="2" t="s">
        <v>258</v>
      </c>
      <c r="C1390" s="2" t="s">
        <v>232</v>
      </c>
      <c r="D1390" s="2" t="s">
        <v>57</v>
      </c>
      <c r="E1390" s="2" t="str">
        <f t="shared" si="40"/>
        <v>Infiltration Reduction - Air Sealing_Retail</v>
      </c>
      <c r="F1390" s="2" t="str">
        <f t="shared" si="41"/>
        <v>Infiltration reduction_SMALL OFFICE</v>
      </c>
    </row>
    <row r="1391" spans="1:6" x14ac:dyDescent="0.3">
      <c r="A1391" s="2" t="s">
        <v>361</v>
      </c>
      <c r="B1391" s="2" t="s">
        <v>259</v>
      </c>
      <c r="C1391" s="2" t="s">
        <v>232</v>
      </c>
      <c r="D1391" s="2" t="s">
        <v>57</v>
      </c>
      <c r="E1391" s="2" t="str">
        <f t="shared" si="40"/>
        <v>Infiltration Reduction - Air Sealing_Schools K-12</v>
      </c>
      <c r="F1391" s="2" t="str">
        <f t="shared" si="41"/>
        <v>Infiltration reduction_SMALL OFFICE</v>
      </c>
    </row>
    <row r="1392" spans="1:6" x14ac:dyDescent="0.3">
      <c r="A1392" s="2" t="s">
        <v>361</v>
      </c>
      <c r="B1392" s="2" t="s">
        <v>260</v>
      </c>
      <c r="C1392" s="2" t="s">
        <v>232</v>
      </c>
      <c r="D1392" s="2" t="s">
        <v>57</v>
      </c>
      <c r="E1392" s="2" t="str">
        <f t="shared" si="40"/>
        <v>Infiltration Reduction - Air Sealing_Warehouse</v>
      </c>
      <c r="F1392" s="2" t="str">
        <f t="shared" si="41"/>
        <v>Infiltration reduction_SMALL OFFICE</v>
      </c>
    </row>
    <row r="1393" spans="1:6" x14ac:dyDescent="0.3">
      <c r="A1393" s="2" t="s">
        <v>362</v>
      </c>
      <c r="B1393" s="2" t="s">
        <v>249</v>
      </c>
      <c r="C1393" s="2" t="s">
        <v>49</v>
      </c>
      <c r="D1393" s="2" t="s">
        <v>52</v>
      </c>
      <c r="E1393" s="2" t="str">
        <f t="shared" si="40"/>
        <v>Low U-Value Windows_Assembly</v>
      </c>
      <c r="F1393" s="2" t="str">
        <f t="shared" si="41"/>
        <v>Commercial Windows, 2012 IECC Standard, SHGC 0.25_RETAIL</v>
      </c>
    </row>
    <row r="1394" spans="1:6" x14ac:dyDescent="0.3">
      <c r="A1394" s="2" t="s">
        <v>362</v>
      </c>
      <c r="B1394" s="2" t="s">
        <v>250</v>
      </c>
      <c r="C1394" s="2" t="s">
        <v>49</v>
      </c>
      <c r="D1394" s="2" t="s">
        <v>52</v>
      </c>
      <c r="E1394" s="2" t="str">
        <f t="shared" si="40"/>
        <v>Low U-Value Windows_College and University</v>
      </c>
      <c r="F1394" s="2" t="str">
        <f t="shared" si="41"/>
        <v>Commercial Windows, 2012 IECC Standard, SHGC 0.25_RETAIL</v>
      </c>
    </row>
    <row r="1395" spans="1:6" x14ac:dyDescent="0.3">
      <c r="A1395" s="2" t="s">
        <v>362</v>
      </c>
      <c r="B1395" s="2" t="s">
        <v>251</v>
      </c>
      <c r="C1395" s="2" t="s">
        <v>49</v>
      </c>
      <c r="D1395" s="2" t="s">
        <v>52</v>
      </c>
      <c r="E1395" s="2" t="str">
        <f t="shared" si="40"/>
        <v>Low U-Value Windows_Grocery</v>
      </c>
      <c r="F1395" s="2" t="str">
        <f t="shared" si="41"/>
        <v>Commercial Windows, 2012 IECC Standard, SHGC 0.25_RETAIL</v>
      </c>
    </row>
    <row r="1396" spans="1:6" x14ac:dyDescent="0.3">
      <c r="A1396" s="2" t="s">
        <v>362</v>
      </c>
      <c r="B1396" s="2" t="s">
        <v>252</v>
      </c>
      <c r="C1396" s="2" t="s">
        <v>49</v>
      </c>
      <c r="D1396" s="2" t="s">
        <v>52</v>
      </c>
      <c r="E1396" s="2" t="str">
        <f t="shared" si="40"/>
        <v>Low U-Value Windows_Healthcare</v>
      </c>
      <c r="F1396" s="2" t="str">
        <f t="shared" si="41"/>
        <v>Commercial Windows, 2012 IECC Standard, SHGC 0.25_RETAIL</v>
      </c>
    </row>
    <row r="1397" spans="1:6" x14ac:dyDescent="0.3">
      <c r="A1397" s="2" t="s">
        <v>362</v>
      </c>
      <c r="B1397" s="2" t="s">
        <v>253</v>
      </c>
      <c r="C1397" s="2" t="s">
        <v>49</v>
      </c>
      <c r="D1397" s="2" t="s">
        <v>52</v>
      </c>
      <c r="E1397" s="2" t="str">
        <f t="shared" si="40"/>
        <v>Low U-Value Windows_Hospitals</v>
      </c>
      <c r="F1397" s="2" t="str">
        <f t="shared" si="41"/>
        <v>Commercial Windows, 2012 IECC Standard, SHGC 0.25_RETAIL</v>
      </c>
    </row>
    <row r="1398" spans="1:6" x14ac:dyDescent="0.3">
      <c r="A1398" s="2" t="s">
        <v>362</v>
      </c>
      <c r="B1398" s="2" t="s">
        <v>254</v>
      </c>
      <c r="C1398" s="2" t="s">
        <v>49</v>
      </c>
      <c r="D1398" s="2" t="s">
        <v>52</v>
      </c>
      <c r="E1398" s="2" t="str">
        <f t="shared" si="40"/>
        <v>Low U-Value Windows_Institutional</v>
      </c>
      <c r="F1398" s="2" t="str">
        <f t="shared" si="41"/>
        <v>Commercial Windows, 2012 IECC Standard, SHGC 0.25_RETAIL</v>
      </c>
    </row>
    <row r="1399" spans="1:6" x14ac:dyDescent="0.3">
      <c r="A1399" s="2" t="s">
        <v>362</v>
      </c>
      <c r="B1399" s="2" t="s">
        <v>255</v>
      </c>
      <c r="C1399" s="2" t="s">
        <v>49</v>
      </c>
      <c r="D1399" s="2" t="s">
        <v>56</v>
      </c>
      <c r="E1399" s="2" t="str">
        <f t="shared" si="40"/>
        <v>Low U-Value Windows_Lodging/Hospitality</v>
      </c>
      <c r="F1399" s="2" t="str">
        <f t="shared" si="41"/>
        <v>Commercial Windows, 2012 IECC Standard, SHGC 0.25_LODGING</v>
      </c>
    </row>
    <row r="1400" spans="1:6" x14ac:dyDescent="0.3">
      <c r="A1400" s="2" t="s">
        <v>362</v>
      </c>
      <c r="B1400" s="2" t="s">
        <v>191</v>
      </c>
      <c r="C1400" s="2" t="s">
        <v>49</v>
      </c>
      <c r="D1400" s="2" t="s">
        <v>39</v>
      </c>
      <c r="E1400" s="2" t="str">
        <f t="shared" si="40"/>
        <v>Low U-Value Windows_Miscellaneous</v>
      </c>
      <c r="F1400" s="2" t="str">
        <f t="shared" si="41"/>
        <v>Commercial Windows, 2012 IECC Standard, SHGC 0.25_OFFICE</v>
      </c>
    </row>
    <row r="1401" spans="1:6" x14ac:dyDescent="0.3">
      <c r="A1401" s="2" t="s">
        <v>362</v>
      </c>
      <c r="B1401" s="2" t="s">
        <v>256</v>
      </c>
      <c r="C1401" s="2" t="s">
        <v>49</v>
      </c>
      <c r="D1401" s="2" t="s">
        <v>52</v>
      </c>
      <c r="E1401" s="2" t="str">
        <f t="shared" si="40"/>
        <v>Low U-Value Windows_Offices</v>
      </c>
      <c r="F1401" s="2" t="str">
        <f t="shared" si="41"/>
        <v>Commercial Windows, 2012 IECC Standard, SHGC 0.25_RETAIL</v>
      </c>
    </row>
    <row r="1402" spans="1:6" x14ac:dyDescent="0.3">
      <c r="A1402" s="2" t="s">
        <v>362</v>
      </c>
      <c r="B1402" s="2" t="s">
        <v>257</v>
      </c>
      <c r="C1402" s="2" t="s">
        <v>49</v>
      </c>
      <c r="D1402" s="2" t="s">
        <v>52</v>
      </c>
      <c r="E1402" s="2" t="str">
        <f t="shared" si="40"/>
        <v>Low U-Value Windows_Restaurants</v>
      </c>
      <c r="F1402" s="2" t="str">
        <f t="shared" si="41"/>
        <v>Commercial Windows, 2012 IECC Standard, SHGC 0.25_RETAIL</v>
      </c>
    </row>
    <row r="1403" spans="1:6" x14ac:dyDescent="0.3">
      <c r="A1403" s="2" t="s">
        <v>362</v>
      </c>
      <c r="B1403" s="2" t="s">
        <v>258</v>
      </c>
      <c r="C1403" s="2" t="s">
        <v>49</v>
      </c>
      <c r="D1403" s="2" t="s">
        <v>52</v>
      </c>
      <c r="E1403" s="2" t="str">
        <f t="shared" si="40"/>
        <v>Low U-Value Windows_Retail</v>
      </c>
      <c r="F1403" s="2" t="str">
        <f t="shared" si="41"/>
        <v>Commercial Windows, 2012 IECC Standard, SHGC 0.25_RETAIL</v>
      </c>
    </row>
    <row r="1404" spans="1:6" x14ac:dyDescent="0.3">
      <c r="A1404" s="2" t="s">
        <v>362</v>
      </c>
      <c r="B1404" s="2" t="s">
        <v>259</v>
      </c>
      <c r="C1404" s="2" t="s">
        <v>49</v>
      </c>
      <c r="D1404" s="2" t="s">
        <v>52</v>
      </c>
      <c r="E1404" s="2" t="str">
        <f t="shared" si="40"/>
        <v>Low U-Value Windows_Schools K-12</v>
      </c>
      <c r="F1404" s="2" t="str">
        <f t="shared" si="41"/>
        <v>Commercial Windows, 2012 IECC Standard, SHGC 0.25_RETAIL</v>
      </c>
    </row>
    <row r="1405" spans="1:6" x14ac:dyDescent="0.3">
      <c r="A1405" s="2" t="s">
        <v>362</v>
      </c>
      <c r="B1405" s="2" t="s">
        <v>260</v>
      </c>
      <c r="C1405" s="2" t="s">
        <v>49</v>
      </c>
      <c r="D1405" s="2" t="s">
        <v>39</v>
      </c>
      <c r="E1405" s="2" t="str">
        <f t="shared" si="40"/>
        <v>Low U-Value Windows_Warehouse</v>
      </c>
      <c r="F1405" s="2" t="str">
        <f t="shared" si="41"/>
        <v>Commercial Windows, 2012 IECC Standard, SHGC 0.25_OFFICE</v>
      </c>
    </row>
    <row r="1406" spans="1:6" x14ac:dyDescent="0.3">
      <c r="A1406" s="2" t="s">
        <v>363</v>
      </c>
      <c r="B1406" s="2" t="s">
        <v>249</v>
      </c>
      <c r="C1406" s="2" t="s">
        <v>43</v>
      </c>
      <c r="D1406" s="2" t="s">
        <v>39</v>
      </c>
      <c r="E1406" s="2" t="str">
        <f t="shared" si="40"/>
        <v>Programmable Thermostat_Assembly</v>
      </c>
      <c r="F1406" s="2" t="str">
        <f t="shared" si="41"/>
        <v>Set-Back Programmable Thermostat_OFFICE</v>
      </c>
    </row>
    <row r="1407" spans="1:6" x14ac:dyDescent="0.3">
      <c r="A1407" s="2" t="s">
        <v>363</v>
      </c>
      <c r="B1407" s="2" t="s">
        <v>250</v>
      </c>
      <c r="C1407" s="2" t="s">
        <v>43</v>
      </c>
      <c r="D1407" s="2" t="s">
        <v>18</v>
      </c>
      <c r="E1407" s="2" t="str">
        <f t="shared" si="40"/>
        <v>Programmable Thermostat_College and University</v>
      </c>
      <c r="F1407" s="2" t="str">
        <f t="shared" si="41"/>
        <v>Set-Back Programmable Thermostat_DATACENTER</v>
      </c>
    </row>
    <row r="1408" spans="1:6" x14ac:dyDescent="0.3">
      <c r="A1408" s="2" t="s">
        <v>363</v>
      </c>
      <c r="B1408" s="2" t="s">
        <v>251</v>
      </c>
      <c r="C1408" s="2" t="s">
        <v>43</v>
      </c>
      <c r="D1408" s="2" t="s">
        <v>52</v>
      </c>
      <c r="E1408" s="2" t="str">
        <f t="shared" si="40"/>
        <v>Programmable Thermostat_Grocery</v>
      </c>
      <c r="F1408" s="2" t="str">
        <f t="shared" si="41"/>
        <v>Set-Back Programmable Thermostat_RETAIL</v>
      </c>
    </row>
    <row r="1409" spans="1:6" x14ac:dyDescent="0.3">
      <c r="A1409" s="2" t="s">
        <v>363</v>
      </c>
      <c r="B1409" s="2" t="s">
        <v>252</v>
      </c>
      <c r="C1409" s="2" t="s">
        <v>43</v>
      </c>
      <c r="D1409" s="2" t="s">
        <v>39</v>
      </c>
      <c r="E1409" s="2" t="str">
        <f t="shared" si="40"/>
        <v>Programmable Thermostat_Healthcare</v>
      </c>
      <c r="F1409" s="2" t="str">
        <f t="shared" si="41"/>
        <v>Set-Back Programmable Thermostat_OFFICE</v>
      </c>
    </row>
    <row r="1410" spans="1:6" x14ac:dyDescent="0.3">
      <c r="A1410" s="2" t="s">
        <v>363</v>
      </c>
      <c r="B1410" s="2" t="s">
        <v>253</v>
      </c>
      <c r="C1410" s="2" t="s">
        <v>43</v>
      </c>
      <c r="D1410" s="2" t="s">
        <v>18</v>
      </c>
      <c r="E1410" s="2" t="str">
        <f t="shared" si="40"/>
        <v>Programmable Thermostat_Hospitals</v>
      </c>
      <c r="F1410" s="2" t="str">
        <f t="shared" si="41"/>
        <v>Set-Back Programmable Thermostat_DATACENTER</v>
      </c>
    </row>
    <row r="1411" spans="1:6" x14ac:dyDescent="0.3">
      <c r="A1411" s="2" t="s">
        <v>363</v>
      </c>
      <c r="B1411" s="2" t="s">
        <v>254</v>
      </c>
      <c r="C1411" s="2" t="s">
        <v>43</v>
      </c>
      <c r="D1411" s="2" t="s">
        <v>39</v>
      </c>
      <c r="E1411" s="2" t="str">
        <f t="shared" si="40"/>
        <v>Programmable Thermostat_Institutional</v>
      </c>
      <c r="F1411" s="2" t="str">
        <f t="shared" si="41"/>
        <v>Set-Back Programmable Thermostat_OFFICE</v>
      </c>
    </row>
    <row r="1412" spans="1:6" x14ac:dyDescent="0.3">
      <c r="A1412" s="2" t="s">
        <v>363</v>
      </c>
      <c r="B1412" s="2" t="s">
        <v>255</v>
      </c>
      <c r="C1412" s="2" t="s">
        <v>43</v>
      </c>
      <c r="D1412" s="2" t="s">
        <v>56</v>
      </c>
      <c r="E1412" s="2" t="str">
        <f t="shared" si="40"/>
        <v>Programmable Thermostat_Lodging/Hospitality</v>
      </c>
      <c r="F1412" s="2" t="str">
        <f t="shared" si="41"/>
        <v>Set-Back Programmable Thermostat_LODGING</v>
      </c>
    </row>
    <row r="1413" spans="1:6" x14ac:dyDescent="0.3">
      <c r="A1413" s="2" t="s">
        <v>363</v>
      </c>
      <c r="B1413" s="2" t="s">
        <v>191</v>
      </c>
      <c r="C1413" s="2" t="s">
        <v>43</v>
      </c>
      <c r="D1413" s="2" t="s">
        <v>39</v>
      </c>
      <c r="E1413" s="2" t="str">
        <f t="shared" ref="E1413:E1476" si="42">A1413&amp;"_"&amp;B1413</f>
        <v>Programmable Thermostat_Miscellaneous</v>
      </c>
      <c r="F1413" s="2" t="str">
        <f t="shared" ref="F1413:F1476" si="43">C1413&amp;"_"&amp;D1413</f>
        <v>Set-Back Programmable Thermostat_OFFICE</v>
      </c>
    </row>
    <row r="1414" spans="1:6" x14ac:dyDescent="0.3">
      <c r="A1414" s="2" t="s">
        <v>363</v>
      </c>
      <c r="B1414" s="2" t="s">
        <v>256</v>
      </c>
      <c r="C1414" s="2" t="s">
        <v>43</v>
      </c>
      <c r="D1414" s="2" t="s">
        <v>39</v>
      </c>
      <c r="E1414" s="2" t="str">
        <f t="shared" si="42"/>
        <v>Programmable Thermostat_Offices</v>
      </c>
      <c r="F1414" s="2" t="str">
        <f t="shared" si="43"/>
        <v>Set-Back Programmable Thermostat_OFFICE</v>
      </c>
    </row>
    <row r="1415" spans="1:6" x14ac:dyDescent="0.3">
      <c r="A1415" s="2" t="s">
        <v>363</v>
      </c>
      <c r="B1415" s="2" t="s">
        <v>257</v>
      </c>
      <c r="C1415" s="2" t="s">
        <v>43</v>
      </c>
      <c r="D1415" s="2" t="s">
        <v>52</v>
      </c>
      <c r="E1415" s="2" t="str">
        <f t="shared" si="42"/>
        <v>Programmable Thermostat_Restaurants</v>
      </c>
      <c r="F1415" s="2" t="str">
        <f t="shared" si="43"/>
        <v>Set-Back Programmable Thermostat_RETAIL</v>
      </c>
    </row>
    <row r="1416" spans="1:6" x14ac:dyDescent="0.3">
      <c r="A1416" s="2" t="s">
        <v>363</v>
      </c>
      <c r="B1416" s="2" t="s">
        <v>258</v>
      </c>
      <c r="C1416" s="2" t="s">
        <v>43</v>
      </c>
      <c r="D1416" s="2" t="s">
        <v>52</v>
      </c>
      <c r="E1416" s="2" t="str">
        <f t="shared" si="42"/>
        <v>Programmable Thermostat_Retail</v>
      </c>
      <c r="F1416" s="2" t="str">
        <f t="shared" si="43"/>
        <v>Set-Back Programmable Thermostat_RETAIL</v>
      </c>
    </row>
    <row r="1417" spans="1:6" x14ac:dyDescent="0.3">
      <c r="A1417" s="2" t="s">
        <v>363</v>
      </c>
      <c r="B1417" s="2" t="s">
        <v>259</v>
      </c>
      <c r="C1417" s="2" t="s">
        <v>43</v>
      </c>
      <c r="D1417" s="2" t="s">
        <v>39</v>
      </c>
      <c r="E1417" s="2" t="str">
        <f t="shared" si="42"/>
        <v>Programmable Thermostat_Schools K-12</v>
      </c>
      <c r="F1417" s="2" t="str">
        <f t="shared" si="43"/>
        <v>Set-Back Programmable Thermostat_OFFICE</v>
      </c>
    </row>
    <row r="1418" spans="1:6" x14ac:dyDescent="0.3">
      <c r="A1418" s="2" t="s">
        <v>363</v>
      </c>
      <c r="B1418" s="2" t="s">
        <v>260</v>
      </c>
      <c r="C1418" s="2" t="s">
        <v>43</v>
      </c>
      <c r="D1418" s="2" t="s">
        <v>39</v>
      </c>
      <c r="E1418" s="2" t="str">
        <f t="shared" si="42"/>
        <v>Programmable Thermostat_Warehouse</v>
      </c>
      <c r="F1418" s="2" t="str">
        <f t="shared" si="43"/>
        <v>Set-Back Programmable Thermostat_OFFICE</v>
      </c>
    </row>
    <row r="1419" spans="1:6" x14ac:dyDescent="0.3">
      <c r="A1419" s="2" t="s">
        <v>364</v>
      </c>
      <c r="B1419" s="2" t="s">
        <v>249</v>
      </c>
      <c r="C1419" s="2" t="s">
        <v>40</v>
      </c>
      <c r="D1419" s="2" t="s">
        <v>39</v>
      </c>
      <c r="E1419" s="2" t="str">
        <f t="shared" si="42"/>
        <v>Roof Insulation_Assembly</v>
      </c>
      <c r="F1419" s="2" t="str">
        <f t="shared" si="43"/>
        <v>Ceiling Insulation_OFFICE</v>
      </c>
    </row>
    <row r="1420" spans="1:6" x14ac:dyDescent="0.3">
      <c r="A1420" s="2" t="s">
        <v>364</v>
      </c>
      <c r="B1420" s="2" t="s">
        <v>250</v>
      </c>
      <c r="C1420" s="2" t="s">
        <v>40</v>
      </c>
      <c r="D1420" s="2" t="s">
        <v>56</v>
      </c>
      <c r="E1420" s="2" t="str">
        <f t="shared" si="42"/>
        <v>Roof Insulation_College and University</v>
      </c>
      <c r="F1420" s="2" t="str">
        <f t="shared" si="43"/>
        <v>Ceiling Insulation_LODGING</v>
      </c>
    </row>
    <row r="1421" spans="1:6" x14ac:dyDescent="0.3">
      <c r="A1421" s="2" t="s">
        <v>364</v>
      </c>
      <c r="B1421" s="2" t="s">
        <v>251</v>
      </c>
      <c r="C1421" s="2" t="s">
        <v>40</v>
      </c>
      <c r="D1421" s="2" t="s">
        <v>52</v>
      </c>
      <c r="E1421" s="2" t="str">
        <f t="shared" si="42"/>
        <v>Roof Insulation_Grocery</v>
      </c>
      <c r="F1421" s="2" t="str">
        <f t="shared" si="43"/>
        <v>Ceiling Insulation_RETAIL</v>
      </c>
    </row>
    <row r="1422" spans="1:6" x14ac:dyDescent="0.3">
      <c r="A1422" s="2" t="s">
        <v>364</v>
      </c>
      <c r="B1422" s="2" t="s">
        <v>252</v>
      </c>
      <c r="C1422" s="2" t="s">
        <v>40</v>
      </c>
      <c r="D1422" s="2" t="s">
        <v>39</v>
      </c>
      <c r="E1422" s="2" t="str">
        <f t="shared" si="42"/>
        <v>Roof Insulation_Healthcare</v>
      </c>
      <c r="F1422" s="2" t="str">
        <f t="shared" si="43"/>
        <v>Ceiling Insulation_OFFICE</v>
      </c>
    </row>
    <row r="1423" spans="1:6" x14ac:dyDescent="0.3">
      <c r="A1423" s="2" t="s">
        <v>364</v>
      </c>
      <c r="B1423" s="2" t="s">
        <v>253</v>
      </c>
      <c r="C1423" s="2" t="s">
        <v>40</v>
      </c>
      <c r="D1423" s="2" t="s">
        <v>56</v>
      </c>
      <c r="E1423" s="2" t="str">
        <f t="shared" si="42"/>
        <v>Roof Insulation_Hospitals</v>
      </c>
      <c r="F1423" s="2" t="str">
        <f t="shared" si="43"/>
        <v>Ceiling Insulation_LODGING</v>
      </c>
    </row>
    <row r="1424" spans="1:6" x14ac:dyDescent="0.3">
      <c r="A1424" s="2" t="s">
        <v>364</v>
      </c>
      <c r="B1424" s="2" t="s">
        <v>254</v>
      </c>
      <c r="C1424" s="2" t="s">
        <v>40</v>
      </c>
      <c r="D1424" s="2" t="s">
        <v>39</v>
      </c>
      <c r="E1424" s="2" t="str">
        <f t="shared" si="42"/>
        <v>Roof Insulation_Institutional</v>
      </c>
      <c r="F1424" s="2" t="str">
        <f t="shared" si="43"/>
        <v>Ceiling Insulation_OFFICE</v>
      </c>
    </row>
    <row r="1425" spans="1:6" x14ac:dyDescent="0.3">
      <c r="A1425" s="2" t="s">
        <v>364</v>
      </c>
      <c r="B1425" s="2" t="s">
        <v>255</v>
      </c>
      <c r="C1425" s="2" t="s">
        <v>40</v>
      </c>
      <c r="D1425" s="2" t="s">
        <v>56</v>
      </c>
      <c r="E1425" s="2" t="str">
        <f t="shared" si="42"/>
        <v>Roof Insulation_Lodging/Hospitality</v>
      </c>
      <c r="F1425" s="2" t="str">
        <f t="shared" si="43"/>
        <v>Ceiling Insulation_LODGING</v>
      </c>
    </row>
    <row r="1426" spans="1:6" x14ac:dyDescent="0.3">
      <c r="A1426" s="2" t="s">
        <v>364</v>
      </c>
      <c r="B1426" s="2" t="s">
        <v>191</v>
      </c>
      <c r="C1426" s="2" t="s">
        <v>40</v>
      </c>
      <c r="D1426" s="2" t="s">
        <v>39</v>
      </c>
      <c r="E1426" s="2" t="str">
        <f t="shared" si="42"/>
        <v>Roof Insulation_Miscellaneous</v>
      </c>
      <c r="F1426" s="2" t="str">
        <f t="shared" si="43"/>
        <v>Ceiling Insulation_OFFICE</v>
      </c>
    </row>
    <row r="1427" spans="1:6" x14ac:dyDescent="0.3">
      <c r="A1427" s="2" t="s">
        <v>364</v>
      </c>
      <c r="B1427" s="2" t="s">
        <v>256</v>
      </c>
      <c r="C1427" s="2" t="s">
        <v>40</v>
      </c>
      <c r="D1427" s="2" t="s">
        <v>39</v>
      </c>
      <c r="E1427" s="2" t="str">
        <f t="shared" si="42"/>
        <v>Roof Insulation_Offices</v>
      </c>
      <c r="F1427" s="2" t="str">
        <f t="shared" si="43"/>
        <v>Ceiling Insulation_OFFICE</v>
      </c>
    </row>
    <row r="1428" spans="1:6" x14ac:dyDescent="0.3">
      <c r="A1428" s="2" t="s">
        <v>364</v>
      </c>
      <c r="B1428" s="2" t="s">
        <v>257</v>
      </c>
      <c r="C1428" s="2" t="s">
        <v>40</v>
      </c>
      <c r="D1428" s="2" t="s">
        <v>52</v>
      </c>
      <c r="E1428" s="2" t="str">
        <f t="shared" si="42"/>
        <v>Roof Insulation_Restaurants</v>
      </c>
      <c r="F1428" s="2" t="str">
        <f t="shared" si="43"/>
        <v>Ceiling Insulation_RETAIL</v>
      </c>
    </row>
    <row r="1429" spans="1:6" x14ac:dyDescent="0.3">
      <c r="A1429" s="2" t="s">
        <v>364</v>
      </c>
      <c r="B1429" s="2" t="s">
        <v>258</v>
      </c>
      <c r="C1429" s="2" t="s">
        <v>40</v>
      </c>
      <c r="D1429" s="2" t="s">
        <v>52</v>
      </c>
      <c r="E1429" s="2" t="str">
        <f t="shared" si="42"/>
        <v>Roof Insulation_Retail</v>
      </c>
      <c r="F1429" s="2" t="str">
        <f t="shared" si="43"/>
        <v>Ceiling Insulation_RETAIL</v>
      </c>
    </row>
    <row r="1430" spans="1:6" x14ac:dyDescent="0.3">
      <c r="A1430" s="2" t="s">
        <v>364</v>
      </c>
      <c r="B1430" s="2" t="s">
        <v>259</v>
      </c>
      <c r="C1430" s="2" t="s">
        <v>40</v>
      </c>
      <c r="D1430" s="2" t="s">
        <v>39</v>
      </c>
      <c r="E1430" s="2" t="str">
        <f t="shared" si="42"/>
        <v>Roof Insulation_Schools K-12</v>
      </c>
      <c r="F1430" s="2" t="str">
        <f t="shared" si="43"/>
        <v>Ceiling Insulation_OFFICE</v>
      </c>
    </row>
    <row r="1431" spans="1:6" x14ac:dyDescent="0.3">
      <c r="A1431" s="2" t="s">
        <v>364</v>
      </c>
      <c r="B1431" s="2" t="s">
        <v>260</v>
      </c>
      <c r="C1431" s="2" t="s">
        <v>40</v>
      </c>
      <c r="D1431" s="2" t="s">
        <v>167</v>
      </c>
      <c r="E1431" s="2" t="str">
        <f t="shared" si="42"/>
        <v>Roof Insulation_Warehouse</v>
      </c>
      <c r="F1431" s="2" t="str">
        <f t="shared" si="43"/>
        <v>Ceiling Insulation_WAREHOUSE</v>
      </c>
    </row>
    <row r="1432" spans="1:6" x14ac:dyDescent="0.3">
      <c r="A1432" s="2" t="s">
        <v>365</v>
      </c>
      <c r="B1432" s="2" t="s">
        <v>249</v>
      </c>
      <c r="C1432" s="2" t="s">
        <v>43</v>
      </c>
      <c r="D1432" s="2" t="s">
        <v>39</v>
      </c>
      <c r="E1432" s="2" t="str">
        <f t="shared" si="42"/>
        <v>Smart Thermostat_Assembly</v>
      </c>
      <c r="F1432" s="2" t="str">
        <f t="shared" si="43"/>
        <v>Set-Back Programmable Thermostat_OFFICE</v>
      </c>
    </row>
    <row r="1433" spans="1:6" x14ac:dyDescent="0.3">
      <c r="A1433" s="2" t="s">
        <v>365</v>
      </c>
      <c r="B1433" s="2" t="s">
        <v>250</v>
      </c>
      <c r="C1433" s="2" t="s">
        <v>43</v>
      </c>
      <c r="D1433" s="2" t="s">
        <v>18</v>
      </c>
      <c r="E1433" s="2" t="str">
        <f t="shared" si="42"/>
        <v>Smart Thermostat_College and University</v>
      </c>
      <c r="F1433" s="2" t="str">
        <f t="shared" si="43"/>
        <v>Set-Back Programmable Thermostat_DATACENTER</v>
      </c>
    </row>
    <row r="1434" spans="1:6" x14ac:dyDescent="0.3">
      <c r="A1434" s="2" t="s">
        <v>365</v>
      </c>
      <c r="B1434" s="2" t="s">
        <v>251</v>
      </c>
      <c r="C1434" s="2" t="s">
        <v>43</v>
      </c>
      <c r="D1434" s="2" t="s">
        <v>52</v>
      </c>
      <c r="E1434" s="2" t="str">
        <f t="shared" si="42"/>
        <v>Smart Thermostat_Grocery</v>
      </c>
      <c r="F1434" s="2" t="str">
        <f t="shared" si="43"/>
        <v>Set-Back Programmable Thermostat_RETAIL</v>
      </c>
    </row>
    <row r="1435" spans="1:6" x14ac:dyDescent="0.3">
      <c r="A1435" s="2" t="s">
        <v>365</v>
      </c>
      <c r="B1435" s="2" t="s">
        <v>252</v>
      </c>
      <c r="C1435" s="2" t="s">
        <v>43</v>
      </c>
      <c r="D1435" s="2" t="s">
        <v>39</v>
      </c>
      <c r="E1435" s="2" t="str">
        <f t="shared" si="42"/>
        <v>Smart Thermostat_Healthcare</v>
      </c>
      <c r="F1435" s="2" t="str">
        <f t="shared" si="43"/>
        <v>Set-Back Programmable Thermostat_OFFICE</v>
      </c>
    </row>
    <row r="1436" spans="1:6" x14ac:dyDescent="0.3">
      <c r="A1436" s="2" t="s">
        <v>365</v>
      </c>
      <c r="B1436" s="2" t="s">
        <v>253</v>
      </c>
      <c r="C1436" s="2" t="s">
        <v>43</v>
      </c>
      <c r="D1436" s="2" t="s">
        <v>18</v>
      </c>
      <c r="E1436" s="2" t="str">
        <f t="shared" si="42"/>
        <v>Smart Thermostat_Hospitals</v>
      </c>
      <c r="F1436" s="2" t="str">
        <f t="shared" si="43"/>
        <v>Set-Back Programmable Thermostat_DATACENTER</v>
      </c>
    </row>
    <row r="1437" spans="1:6" x14ac:dyDescent="0.3">
      <c r="A1437" s="2" t="s">
        <v>365</v>
      </c>
      <c r="B1437" s="2" t="s">
        <v>254</v>
      </c>
      <c r="C1437" s="2" t="s">
        <v>43</v>
      </c>
      <c r="D1437" s="2" t="s">
        <v>39</v>
      </c>
      <c r="E1437" s="2" t="str">
        <f t="shared" si="42"/>
        <v>Smart Thermostat_Institutional</v>
      </c>
      <c r="F1437" s="2" t="str">
        <f t="shared" si="43"/>
        <v>Set-Back Programmable Thermostat_OFFICE</v>
      </c>
    </row>
    <row r="1438" spans="1:6" x14ac:dyDescent="0.3">
      <c r="A1438" s="2" t="s">
        <v>365</v>
      </c>
      <c r="B1438" s="2" t="s">
        <v>255</v>
      </c>
      <c r="C1438" s="2" t="s">
        <v>43</v>
      </c>
      <c r="D1438" s="2" t="s">
        <v>56</v>
      </c>
      <c r="E1438" s="2" t="str">
        <f t="shared" si="42"/>
        <v>Smart Thermostat_Lodging/Hospitality</v>
      </c>
      <c r="F1438" s="2" t="str">
        <f t="shared" si="43"/>
        <v>Set-Back Programmable Thermostat_LODGING</v>
      </c>
    </row>
    <row r="1439" spans="1:6" x14ac:dyDescent="0.3">
      <c r="A1439" s="2" t="s">
        <v>365</v>
      </c>
      <c r="B1439" s="2" t="s">
        <v>191</v>
      </c>
      <c r="C1439" s="2" t="s">
        <v>43</v>
      </c>
      <c r="D1439" s="2" t="s">
        <v>39</v>
      </c>
      <c r="E1439" s="2" t="str">
        <f t="shared" si="42"/>
        <v>Smart Thermostat_Miscellaneous</v>
      </c>
      <c r="F1439" s="2" t="str">
        <f t="shared" si="43"/>
        <v>Set-Back Programmable Thermostat_OFFICE</v>
      </c>
    </row>
    <row r="1440" spans="1:6" x14ac:dyDescent="0.3">
      <c r="A1440" s="2" t="s">
        <v>365</v>
      </c>
      <c r="B1440" s="2" t="s">
        <v>256</v>
      </c>
      <c r="C1440" s="2" t="s">
        <v>43</v>
      </c>
      <c r="D1440" s="2" t="s">
        <v>39</v>
      </c>
      <c r="E1440" s="2" t="str">
        <f t="shared" si="42"/>
        <v>Smart Thermostat_Offices</v>
      </c>
      <c r="F1440" s="2" t="str">
        <f t="shared" si="43"/>
        <v>Set-Back Programmable Thermostat_OFFICE</v>
      </c>
    </row>
    <row r="1441" spans="1:6" x14ac:dyDescent="0.3">
      <c r="A1441" s="2" t="s">
        <v>365</v>
      </c>
      <c r="B1441" s="2" t="s">
        <v>257</v>
      </c>
      <c r="C1441" s="2" t="s">
        <v>43</v>
      </c>
      <c r="D1441" s="2" t="s">
        <v>52</v>
      </c>
      <c r="E1441" s="2" t="str">
        <f t="shared" si="42"/>
        <v>Smart Thermostat_Restaurants</v>
      </c>
      <c r="F1441" s="2" t="str">
        <f t="shared" si="43"/>
        <v>Set-Back Programmable Thermostat_RETAIL</v>
      </c>
    </row>
    <row r="1442" spans="1:6" x14ac:dyDescent="0.3">
      <c r="A1442" s="2" t="s">
        <v>365</v>
      </c>
      <c r="B1442" s="2" t="s">
        <v>258</v>
      </c>
      <c r="C1442" s="2" t="s">
        <v>43</v>
      </c>
      <c r="D1442" s="2" t="s">
        <v>52</v>
      </c>
      <c r="E1442" s="2" t="str">
        <f t="shared" si="42"/>
        <v>Smart Thermostat_Retail</v>
      </c>
      <c r="F1442" s="2" t="str">
        <f t="shared" si="43"/>
        <v>Set-Back Programmable Thermostat_RETAIL</v>
      </c>
    </row>
    <row r="1443" spans="1:6" x14ac:dyDescent="0.3">
      <c r="A1443" s="2" t="s">
        <v>365</v>
      </c>
      <c r="B1443" s="2" t="s">
        <v>259</v>
      </c>
      <c r="C1443" s="2" t="s">
        <v>43</v>
      </c>
      <c r="D1443" s="2" t="s">
        <v>39</v>
      </c>
      <c r="E1443" s="2" t="str">
        <f t="shared" si="42"/>
        <v>Smart Thermostat_Schools K-12</v>
      </c>
      <c r="F1443" s="2" t="str">
        <f t="shared" si="43"/>
        <v>Set-Back Programmable Thermostat_OFFICE</v>
      </c>
    </row>
    <row r="1444" spans="1:6" x14ac:dyDescent="0.3">
      <c r="A1444" s="2" t="s">
        <v>365</v>
      </c>
      <c r="B1444" s="2" t="s">
        <v>260</v>
      </c>
      <c r="C1444" s="2" t="s">
        <v>43</v>
      </c>
      <c r="D1444" s="2" t="s">
        <v>39</v>
      </c>
      <c r="E1444" s="2" t="str">
        <f t="shared" si="42"/>
        <v>Smart Thermostat_Warehouse</v>
      </c>
      <c r="F1444" s="2" t="str">
        <f t="shared" si="43"/>
        <v>Set-Back Programmable Thermostat_OFFICE</v>
      </c>
    </row>
    <row r="1445" spans="1:6" x14ac:dyDescent="0.3">
      <c r="A1445" s="2" t="s">
        <v>366</v>
      </c>
      <c r="B1445" s="2" t="s">
        <v>249</v>
      </c>
      <c r="C1445" s="2" t="s">
        <v>32</v>
      </c>
      <c r="D1445" s="2" t="s">
        <v>39</v>
      </c>
      <c r="E1445" s="2" t="str">
        <f t="shared" si="42"/>
        <v>Thermal Energy Storage_Assembly</v>
      </c>
      <c r="F1445" s="2" t="str">
        <f t="shared" si="43"/>
        <v>Full Thermal Energy Storage_OFFICE</v>
      </c>
    </row>
    <row r="1446" spans="1:6" x14ac:dyDescent="0.3">
      <c r="A1446" s="2" t="s">
        <v>366</v>
      </c>
      <c r="B1446" s="2" t="s">
        <v>250</v>
      </c>
      <c r="C1446" s="2" t="s">
        <v>32</v>
      </c>
      <c r="D1446" s="2" t="s">
        <v>18</v>
      </c>
      <c r="E1446" s="2" t="str">
        <f t="shared" si="42"/>
        <v>Thermal Energy Storage_College and University</v>
      </c>
      <c r="F1446" s="2" t="str">
        <f t="shared" si="43"/>
        <v>Full Thermal Energy Storage_DATACENTER</v>
      </c>
    </row>
    <row r="1447" spans="1:6" x14ac:dyDescent="0.3">
      <c r="A1447" s="2" t="s">
        <v>366</v>
      </c>
      <c r="B1447" s="2" t="s">
        <v>251</v>
      </c>
      <c r="C1447" s="2" t="s">
        <v>32</v>
      </c>
      <c r="D1447" s="2" t="s">
        <v>39</v>
      </c>
      <c r="E1447" s="2" t="str">
        <f t="shared" si="42"/>
        <v>Thermal Energy Storage_Grocery</v>
      </c>
      <c r="F1447" s="2" t="str">
        <f t="shared" si="43"/>
        <v>Full Thermal Energy Storage_OFFICE</v>
      </c>
    </row>
    <row r="1448" spans="1:6" x14ac:dyDescent="0.3">
      <c r="A1448" s="2" t="s">
        <v>366</v>
      </c>
      <c r="B1448" s="2" t="s">
        <v>252</v>
      </c>
      <c r="C1448" s="2" t="s">
        <v>32</v>
      </c>
      <c r="D1448" s="2" t="s">
        <v>39</v>
      </c>
      <c r="E1448" s="2" t="str">
        <f t="shared" si="42"/>
        <v>Thermal Energy Storage_Healthcare</v>
      </c>
      <c r="F1448" s="2" t="str">
        <f t="shared" si="43"/>
        <v>Full Thermal Energy Storage_OFFICE</v>
      </c>
    </row>
    <row r="1449" spans="1:6" x14ac:dyDescent="0.3">
      <c r="A1449" s="2" t="s">
        <v>366</v>
      </c>
      <c r="B1449" s="2" t="s">
        <v>253</v>
      </c>
      <c r="C1449" s="2" t="s">
        <v>32</v>
      </c>
      <c r="D1449" s="2" t="s">
        <v>18</v>
      </c>
      <c r="E1449" s="2" t="str">
        <f t="shared" si="42"/>
        <v>Thermal Energy Storage_Hospitals</v>
      </c>
      <c r="F1449" s="2" t="str">
        <f t="shared" si="43"/>
        <v>Full Thermal Energy Storage_DATACENTER</v>
      </c>
    </row>
    <row r="1450" spans="1:6" x14ac:dyDescent="0.3">
      <c r="A1450" s="2" t="s">
        <v>366</v>
      </c>
      <c r="B1450" s="2" t="s">
        <v>254</v>
      </c>
      <c r="C1450" s="2" t="s">
        <v>32</v>
      </c>
      <c r="D1450" s="2" t="s">
        <v>39</v>
      </c>
      <c r="E1450" s="2" t="str">
        <f t="shared" si="42"/>
        <v>Thermal Energy Storage_Institutional</v>
      </c>
      <c r="F1450" s="2" t="str">
        <f t="shared" si="43"/>
        <v>Full Thermal Energy Storage_OFFICE</v>
      </c>
    </row>
    <row r="1451" spans="1:6" x14ac:dyDescent="0.3">
      <c r="A1451" s="2" t="s">
        <v>366</v>
      </c>
      <c r="B1451" s="2" t="s">
        <v>255</v>
      </c>
      <c r="C1451" s="2" t="s">
        <v>32</v>
      </c>
      <c r="D1451" s="2" t="s">
        <v>39</v>
      </c>
      <c r="E1451" s="2" t="str">
        <f t="shared" si="42"/>
        <v>Thermal Energy Storage_Lodging/Hospitality</v>
      </c>
      <c r="F1451" s="2" t="str">
        <f t="shared" si="43"/>
        <v>Full Thermal Energy Storage_OFFICE</v>
      </c>
    </row>
    <row r="1452" spans="1:6" x14ac:dyDescent="0.3">
      <c r="A1452" s="2" t="s">
        <v>366</v>
      </c>
      <c r="B1452" s="2" t="s">
        <v>191</v>
      </c>
      <c r="C1452" s="2" t="s">
        <v>32</v>
      </c>
      <c r="D1452" s="2" t="s">
        <v>39</v>
      </c>
      <c r="E1452" s="2" t="str">
        <f t="shared" si="42"/>
        <v>Thermal Energy Storage_Miscellaneous</v>
      </c>
      <c r="F1452" s="2" t="str">
        <f t="shared" si="43"/>
        <v>Full Thermal Energy Storage_OFFICE</v>
      </c>
    </row>
    <row r="1453" spans="1:6" x14ac:dyDescent="0.3">
      <c r="A1453" s="2" t="s">
        <v>366</v>
      </c>
      <c r="B1453" s="2" t="s">
        <v>256</v>
      </c>
      <c r="C1453" s="2" t="s">
        <v>32</v>
      </c>
      <c r="D1453" s="2" t="s">
        <v>39</v>
      </c>
      <c r="E1453" s="2" t="str">
        <f t="shared" si="42"/>
        <v>Thermal Energy Storage_Offices</v>
      </c>
      <c r="F1453" s="2" t="str">
        <f t="shared" si="43"/>
        <v>Full Thermal Energy Storage_OFFICE</v>
      </c>
    </row>
    <row r="1454" spans="1:6" x14ac:dyDescent="0.3">
      <c r="A1454" s="2" t="s">
        <v>366</v>
      </c>
      <c r="B1454" s="2" t="s">
        <v>257</v>
      </c>
      <c r="C1454" s="2" t="s">
        <v>32</v>
      </c>
      <c r="D1454" s="2" t="s">
        <v>39</v>
      </c>
      <c r="E1454" s="2" t="str">
        <f t="shared" si="42"/>
        <v>Thermal Energy Storage_Restaurants</v>
      </c>
      <c r="F1454" s="2" t="str">
        <f t="shared" si="43"/>
        <v>Full Thermal Energy Storage_OFFICE</v>
      </c>
    </row>
    <row r="1455" spans="1:6" x14ac:dyDescent="0.3">
      <c r="A1455" s="2" t="s">
        <v>366</v>
      </c>
      <c r="B1455" s="2" t="s">
        <v>258</v>
      </c>
      <c r="C1455" s="2" t="s">
        <v>32</v>
      </c>
      <c r="D1455" s="2" t="s">
        <v>39</v>
      </c>
      <c r="E1455" s="2" t="str">
        <f t="shared" si="42"/>
        <v>Thermal Energy Storage_Retail</v>
      </c>
      <c r="F1455" s="2" t="str">
        <f t="shared" si="43"/>
        <v>Full Thermal Energy Storage_OFFICE</v>
      </c>
    </row>
    <row r="1456" spans="1:6" x14ac:dyDescent="0.3">
      <c r="A1456" s="2" t="s">
        <v>366</v>
      </c>
      <c r="B1456" s="2" t="s">
        <v>259</v>
      </c>
      <c r="C1456" s="2" t="s">
        <v>32</v>
      </c>
      <c r="D1456" s="2" t="s">
        <v>39</v>
      </c>
      <c r="E1456" s="2" t="str">
        <f t="shared" si="42"/>
        <v>Thermal Energy Storage_Schools K-12</v>
      </c>
      <c r="F1456" s="2" t="str">
        <f t="shared" si="43"/>
        <v>Full Thermal Energy Storage_OFFICE</v>
      </c>
    </row>
    <row r="1457" spans="1:6" x14ac:dyDescent="0.3">
      <c r="A1457" s="2" t="s">
        <v>366</v>
      </c>
      <c r="B1457" s="2" t="s">
        <v>260</v>
      </c>
      <c r="C1457" s="2" t="s">
        <v>32</v>
      </c>
      <c r="D1457" s="2" t="s">
        <v>39</v>
      </c>
      <c r="E1457" s="2" t="str">
        <f t="shared" si="42"/>
        <v>Thermal Energy Storage_Warehouse</v>
      </c>
      <c r="F1457" s="2" t="str">
        <f t="shared" si="43"/>
        <v>Full Thermal Energy Storage_OFFICE</v>
      </c>
    </row>
    <row r="1458" spans="1:6" x14ac:dyDescent="0.3">
      <c r="A1458" s="2" t="s">
        <v>367</v>
      </c>
      <c r="B1458" s="2" t="s">
        <v>249</v>
      </c>
      <c r="C1458" s="2" t="s">
        <v>40</v>
      </c>
      <c r="D1458" s="2" t="s">
        <v>39</v>
      </c>
      <c r="E1458" s="2" t="str">
        <f t="shared" si="42"/>
        <v>Wall Insulation_Assembly</v>
      </c>
      <c r="F1458" s="2" t="str">
        <f t="shared" si="43"/>
        <v>Ceiling Insulation_OFFICE</v>
      </c>
    </row>
    <row r="1459" spans="1:6" x14ac:dyDescent="0.3">
      <c r="A1459" s="2" t="s">
        <v>367</v>
      </c>
      <c r="B1459" s="2" t="s">
        <v>250</v>
      </c>
      <c r="C1459" s="2" t="s">
        <v>40</v>
      </c>
      <c r="D1459" s="2" t="s">
        <v>56</v>
      </c>
      <c r="E1459" s="2" t="str">
        <f t="shared" si="42"/>
        <v>Wall Insulation_College and University</v>
      </c>
      <c r="F1459" s="2" t="str">
        <f t="shared" si="43"/>
        <v>Ceiling Insulation_LODGING</v>
      </c>
    </row>
    <row r="1460" spans="1:6" x14ac:dyDescent="0.3">
      <c r="A1460" s="2" t="s">
        <v>367</v>
      </c>
      <c r="B1460" s="2" t="s">
        <v>251</v>
      </c>
      <c r="C1460" s="2" t="s">
        <v>40</v>
      </c>
      <c r="D1460" s="2" t="s">
        <v>52</v>
      </c>
      <c r="E1460" s="2" t="str">
        <f t="shared" si="42"/>
        <v>Wall Insulation_Grocery</v>
      </c>
      <c r="F1460" s="2" t="str">
        <f t="shared" si="43"/>
        <v>Ceiling Insulation_RETAIL</v>
      </c>
    </row>
    <row r="1461" spans="1:6" x14ac:dyDescent="0.3">
      <c r="A1461" s="2" t="s">
        <v>367</v>
      </c>
      <c r="B1461" s="2" t="s">
        <v>252</v>
      </c>
      <c r="C1461" s="2" t="s">
        <v>40</v>
      </c>
      <c r="D1461" s="2" t="s">
        <v>39</v>
      </c>
      <c r="E1461" s="2" t="str">
        <f t="shared" si="42"/>
        <v>Wall Insulation_Healthcare</v>
      </c>
      <c r="F1461" s="2" t="str">
        <f t="shared" si="43"/>
        <v>Ceiling Insulation_OFFICE</v>
      </c>
    </row>
    <row r="1462" spans="1:6" x14ac:dyDescent="0.3">
      <c r="A1462" s="2" t="s">
        <v>367</v>
      </c>
      <c r="B1462" s="2" t="s">
        <v>253</v>
      </c>
      <c r="C1462" s="2" t="s">
        <v>40</v>
      </c>
      <c r="D1462" s="2" t="s">
        <v>56</v>
      </c>
      <c r="E1462" s="2" t="str">
        <f t="shared" si="42"/>
        <v>Wall Insulation_Hospitals</v>
      </c>
      <c r="F1462" s="2" t="str">
        <f t="shared" si="43"/>
        <v>Ceiling Insulation_LODGING</v>
      </c>
    </row>
    <row r="1463" spans="1:6" x14ac:dyDescent="0.3">
      <c r="A1463" s="2" t="s">
        <v>367</v>
      </c>
      <c r="B1463" s="2" t="s">
        <v>254</v>
      </c>
      <c r="C1463" s="2" t="s">
        <v>40</v>
      </c>
      <c r="D1463" s="2" t="s">
        <v>39</v>
      </c>
      <c r="E1463" s="2" t="str">
        <f t="shared" si="42"/>
        <v>Wall Insulation_Institutional</v>
      </c>
      <c r="F1463" s="2" t="str">
        <f t="shared" si="43"/>
        <v>Ceiling Insulation_OFFICE</v>
      </c>
    </row>
    <row r="1464" spans="1:6" x14ac:dyDescent="0.3">
      <c r="A1464" s="2" t="s">
        <v>367</v>
      </c>
      <c r="B1464" s="2" t="s">
        <v>255</v>
      </c>
      <c r="C1464" s="2" t="s">
        <v>40</v>
      </c>
      <c r="D1464" s="2" t="s">
        <v>56</v>
      </c>
      <c r="E1464" s="2" t="str">
        <f t="shared" si="42"/>
        <v>Wall Insulation_Lodging/Hospitality</v>
      </c>
      <c r="F1464" s="2" t="str">
        <f t="shared" si="43"/>
        <v>Ceiling Insulation_LODGING</v>
      </c>
    </row>
    <row r="1465" spans="1:6" x14ac:dyDescent="0.3">
      <c r="A1465" s="2" t="s">
        <v>367</v>
      </c>
      <c r="B1465" s="2" t="s">
        <v>191</v>
      </c>
      <c r="C1465" s="2" t="s">
        <v>40</v>
      </c>
      <c r="D1465" s="2" t="s">
        <v>39</v>
      </c>
      <c r="E1465" s="2" t="str">
        <f t="shared" si="42"/>
        <v>Wall Insulation_Miscellaneous</v>
      </c>
      <c r="F1465" s="2" t="str">
        <f t="shared" si="43"/>
        <v>Ceiling Insulation_OFFICE</v>
      </c>
    </row>
    <row r="1466" spans="1:6" x14ac:dyDescent="0.3">
      <c r="A1466" s="2" t="s">
        <v>367</v>
      </c>
      <c r="B1466" s="2" t="s">
        <v>256</v>
      </c>
      <c r="C1466" s="2" t="s">
        <v>40</v>
      </c>
      <c r="D1466" s="2" t="s">
        <v>39</v>
      </c>
      <c r="E1466" s="2" t="str">
        <f t="shared" si="42"/>
        <v>Wall Insulation_Offices</v>
      </c>
      <c r="F1466" s="2" t="str">
        <f t="shared" si="43"/>
        <v>Ceiling Insulation_OFFICE</v>
      </c>
    </row>
    <row r="1467" spans="1:6" x14ac:dyDescent="0.3">
      <c r="A1467" s="2" t="s">
        <v>367</v>
      </c>
      <c r="B1467" s="2" t="s">
        <v>257</v>
      </c>
      <c r="C1467" s="2" t="s">
        <v>40</v>
      </c>
      <c r="D1467" s="2" t="s">
        <v>52</v>
      </c>
      <c r="E1467" s="2" t="str">
        <f t="shared" si="42"/>
        <v>Wall Insulation_Restaurants</v>
      </c>
      <c r="F1467" s="2" t="str">
        <f t="shared" si="43"/>
        <v>Ceiling Insulation_RETAIL</v>
      </c>
    </row>
    <row r="1468" spans="1:6" x14ac:dyDescent="0.3">
      <c r="A1468" s="2" t="s">
        <v>367</v>
      </c>
      <c r="B1468" s="2" t="s">
        <v>258</v>
      </c>
      <c r="C1468" s="2" t="s">
        <v>40</v>
      </c>
      <c r="D1468" s="2" t="s">
        <v>52</v>
      </c>
      <c r="E1468" s="2" t="str">
        <f t="shared" si="42"/>
        <v>Wall Insulation_Retail</v>
      </c>
      <c r="F1468" s="2" t="str">
        <f t="shared" si="43"/>
        <v>Ceiling Insulation_RETAIL</v>
      </c>
    </row>
    <row r="1469" spans="1:6" x14ac:dyDescent="0.3">
      <c r="A1469" s="2" t="s">
        <v>367</v>
      </c>
      <c r="B1469" s="2" t="s">
        <v>259</v>
      </c>
      <c r="C1469" s="2" t="s">
        <v>40</v>
      </c>
      <c r="D1469" s="2" t="s">
        <v>39</v>
      </c>
      <c r="E1469" s="2" t="str">
        <f t="shared" si="42"/>
        <v>Wall Insulation_Schools K-12</v>
      </c>
      <c r="F1469" s="2" t="str">
        <f t="shared" si="43"/>
        <v>Ceiling Insulation_OFFICE</v>
      </c>
    </row>
    <row r="1470" spans="1:6" x14ac:dyDescent="0.3">
      <c r="A1470" s="2" t="s">
        <v>367</v>
      </c>
      <c r="B1470" s="2" t="s">
        <v>260</v>
      </c>
      <c r="C1470" s="2" t="s">
        <v>40</v>
      </c>
      <c r="D1470" s="2" t="s">
        <v>167</v>
      </c>
      <c r="E1470" s="2" t="str">
        <f t="shared" si="42"/>
        <v>Wall Insulation_Warehouse</v>
      </c>
      <c r="F1470" s="2" t="str">
        <f t="shared" si="43"/>
        <v>Ceiling Insulation_WAREHOUSE</v>
      </c>
    </row>
    <row r="1471" spans="1:6" x14ac:dyDescent="0.3">
      <c r="A1471" s="2" t="s">
        <v>368</v>
      </c>
      <c r="B1471" s="2" t="s">
        <v>249</v>
      </c>
      <c r="C1471" s="2" t="s">
        <v>40</v>
      </c>
      <c r="D1471" s="2" t="s">
        <v>167</v>
      </c>
      <c r="E1471" s="2" t="str">
        <f t="shared" si="42"/>
        <v>Warehouse Loading Dock Seals_Assembly</v>
      </c>
      <c r="F1471" s="2" t="str">
        <f t="shared" si="43"/>
        <v>Ceiling Insulation_WAREHOUSE</v>
      </c>
    </row>
    <row r="1472" spans="1:6" x14ac:dyDescent="0.3">
      <c r="A1472" s="2" t="s">
        <v>368</v>
      </c>
      <c r="B1472" s="2" t="s">
        <v>250</v>
      </c>
      <c r="C1472" s="2" t="s">
        <v>40</v>
      </c>
      <c r="D1472" s="2" t="s">
        <v>167</v>
      </c>
      <c r="E1472" s="2" t="str">
        <f t="shared" si="42"/>
        <v>Warehouse Loading Dock Seals_College and University</v>
      </c>
      <c r="F1472" s="2" t="str">
        <f t="shared" si="43"/>
        <v>Ceiling Insulation_WAREHOUSE</v>
      </c>
    </row>
    <row r="1473" spans="1:6" x14ac:dyDescent="0.3">
      <c r="A1473" s="2" t="s">
        <v>368</v>
      </c>
      <c r="B1473" s="2" t="s">
        <v>251</v>
      </c>
      <c r="C1473" s="2" t="s">
        <v>40</v>
      </c>
      <c r="D1473" s="2" t="s">
        <v>167</v>
      </c>
      <c r="E1473" s="2" t="str">
        <f t="shared" si="42"/>
        <v>Warehouse Loading Dock Seals_Grocery</v>
      </c>
      <c r="F1473" s="2" t="str">
        <f t="shared" si="43"/>
        <v>Ceiling Insulation_WAREHOUSE</v>
      </c>
    </row>
    <row r="1474" spans="1:6" x14ac:dyDescent="0.3">
      <c r="A1474" s="2" t="s">
        <v>368</v>
      </c>
      <c r="B1474" s="2" t="s">
        <v>252</v>
      </c>
      <c r="C1474" s="2" t="s">
        <v>40</v>
      </c>
      <c r="D1474" s="2" t="s">
        <v>167</v>
      </c>
      <c r="E1474" s="2" t="str">
        <f t="shared" si="42"/>
        <v>Warehouse Loading Dock Seals_Healthcare</v>
      </c>
      <c r="F1474" s="2" t="str">
        <f t="shared" si="43"/>
        <v>Ceiling Insulation_WAREHOUSE</v>
      </c>
    </row>
    <row r="1475" spans="1:6" x14ac:dyDescent="0.3">
      <c r="A1475" s="2" t="s">
        <v>368</v>
      </c>
      <c r="B1475" s="2" t="s">
        <v>253</v>
      </c>
      <c r="C1475" s="2" t="s">
        <v>40</v>
      </c>
      <c r="D1475" s="2" t="s">
        <v>167</v>
      </c>
      <c r="E1475" s="2" t="str">
        <f t="shared" si="42"/>
        <v>Warehouse Loading Dock Seals_Hospitals</v>
      </c>
      <c r="F1475" s="2" t="str">
        <f t="shared" si="43"/>
        <v>Ceiling Insulation_WAREHOUSE</v>
      </c>
    </row>
    <row r="1476" spans="1:6" x14ac:dyDescent="0.3">
      <c r="A1476" s="2" t="s">
        <v>368</v>
      </c>
      <c r="B1476" s="2" t="s">
        <v>254</v>
      </c>
      <c r="C1476" s="2" t="s">
        <v>40</v>
      </c>
      <c r="D1476" s="2" t="s">
        <v>167</v>
      </c>
      <c r="E1476" s="2" t="str">
        <f t="shared" si="42"/>
        <v>Warehouse Loading Dock Seals_Institutional</v>
      </c>
      <c r="F1476" s="2" t="str">
        <f t="shared" si="43"/>
        <v>Ceiling Insulation_WAREHOUSE</v>
      </c>
    </row>
    <row r="1477" spans="1:6" x14ac:dyDescent="0.3">
      <c r="A1477" s="2" t="s">
        <v>368</v>
      </c>
      <c r="B1477" s="2" t="s">
        <v>255</v>
      </c>
      <c r="C1477" s="2" t="s">
        <v>40</v>
      </c>
      <c r="D1477" s="2" t="s">
        <v>167</v>
      </c>
      <c r="E1477" s="2" t="str">
        <f t="shared" ref="E1477:E1540" si="44">A1477&amp;"_"&amp;B1477</f>
        <v>Warehouse Loading Dock Seals_Lodging/Hospitality</v>
      </c>
      <c r="F1477" s="2" t="str">
        <f t="shared" ref="F1477:F1540" si="45">C1477&amp;"_"&amp;D1477</f>
        <v>Ceiling Insulation_WAREHOUSE</v>
      </c>
    </row>
    <row r="1478" spans="1:6" x14ac:dyDescent="0.3">
      <c r="A1478" s="2" t="s">
        <v>368</v>
      </c>
      <c r="B1478" s="2" t="s">
        <v>191</v>
      </c>
      <c r="C1478" s="2" t="s">
        <v>40</v>
      </c>
      <c r="D1478" s="2" t="s">
        <v>167</v>
      </c>
      <c r="E1478" s="2" t="str">
        <f t="shared" si="44"/>
        <v>Warehouse Loading Dock Seals_Miscellaneous</v>
      </c>
      <c r="F1478" s="2" t="str">
        <f t="shared" si="45"/>
        <v>Ceiling Insulation_WAREHOUSE</v>
      </c>
    </row>
    <row r="1479" spans="1:6" x14ac:dyDescent="0.3">
      <c r="A1479" s="2" t="s">
        <v>368</v>
      </c>
      <c r="B1479" s="2" t="s">
        <v>256</v>
      </c>
      <c r="C1479" s="2" t="s">
        <v>40</v>
      </c>
      <c r="D1479" s="2" t="s">
        <v>167</v>
      </c>
      <c r="E1479" s="2" t="str">
        <f t="shared" si="44"/>
        <v>Warehouse Loading Dock Seals_Offices</v>
      </c>
      <c r="F1479" s="2" t="str">
        <f t="shared" si="45"/>
        <v>Ceiling Insulation_WAREHOUSE</v>
      </c>
    </row>
    <row r="1480" spans="1:6" x14ac:dyDescent="0.3">
      <c r="A1480" s="2" t="s">
        <v>368</v>
      </c>
      <c r="B1480" s="2" t="s">
        <v>257</v>
      </c>
      <c r="C1480" s="2" t="s">
        <v>40</v>
      </c>
      <c r="D1480" s="2" t="s">
        <v>167</v>
      </c>
      <c r="E1480" s="2" t="str">
        <f t="shared" si="44"/>
        <v>Warehouse Loading Dock Seals_Restaurants</v>
      </c>
      <c r="F1480" s="2" t="str">
        <f t="shared" si="45"/>
        <v>Ceiling Insulation_WAREHOUSE</v>
      </c>
    </row>
    <row r="1481" spans="1:6" x14ac:dyDescent="0.3">
      <c r="A1481" s="2" t="s">
        <v>368</v>
      </c>
      <c r="B1481" s="2" t="s">
        <v>258</v>
      </c>
      <c r="C1481" s="2" t="s">
        <v>40</v>
      </c>
      <c r="D1481" s="2" t="s">
        <v>167</v>
      </c>
      <c r="E1481" s="2" t="str">
        <f t="shared" si="44"/>
        <v>Warehouse Loading Dock Seals_Retail</v>
      </c>
      <c r="F1481" s="2" t="str">
        <f t="shared" si="45"/>
        <v>Ceiling Insulation_WAREHOUSE</v>
      </c>
    </row>
    <row r="1482" spans="1:6" x14ac:dyDescent="0.3">
      <c r="A1482" s="2" t="s">
        <v>368</v>
      </c>
      <c r="B1482" s="2" t="s">
        <v>259</v>
      </c>
      <c r="C1482" s="2" t="s">
        <v>40</v>
      </c>
      <c r="D1482" s="2" t="s">
        <v>167</v>
      </c>
      <c r="E1482" s="2" t="str">
        <f t="shared" si="44"/>
        <v>Warehouse Loading Dock Seals_Schools K-12</v>
      </c>
      <c r="F1482" s="2" t="str">
        <f t="shared" si="45"/>
        <v>Ceiling Insulation_WAREHOUSE</v>
      </c>
    </row>
    <row r="1483" spans="1:6" x14ac:dyDescent="0.3">
      <c r="A1483" s="2" t="s">
        <v>368</v>
      </c>
      <c r="B1483" s="2" t="s">
        <v>260</v>
      </c>
      <c r="C1483" s="2" t="s">
        <v>40</v>
      </c>
      <c r="D1483" s="2" t="s">
        <v>167</v>
      </c>
      <c r="E1483" s="2" t="str">
        <f t="shared" si="44"/>
        <v>Warehouse Loading Dock Seals_Warehouse</v>
      </c>
      <c r="F1483" s="2" t="str">
        <f t="shared" si="45"/>
        <v>Ceiling Insulation_WAREHOUSE</v>
      </c>
    </row>
    <row r="1484" spans="1:6" x14ac:dyDescent="0.3">
      <c r="A1484" s="2" t="s">
        <v>369</v>
      </c>
      <c r="B1484" s="2" t="s">
        <v>249</v>
      </c>
      <c r="C1484" s="2" t="s">
        <v>82</v>
      </c>
      <c r="D1484" s="2" t="s">
        <v>72</v>
      </c>
      <c r="E1484" s="2" t="str">
        <f t="shared" si="44"/>
        <v>Water Cooled Refrigeration Heat Recovery_Assembly</v>
      </c>
      <c r="F1484" s="2" t="str">
        <f t="shared" si="45"/>
        <v>High Efficiency Packaged Refrigeration Equip_GROCERY</v>
      </c>
    </row>
    <row r="1485" spans="1:6" x14ac:dyDescent="0.3">
      <c r="A1485" s="2" t="s">
        <v>369</v>
      </c>
      <c r="B1485" s="2" t="s">
        <v>250</v>
      </c>
      <c r="C1485" s="2" t="s">
        <v>82</v>
      </c>
      <c r="D1485" s="2" t="s">
        <v>144</v>
      </c>
      <c r="E1485" s="2" t="str">
        <f t="shared" si="44"/>
        <v>Water Cooled Refrigeration Heat Recovery_College and University</v>
      </c>
      <c r="F1485" s="2" t="str">
        <f t="shared" si="45"/>
        <v>High Efficiency Packaged Refrigeration Equip_RESTAURANT</v>
      </c>
    </row>
    <row r="1486" spans="1:6" x14ac:dyDescent="0.3">
      <c r="A1486" s="2" t="s">
        <v>369</v>
      </c>
      <c r="B1486" s="2" t="s">
        <v>251</v>
      </c>
      <c r="C1486" s="2" t="s">
        <v>82</v>
      </c>
      <c r="D1486" s="2" t="s">
        <v>72</v>
      </c>
      <c r="E1486" s="2" t="str">
        <f t="shared" si="44"/>
        <v>Water Cooled Refrigeration Heat Recovery_Grocery</v>
      </c>
      <c r="F1486" s="2" t="str">
        <f t="shared" si="45"/>
        <v>High Efficiency Packaged Refrigeration Equip_GROCERY</v>
      </c>
    </row>
    <row r="1487" spans="1:6" x14ac:dyDescent="0.3">
      <c r="A1487" s="2" t="s">
        <v>369</v>
      </c>
      <c r="B1487" s="2" t="s">
        <v>252</v>
      </c>
      <c r="C1487" s="2" t="s">
        <v>82</v>
      </c>
      <c r="D1487" s="2" t="s">
        <v>144</v>
      </c>
      <c r="E1487" s="2" t="str">
        <f t="shared" si="44"/>
        <v>Water Cooled Refrigeration Heat Recovery_Healthcare</v>
      </c>
      <c r="F1487" s="2" t="str">
        <f t="shared" si="45"/>
        <v>High Efficiency Packaged Refrigeration Equip_RESTAURANT</v>
      </c>
    </row>
    <row r="1488" spans="1:6" x14ac:dyDescent="0.3">
      <c r="A1488" s="2" t="s">
        <v>369</v>
      </c>
      <c r="B1488" s="2" t="s">
        <v>253</v>
      </c>
      <c r="C1488" s="2" t="s">
        <v>82</v>
      </c>
      <c r="D1488" s="2" t="s">
        <v>144</v>
      </c>
      <c r="E1488" s="2" t="str">
        <f t="shared" si="44"/>
        <v>Water Cooled Refrigeration Heat Recovery_Hospitals</v>
      </c>
      <c r="F1488" s="2" t="str">
        <f t="shared" si="45"/>
        <v>High Efficiency Packaged Refrigeration Equip_RESTAURANT</v>
      </c>
    </row>
    <row r="1489" spans="1:6" x14ac:dyDescent="0.3">
      <c r="A1489" s="2" t="s">
        <v>369</v>
      </c>
      <c r="B1489" s="2" t="s">
        <v>254</v>
      </c>
      <c r="C1489" s="2" t="s">
        <v>82</v>
      </c>
      <c r="D1489" s="2" t="s">
        <v>72</v>
      </c>
      <c r="E1489" s="2" t="str">
        <f t="shared" si="44"/>
        <v>Water Cooled Refrigeration Heat Recovery_Institutional</v>
      </c>
      <c r="F1489" s="2" t="str">
        <f t="shared" si="45"/>
        <v>High Efficiency Packaged Refrigeration Equip_GROCERY</v>
      </c>
    </row>
    <row r="1490" spans="1:6" x14ac:dyDescent="0.3">
      <c r="A1490" s="2" t="s">
        <v>369</v>
      </c>
      <c r="B1490" s="2" t="s">
        <v>255</v>
      </c>
      <c r="C1490" s="2" t="s">
        <v>82</v>
      </c>
      <c r="D1490" s="2" t="s">
        <v>144</v>
      </c>
      <c r="E1490" s="2" t="str">
        <f t="shared" si="44"/>
        <v>Water Cooled Refrigeration Heat Recovery_Lodging/Hospitality</v>
      </c>
      <c r="F1490" s="2" t="str">
        <f t="shared" si="45"/>
        <v>High Efficiency Packaged Refrigeration Equip_RESTAURANT</v>
      </c>
    </row>
    <row r="1491" spans="1:6" x14ac:dyDescent="0.3">
      <c r="A1491" s="2" t="s">
        <v>369</v>
      </c>
      <c r="B1491" s="2" t="s">
        <v>191</v>
      </c>
      <c r="C1491" s="2" t="s">
        <v>82</v>
      </c>
      <c r="D1491" s="2" t="s">
        <v>72</v>
      </c>
      <c r="E1491" s="2" t="str">
        <f t="shared" si="44"/>
        <v>Water Cooled Refrigeration Heat Recovery_Miscellaneous</v>
      </c>
      <c r="F1491" s="2" t="str">
        <f t="shared" si="45"/>
        <v>High Efficiency Packaged Refrigeration Equip_GROCERY</v>
      </c>
    </row>
    <row r="1492" spans="1:6" x14ac:dyDescent="0.3">
      <c r="A1492" s="2" t="s">
        <v>369</v>
      </c>
      <c r="B1492" s="2" t="s">
        <v>256</v>
      </c>
      <c r="C1492" s="2" t="s">
        <v>82</v>
      </c>
      <c r="D1492" s="2" t="s">
        <v>72</v>
      </c>
      <c r="E1492" s="2" t="str">
        <f t="shared" si="44"/>
        <v>Water Cooled Refrigeration Heat Recovery_Offices</v>
      </c>
      <c r="F1492" s="2" t="str">
        <f t="shared" si="45"/>
        <v>High Efficiency Packaged Refrigeration Equip_GROCERY</v>
      </c>
    </row>
    <row r="1493" spans="1:6" x14ac:dyDescent="0.3">
      <c r="A1493" s="2" t="s">
        <v>369</v>
      </c>
      <c r="B1493" s="2" t="s">
        <v>257</v>
      </c>
      <c r="C1493" s="2" t="s">
        <v>82</v>
      </c>
      <c r="D1493" s="2" t="s">
        <v>144</v>
      </c>
      <c r="E1493" s="2" t="str">
        <f t="shared" si="44"/>
        <v>Water Cooled Refrigeration Heat Recovery_Restaurants</v>
      </c>
      <c r="F1493" s="2" t="str">
        <f t="shared" si="45"/>
        <v>High Efficiency Packaged Refrigeration Equip_RESTAURANT</v>
      </c>
    </row>
    <row r="1494" spans="1:6" x14ac:dyDescent="0.3">
      <c r="A1494" s="2" t="s">
        <v>369</v>
      </c>
      <c r="B1494" s="2" t="s">
        <v>258</v>
      </c>
      <c r="C1494" s="2" t="s">
        <v>82</v>
      </c>
      <c r="D1494" s="2" t="s">
        <v>72</v>
      </c>
      <c r="E1494" s="2" t="str">
        <f t="shared" si="44"/>
        <v>Water Cooled Refrigeration Heat Recovery_Retail</v>
      </c>
      <c r="F1494" s="2" t="str">
        <f t="shared" si="45"/>
        <v>High Efficiency Packaged Refrigeration Equip_GROCERY</v>
      </c>
    </row>
    <row r="1495" spans="1:6" x14ac:dyDescent="0.3">
      <c r="A1495" s="2" t="s">
        <v>369</v>
      </c>
      <c r="B1495" s="2" t="s">
        <v>259</v>
      </c>
      <c r="C1495" s="2" t="s">
        <v>82</v>
      </c>
      <c r="D1495" s="2" t="s">
        <v>144</v>
      </c>
      <c r="E1495" s="2" t="str">
        <f t="shared" si="44"/>
        <v>Water Cooled Refrigeration Heat Recovery_Schools K-12</v>
      </c>
      <c r="F1495" s="2" t="str">
        <f t="shared" si="45"/>
        <v>High Efficiency Packaged Refrigeration Equip_RESTAURANT</v>
      </c>
    </row>
    <row r="1496" spans="1:6" x14ac:dyDescent="0.3">
      <c r="A1496" s="2" t="s">
        <v>369</v>
      </c>
      <c r="B1496" s="2" t="s">
        <v>260</v>
      </c>
      <c r="C1496" s="2" t="s">
        <v>82</v>
      </c>
      <c r="D1496" s="2" t="s">
        <v>72</v>
      </c>
      <c r="E1496" s="2" t="str">
        <f t="shared" si="44"/>
        <v>Water Cooled Refrigeration Heat Recovery_Warehouse</v>
      </c>
      <c r="F1496" s="2" t="str">
        <f t="shared" si="45"/>
        <v>High Efficiency Packaged Refrigeration Equip_GROCERY</v>
      </c>
    </row>
    <row r="1497" spans="1:6" x14ac:dyDescent="0.3">
      <c r="A1497" s="2" t="s">
        <v>370</v>
      </c>
      <c r="B1497" s="2" t="s">
        <v>249</v>
      </c>
      <c r="C1497" s="2" t="s">
        <v>34</v>
      </c>
      <c r="D1497" s="2" t="s">
        <v>39</v>
      </c>
      <c r="E1497" s="2" t="str">
        <f t="shared" si="44"/>
        <v>Waterside Economizer_Assembly</v>
      </c>
      <c r="F1497" s="2" t="str">
        <f t="shared" si="45"/>
        <v>Hydronic Economizer_OFFICE</v>
      </c>
    </row>
    <row r="1498" spans="1:6" x14ac:dyDescent="0.3">
      <c r="A1498" s="2" t="s">
        <v>370</v>
      </c>
      <c r="B1498" s="2" t="s">
        <v>250</v>
      </c>
      <c r="C1498" s="2" t="s">
        <v>34</v>
      </c>
      <c r="D1498" s="2" t="s">
        <v>39</v>
      </c>
      <c r="E1498" s="2" t="str">
        <f t="shared" si="44"/>
        <v>Waterside Economizer_College and University</v>
      </c>
      <c r="F1498" s="2" t="str">
        <f t="shared" si="45"/>
        <v>Hydronic Economizer_OFFICE</v>
      </c>
    </row>
    <row r="1499" spans="1:6" x14ac:dyDescent="0.3">
      <c r="A1499" s="2" t="s">
        <v>370</v>
      </c>
      <c r="B1499" s="2" t="s">
        <v>251</v>
      </c>
      <c r="C1499" s="2" t="s">
        <v>34</v>
      </c>
      <c r="D1499" s="2" t="s">
        <v>39</v>
      </c>
      <c r="E1499" s="2" t="str">
        <f t="shared" si="44"/>
        <v>Waterside Economizer_Grocery</v>
      </c>
      <c r="F1499" s="2" t="str">
        <f t="shared" si="45"/>
        <v>Hydronic Economizer_OFFICE</v>
      </c>
    </row>
    <row r="1500" spans="1:6" x14ac:dyDescent="0.3">
      <c r="A1500" s="2" t="s">
        <v>370</v>
      </c>
      <c r="B1500" s="2" t="s">
        <v>252</v>
      </c>
      <c r="C1500" s="2" t="s">
        <v>34</v>
      </c>
      <c r="D1500" s="2" t="s">
        <v>39</v>
      </c>
      <c r="E1500" s="2" t="str">
        <f t="shared" si="44"/>
        <v>Waterside Economizer_Healthcare</v>
      </c>
      <c r="F1500" s="2" t="str">
        <f t="shared" si="45"/>
        <v>Hydronic Economizer_OFFICE</v>
      </c>
    </row>
    <row r="1501" spans="1:6" x14ac:dyDescent="0.3">
      <c r="A1501" s="2" t="s">
        <v>370</v>
      </c>
      <c r="B1501" s="2" t="s">
        <v>253</v>
      </c>
      <c r="C1501" s="2" t="s">
        <v>34</v>
      </c>
      <c r="D1501" s="2" t="s">
        <v>39</v>
      </c>
      <c r="E1501" s="2" t="str">
        <f t="shared" si="44"/>
        <v>Waterside Economizer_Hospitals</v>
      </c>
      <c r="F1501" s="2" t="str">
        <f t="shared" si="45"/>
        <v>Hydronic Economizer_OFFICE</v>
      </c>
    </row>
    <row r="1502" spans="1:6" x14ac:dyDescent="0.3">
      <c r="A1502" s="2" t="s">
        <v>370</v>
      </c>
      <c r="B1502" s="2" t="s">
        <v>254</v>
      </c>
      <c r="C1502" s="2" t="s">
        <v>34</v>
      </c>
      <c r="D1502" s="2" t="s">
        <v>39</v>
      </c>
      <c r="E1502" s="2" t="str">
        <f t="shared" si="44"/>
        <v>Waterside Economizer_Institutional</v>
      </c>
      <c r="F1502" s="2" t="str">
        <f t="shared" si="45"/>
        <v>Hydronic Economizer_OFFICE</v>
      </c>
    </row>
    <row r="1503" spans="1:6" x14ac:dyDescent="0.3">
      <c r="A1503" s="2" t="s">
        <v>370</v>
      </c>
      <c r="B1503" s="2" t="s">
        <v>255</v>
      </c>
      <c r="C1503" s="2" t="s">
        <v>34</v>
      </c>
      <c r="D1503" s="2" t="s">
        <v>39</v>
      </c>
      <c r="E1503" s="2" t="str">
        <f t="shared" si="44"/>
        <v>Waterside Economizer_Lodging/Hospitality</v>
      </c>
      <c r="F1503" s="2" t="str">
        <f t="shared" si="45"/>
        <v>Hydronic Economizer_OFFICE</v>
      </c>
    </row>
    <row r="1504" spans="1:6" x14ac:dyDescent="0.3">
      <c r="A1504" s="2" t="s">
        <v>370</v>
      </c>
      <c r="B1504" s="2" t="s">
        <v>191</v>
      </c>
      <c r="C1504" s="2" t="s">
        <v>34</v>
      </c>
      <c r="D1504" s="2" t="s">
        <v>39</v>
      </c>
      <c r="E1504" s="2" t="str">
        <f t="shared" si="44"/>
        <v>Waterside Economizer_Miscellaneous</v>
      </c>
      <c r="F1504" s="2" t="str">
        <f t="shared" si="45"/>
        <v>Hydronic Economizer_OFFICE</v>
      </c>
    </row>
    <row r="1505" spans="1:6" x14ac:dyDescent="0.3">
      <c r="A1505" s="2" t="s">
        <v>370</v>
      </c>
      <c r="B1505" s="2" t="s">
        <v>256</v>
      </c>
      <c r="C1505" s="2" t="s">
        <v>34</v>
      </c>
      <c r="D1505" s="2" t="s">
        <v>39</v>
      </c>
      <c r="E1505" s="2" t="str">
        <f t="shared" si="44"/>
        <v>Waterside Economizer_Offices</v>
      </c>
      <c r="F1505" s="2" t="str">
        <f t="shared" si="45"/>
        <v>Hydronic Economizer_OFFICE</v>
      </c>
    </row>
    <row r="1506" spans="1:6" x14ac:dyDescent="0.3">
      <c r="A1506" s="2" t="s">
        <v>370</v>
      </c>
      <c r="B1506" s="2" t="s">
        <v>257</v>
      </c>
      <c r="C1506" s="2" t="s">
        <v>34</v>
      </c>
      <c r="D1506" s="2" t="s">
        <v>39</v>
      </c>
      <c r="E1506" s="2" t="str">
        <f t="shared" si="44"/>
        <v>Waterside Economizer_Restaurants</v>
      </c>
      <c r="F1506" s="2" t="str">
        <f t="shared" si="45"/>
        <v>Hydronic Economizer_OFFICE</v>
      </c>
    </row>
    <row r="1507" spans="1:6" x14ac:dyDescent="0.3">
      <c r="A1507" s="2" t="s">
        <v>370</v>
      </c>
      <c r="B1507" s="2" t="s">
        <v>258</v>
      </c>
      <c r="C1507" s="2" t="s">
        <v>34</v>
      </c>
      <c r="D1507" s="2" t="s">
        <v>39</v>
      </c>
      <c r="E1507" s="2" t="str">
        <f t="shared" si="44"/>
        <v>Waterside Economizer_Retail</v>
      </c>
      <c r="F1507" s="2" t="str">
        <f t="shared" si="45"/>
        <v>Hydronic Economizer_OFFICE</v>
      </c>
    </row>
    <row r="1508" spans="1:6" x14ac:dyDescent="0.3">
      <c r="A1508" s="2" t="s">
        <v>370</v>
      </c>
      <c r="B1508" s="2" t="s">
        <v>259</v>
      </c>
      <c r="C1508" s="2" t="s">
        <v>34</v>
      </c>
      <c r="D1508" s="2" t="s">
        <v>39</v>
      </c>
      <c r="E1508" s="2" t="str">
        <f t="shared" si="44"/>
        <v>Waterside Economizer_Schools K-12</v>
      </c>
      <c r="F1508" s="2" t="str">
        <f t="shared" si="45"/>
        <v>Hydronic Economizer_OFFICE</v>
      </c>
    </row>
    <row r="1509" spans="1:6" x14ac:dyDescent="0.3">
      <c r="A1509" s="2" t="s">
        <v>370</v>
      </c>
      <c r="B1509" s="2" t="s">
        <v>260</v>
      </c>
      <c r="C1509" s="2" t="s">
        <v>34</v>
      </c>
      <c r="D1509" s="2" t="s">
        <v>39</v>
      </c>
      <c r="E1509" s="2" t="str">
        <f t="shared" si="44"/>
        <v>Waterside Economizer_Warehouse</v>
      </c>
      <c r="F1509" s="2" t="str">
        <f t="shared" si="45"/>
        <v>Hydronic Economizer_OFFICE</v>
      </c>
    </row>
    <row r="1510" spans="1:6" x14ac:dyDescent="0.3">
      <c r="A1510" s="2" t="s">
        <v>371</v>
      </c>
      <c r="B1510" s="2" t="s">
        <v>249</v>
      </c>
      <c r="C1510" s="2" t="s">
        <v>44</v>
      </c>
      <c r="D1510" s="2" t="s">
        <v>52</v>
      </c>
      <c r="E1510" s="2" t="str">
        <f t="shared" si="44"/>
        <v>Window Sun Protection_Assembly</v>
      </c>
      <c r="F1510" s="2" t="str">
        <f t="shared" si="45"/>
        <v>Window Film_RETAIL</v>
      </c>
    </row>
    <row r="1511" spans="1:6" x14ac:dyDescent="0.3">
      <c r="A1511" s="2" t="s">
        <v>371</v>
      </c>
      <c r="B1511" s="2" t="s">
        <v>250</v>
      </c>
      <c r="C1511" s="2" t="s">
        <v>44</v>
      </c>
      <c r="D1511" s="2" t="s">
        <v>52</v>
      </c>
      <c r="E1511" s="2" t="str">
        <f t="shared" si="44"/>
        <v>Window Sun Protection_College and University</v>
      </c>
      <c r="F1511" s="2" t="str">
        <f t="shared" si="45"/>
        <v>Window Film_RETAIL</v>
      </c>
    </row>
    <row r="1512" spans="1:6" x14ac:dyDescent="0.3">
      <c r="A1512" s="2" t="s">
        <v>371</v>
      </c>
      <c r="B1512" s="2" t="s">
        <v>251</v>
      </c>
      <c r="C1512" s="2" t="s">
        <v>44</v>
      </c>
      <c r="D1512" s="2" t="s">
        <v>52</v>
      </c>
      <c r="E1512" s="2" t="str">
        <f t="shared" si="44"/>
        <v>Window Sun Protection_Grocery</v>
      </c>
      <c r="F1512" s="2" t="str">
        <f t="shared" si="45"/>
        <v>Window Film_RETAIL</v>
      </c>
    </row>
    <row r="1513" spans="1:6" x14ac:dyDescent="0.3">
      <c r="A1513" s="2" t="s">
        <v>371</v>
      </c>
      <c r="B1513" s="2" t="s">
        <v>252</v>
      </c>
      <c r="C1513" s="2" t="s">
        <v>44</v>
      </c>
      <c r="D1513" s="2" t="s">
        <v>52</v>
      </c>
      <c r="E1513" s="2" t="str">
        <f t="shared" si="44"/>
        <v>Window Sun Protection_Healthcare</v>
      </c>
      <c r="F1513" s="2" t="str">
        <f t="shared" si="45"/>
        <v>Window Film_RETAIL</v>
      </c>
    </row>
    <row r="1514" spans="1:6" x14ac:dyDescent="0.3">
      <c r="A1514" s="2" t="s">
        <v>371</v>
      </c>
      <c r="B1514" s="2" t="s">
        <v>253</v>
      </c>
      <c r="C1514" s="2" t="s">
        <v>44</v>
      </c>
      <c r="D1514" s="2" t="s">
        <v>52</v>
      </c>
      <c r="E1514" s="2" t="str">
        <f t="shared" si="44"/>
        <v>Window Sun Protection_Hospitals</v>
      </c>
      <c r="F1514" s="2" t="str">
        <f t="shared" si="45"/>
        <v>Window Film_RETAIL</v>
      </c>
    </row>
    <row r="1515" spans="1:6" x14ac:dyDescent="0.3">
      <c r="A1515" s="2" t="s">
        <v>371</v>
      </c>
      <c r="B1515" s="2" t="s">
        <v>254</v>
      </c>
      <c r="C1515" s="2" t="s">
        <v>44</v>
      </c>
      <c r="D1515" s="2" t="s">
        <v>52</v>
      </c>
      <c r="E1515" s="2" t="str">
        <f t="shared" si="44"/>
        <v>Window Sun Protection_Institutional</v>
      </c>
      <c r="F1515" s="2" t="str">
        <f t="shared" si="45"/>
        <v>Window Film_RETAIL</v>
      </c>
    </row>
    <row r="1516" spans="1:6" x14ac:dyDescent="0.3">
      <c r="A1516" s="2" t="s">
        <v>371</v>
      </c>
      <c r="B1516" s="2" t="s">
        <v>255</v>
      </c>
      <c r="C1516" s="2" t="s">
        <v>44</v>
      </c>
      <c r="D1516" s="2" t="s">
        <v>56</v>
      </c>
      <c r="E1516" s="2" t="str">
        <f t="shared" si="44"/>
        <v>Window Sun Protection_Lodging/Hospitality</v>
      </c>
      <c r="F1516" s="2" t="str">
        <f t="shared" si="45"/>
        <v>Window Film_LODGING</v>
      </c>
    </row>
    <row r="1517" spans="1:6" x14ac:dyDescent="0.3">
      <c r="A1517" s="2" t="s">
        <v>371</v>
      </c>
      <c r="B1517" s="2" t="s">
        <v>191</v>
      </c>
      <c r="C1517" s="2" t="s">
        <v>44</v>
      </c>
      <c r="D1517" s="2" t="s">
        <v>39</v>
      </c>
      <c r="E1517" s="2" t="str">
        <f t="shared" si="44"/>
        <v>Window Sun Protection_Miscellaneous</v>
      </c>
      <c r="F1517" s="2" t="str">
        <f t="shared" si="45"/>
        <v>Window Film_OFFICE</v>
      </c>
    </row>
    <row r="1518" spans="1:6" x14ac:dyDescent="0.3">
      <c r="A1518" s="2" t="s">
        <v>371</v>
      </c>
      <c r="B1518" s="2" t="s">
        <v>256</v>
      </c>
      <c r="C1518" s="2" t="s">
        <v>44</v>
      </c>
      <c r="D1518" s="2" t="s">
        <v>52</v>
      </c>
      <c r="E1518" s="2" t="str">
        <f t="shared" si="44"/>
        <v>Window Sun Protection_Offices</v>
      </c>
      <c r="F1518" s="2" t="str">
        <f t="shared" si="45"/>
        <v>Window Film_RETAIL</v>
      </c>
    </row>
    <row r="1519" spans="1:6" x14ac:dyDescent="0.3">
      <c r="A1519" s="2" t="s">
        <v>371</v>
      </c>
      <c r="B1519" s="2" t="s">
        <v>257</v>
      </c>
      <c r="C1519" s="2" t="s">
        <v>44</v>
      </c>
      <c r="D1519" s="2" t="s">
        <v>52</v>
      </c>
      <c r="E1519" s="2" t="str">
        <f t="shared" si="44"/>
        <v>Window Sun Protection_Restaurants</v>
      </c>
      <c r="F1519" s="2" t="str">
        <f t="shared" si="45"/>
        <v>Window Film_RETAIL</v>
      </c>
    </row>
    <row r="1520" spans="1:6" x14ac:dyDescent="0.3">
      <c r="A1520" s="2" t="s">
        <v>371</v>
      </c>
      <c r="B1520" s="2" t="s">
        <v>258</v>
      </c>
      <c r="C1520" s="2" t="s">
        <v>44</v>
      </c>
      <c r="D1520" s="2" t="s">
        <v>52</v>
      </c>
      <c r="E1520" s="2" t="str">
        <f t="shared" si="44"/>
        <v>Window Sun Protection_Retail</v>
      </c>
      <c r="F1520" s="2" t="str">
        <f t="shared" si="45"/>
        <v>Window Film_RETAIL</v>
      </c>
    </row>
    <row r="1521" spans="1:6" x14ac:dyDescent="0.3">
      <c r="A1521" s="2" t="s">
        <v>371</v>
      </c>
      <c r="B1521" s="2" t="s">
        <v>259</v>
      </c>
      <c r="C1521" s="2" t="s">
        <v>44</v>
      </c>
      <c r="D1521" s="2" t="s">
        <v>52</v>
      </c>
      <c r="E1521" s="2" t="str">
        <f t="shared" si="44"/>
        <v>Window Sun Protection_Schools K-12</v>
      </c>
      <c r="F1521" s="2" t="str">
        <f t="shared" si="45"/>
        <v>Window Film_RETAIL</v>
      </c>
    </row>
    <row r="1522" spans="1:6" x14ac:dyDescent="0.3">
      <c r="A1522" s="2" t="s">
        <v>371</v>
      </c>
      <c r="B1522" s="2" t="s">
        <v>260</v>
      </c>
      <c r="C1522" s="2" t="s">
        <v>44</v>
      </c>
      <c r="D1522" s="2" t="s">
        <v>39</v>
      </c>
      <c r="E1522" s="2" t="str">
        <f t="shared" si="44"/>
        <v>Window Sun Protection_Warehouse</v>
      </c>
      <c r="F1522" s="2" t="str">
        <f t="shared" si="45"/>
        <v>Window Film_OFFICE</v>
      </c>
    </row>
    <row r="1523" spans="1:6" x14ac:dyDescent="0.3">
      <c r="A1523" s="2" t="s">
        <v>372</v>
      </c>
      <c r="B1523" s="2" t="s">
        <v>249</v>
      </c>
      <c r="C1523" s="2" t="s">
        <v>122</v>
      </c>
      <c r="D1523" s="2" t="s">
        <v>39</v>
      </c>
      <c r="E1523" s="2" t="str">
        <f t="shared" si="44"/>
        <v>Bi-Level Lighting Control (Interior)_Assembly</v>
      </c>
      <c r="F1523" s="2" t="str">
        <f t="shared" si="45"/>
        <v>Bi-Level Lighting Control_OFFICE</v>
      </c>
    </row>
    <row r="1524" spans="1:6" x14ac:dyDescent="0.3">
      <c r="A1524" s="2" t="s">
        <v>372</v>
      </c>
      <c r="B1524" s="2" t="s">
        <v>250</v>
      </c>
      <c r="C1524" s="2" t="s">
        <v>122</v>
      </c>
      <c r="D1524" s="2" t="s">
        <v>39</v>
      </c>
      <c r="E1524" s="2" t="str">
        <f t="shared" si="44"/>
        <v>Bi-Level Lighting Control (Interior)_College and University</v>
      </c>
      <c r="F1524" s="2" t="str">
        <f t="shared" si="45"/>
        <v>Bi-Level Lighting Control_OFFICE</v>
      </c>
    </row>
    <row r="1525" spans="1:6" x14ac:dyDescent="0.3">
      <c r="A1525" s="2" t="s">
        <v>372</v>
      </c>
      <c r="B1525" s="2" t="s">
        <v>251</v>
      </c>
      <c r="C1525" s="2" t="s">
        <v>122</v>
      </c>
      <c r="D1525" s="2" t="s">
        <v>52</v>
      </c>
      <c r="E1525" s="2" t="str">
        <f t="shared" si="44"/>
        <v>Bi-Level Lighting Control (Interior)_Grocery</v>
      </c>
      <c r="F1525" s="2" t="str">
        <f t="shared" si="45"/>
        <v>Bi-Level Lighting Control_RETAIL</v>
      </c>
    </row>
    <row r="1526" spans="1:6" x14ac:dyDescent="0.3">
      <c r="A1526" s="2" t="s">
        <v>372</v>
      </c>
      <c r="B1526" s="2" t="s">
        <v>252</v>
      </c>
      <c r="C1526" s="2" t="s">
        <v>122</v>
      </c>
      <c r="D1526" s="2" t="s">
        <v>39</v>
      </c>
      <c r="E1526" s="2" t="str">
        <f t="shared" si="44"/>
        <v>Bi-Level Lighting Control (Interior)_Healthcare</v>
      </c>
      <c r="F1526" s="2" t="str">
        <f t="shared" si="45"/>
        <v>Bi-Level Lighting Control_OFFICE</v>
      </c>
    </row>
    <row r="1527" spans="1:6" x14ac:dyDescent="0.3">
      <c r="A1527" s="2" t="s">
        <v>372</v>
      </c>
      <c r="B1527" s="2" t="s">
        <v>253</v>
      </c>
      <c r="C1527" s="2" t="s">
        <v>122</v>
      </c>
      <c r="D1527" s="2" t="s">
        <v>39</v>
      </c>
      <c r="E1527" s="2" t="str">
        <f t="shared" si="44"/>
        <v>Bi-Level Lighting Control (Interior)_Hospitals</v>
      </c>
      <c r="F1527" s="2" t="str">
        <f t="shared" si="45"/>
        <v>Bi-Level Lighting Control_OFFICE</v>
      </c>
    </row>
    <row r="1528" spans="1:6" x14ac:dyDescent="0.3">
      <c r="A1528" s="2" t="s">
        <v>372</v>
      </c>
      <c r="B1528" s="2" t="s">
        <v>254</v>
      </c>
      <c r="C1528" s="2" t="s">
        <v>122</v>
      </c>
      <c r="D1528" s="2" t="s">
        <v>39</v>
      </c>
      <c r="E1528" s="2" t="str">
        <f t="shared" si="44"/>
        <v>Bi-Level Lighting Control (Interior)_Institutional</v>
      </c>
      <c r="F1528" s="2" t="str">
        <f t="shared" si="45"/>
        <v>Bi-Level Lighting Control_OFFICE</v>
      </c>
    </row>
    <row r="1529" spans="1:6" x14ac:dyDescent="0.3">
      <c r="A1529" s="2" t="s">
        <v>372</v>
      </c>
      <c r="B1529" s="2" t="s">
        <v>255</v>
      </c>
      <c r="C1529" s="2" t="s">
        <v>122</v>
      </c>
      <c r="D1529" s="2" t="s">
        <v>52</v>
      </c>
      <c r="E1529" s="2" t="str">
        <f t="shared" si="44"/>
        <v>Bi-Level Lighting Control (Interior)_Lodging/Hospitality</v>
      </c>
      <c r="F1529" s="2" t="str">
        <f t="shared" si="45"/>
        <v>Bi-Level Lighting Control_RETAIL</v>
      </c>
    </row>
    <row r="1530" spans="1:6" x14ac:dyDescent="0.3">
      <c r="A1530" s="2" t="s">
        <v>372</v>
      </c>
      <c r="B1530" s="2" t="s">
        <v>191</v>
      </c>
      <c r="C1530" s="2" t="s">
        <v>122</v>
      </c>
      <c r="D1530" s="2" t="s">
        <v>39</v>
      </c>
      <c r="E1530" s="2" t="str">
        <f t="shared" si="44"/>
        <v>Bi-Level Lighting Control (Interior)_Miscellaneous</v>
      </c>
      <c r="F1530" s="2" t="str">
        <f t="shared" si="45"/>
        <v>Bi-Level Lighting Control_OFFICE</v>
      </c>
    </row>
    <row r="1531" spans="1:6" x14ac:dyDescent="0.3">
      <c r="A1531" s="2" t="s">
        <v>372</v>
      </c>
      <c r="B1531" s="2" t="s">
        <v>256</v>
      </c>
      <c r="C1531" s="2" t="s">
        <v>122</v>
      </c>
      <c r="D1531" s="2" t="s">
        <v>39</v>
      </c>
      <c r="E1531" s="2" t="str">
        <f t="shared" si="44"/>
        <v>Bi-Level Lighting Control (Interior)_Offices</v>
      </c>
      <c r="F1531" s="2" t="str">
        <f t="shared" si="45"/>
        <v>Bi-Level Lighting Control_OFFICE</v>
      </c>
    </row>
    <row r="1532" spans="1:6" x14ac:dyDescent="0.3">
      <c r="A1532" s="2" t="s">
        <v>372</v>
      </c>
      <c r="B1532" s="2" t="s">
        <v>257</v>
      </c>
      <c r="C1532" s="2" t="s">
        <v>122</v>
      </c>
      <c r="D1532" s="2" t="s">
        <v>52</v>
      </c>
      <c r="E1532" s="2" t="str">
        <f t="shared" si="44"/>
        <v>Bi-Level Lighting Control (Interior)_Restaurants</v>
      </c>
      <c r="F1532" s="2" t="str">
        <f t="shared" si="45"/>
        <v>Bi-Level Lighting Control_RETAIL</v>
      </c>
    </row>
    <row r="1533" spans="1:6" x14ac:dyDescent="0.3">
      <c r="A1533" s="2" t="s">
        <v>372</v>
      </c>
      <c r="B1533" s="2" t="s">
        <v>258</v>
      </c>
      <c r="C1533" s="2" t="s">
        <v>122</v>
      </c>
      <c r="D1533" s="2" t="s">
        <v>52</v>
      </c>
      <c r="E1533" s="2" t="str">
        <f t="shared" si="44"/>
        <v>Bi-Level Lighting Control (Interior)_Retail</v>
      </c>
      <c r="F1533" s="2" t="str">
        <f t="shared" si="45"/>
        <v>Bi-Level Lighting Control_RETAIL</v>
      </c>
    </row>
    <row r="1534" spans="1:6" x14ac:dyDescent="0.3">
      <c r="A1534" s="2" t="s">
        <v>372</v>
      </c>
      <c r="B1534" s="2" t="s">
        <v>259</v>
      </c>
      <c r="C1534" s="2" t="s">
        <v>122</v>
      </c>
      <c r="D1534" s="2" t="s">
        <v>39</v>
      </c>
      <c r="E1534" s="2" t="str">
        <f t="shared" si="44"/>
        <v>Bi-Level Lighting Control (Interior)_Schools K-12</v>
      </c>
      <c r="F1534" s="2" t="str">
        <f t="shared" si="45"/>
        <v>Bi-Level Lighting Control_OFFICE</v>
      </c>
    </row>
    <row r="1535" spans="1:6" x14ac:dyDescent="0.3">
      <c r="A1535" s="2" t="s">
        <v>372</v>
      </c>
      <c r="B1535" s="2" t="s">
        <v>260</v>
      </c>
      <c r="C1535" s="2" t="s">
        <v>122</v>
      </c>
      <c r="D1535" s="2" t="s">
        <v>39</v>
      </c>
      <c r="E1535" s="2" t="str">
        <f t="shared" si="44"/>
        <v>Bi-Level Lighting Control (Interior)_Warehouse</v>
      </c>
      <c r="F1535" s="2" t="str">
        <f t="shared" si="45"/>
        <v>Bi-Level Lighting Control_OFFICE</v>
      </c>
    </row>
    <row r="1536" spans="1:6" x14ac:dyDescent="0.3">
      <c r="A1536" s="2" t="s">
        <v>239</v>
      </c>
      <c r="B1536" s="2" t="s">
        <v>249</v>
      </c>
      <c r="C1536" s="2" t="s">
        <v>239</v>
      </c>
      <c r="D1536" s="2" t="s">
        <v>39</v>
      </c>
      <c r="E1536" s="2" t="str">
        <f t="shared" si="44"/>
        <v>Interior Lighting Controls_Assembly</v>
      </c>
      <c r="F1536" s="2" t="str">
        <f t="shared" si="45"/>
        <v>Interior Lighting Controls_OFFICE</v>
      </c>
    </row>
    <row r="1537" spans="1:6" x14ac:dyDescent="0.3">
      <c r="A1537" s="2" t="s">
        <v>239</v>
      </c>
      <c r="B1537" s="2" t="s">
        <v>250</v>
      </c>
      <c r="C1537" s="2" t="s">
        <v>239</v>
      </c>
      <c r="D1537" s="2" t="s">
        <v>39</v>
      </c>
      <c r="E1537" s="2" t="str">
        <f t="shared" si="44"/>
        <v>Interior Lighting Controls_College and University</v>
      </c>
      <c r="F1537" s="2" t="str">
        <f t="shared" si="45"/>
        <v>Interior Lighting Controls_OFFICE</v>
      </c>
    </row>
    <row r="1538" spans="1:6" x14ac:dyDescent="0.3">
      <c r="A1538" s="2" t="s">
        <v>239</v>
      </c>
      <c r="B1538" s="2" t="s">
        <v>251</v>
      </c>
      <c r="C1538" s="2" t="s">
        <v>239</v>
      </c>
      <c r="D1538" s="2" t="s">
        <v>39</v>
      </c>
      <c r="E1538" s="2" t="str">
        <f t="shared" si="44"/>
        <v>Interior Lighting Controls_Grocery</v>
      </c>
      <c r="F1538" s="2" t="str">
        <f t="shared" si="45"/>
        <v>Interior Lighting Controls_OFFICE</v>
      </c>
    </row>
    <row r="1539" spans="1:6" x14ac:dyDescent="0.3">
      <c r="A1539" s="2" t="s">
        <v>239</v>
      </c>
      <c r="B1539" s="2" t="s">
        <v>252</v>
      </c>
      <c r="C1539" s="2" t="s">
        <v>239</v>
      </c>
      <c r="D1539" s="2" t="s">
        <v>39</v>
      </c>
      <c r="E1539" s="2" t="str">
        <f t="shared" si="44"/>
        <v>Interior Lighting Controls_Healthcare</v>
      </c>
      <c r="F1539" s="2" t="str">
        <f t="shared" si="45"/>
        <v>Interior Lighting Controls_OFFICE</v>
      </c>
    </row>
    <row r="1540" spans="1:6" x14ac:dyDescent="0.3">
      <c r="A1540" s="2" t="s">
        <v>239</v>
      </c>
      <c r="B1540" s="2" t="s">
        <v>253</v>
      </c>
      <c r="C1540" s="2" t="s">
        <v>239</v>
      </c>
      <c r="D1540" s="2" t="s">
        <v>39</v>
      </c>
      <c r="E1540" s="2" t="str">
        <f t="shared" si="44"/>
        <v>Interior Lighting Controls_Hospitals</v>
      </c>
      <c r="F1540" s="2" t="str">
        <f t="shared" si="45"/>
        <v>Interior Lighting Controls_OFFICE</v>
      </c>
    </row>
    <row r="1541" spans="1:6" x14ac:dyDescent="0.3">
      <c r="A1541" s="2" t="s">
        <v>239</v>
      </c>
      <c r="B1541" s="2" t="s">
        <v>254</v>
      </c>
      <c r="C1541" s="2" t="s">
        <v>239</v>
      </c>
      <c r="D1541" s="2" t="s">
        <v>39</v>
      </c>
      <c r="E1541" s="2" t="str">
        <f t="shared" ref="E1541:E1604" si="46">A1541&amp;"_"&amp;B1541</f>
        <v>Interior Lighting Controls_Institutional</v>
      </c>
      <c r="F1541" s="2" t="str">
        <f t="shared" ref="F1541:F1604" si="47">C1541&amp;"_"&amp;D1541</f>
        <v>Interior Lighting Controls_OFFICE</v>
      </c>
    </row>
    <row r="1542" spans="1:6" x14ac:dyDescent="0.3">
      <c r="A1542" s="2" t="s">
        <v>239</v>
      </c>
      <c r="B1542" s="2" t="s">
        <v>255</v>
      </c>
      <c r="C1542" s="2" t="s">
        <v>239</v>
      </c>
      <c r="D1542" s="2" t="s">
        <v>39</v>
      </c>
      <c r="E1542" s="2" t="str">
        <f t="shared" si="46"/>
        <v>Interior Lighting Controls_Lodging/Hospitality</v>
      </c>
      <c r="F1542" s="2" t="str">
        <f t="shared" si="47"/>
        <v>Interior Lighting Controls_OFFICE</v>
      </c>
    </row>
    <row r="1543" spans="1:6" x14ac:dyDescent="0.3">
      <c r="A1543" s="2" t="s">
        <v>239</v>
      </c>
      <c r="B1543" s="2" t="s">
        <v>191</v>
      </c>
      <c r="C1543" s="2" t="s">
        <v>239</v>
      </c>
      <c r="D1543" s="2" t="s">
        <v>39</v>
      </c>
      <c r="E1543" s="2" t="str">
        <f t="shared" si="46"/>
        <v>Interior Lighting Controls_Miscellaneous</v>
      </c>
      <c r="F1543" s="2" t="str">
        <f t="shared" si="47"/>
        <v>Interior Lighting Controls_OFFICE</v>
      </c>
    </row>
    <row r="1544" spans="1:6" x14ac:dyDescent="0.3">
      <c r="A1544" s="2" t="s">
        <v>239</v>
      </c>
      <c r="B1544" s="2" t="s">
        <v>256</v>
      </c>
      <c r="C1544" s="2" t="s">
        <v>239</v>
      </c>
      <c r="D1544" s="2" t="s">
        <v>39</v>
      </c>
      <c r="E1544" s="2" t="str">
        <f t="shared" si="46"/>
        <v>Interior Lighting Controls_Offices</v>
      </c>
      <c r="F1544" s="2" t="str">
        <f t="shared" si="47"/>
        <v>Interior Lighting Controls_OFFICE</v>
      </c>
    </row>
    <row r="1545" spans="1:6" x14ac:dyDescent="0.3">
      <c r="A1545" s="2" t="s">
        <v>239</v>
      </c>
      <c r="B1545" s="2" t="s">
        <v>257</v>
      </c>
      <c r="C1545" s="2" t="s">
        <v>239</v>
      </c>
      <c r="D1545" s="2" t="s">
        <v>39</v>
      </c>
      <c r="E1545" s="2" t="str">
        <f t="shared" si="46"/>
        <v>Interior Lighting Controls_Restaurants</v>
      </c>
      <c r="F1545" s="2" t="str">
        <f t="shared" si="47"/>
        <v>Interior Lighting Controls_OFFICE</v>
      </c>
    </row>
    <row r="1546" spans="1:6" x14ac:dyDescent="0.3">
      <c r="A1546" s="2" t="s">
        <v>239</v>
      </c>
      <c r="B1546" s="2" t="s">
        <v>258</v>
      </c>
      <c r="C1546" s="2" t="s">
        <v>239</v>
      </c>
      <c r="D1546" s="2" t="s">
        <v>39</v>
      </c>
      <c r="E1546" s="2" t="str">
        <f t="shared" si="46"/>
        <v>Interior Lighting Controls_Retail</v>
      </c>
      <c r="F1546" s="2" t="str">
        <f t="shared" si="47"/>
        <v>Interior Lighting Controls_OFFICE</v>
      </c>
    </row>
    <row r="1547" spans="1:6" x14ac:dyDescent="0.3">
      <c r="A1547" s="2" t="s">
        <v>239</v>
      </c>
      <c r="B1547" s="2" t="s">
        <v>259</v>
      </c>
      <c r="C1547" s="2" t="s">
        <v>239</v>
      </c>
      <c r="D1547" s="2" t="s">
        <v>39</v>
      </c>
      <c r="E1547" s="2" t="str">
        <f t="shared" si="46"/>
        <v>Interior Lighting Controls_Schools K-12</v>
      </c>
      <c r="F1547" s="2" t="str">
        <f t="shared" si="47"/>
        <v>Interior Lighting Controls_OFFICE</v>
      </c>
    </row>
    <row r="1548" spans="1:6" x14ac:dyDescent="0.3">
      <c r="A1548" s="2" t="s">
        <v>239</v>
      </c>
      <c r="B1548" s="2" t="s">
        <v>260</v>
      </c>
      <c r="C1548" s="2" t="s">
        <v>239</v>
      </c>
      <c r="D1548" s="2" t="s">
        <v>39</v>
      </c>
      <c r="E1548" s="2" t="str">
        <f t="shared" si="46"/>
        <v>Interior Lighting Controls_Warehouse</v>
      </c>
      <c r="F1548" s="2" t="str">
        <f t="shared" si="47"/>
        <v>Interior Lighting Controls_OFFICE</v>
      </c>
    </row>
    <row r="1549" spans="1:6" x14ac:dyDescent="0.3">
      <c r="A1549" s="2" t="s">
        <v>373</v>
      </c>
      <c r="B1549" s="2" t="s">
        <v>249</v>
      </c>
      <c r="C1549" s="2" t="s">
        <v>85</v>
      </c>
      <c r="D1549" s="2" t="s">
        <v>72</v>
      </c>
      <c r="E1549" s="2" t="str">
        <f t="shared" si="46"/>
        <v>Efficient Motor Belts_Assembly</v>
      </c>
      <c r="F1549" s="2" t="str">
        <f t="shared" si="47"/>
        <v>ECM Case Motors_GROCERY</v>
      </c>
    </row>
    <row r="1550" spans="1:6" x14ac:dyDescent="0.3">
      <c r="A1550" s="2" t="s">
        <v>373</v>
      </c>
      <c r="B1550" s="2" t="s">
        <v>250</v>
      </c>
      <c r="C1550" s="2" t="s">
        <v>85</v>
      </c>
      <c r="D1550" s="2" t="s">
        <v>144</v>
      </c>
      <c r="E1550" s="2" t="str">
        <f t="shared" si="46"/>
        <v>Efficient Motor Belts_College and University</v>
      </c>
      <c r="F1550" s="2" t="str">
        <f t="shared" si="47"/>
        <v>ECM Case Motors_RESTAURANT</v>
      </c>
    </row>
    <row r="1551" spans="1:6" x14ac:dyDescent="0.3">
      <c r="A1551" s="2" t="s">
        <v>373</v>
      </c>
      <c r="B1551" s="2" t="s">
        <v>251</v>
      </c>
      <c r="C1551" s="2" t="s">
        <v>85</v>
      </c>
      <c r="D1551" s="2" t="s">
        <v>72</v>
      </c>
      <c r="E1551" s="2" t="str">
        <f t="shared" si="46"/>
        <v>Efficient Motor Belts_Grocery</v>
      </c>
      <c r="F1551" s="2" t="str">
        <f t="shared" si="47"/>
        <v>ECM Case Motors_GROCERY</v>
      </c>
    </row>
    <row r="1552" spans="1:6" x14ac:dyDescent="0.3">
      <c r="A1552" s="2" t="s">
        <v>373</v>
      </c>
      <c r="B1552" s="2" t="s">
        <v>252</v>
      </c>
      <c r="C1552" s="2" t="s">
        <v>85</v>
      </c>
      <c r="D1552" s="2" t="s">
        <v>144</v>
      </c>
      <c r="E1552" s="2" t="str">
        <f t="shared" si="46"/>
        <v>Efficient Motor Belts_Healthcare</v>
      </c>
      <c r="F1552" s="2" t="str">
        <f t="shared" si="47"/>
        <v>ECM Case Motors_RESTAURANT</v>
      </c>
    </row>
    <row r="1553" spans="1:6" x14ac:dyDescent="0.3">
      <c r="A1553" s="2" t="s">
        <v>373</v>
      </c>
      <c r="B1553" s="2" t="s">
        <v>253</v>
      </c>
      <c r="C1553" s="2" t="s">
        <v>85</v>
      </c>
      <c r="D1553" s="2" t="s">
        <v>144</v>
      </c>
      <c r="E1553" s="2" t="str">
        <f t="shared" si="46"/>
        <v>Efficient Motor Belts_Hospitals</v>
      </c>
      <c r="F1553" s="2" t="str">
        <f t="shared" si="47"/>
        <v>ECM Case Motors_RESTAURANT</v>
      </c>
    </row>
    <row r="1554" spans="1:6" x14ac:dyDescent="0.3">
      <c r="A1554" s="2" t="s">
        <v>373</v>
      </c>
      <c r="B1554" s="2" t="s">
        <v>254</v>
      </c>
      <c r="C1554" s="2" t="s">
        <v>85</v>
      </c>
      <c r="D1554" s="2" t="s">
        <v>72</v>
      </c>
      <c r="E1554" s="2" t="str">
        <f t="shared" si="46"/>
        <v>Efficient Motor Belts_Institutional</v>
      </c>
      <c r="F1554" s="2" t="str">
        <f t="shared" si="47"/>
        <v>ECM Case Motors_GROCERY</v>
      </c>
    </row>
    <row r="1555" spans="1:6" x14ac:dyDescent="0.3">
      <c r="A1555" s="2" t="s">
        <v>373</v>
      </c>
      <c r="B1555" s="2" t="s">
        <v>255</v>
      </c>
      <c r="C1555" s="2" t="s">
        <v>85</v>
      </c>
      <c r="D1555" s="2" t="s">
        <v>144</v>
      </c>
      <c r="E1555" s="2" t="str">
        <f t="shared" si="46"/>
        <v>Efficient Motor Belts_Lodging/Hospitality</v>
      </c>
      <c r="F1555" s="2" t="str">
        <f t="shared" si="47"/>
        <v>ECM Case Motors_RESTAURANT</v>
      </c>
    </row>
    <row r="1556" spans="1:6" x14ac:dyDescent="0.3">
      <c r="A1556" s="2" t="s">
        <v>373</v>
      </c>
      <c r="B1556" s="2" t="s">
        <v>191</v>
      </c>
      <c r="C1556" s="2" t="s">
        <v>85</v>
      </c>
      <c r="D1556" s="2" t="s">
        <v>72</v>
      </c>
      <c r="E1556" s="2" t="str">
        <f t="shared" si="46"/>
        <v>Efficient Motor Belts_Miscellaneous</v>
      </c>
      <c r="F1556" s="2" t="str">
        <f t="shared" si="47"/>
        <v>ECM Case Motors_GROCERY</v>
      </c>
    </row>
    <row r="1557" spans="1:6" x14ac:dyDescent="0.3">
      <c r="A1557" s="2" t="s">
        <v>373</v>
      </c>
      <c r="B1557" s="2" t="s">
        <v>256</v>
      </c>
      <c r="C1557" s="2" t="s">
        <v>85</v>
      </c>
      <c r="D1557" s="2" t="s">
        <v>72</v>
      </c>
      <c r="E1557" s="2" t="str">
        <f t="shared" si="46"/>
        <v>Efficient Motor Belts_Offices</v>
      </c>
      <c r="F1557" s="2" t="str">
        <f t="shared" si="47"/>
        <v>ECM Case Motors_GROCERY</v>
      </c>
    </row>
    <row r="1558" spans="1:6" x14ac:dyDescent="0.3">
      <c r="A1558" s="2" t="s">
        <v>373</v>
      </c>
      <c r="B1558" s="2" t="s">
        <v>257</v>
      </c>
      <c r="C1558" s="2" t="s">
        <v>85</v>
      </c>
      <c r="D1558" s="2" t="s">
        <v>144</v>
      </c>
      <c r="E1558" s="2" t="str">
        <f t="shared" si="46"/>
        <v>Efficient Motor Belts_Restaurants</v>
      </c>
      <c r="F1558" s="2" t="str">
        <f t="shared" si="47"/>
        <v>ECM Case Motors_RESTAURANT</v>
      </c>
    </row>
    <row r="1559" spans="1:6" x14ac:dyDescent="0.3">
      <c r="A1559" s="2" t="s">
        <v>373</v>
      </c>
      <c r="B1559" s="2" t="s">
        <v>258</v>
      </c>
      <c r="C1559" s="2" t="s">
        <v>85</v>
      </c>
      <c r="D1559" s="2" t="s">
        <v>72</v>
      </c>
      <c r="E1559" s="2" t="str">
        <f t="shared" si="46"/>
        <v>Efficient Motor Belts_Retail</v>
      </c>
      <c r="F1559" s="2" t="str">
        <f t="shared" si="47"/>
        <v>ECM Case Motors_GROCERY</v>
      </c>
    </row>
    <row r="1560" spans="1:6" x14ac:dyDescent="0.3">
      <c r="A1560" s="2" t="s">
        <v>373</v>
      </c>
      <c r="B1560" s="2" t="s">
        <v>259</v>
      </c>
      <c r="C1560" s="2" t="s">
        <v>85</v>
      </c>
      <c r="D1560" s="2" t="s">
        <v>144</v>
      </c>
      <c r="E1560" s="2" t="str">
        <f t="shared" si="46"/>
        <v>Efficient Motor Belts_Schools K-12</v>
      </c>
      <c r="F1560" s="2" t="str">
        <f t="shared" si="47"/>
        <v>ECM Case Motors_RESTAURANT</v>
      </c>
    </row>
    <row r="1561" spans="1:6" x14ac:dyDescent="0.3">
      <c r="A1561" s="2" t="s">
        <v>373</v>
      </c>
      <c r="B1561" s="2" t="s">
        <v>260</v>
      </c>
      <c r="C1561" s="2" t="s">
        <v>85</v>
      </c>
      <c r="D1561" s="2" t="s">
        <v>72</v>
      </c>
      <c r="E1561" s="2" t="str">
        <f t="shared" si="46"/>
        <v>Efficient Motor Belts_Warehouse</v>
      </c>
      <c r="F1561" s="2" t="str">
        <f t="shared" si="47"/>
        <v>ECM Case Motors_GROCERY</v>
      </c>
    </row>
    <row r="1562" spans="1:6" x14ac:dyDescent="0.3">
      <c r="A1562" s="2" t="s">
        <v>374</v>
      </c>
      <c r="B1562" s="2" t="s">
        <v>249</v>
      </c>
      <c r="C1562" s="2" t="s">
        <v>215</v>
      </c>
      <c r="D1562" s="2" t="s">
        <v>56</v>
      </c>
      <c r="E1562" s="2" t="str">
        <f t="shared" si="46"/>
        <v>Engine Block Timer_Assembly</v>
      </c>
      <c r="F1562" s="2" t="str">
        <f t="shared" si="47"/>
        <v>Timer for recirculation pump_LODGING</v>
      </c>
    </row>
    <row r="1563" spans="1:6" x14ac:dyDescent="0.3">
      <c r="A1563" s="2" t="s">
        <v>374</v>
      </c>
      <c r="B1563" s="2" t="s">
        <v>250</v>
      </c>
      <c r="C1563" s="2" t="s">
        <v>215</v>
      </c>
      <c r="D1563" s="2" t="s">
        <v>102</v>
      </c>
      <c r="E1563" s="2" t="str">
        <f t="shared" si="46"/>
        <v>Engine Block Timer_College and University</v>
      </c>
      <c r="F1563" s="2" t="str">
        <f t="shared" si="47"/>
        <v>Timer for recirculation pump_HOSPITAL</v>
      </c>
    </row>
    <row r="1564" spans="1:6" x14ac:dyDescent="0.3">
      <c r="A1564" s="2" t="s">
        <v>374</v>
      </c>
      <c r="B1564" s="2" t="s">
        <v>251</v>
      </c>
      <c r="C1564" s="2" t="s">
        <v>215</v>
      </c>
      <c r="D1564" s="2" t="s">
        <v>56</v>
      </c>
      <c r="E1564" s="2" t="str">
        <f t="shared" si="46"/>
        <v>Engine Block Timer_Grocery</v>
      </c>
      <c r="F1564" s="2" t="str">
        <f t="shared" si="47"/>
        <v>Timer for recirculation pump_LODGING</v>
      </c>
    </row>
    <row r="1565" spans="1:6" x14ac:dyDescent="0.3">
      <c r="A1565" s="2" t="s">
        <v>374</v>
      </c>
      <c r="B1565" s="2" t="s">
        <v>252</v>
      </c>
      <c r="C1565" s="2" t="s">
        <v>215</v>
      </c>
      <c r="D1565" s="2" t="s">
        <v>56</v>
      </c>
      <c r="E1565" s="2" t="str">
        <f t="shared" si="46"/>
        <v>Engine Block Timer_Healthcare</v>
      </c>
      <c r="F1565" s="2" t="str">
        <f t="shared" si="47"/>
        <v>Timer for recirculation pump_LODGING</v>
      </c>
    </row>
    <row r="1566" spans="1:6" x14ac:dyDescent="0.3">
      <c r="A1566" s="2" t="s">
        <v>374</v>
      </c>
      <c r="B1566" s="2" t="s">
        <v>253</v>
      </c>
      <c r="C1566" s="2" t="s">
        <v>215</v>
      </c>
      <c r="D1566" s="2" t="s">
        <v>102</v>
      </c>
      <c r="E1566" s="2" t="str">
        <f t="shared" si="46"/>
        <v>Engine Block Timer_Hospitals</v>
      </c>
      <c r="F1566" s="2" t="str">
        <f t="shared" si="47"/>
        <v>Timer for recirculation pump_HOSPITAL</v>
      </c>
    </row>
    <row r="1567" spans="1:6" x14ac:dyDescent="0.3">
      <c r="A1567" s="2" t="s">
        <v>374</v>
      </c>
      <c r="B1567" s="2" t="s">
        <v>254</v>
      </c>
      <c r="C1567" s="2" t="s">
        <v>215</v>
      </c>
      <c r="D1567" s="2" t="s">
        <v>39</v>
      </c>
      <c r="E1567" s="2" t="str">
        <f t="shared" si="46"/>
        <v>Engine Block Timer_Institutional</v>
      </c>
      <c r="F1567" s="2" t="str">
        <f t="shared" si="47"/>
        <v>Timer for recirculation pump_OFFICE</v>
      </c>
    </row>
    <row r="1568" spans="1:6" x14ac:dyDescent="0.3">
      <c r="A1568" s="2" t="s">
        <v>374</v>
      </c>
      <c r="B1568" s="2" t="s">
        <v>255</v>
      </c>
      <c r="C1568" s="2" t="s">
        <v>215</v>
      </c>
      <c r="D1568" s="2" t="s">
        <v>56</v>
      </c>
      <c r="E1568" s="2" t="str">
        <f t="shared" si="46"/>
        <v>Engine Block Timer_Lodging/Hospitality</v>
      </c>
      <c r="F1568" s="2" t="str">
        <f t="shared" si="47"/>
        <v>Timer for recirculation pump_LODGING</v>
      </c>
    </row>
    <row r="1569" spans="1:6" x14ac:dyDescent="0.3">
      <c r="A1569" s="2" t="s">
        <v>374</v>
      </c>
      <c r="B1569" s="2" t="s">
        <v>191</v>
      </c>
      <c r="C1569" s="2" t="s">
        <v>215</v>
      </c>
      <c r="D1569" s="2" t="s">
        <v>39</v>
      </c>
      <c r="E1569" s="2" t="str">
        <f t="shared" si="46"/>
        <v>Engine Block Timer_Miscellaneous</v>
      </c>
      <c r="F1569" s="2" t="str">
        <f t="shared" si="47"/>
        <v>Timer for recirculation pump_OFFICE</v>
      </c>
    </row>
    <row r="1570" spans="1:6" x14ac:dyDescent="0.3">
      <c r="A1570" s="2" t="s">
        <v>374</v>
      </c>
      <c r="B1570" s="2" t="s">
        <v>256</v>
      </c>
      <c r="C1570" s="2" t="s">
        <v>215</v>
      </c>
      <c r="D1570" s="2" t="s">
        <v>39</v>
      </c>
      <c r="E1570" s="2" t="str">
        <f t="shared" si="46"/>
        <v>Engine Block Timer_Offices</v>
      </c>
      <c r="F1570" s="2" t="str">
        <f t="shared" si="47"/>
        <v>Timer for recirculation pump_OFFICE</v>
      </c>
    </row>
    <row r="1571" spans="1:6" x14ac:dyDescent="0.3">
      <c r="A1571" s="2" t="s">
        <v>374</v>
      </c>
      <c r="B1571" s="2" t="s">
        <v>257</v>
      </c>
      <c r="C1571" s="2" t="s">
        <v>215</v>
      </c>
      <c r="D1571" s="2" t="s">
        <v>39</v>
      </c>
      <c r="E1571" s="2" t="str">
        <f t="shared" si="46"/>
        <v>Engine Block Timer_Restaurants</v>
      </c>
      <c r="F1571" s="2" t="str">
        <f t="shared" si="47"/>
        <v>Timer for recirculation pump_OFFICE</v>
      </c>
    </row>
    <row r="1572" spans="1:6" x14ac:dyDescent="0.3">
      <c r="A1572" s="2" t="s">
        <v>374</v>
      </c>
      <c r="B1572" s="2" t="s">
        <v>258</v>
      </c>
      <c r="C1572" s="2" t="s">
        <v>215</v>
      </c>
      <c r="D1572" s="2" t="s">
        <v>39</v>
      </c>
      <c r="E1572" s="2" t="str">
        <f t="shared" si="46"/>
        <v>Engine Block Timer_Retail</v>
      </c>
      <c r="F1572" s="2" t="str">
        <f t="shared" si="47"/>
        <v>Timer for recirculation pump_OFFICE</v>
      </c>
    </row>
    <row r="1573" spans="1:6" x14ac:dyDescent="0.3">
      <c r="A1573" s="2" t="s">
        <v>374</v>
      </c>
      <c r="B1573" s="2" t="s">
        <v>259</v>
      </c>
      <c r="C1573" s="2" t="s">
        <v>215</v>
      </c>
      <c r="D1573" s="2" t="s">
        <v>39</v>
      </c>
      <c r="E1573" s="2" t="str">
        <f t="shared" si="46"/>
        <v>Engine Block Timer_Schools K-12</v>
      </c>
      <c r="F1573" s="2" t="str">
        <f t="shared" si="47"/>
        <v>Timer for recirculation pump_OFFICE</v>
      </c>
    </row>
    <row r="1574" spans="1:6" x14ac:dyDescent="0.3">
      <c r="A1574" s="2" t="s">
        <v>374</v>
      </c>
      <c r="B1574" s="2" t="s">
        <v>260</v>
      </c>
      <c r="C1574" s="2" t="s">
        <v>215</v>
      </c>
      <c r="D1574" s="2" t="s">
        <v>39</v>
      </c>
      <c r="E1574" s="2" t="str">
        <f t="shared" si="46"/>
        <v>Engine Block Timer_Warehouse</v>
      </c>
      <c r="F1574" s="2" t="str">
        <f t="shared" si="47"/>
        <v>Timer for recirculation pump_OFFICE</v>
      </c>
    </row>
    <row r="1575" spans="1:6" x14ac:dyDescent="0.3">
      <c r="A1575" s="2" t="s">
        <v>375</v>
      </c>
      <c r="B1575" s="2" t="s">
        <v>249</v>
      </c>
      <c r="C1575" s="2" t="s">
        <v>91</v>
      </c>
      <c r="D1575" s="2" t="s">
        <v>72</v>
      </c>
      <c r="E1575" s="2" t="str">
        <f t="shared" si="46"/>
        <v>Regenerative Drive Elevator Motor_Assembly</v>
      </c>
      <c r="F1575" s="2" t="str">
        <f t="shared" si="47"/>
        <v>Evaporator Fan ECMotor Controller on Walk-ins_GROCERY</v>
      </c>
    </row>
    <row r="1576" spans="1:6" x14ac:dyDescent="0.3">
      <c r="A1576" s="2" t="s">
        <v>375</v>
      </c>
      <c r="B1576" s="2" t="s">
        <v>250</v>
      </c>
      <c r="C1576" s="2" t="s">
        <v>91</v>
      </c>
      <c r="D1576" s="2" t="s">
        <v>144</v>
      </c>
      <c r="E1576" s="2" t="str">
        <f t="shared" si="46"/>
        <v>Regenerative Drive Elevator Motor_College and University</v>
      </c>
      <c r="F1576" s="2" t="str">
        <f t="shared" si="47"/>
        <v>Evaporator Fan ECMotor Controller on Walk-ins_RESTAURANT</v>
      </c>
    </row>
    <row r="1577" spans="1:6" x14ac:dyDescent="0.3">
      <c r="A1577" s="2" t="s">
        <v>375</v>
      </c>
      <c r="B1577" s="2" t="s">
        <v>251</v>
      </c>
      <c r="C1577" s="2" t="s">
        <v>91</v>
      </c>
      <c r="D1577" s="2" t="s">
        <v>72</v>
      </c>
      <c r="E1577" s="2" t="str">
        <f t="shared" si="46"/>
        <v>Regenerative Drive Elevator Motor_Grocery</v>
      </c>
      <c r="F1577" s="2" t="str">
        <f t="shared" si="47"/>
        <v>Evaporator Fan ECMotor Controller on Walk-ins_GROCERY</v>
      </c>
    </row>
    <row r="1578" spans="1:6" x14ac:dyDescent="0.3">
      <c r="A1578" s="2" t="s">
        <v>375</v>
      </c>
      <c r="B1578" s="2" t="s">
        <v>252</v>
      </c>
      <c r="C1578" s="2" t="s">
        <v>91</v>
      </c>
      <c r="D1578" s="2" t="s">
        <v>144</v>
      </c>
      <c r="E1578" s="2" t="str">
        <f t="shared" si="46"/>
        <v>Regenerative Drive Elevator Motor_Healthcare</v>
      </c>
      <c r="F1578" s="2" t="str">
        <f t="shared" si="47"/>
        <v>Evaporator Fan ECMotor Controller on Walk-ins_RESTAURANT</v>
      </c>
    </row>
    <row r="1579" spans="1:6" x14ac:dyDescent="0.3">
      <c r="A1579" s="2" t="s">
        <v>375</v>
      </c>
      <c r="B1579" s="2" t="s">
        <v>253</v>
      </c>
      <c r="C1579" s="2" t="s">
        <v>91</v>
      </c>
      <c r="D1579" s="2" t="s">
        <v>144</v>
      </c>
      <c r="E1579" s="2" t="str">
        <f t="shared" si="46"/>
        <v>Regenerative Drive Elevator Motor_Hospitals</v>
      </c>
      <c r="F1579" s="2" t="str">
        <f t="shared" si="47"/>
        <v>Evaporator Fan ECMotor Controller on Walk-ins_RESTAURANT</v>
      </c>
    </row>
    <row r="1580" spans="1:6" x14ac:dyDescent="0.3">
      <c r="A1580" s="2" t="s">
        <v>375</v>
      </c>
      <c r="B1580" s="2" t="s">
        <v>254</v>
      </c>
      <c r="C1580" s="2" t="s">
        <v>91</v>
      </c>
      <c r="D1580" s="2" t="s">
        <v>72</v>
      </c>
      <c r="E1580" s="2" t="str">
        <f t="shared" si="46"/>
        <v>Regenerative Drive Elevator Motor_Institutional</v>
      </c>
      <c r="F1580" s="2" t="str">
        <f t="shared" si="47"/>
        <v>Evaporator Fan ECMotor Controller on Walk-ins_GROCERY</v>
      </c>
    </row>
    <row r="1581" spans="1:6" x14ac:dyDescent="0.3">
      <c r="A1581" s="2" t="s">
        <v>375</v>
      </c>
      <c r="B1581" s="2" t="s">
        <v>255</v>
      </c>
      <c r="C1581" s="2" t="s">
        <v>91</v>
      </c>
      <c r="D1581" s="2" t="s">
        <v>144</v>
      </c>
      <c r="E1581" s="2" t="str">
        <f t="shared" si="46"/>
        <v>Regenerative Drive Elevator Motor_Lodging/Hospitality</v>
      </c>
      <c r="F1581" s="2" t="str">
        <f t="shared" si="47"/>
        <v>Evaporator Fan ECMotor Controller on Walk-ins_RESTAURANT</v>
      </c>
    </row>
    <row r="1582" spans="1:6" x14ac:dyDescent="0.3">
      <c r="A1582" s="2" t="s">
        <v>375</v>
      </c>
      <c r="B1582" s="2" t="s">
        <v>191</v>
      </c>
      <c r="C1582" s="2" t="s">
        <v>91</v>
      </c>
      <c r="D1582" s="2" t="s">
        <v>72</v>
      </c>
      <c r="E1582" s="2" t="str">
        <f t="shared" si="46"/>
        <v>Regenerative Drive Elevator Motor_Miscellaneous</v>
      </c>
      <c r="F1582" s="2" t="str">
        <f t="shared" si="47"/>
        <v>Evaporator Fan ECMotor Controller on Walk-ins_GROCERY</v>
      </c>
    </row>
    <row r="1583" spans="1:6" x14ac:dyDescent="0.3">
      <c r="A1583" s="2" t="s">
        <v>375</v>
      </c>
      <c r="B1583" s="2" t="s">
        <v>256</v>
      </c>
      <c r="C1583" s="2" t="s">
        <v>91</v>
      </c>
      <c r="D1583" s="2" t="s">
        <v>72</v>
      </c>
      <c r="E1583" s="2" t="str">
        <f t="shared" si="46"/>
        <v>Regenerative Drive Elevator Motor_Offices</v>
      </c>
      <c r="F1583" s="2" t="str">
        <f t="shared" si="47"/>
        <v>Evaporator Fan ECMotor Controller on Walk-ins_GROCERY</v>
      </c>
    </row>
    <row r="1584" spans="1:6" x14ac:dyDescent="0.3">
      <c r="A1584" s="2" t="s">
        <v>375</v>
      </c>
      <c r="B1584" s="2" t="s">
        <v>257</v>
      </c>
      <c r="C1584" s="2" t="s">
        <v>91</v>
      </c>
      <c r="D1584" s="2" t="s">
        <v>144</v>
      </c>
      <c r="E1584" s="2" t="str">
        <f t="shared" si="46"/>
        <v>Regenerative Drive Elevator Motor_Restaurants</v>
      </c>
      <c r="F1584" s="2" t="str">
        <f t="shared" si="47"/>
        <v>Evaporator Fan ECMotor Controller on Walk-ins_RESTAURANT</v>
      </c>
    </row>
    <row r="1585" spans="1:6" x14ac:dyDescent="0.3">
      <c r="A1585" s="2" t="s">
        <v>375</v>
      </c>
      <c r="B1585" s="2" t="s">
        <v>258</v>
      </c>
      <c r="C1585" s="2" t="s">
        <v>91</v>
      </c>
      <c r="D1585" s="2" t="s">
        <v>72</v>
      </c>
      <c r="E1585" s="2" t="str">
        <f t="shared" si="46"/>
        <v>Regenerative Drive Elevator Motor_Retail</v>
      </c>
      <c r="F1585" s="2" t="str">
        <f t="shared" si="47"/>
        <v>Evaporator Fan ECMotor Controller on Walk-ins_GROCERY</v>
      </c>
    </row>
    <row r="1586" spans="1:6" x14ac:dyDescent="0.3">
      <c r="A1586" s="2" t="s">
        <v>375</v>
      </c>
      <c r="B1586" s="2" t="s">
        <v>259</v>
      </c>
      <c r="C1586" s="2" t="s">
        <v>91</v>
      </c>
      <c r="D1586" s="2" t="s">
        <v>144</v>
      </c>
      <c r="E1586" s="2" t="str">
        <f t="shared" si="46"/>
        <v>Regenerative Drive Elevator Motor_Schools K-12</v>
      </c>
      <c r="F1586" s="2" t="str">
        <f t="shared" si="47"/>
        <v>Evaporator Fan ECMotor Controller on Walk-ins_RESTAURANT</v>
      </c>
    </row>
    <row r="1587" spans="1:6" x14ac:dyDescent="0.3">
      <c r="A1587" s="2" t="s">
        <v>375</v>
      </c>
      <c r="B1587" s="2" t="s">
        <v>260</v>
      </c>
      <c r="C1587" s="2" t="s">
        <v>91</v>
      </c>
      <c r="D1587" s="2" t="s">
        <v>72</v>
      </c>
      <c r="E1587" s="2" t="str">
        <f t="shared" si="46"/>
        <v>Regenerative Drive Elevator Motor_Warehouse</v>
      </c>
      <c r="F1587" s="2" t="str">
        <f t="shared" si="47"/>
        <v>Evaporator Fan ECMotor Controller on Walk-ins_GROCERY</v>
      </c>
    </row>
    <row r="1588" spans="1:6" x14ac:dyDescent="0.3">
      <c r="A1588" s="2" t="s">
        <v>376</v>
      </c>
      <c r="B1588" s="2" t="s">
        <v>249</v>
      </c>
      <c r="C1588" s="2" t="s">
        <v>96</v>
      </c>
      <c r="D1588" s="2" t="s">
        <v>72</v>
      </c>
      <c r="E1588" s="2" t="str">
        <f t="shared" si="46"/>
        <v>VSD Controlled Compressor_Assembly</v>
      </c>
      <c r="F1588" s="2" t="str">
        <f t="shared" si="47"/>
        <v>High Efficiency Refrigeration Compressor_GROCERY</v>
      </c>
    </row>
    <row r="1589" spans="1:6" x14ac:dyDescent="0.3">
      <c r="A1589" s="2" t="s">
        <v>376</v>
      </c>
      <c r="B1589" s="2" t="s">
        <v>250</v>
      </c>
      <c r="C1589" s="2" t="s">
        <v>96</v>
      </c>
      <c r="D1589" s="2" t="s">
        <v>144</v>
      </c>
      <c r="E1589" s="2" t="str">
        <f t="shared" si="46"/>
        <v>VSD Controlled Compressor_College and University</v>
      </c>
      <c r="F1589" s="2" t="str">
        <f t="shared" si="47"/>
        <v>High Efficiency Refrigeration Compressor_RESTAURANT</v>
      </c>
    </row>
    <row r="1590" spans="1:6" x14ac:dyDescent="0.3">
      <c r="A1590" s="2" t="s">
        <v>376</v>
      </c>
      <c r="B1590" s="2" t="s">
        <v>251</v>
      </c>
      <c r="C1590" s="2" t="s">
        <v>96</v>
      </c>
      <c r="D1590" s="2" t="s">
        <v>72</v>
      </c>
      <c r="E1590" s="2" t="str">
        <f t="shared" si="46"/>
        <v>VSD Controlled Compressor_Grocery</v>
      </c>
      <c r="F1590" s="2" t="str">
        <f t="shared" si="47"/>
        <v>High Efficiency Refrigeration Compressor_GROCERY</v>
      </c>
    </row>
    <row r="1591" spans="1:6" x14ac:dyDescent="0.3">
      <c r="A1591" s="2" t="s">
        <v>376</v>
      </c>
      <c r="B1591" s="2" t="s">
        <v>252</v>
      </c>
      <c r="C1591" s="2" t="s">
        <v>96</v>
      </c>
      <c r="D1591" s="2" t="s">
        <v>144</v>
      </c>
      <c r="E1591" s="2" t="str">
        <f t="shared" si="46"/>
        <v>VSD Controlled Compressor_Healthcare</v>
      </c>
      <c r="F1591" s="2" t="str">
        <f t="shared" si="47"/>
        <v>High Efficiency Refrigeration Compressor_RESTAURANT</v>
      </c>
    </row>
    <row r="1592" spans="1:6" x14ac:dyDescent="0.3">
      <c r="A1592" s="2" t="s">
        <v>376</v>
      </c>
      <c r="B1592" s="2" t="s">
        <v>253</v>
      </c>
      <c r="C1592" s="2" t="s">
        <v>96</v>
      </c>
      <c r="D1592" s="2" t="s">
        <v>144</v>
      </c>
      <c r="E1592" s="2" t="str">
        <f t="shared" si="46"/>
        <v>VSD Controlled Compressor_Hospitals</v>
      </c>
      <c r="F1592" s="2" t="str">
        <f t="shared" si="47"/>
        <v>High Efficiency Refrigeration Compressor_RESTAURANT</v>
      </c>
    </row>
    <row r="1593" spans="1:6" x14ac:dyDescent="0.3">
      <c r="A1593" s="2" t="s">
        <v>376</v>
      </c>
      <c r="B1593" s="2" t="s">
        <v>254</v>
      </c>
      <c r="C1593" s="2" t="s">
        <v>96</v>
      </c>
      <c r="D1593" s="2" t="s">
        <v>72</v>
      </c>
      <c r="E1593" s="2" t="str">
        <f t="shared" si="46"/>
        <v>VSD Controlled Compressor_Institutional</v>
      </c>
      <c r="F1593" s="2" t="str">
        <f t="shared" si="47"/>
        <v>High Efficiency Refrigeration Compressor_GROCERY</v>
      </c>
    </row>
    <row r="1594" spans="1:6" x14ac:dyDescent="0.3">
      <c r="A1594" s="2" t="s">
        <v>376</v>
      </c>
      <c r="B1594" s="2" t="s">
        <v>255</v>
      </c>
      <c r="C1594" s="2" t="s">
        <v>96</v>
      </c>
      <c r="D1594" s="2" t="s">
        <v>144</v>
      </c>
      <c r="E1594" s="2" t="str">
        <f t="shared" si="46"/>
        <v>VSD Controlled Compressor_Lodging/Hospitality</v>
      </c>
      <c r="F1594" s="2" t="str">
        <f t="shared" si="47"/>
        <v>High Efficiency Refrigeration Compressor_RESTAURANT</v>
      </c>
    </row>
    <row r="1595" spans="1:6" x14ac:dyDescent="0.3">
      <c r="A1595" s="2" t="s">
        <v>376</v>
      </c>
      <c r="B1595" s="2" t="s">
        <v>191</v>
      </c>
      <c r="C1595" s="2" t="s">
        <v>96</v>
      </c>
      <c r="D1595" s="2" t="s">
        <v>72</v>
      </c>
      <c r="E1595" s="2" t="str">
        <f t="shared" si="46"/>
        <v>VSD Controlled Compressor_Miscellaneous</v>
      </c>
      <c r="F1595" s="2" t="str">
        <f t="shared" si="47"/>
        <v>High Efficiency Refrigeration Compressor_GROCERY</v>
      </c>
    </row>
    <row r="1596" spans="1:6" x14ac:dyDescent="0.3">
      <c r="A1596" s="2" t="s">
        <v>376</v>
      </c>
      <c r="B1596" s="2" t="s">
        <v>256</v>
      </c>
      <c r="C1596" s="2" t="s">
        <v>96</v>
      </c>
      <c r="D1596" s="2" t="s">
        <v>72</v>
      </c>
      <c r="E1596" s="2" t="str">
        <f t="shared" si="46"/>
        <v>VSD Controlled Compressor_Offices</v>
      </c>
      <c r="F1596" s="2" t="str">
        <f t="shared" si="47"/>
        <v>High Efficiency Refrigeration Compressor_GROCERY</v>
      </c>
    </row>
    <row r="1597" spans="1:6" x14ac:dyDescent="0.3">
      <c r="A1597" s="2" t="s">
        <v>376</v>
      </c>
      <c r="B1597" s="2" t="s">
        <v>257</v>
      </c>
      <c r="C1597" s="2" t="s">
        <v>96</v>
      </c>
      <c r="D1597" s="2" t="s">
        <v>144</v>
      </c>
      <c r="E1597" s="2" t="str">
        <f t="shared" si="46"/>
        <v>VSD Controlled Compressor_Restaurants</v>
      </c>
      <c r="F1597" s="2" t="str">
        <f t="shared" si="47"/>
        <v>High Efficiency Refrigeration Compressor_RESTAURANT</v>
      </c>
    </row>
    <row r="1598" spans="1:6" x14ac:dyDescent="0.3">
      <c r="A1598" s="2" t="s">
        <v>376</v>
      </c>
      <c r="B1598" s="2" t="s">
        <v>258</v>
      </c>
      <c r="C1598" s="2" t="s">
        <v>96</v>
      </c>
      <c r="D1598" s="2" t="s">
        <v>72</v>
      </c>
      <c r="E1598" s="2" t="str">
        <f t="shared" si="46"/>
        <v>VSD Controlled Compressor_Retail</v>
      </c>
      <c r="F1598" s="2" t="str">
        <f t="shared" si="47"/>
        <v>High Efficiency Refrigeration Compressor_GROCERY</v>
      </c>
    </row>
    <row r="1599" spans="1:6" x14ac:dyDescent="0.3">
      <c r="A1599" s="2" t="s">
        <v>376</v>
      </c>
      <c r="B1599" s="2" t="s">
        <v>259</v>
      </c>
      <c r="C1599" s="2" t="s">
        <v>96</v>
      </c>
      <c r="D1599" s="2" t="s">
        <v>144</v>
      </c>
      <c r="E1599" s="2" t="str">
        <f t="shared" si="46"/>
        <v>VSD Controlled Compressor_Schools K-12</v>
      </c>
      <c r="F1599" s="2" t="str">
        <f t="shared" si="47"/>
        <v>High Efficiency Refrigeration Compressor_RESTAURANT</v>
      </c>
    </row>
    <row r="1600" spans="1:6" x14ac:dyDescent="0.3">
      <c r="A1600" s="2" t="s">
        <v>376</v>
      </c>
      <c r="B1600" s="2" t="s">
        <v>260</v>
      </c>
      <c r="C1600" s="2" t="s">
        <v>96</v>
      </c>
      <c r="D1600" s="2" t="s">
        <v>72</v>
      </c>
      <c r="E1600" s="2" t="str">
        <f t="shared" si="46"/>
        <v>VSD Controlled Compressor_Warehouse</v>
      </c>
      <c r="F1600" s="2" t="str">
        <f t="shared" si="47"/>
        <v>High Efficiency Refrigeration Compressor_GROCERY</v>
      </c>
    </row>
    <row r="1601" spans="1:6" x14ac:dyDescent="0.3">
      <c r="A1601" s="2" t="s">
        <v>61</v>
      </c>
      <c r="B1601" s="2" t="s">
        <v>249</v>
      </c>
      <c r="C1601" s="2" t="s">
        <v>61</v>
      </c>
      <c r="D1601" s="2" t="s">
        <v>237</v>
      </c>
      <c r="E1601" s="2" t="str">
        <f t="shared" si="46"/>
        <v>Network PC Power Management_Assembly</v>
      </c>
      <c r="F1601" s="2" t="str">
        <f t="shared" si="47"/>
        <v>Network PC Power Management_OFFICE_no24/7</v>
      </c>
    </row>
    <row r="1602" spans="1:6" x14ac:dyDescent="0.3">
      <c r="A1602" s="2" t="s">
        <v>61</v>
      </c>
      <c r="B1602" s="2" t="s">
        <v>250</v>
      </c>
      <c r="C1602" s="2" t="s">
        <v>61</v>
      </c>
      <c r="D1602" s="2" t="s">
        <v>18</v>
      </c>
      <c r="E1602" s="2" t="str">
        <f t="shared" si="46"/>
        <v>Network PC Power Management_College and University</v>
      </c>
      <c r="F1602" s="2" t="str">
        <f t="shared" si="47"/>
        <v>Network PC Power Management_DATACENTER</v>
      </c>
    </row>
    <row r="1603" spans="1:6" x14ac:dyDescent="0.3">
      <c r="A1603" s="2" t="s">
        <v>61</v>
      </c>
      <c r="B1603" s="2" t="s">
        <v>251</v>
      </c>
      <c r="C1603" s="2" t="s">
        <v>61</v>
      </c>
      <c r="D1603" s="2" t="s">
        <v>39</v>
      </c>
      <c r="E1603" s="2" t="str">
        <f t="shared" si="46"/>
        <v>Network PC Power Management_Grocery</v>
      </c>
      <c r="F1603" s="2" t="str">
        <f t="shared" si="47"/>
        <v>Network PC Power Management_OFFICE</v>
      </c>
    </row>
    <row r="1604" spans="1:6" x14ac:dyDescent="0.3">
      <c r="A1604" s="2" t="s">
        <v>61</v>
      </c>
      <c r="B1604" s="2" t="s">
        <v>252</v>
      </c>
      <c r="C1604" s="2" t="s">
        <v>61</v>
      </c>
      <c r="D1604" s="2" t="s">
        <v>39</v>
      </c>
      <c r="E1604" s="2" t="str">
        <f t="shared" si="46"/>
        <v>Network PC Power Management_Healthcare</v>
      </c>
      <c r="F1604" s="2" t="str">
        <f t="shared" si="47"/>
        <v>Network PC Power Management_OFFICE</v>
      </c>
    </row>
    <row r="1605" spans="1:6" x14ac:dyDescent="0.3">
      <c r="A1605" s="2" t="s">
        <v>61</v>
      </c>
      <c r="B1605" s="2" t="s">
        <v>253</v>
      </c>
      <c r="C1605" s="2" t="s">
        <v>61</v>
      </c>
      <c r="D1605" s="2" t="s">
        <v>18</v>
      </c>
      <c r="E1605" s="2" t="str">
        <f t="shared" ref="E1605:E1668" si="48">A1605&amp;"_"&amp;B1605</f>
        <v>Network PC Power Management_Hospitals</v>
      </c>
      <c r="F1605" s="2" t="str">
        <f t="shared" ref="F1605:F1668" si="49">C1605&amp;"_"&amp;D1605</f>
        <v>Network PC Power Management_DATACENTER</v>
      </c>
    </row>
    <row r="1606" spans="1:6" x14ac:dyDescent="0.3">
      <c r="A1606" s="2" t="s">
        <v>61</v>
      </c>
      <c r="B1606" s="2" t="s">
        <v>254</v>
      </c>
      <c r="C1606" s="2" t="s">
        <v>61</v>
      </c>
      <c r="D1606" s="2" t="s">
        <v>237</v>
      </c>
      <c r="E1606" s="2" t="str">
        <f t="shared" si="48"/>
        <v>Network PC Power Management_Institutional</v>
      </c>
      <c r="F1606" s="2" t="str">
        <f t="shared" si="49"/>
        <v>Network PC Power Management_OFFICE_no24/7</v>
      </c>
    </row>
    <row r="1607" spans="1:6" x14ac:dyDescent="0.3">
      <c r="A1607" s="2" t="s">
        <v>61</v>
      </c>
      <c r="B1607" s="2" t="s">
        <v>255</v>
      </c>
      <c r="C1607" s="2" t="s">
        <v>61</v>
      </c>
      <c r="D1607" s="2" t="s">
        <v>39</v>
      </c>
      <c r="E1607" s="2" t="str">
        <f t="shared" si="48"/>
        <v>Network PC Power Management_Lodging/Hospitality</v>
      </c>
      <c r="F1607" s="2" t="str">
        <f t="shared" si="49"/>
        <v>Network PC Power Management_OFFICE</v>
      </c>
    </row>
    <row r="1608" spans="1:6" x14ac:dyDescent="0.3">
      <c r="A1608" s="2" t="s">
        <v>61</v>
      </c>
      <c r="B1608" s="2" t="s">
        <v>191</v>
      </c>
      <c r="C1608" s="2" t="s">
        <v>61</v>
      </c>
      <c r="D1608" s="2" t="s">
        <v>237</v>
      </c>
      <c r="E1608" s="2" t="str">
        <f t="shared" si="48"/>
        <v>Network PC Power Management_Miscellaneous</v>
      </c>
      <c r="F1608" s="2" t="str">
        <f t="shared" si="49"/>
        <v>Network PC Power Management_OFFICE_no24/7</v>
      </c>
    </row>
    <row r="1609" spans="1:6" x14ac:dyDescent="0.3">
      <c r="A1609" s="2" t="s">
        <v>61</v>
      </c>
      <c r="B1609" s="2" t="s">
        <v>256</v>
      </c>
      <c r="C1609" s="2" t="s">
        <v>61</v>
      </c>
      <c r="D1609" s="2" t="s">
        <v>39</v>
      </c>
      <c r="E1609" s="2" t="str">
        <f t="shared" si="48"/>
        <v>Network PC Power Management_Offices</v>
      </c>
      <c r="F1609" s="2" t="str">
        <f t="shared" si="49"/>
        <v>Network PC Power Management_OFFICE</v>
      </c>
    </row>
    <row r="1610" spans="1:6" x14ac:dyDescent="0.3">
      <c r="A1610" s="2" t="s">
        <v>61</v>
      </c>
      <c r="B1610" s="2" t="s">
        <v>257</v>
      </c>
      <c r="C1610" s="2" t="s">
        <v>61</v>
      </c>
      <c r="D1610" s="2" t="s">
        <v>237</v>
      </c>
      <c r="E1610" s="2" t="str">
        <f t="shared" si="48"/>
        <v>Network PC Power Management_Restaurants</v>
      </c>
      <c r="F1610" s="2" t="str">
        <f t="shared" si="49"/>
        <v>Network PC Power Management_OFFICE_no24/7</v>
      </c>
    </row>
    <row r="1611" spans="1:6" x14ac:dyDescent="0.3">
      <c r="A1611" s="2" t="s">
        <v>61</v>
      </c>
      <c r="B1611" s="2" t="s">
        <v>258</v>
      </c>
      <c r="C1611" s="2" t="s">
        <v>61</v>
      </c>
      <c r="D1611" s="2" t="s">
        <v>39</v>
      </c>
      <c r="E1611" s="2" t="str">
        <f t="shared" si="48"/>
        <v>Network PC Power Management_Retail</v>
      </c>
      <c r="F1611" s="2" t="str">
        <f t="shared" si="49"/>
        <v>Network PC Power Management_OFFICE</v>
      </c>
    </row>
    <row r="1612" spans="1:6" x14ac:dyDescent="0.3">
      <c r="A1612" s="2" t="s">
        <v>61</v>
      </c>
      <c r="B1612" s="2" t="s">
        <v>259</v>
      </c>
      <c r="C1612" s="2" t="s">
        <v>61</v>
      </c>
      <c r="D1612" s="2" t="s">
        <v>39</v>
      </c>
      <c r="E1612" s="2" t="str">
        <f t="shared" si="48"/>
        <v>Network PC Power Management_Schools K-12</v>
      </c>
      <c r="F1612" s="2" t="str">
        <f t="shared" si="49"/>
        <v>Network PC Power Management_OFFICE</v>
      </c>
    </row>
    <row r="1613" spans="1:6" x14ac:dyDescent="0.3">
      <c r="A1613" s="2" t="s">
        <v>61</v>
      </c>
      <c r="B1613" s="2" t="s">
        <v>260</v>
      </c>
      <c r="C1613" s="2" t="s">
        <v>61</v>
      </c>
      <c r="D1613" s="2" t="s">
        <v>237</v>
      </c>
      <c r="E1613" s="2" t="str">
        <f t="shared" si="48"/>
        <v>Network PC Power Management_Warehouse</v>
      </c>
      <c r="F1613" s="2" t="str">
        <f t="shared" si="49"/>
        <v>Network PC Power Management_OFFICE_no24/7</v>
      </c>
    </row>
    <row r="1614" spans="1:6" x14ac:dyDescent="0.3">
      <c r="A1614" s="2" t="s">
        <v>377</v>
      </c>
      <c r="B1614" s="2" t="s">
        <v>249</v>
      </c>
      <c r="C1614" s="2" t="s">
        <v>155</v>
      </c>
      <c r="D1614" s="2" t="s">
        <v>237</v>
      </c>
      <c r="E1614" s="2" t="str">
        <f t="shared" si="48"/>
        <v>Smart Strip Plug Outlet_Assembly</v>
      </c>
      <c r="F1614" s="2" t="str">
        <f t="shared" si="49"/>
        <v>Smart Plug Load Power Strips_OFFICE_no24/7</v>
      </c>
    </row>
    <row r="1615" spans="1:6" x14ac:dyDescent="0.3">
      <c r="A1615" s="2" t="s">
        <v>377</v>
      </c>
      <c r="B1615" s="2" t="s">
        <v>250</v>
      </c>
      <c r="C1615" s="2" t="s">
        <v>155</v>
      </c>
      <c r="D1615" s="2" t="s">
        <v>39</v>
      </c>
      <c r="E1615" s="2" t="str">
        <f t="shared" si="48"/>
        <v>Smart Strip Plug Outlet_College and University</v>
      </c>
      <c r="F1615" s="2" t="str">
        <f t="shared" si="49"/>
        <v>Smart Plug Load Power Strips_OFFICE</v>
      </c>
    </row>
    <row r="1616" spans="1:6" x14ac:dyDescent="0.3">
      <c r="A1616" s="2" t="s">
        <v>377</v>
      </c>
      <c r="B1616" s="2" t="s">
        <v>251</v>
      </c>
      <c r="C1616" s="2" t="s">
        <v>155</v>
      </c>
      <c r="D1616" s="2" t="s">
        <v>39</v>
      </c>
      <c r="E1616" s="2" t="str">
        <f t="shared" si="48"/>
        <v>Smart Strip Plug Outlet_Grocery</v>
      </c>
      <c r="F1616" s="2" t="str">
        <f t="shared" si="49"/>
        <v>Smart Plug Load Power Strips_OFFICE</v>
      </c>
    </row>
    <row r="1617" spans="1:6" x14ac:dyDescent="0.3">
      <c r="A1617" s="2" t="s">
        <v>377</v>
      </c>
      <c r="B1617" s="2" t="s">
        <v>252</v>
      </c>
      <c r="C1617" s="2" t="s">
        <v>155</v>
      </c>
      <c r="D1617" s="2" t="s">
        <v>39</v>
      </c>
      <c r="E1617" s="2" t="str">
        <f t="shared" si="48"/>
        <v>Smart Strip Plug Outlet_Healthcare</v>
      </c>
      <c r="F1617" s="2" t="str">
        <f t="shared" si="49"/>
        <v>Smart Plug Load Power Strips_OFFICE</v>
      </c>
    </row>
    <row r="1618" spans="1:6" x14ac:dyDescent="0.3">
      <c r="A1618" s="2" t="s">
        <v>377</v>
      </c>
      <c r="B1618" s="2" t="s">
        <v>253</v>
      </c>
      <c r="C1618" s="2" t="s">
        <v>155</v>
      </c>
      <c r="D1618" s="2" t="s">
        <v>39</v>
      </c>
      <c r="E1618" s="2" t="str">
        <f t="shared" si="48"/>
        <v>Smart Strip Plug Outlet_Hospitals</v>
      </c>
      <c r="F1618" s="2" t="str">
        <f t="shared" si="49"/>
        <v>Smart Plug Load Power Strips_OFFICE</v>
      </c>
    </row>
    <row r="1619" spans="1:6" x14ac:dyDescent="0.3">
      <c r="A1619" s="2" t="s">
        <v>377</v>
      </c>
      <c r="B1619" s="2" t="s">
        <v>254</v>
      </c>
      <c r="C1619" s="2" t="s">
        <v>155</v>
      </c>
      <c r="D1619" s="2" t="s">
        <v>237</v>
      </c>
      <c r="E1619" s="2" t="str">
        <f t="shared" si="48"/>
        <v>Smart Strip Plug Outlet_Institutional</v>
      </c>
      <c r="F1619" s="2" t="str">
        <f t="shared" si="49"/>
        <v>Smart Plug Load Power Strips_OFFICE_no24/7</v>
      </c>
    </row>
    <row r="1620" spans="1:6" x14ac:dyDescent="0.3">
      <c r="A1620" s="2" t="s">
        <v>377</v>
      </c>
      <c r="B1620" s="2" t="s">
        <v>255</v>
      </c>
      <c r="C1620" s="2" t="s">
        <v>155</v>
      </c>
      <c r="D1620" s="2" t="s">
        <v>39</v>
      </c>
      <c r="E1620" s="2" t="str">
        <f t="shared" si="48"/>
        <v>Smart Strip Plug Outlet_Lodging/Hospitality</v>
      </c>
      <c r="F1620" s="2" t="str">
        <f t="shared" si="49"/>
        <v>Smart Plug Load Power Strips_OFFICE</v>
      </c>
    </row>
    <row r="1621" spans="1:6" x14ac:dyDescent="0.3">
      <c r="A1621" s="2" t="s">
        <v>377</v>
      </c>
      <c r="B1621" s="2" t="s">
        <v>191</v>
      </c>
      <c r="C1621" s="2" t="s">
        <v>155</v>
      </c>
      <c r="D1621" s="2" t="s">
        <v>237</v>
      </c>
      <c r="E1621" s="2" t="str">
        <f t="shared" si="48"/>
        <v>Smart Strip Plug Outlet_Miscellaneous</v>
      </c>
      <c r="F1621" s="2" t="str">
        <f t="shared" si="49"/>
        <v>Smart Plug Load Power Strips_OFFICE_no24/7</v>
      </c>
    </row>
    <row r="1622" spans="1:6" x14ac:dyDescent="0.3">
      <c r="A1622" s="2" t="s">
        <v>377</v>
      </c>
      <c r="B1622" s="2" t="s">
        <v>256</v>
      </c>
      <c r="C1622" s="2" t="s">
        <v>155</v>
      </c>
      <c r="D1622" s="2" t="s">
        <v>39</v>
      </c>
      <c r="E1622" s="2" t="str">
        <f t="shared" si="48"/>
        <v>Smart Strip Plug Outlet_Offices</v>
      </c>
      <c r="F1622" s="2" t="str">
        <f t="shared" si="49"/>
        <v>Smart Plug Load Power Strips_OFFICE</v>
      </c>
    </row>
    <row r="1623" spans="1:6" x14ac:dyDescent="0.3">
      <c r="A1623" s="2" t="s">
        <v>377</v>
      </c>
      <c r="B1623" s="2" t="s">
        <v>257</v>
      </c>
      <c r="C1623" s="2" t="s">
        <v>155</v>
      </c>
      <c r="D1623" s="2" t="s">
        <v>237</v>
      </c>
      <c r="E1623" s="2" t="str">
        <f t="shared" si="48"/>
        <v>Smart Strip Plug Outlet_Restaurants</v>
      </c>
      <c r="F1623" s="2" t="str">
        <f t="shared" si="49"/>
        <v>Smart Plug Load Power Strips_OFFICE_no24/7</v>
      </c>
    </row>
    <row r="1624" spans="1:6" x14ac:dyDescent="0.3">
      <c r="A1624" s="2" t="s">
        <v>377</v>
      </c>
      <c r="B1624" s="2" t="s">
        <v>258</v>
      </c>
      <c r="C1624" s="2" t="s">
        <v>155</v>
      </c>
      <c r="D1624" s="2" t="s">
        <v>39</v>
      </c>
      <c r="E1624" s="2" t="str">
        <f t="shared" si="48"/>
        <v>Smart Strip Plug Outlet_Retail</v>
      </c>
      <c r="F1624" s="2" t="str">
        <f t="shared" si="49"/>
        <v>Smart Plug Load Power Strips_OFFICE</v>
      </c>
    </row>
    <row r="1625" spans="1:6" x14ac:dyDescent="0.3">
      <c r="A1625" s="2" t="s">
        <v>377</v>
      </c>
      <c r="B1625" s="2" t="s">
        <v>259</v>
      </c>
      <c r="C1625" s="2" t="s">
        <v>155</v>
      </c>
      <c r="D1625" s="2" t="s">
        <v>39</v>
      </c>
      <c r="E1625" s="2" t="str">
        <f t="shared" si="48"/>
        <v>Smart Strip Plug Outlet_Schools K-12</v>
      </c>
      <c r="F1625" s="2" t="str">
        <f t="shared" si="49"/>
        <v>Smart Plug Load Power Strips_OFFICE</v>
      </c>
    </row>
    <row r="1626" spans="1:6" x14ac:dyDescent="0.3">
      <c r="A1626" s="2" t="s">
        <v>377</v>
      </c>
      <c r="B1626" s="2" t="s">
        <v>260</v>
      </c>
      <c r="C1626" s="2" t="s">
        <v>155</v>
      </c>
      <c r="D1626" s="2" t="s">
        <v>237</v>
      </c>
      <c r="E1626" s="2" t="str">
        <f t="shared" si="48"/>
        <v>Smart Strip Plug Outlet_Warehouse</v>
      </c>
      <c r="F1626" s="2" t="str">
        <f t="shared" si="49"/>
        <v>Smart Plug Load Power Strips_OFFICE_no24/7</v>
      </c>
    </row>
    <row r="1627" spans="1:6" x14ac:dyDescent="0.3">
      <c r="A1627" s="2" t="s">
        <v>378</v>
      </c>
      <c r="B1627" s="2" t="s">
        <v>249</v>
      </c>
      <c r="C1627" s="2" t="s">
        <v>95</v>
      </c>
      <c r="D1627" s="2" t="s">
        <v>72</v>
      </c>
      <c r="E1627" s="2" t="str">
        <f t="shared" si="48"/>
        <v>Anti-Sweat Controls_Assembly</v>
      </c>
      <c r="F1627" s="2" t="str">
        <f t="shared" si="49"/>
        <v>Anti-Sweat Heat Control-Humidistat_GROCERY</v>
      </c>
    </row>
    <row r="1628" spans="1:6" x14ac:dyDescent="0.3">
      <c r="A1628" s="2" t="s">
        <v>378</v>
      </c>
      <c r="B1628" s="2" t="s">
        <v>250</v>
      </c>
      <c r="C1628" s="2" t="s">
        <v>95</v>
      </c>
      <c r="D1628" s="2" t="s">
        <v>144</v>
      </c>
      <c r="E1628" s="2" t="str">
        <f t="shared" si="48"/>
        <v>Anti-Sweat Controls_College and University</v>
      </c>
      <c r="F1628" s="2" t="str">
        <f t="shared" si="49"/>
        <v>Anti-Sweat Heat Control-Humidistat_RESTAURANT</v>
      </c>
    </row>
    <row r="1629" spans="1:6" x14ac:dyDescent="0.3">
      <c r="A1629" s="2" t="s">
        <v>378</v>
      </c>
      <c r="B1629" s="2" t="s">
        <v>251</v>
      </c>
      <c r="C1629" s="2" t="s">
        <v>95</v>
      </c>
      <c r="D1629" s="2" t="s">
        <v>72</v>
      </c>
      <c r="E1629" s="2" t="str">
        <f t="shared" si="48"/>
        <v>Anti-Sweat Controls_Grocery</v>
      </c>
      <c r="F1629" s="2" t="str">
        <f t="shared" si="49"/>
        <v>Anti-Sweat Heat Control-Humidistat_GROCERY</v>
      </c>
    </row>
    <row r="1630" spans="1:6" x14ac:dyDescent="0.3">
      <c r="A1630" s="2" t="s">
        <v>378</v>
      </c>
      <c r="B1630" s="2" t="s">
        <v>252</v>
      </c>
      <c r="C1630" s="2" t="s">
        <v>95</v>
      </c>
      <c r="D1630" s="2" t="s">
        <v>144</v>
      </c>
      <c r="E1630" s="2" t="str">
        <f t="shared" si="48"/>
        <v>Anti-Sweat Controls_Healthcare</v>
      </c>
      <c r="F1630" s="2" t="str">
        <f t="shared" si="49"/>
        <v>Anti-Sweat Heat Control-Humidistat_RESTAURANT</v>
      </c>
    </row>
    <row r="1631" spans="1:6" x14ac:dyDescent="0.3">
      <c r="A1631" s="2" t="s">
        <v>378</v>
      </c>
      <c r="B1631" s="2" t="s">
        <v>253</v>
      </c>
      <c r="C1631" s="2" t="s">
        <v>95</v>
      </c>
      <c r="D1631" s="2" t="s">
        <v>144</v>
      </c>
      <c r="E1631" s="2" t="str">
        <f t="shared" si="48"/>
        <v>Anti-Sweat Controls_Hospitals</v>
      </c>
      <c r="F1631" s="2" t="str">
        <f t="shared" si="49"/>
        <v>Anti-Sweat Heat Control-Humidistat_RESTAURANT</v>
      </c>
    </row>
    <row r="1632" spans="1:6" x14ac:dyDescent="0.3">
      <c r="A1632" s="2" t="s">
        <v>378</v>
      </c>
      <c r="B1632" s="2" t="s">
        <v>254</v>
      </c>
      <c r="C1632" s="2" t="s">
        <v>95</v>
      </c>
      <c r="D1632" s="2" t="s">
        <v>72</v>
      </c>
      <c r="E1632" s="2" t="str">
        <f t="shared" si="48"/>
        <v>Anti-Sweat Controls_Institutional</v>
      </c>
      <c r="F1632" s="2" t="str">
        <f t="shared" si="49"/>
        <v>Anti-Sweat Heat Control-Humidistat_GROCERY</v>
      </c>
    </row>
    <row r="1633" spans="1:6" x14ac:dyDescent="0.3">
      <c r="A1633" s="2" t="s">
        <v>378</v>
      </c>
      <c r="B1633" s="2" t="s">
        <v>255</v>
      </c>
      <c r="C1633" s="2" t="s">
        <v>95</v>
      </c>
      <c r="D1633" s="2" t="s">
        <v>144</v>
      </c>
      <c r="E1633" s="2" t="str">
        <f t="shared" si="48"/>
        <v>Anti-Sweat Controls_Lodging/Hospitality</v>
      </c>
      <c r="F1633" s="2" t="str">
        <f t="shared" si="49"/>
        <v>Anti-Sweat Heat Control-Humidistat_RESTAURANT</v>
      </c>
    </row>
    <row r="1634" spans="1:6" x14ac:dyDescent="0.3">
      <c r="A1634" s="2" t="s">
        <v>378</v>
      </c>
      <c r="B1634" s="2" t="s">
        <v>191</v>
      </c>
      <c r="C1634" s="2" t="s">
        <v>95</v>
      </c>
      <c r="D1634" s="2" t="s">
        <v>72</v>
      </c>
      <c r="E1634" s="2" t="str">
        <f t="shared" si="48"/>
        <v>Anti-Sweat Controls_Miscellaneous</v>
      </c>
      <c r="F1634" s="2" t="str">
        <f t="shared" si="49"/>
        <v>Anti-Sweat Heat Control-Humidistat_GROCERY</v>
      </c>
    </row>
    <row r="1635" spans="1:6" x14ac:dyDescent="0.3">
      <c r="A1635" s="2" t="s">
        <v>378</v>
      </c>
      <c r="B1635" s="2" t="s">
        <v>256</v>
      </c>
      <c r="C1635" s="2" t="s">
        <v>95</v>
      </c>
      <c r="D1635" s="2" t="s">
        <v>72</v>
      </c>
      <c r="E1635" s="2" t="str">
        <f t="shared" si="48"/>
        <v>Anti-Sweat Controls_Offices</v>
      </c>
      <c r="F1635" s="2" t="str">
        <f t="shared" si="49"/>
        <v>Anti-Sweat Heat Control-Humidistat_GROCERY</v>
      </c>
    </row>
    <row r="1636" spans="1:6" x14ac:dyDescent="0.3">
      <c r="A1636" s="2" t="s">
        <v>378</v>
      </c>
      <c r="B1636" s="2" t="s">
        <v>257</v>
      </c>
      <c r="C1636" s="2" t="s">
        <v>95</v>
      </c>
      <c r="D1636" s="2" t="s">
        <v>144</v>
      </c>
      <c r="E1636" s="2" t="str">
        <f t="shared" si="48"/>
        <v>Anti-Sweat Controls_Restaurants</v>
      </c>
      <c r="F1636" s="2" t="str">
        <f t="shared" si="49"/>
        <v>Anti-Sweat Heat Control-Humidistat_RESTAURANT</v>
      </c>
    </row>
    <row r="1637" spans="1:6" x14ac:dyDescent="0.3">
      <c r="A1637" s="2" t="s">
        <v>378</v>
      </c>
      <c r="B1637" s="2" t="s">
        <v>258</v>
      </c>
      <c r="C1637" s="2" t="s">
        <v>95</v>
      </c>
      <c r="D1637" s="2" t="s">
        <v>72</v>
      </c>
      <c r="E1637" s="2" t="str">
        <f t="shared" si="48"/>
        <v>Anti-Sweat Controls_Retail</v>
      </c>
      <c r="F1637" s="2" t="str">
        <f t="shared" si="49"/>
        <v>Anti-Sweat Heat Control-Humidistat_GROCERY</v>
      </c>
    </row>
    <row r="1638" spans="1:6" x14ac:dyDescent="0.3">
      <c r="A1638" s="2" t="s">
        <v>378</v>
      </c>
      <c r="B1638" s="2" t="s">
        <v>259</v>
      </c>
      <c r="C1638" s="2" t="s">
        <v>95</v>
      </c>
      <c r="D1638" s="2" t="s">
        <v>144</v>
      </c>
      <c r="E1638" s="2" t="str">
        <f t="shared" si="48"/>
        <v>Anti-Sweat Controls_Schools K-12</v>
      </c>
      <c r="F1638" s="2" t="str">
        <f t="shared" si="49"/>
        <v>Anti-Sweat Heat Control-Humidistat_RESTAURANT</v>
      </c>
    </row>
    <row r="1639" spans="1:6" x14ac:dyDescent="0.3">
      <c r="A1639" s="2" t="s">
        <v>378</v>
      </c>
      <c r="B1639" s="2" t="s">
        <v>260</v>
      </c>
      <c r="C1639" s="2" t="s">
        <v>95</v>
      </c>
      <c r="D1639" s="2" t="s">
        <v>72</v>
      </c>
      <c r="E1639" s="2" t="str">
        <f t="shared" si="48"/>
        <v>Anti-Sweat Controls_Warehouse</v>
      </c>
      <c r="F1639" s="2" t="str">
        <f t="shared" si="49"/>
        <v>Anti-Sweat Heat Control-Humidistat_GROCERY</v>
      </c>
    </row>
    <row r="1640" spans="1:6" x14ac:dyDescent="0.3">
      <c r="A1640" s="2" t="s">
        <v>379</v>
      </c>
      <c r="B1640" s="2" t="s">
        <v>249</v>
      </c>
      <c r="C1640" s="2" t="s">
        <v>77</v>
      </c>
      <c r="D1640" s="2" t="s">
        <v>72</v>
      </c>
      <c r="E1640" s="2" t="str">
        <f t="shared" si="48"/>
        <v>Automatic Door Closer for Walk-in Coolers and Freezers_Assembly</v>
      </c>
      <c r="F1640" s="2" t="str">
        <f t="shared" si="49"/>
        <v>Auto-Closers for Cooler or Freezer Doors_GROCERY</v>
      </c>
    </row>
    <row r="1641" spans="1:6" x14ac:dyDescent="0.3">
      <c r="A1641" s="2" t="s">
        <v>379</v>
      </c>
      <c r="B1641" s="2" t="s">
        <v>250</v>
      </c>
      <c r="C1641" s="2" t="s">
        <v>77</v>
      </c>
      <c r="D1641" s="2" t="s">
        <v>144</v>
      </c>
      <c r="E1641" s="2" t="str">
        <f t="shared" si="48"/>
        <v>Automatic Door Closer for Walk-in Coolers and Freezers_College and University</v>
      </c>
      <c r="F1641" s="2" t="str">
        <f t="shared" si="49"/>
        <v>Auto-Closers for Cooler or Freezer Doors_RESTAURANT</v>
      </c>
    </row>
    <row r="1642" spans="1:6" x14ac:dyDescent="0.3">
      <c r="A1642" s="2" t="s">
        <v>379</v>
      </c>
      <c r="B1642" s="2" t="s">
        <v>251</v>
      </c>
      <c r="C1642" s="2" t="s">
        <v>77</v>
      </c>
      <c r="D1642" s="2" t="s">
        <v>72</v>
      </c>
      <c r="E1642" s="2" t="str">
        <f t="shared" si="48"/>
        <v>Automatic Door Closer for Walk-in Coolers and Freezers_Grocery</v>
      </c>
      <c r="F1642" s="2" t="str">
        <f t="shared" si="49"/>
        <v>Auto-Closers for Cooler or Freezer Doors_GROCERY</v>
      </c>
    </row>
    <row r="1643" spans="1:6" x14ac:dyDescent="0.3">
      <c r="A1643" s="2" t="s">
        <v>379</v>
      </c>
      <c r="B1643" s="2" t="s">
        <v>252</v>
      </c>
      <c r="C1643" s="2" t="s">
        <v>77</v>
      </c>
      <c r="D1643" s="2" t="s">
        <v>144</v>
      </c>
      <c r="E1643" s="2" t="str">
        <f t="shared" si="48"/>
        <v>Automatic Door Closer for Walk-in Coolers and Freezers_Healthcare</v>
      </c>
      <c r="F1643" s="2" t="str">
        <f t="shared" si="49"/>
        <v>Auto-Closers for Cooler or Freezer Doors_RESTAURANT</v>
      </c>
    </row>
    <row r="1644" spans="1:6" x14ac:dyDescent="0.3">
      <c r="A1644" s="2" t="s">
        <v>379</v>
      </c>
      <c r="B1644" s="2" t="s">
        <v>253</v>
      </c>
      <c r="C1644" s="2" t="s">
        <v>77</v>
      </c>
      <c r="D1644" s="2" t="s">
        <v>144</v>
      </c>
      <c r="E1644" s="2" t="str">
        <f t="shared" si="48"/>
        <v>Automatic Door Closer for Walk-in Coolers and Freezers_Hospitals</v>
      </c>
      <c r="F1644" s="2" t="str">
        <f t="shared" si="49"/>
        <v>Auto-Closers for Cooler or Freezer Doors_RESTAURANT</v>
      </c>
    </row>
    <row r="1645" spans="1:6" x14ac:dyDescent="0.3">
      <c r="A1645" s="2" t="s">
        <v>379</v>
      </c>
      <c r="B1645" s="2" t="s">
        <v>254</v>
      </c>
      <c r="C1645" s="2" t="s">
        <v>77</v>
      </c>
      <c r="D1645" s="2" t="s">
        <v>72</v>
      </c>
      <c r="E1645" s="2" t="str">
        <f t="shared" si="48"/>
        <v>Automatic Door Closer for Walk-in Coolers and Freezers_Institutional</v>
      </c>
      <c r="F1645" s="2" t="str">
        <f t="shared" si="49"/>
        <v>Auto-Closers for Cooler or Freezer Doors_GROCERY</v>
      </c>
    </row>
    <row r="1646" spans="1:6" x14ac:dyDescent="0.3">
      <c r="A1646" s="2" t="s">
        <v>379</v>
      </c>
      <c r="B1646" s="2" t="s">
        <v>255</v>
      </c>
      <c r="C1646" s="2" t="s">
        <v>77</v>
      </c>
      <c r="D1646" s="2" t="s">
        <v>144</v>
      </c>
      <c r="E1646" s="2" t="str">
        <f t="shared" si="48"/>
        <v>Automatic Door Closer for Walk-in Coolers and Freezers_Lodging/Hospitality</v>
      </c>
      <c r="F1646" s="2" t="str">
        <f t="shared" si="49"/>
        <v>Auto-Closers for Cooler or Freezer Doors_RESTAURANT</v>
      </c>
    </row>
    <row r="1647" spans="1:6" x14ac:dyDescent="0.3">
      <c r="A1647" s="2" t="s">
        <v>379</v>
      </c>
      <c r="B1647" s="2" t="s">
        <v>191</v>
      </c>
      <c r="C1647" s="2" t="s">
        <v>77</v>
      </c>
      <c r="D1647" s="2" t="s">
        <v>72</v>
      </c>
      <c r="E1647" s="2" t="str">
        <f t="shared" si="48"/>
        <v>Automatic Door Closer for Walk-in Coolers and Freezers_Miscellaneous</v>
      </c>
      <c r="F1647" s="2" t="str">
        <f t="shared" si="49"/>
        <v>Auto-Closers for Cooler or Freezer Doors_GROCERY</v>
      </c>
    </row>
    <row r="1648" spans="1:6" x14ac:dyDescent="0.3">
      <c r="A1648" s="2" t="s">
        <v>379</v>
      </c>
      <c r="B1648" s="2" t="s">
        <v>256</v>
      </c>
      <c r="C1648" s="2" t="s">
        <v>77</v>
      </c>
      <c r="D1648" s="2" t="s">
        <v>72</v>
      </c>
      <c r="E1648" s="2" t="str">
        <f t="shared" si="48"/>
        <v>Automatic Door Closer for Walk-in Coolers and Freezers_Offices</v>
      </c>
      <c r="F1648" s="2" t="str">
        <f t="shared" si="49"/>
        <v>Auto-Closers for Cooler or Freezer Doors_GROCERY</v>
      </c>
    </row>
    <row r="1649" spans="1:6" x14ac:dyDescent="0.3">
      <c r="A1649" s="2" t="s">
        <v>379</v>
      </c>
      <c r="B1649" s="2" t="s">
        <v>257</v>
      </c>
      <c r="C1649" s="2" t="s">
        <v>77</v>
      </c>
      <c r="D1649" s="2" t="s">
        <v>144</v>
      </c>
      <c r="E1649" s="2" t="str">
        <f t="shared" si="48"/>
        <v>Automatic Door Closer for Walk-in Coolers and Freezers_Restaurants</v>
      </c>
      <c r="F1649" s="2" t="str">
        <f t="shared" si="49"/>
        <v>Auto-Closers for Cooler or Freezer Doors_RESTAURANT</v>
      </c>
    </row>
    <row r="1650" spans="1:6" x14ac:dyDescent="0.3">
      <c r="A1650" s="2" t="s">
        <v>379</v>
      </c>
      <c r="B1650" s="2" t="s">
        <v>258</v>
      </c>
      <c r="C1650" s="2" t="s">
        <v>77</v>
      </c>
      <c r="D1650" s="2" t="s">
        <v>72</v>
      </c>
      <c r="E1650" s="2" t="str">
        <f t="shared" si="48"/>
        <v>Automatic Door Closer for Walk-in Coolers and Freezers_Retail</v>
      </c>
      <c r="F1650" s="2" t="str">
        <f t="shared" si="49"/>
        <v>Auto-Closers for Cooler or Freezer Doors_GROCERY</v>
      </c>
    </row>
    <row r="1651" spans="1:6" x14ac:dyDescent="0.3">
      <c r="A1651" s="2" t="s">
        <v>379</v>
      </c>
      <c r="B1651" s="2" t="s">
        <v>259</v>
      </c>
      <c r="C1651" s="2" t="s">
        <v>77</v>
      </c>
      <c r="D1651" s="2" t="s">
        <v>144</v>
      </c>
      <c r="E1651" s="2" t="str">
        <f t="shared" si="48"/>
        <v>Automatic Door Closer for Walk-in Coolers and Freezers_Schools K-12</v>
      </c>
      <c r="F1651" s="2" t="str">
        <f t="shared" si="49"/>
        <v>Auto-Closers for Cooler or Freezer Doors_RESTAURANT</v>
      </c>
    </row>
    <row r="1652" spans="1:6" x14ac:dyDescent="0.3">
      <c r="A1652" s="2" t="s">
        <v>379</v>
      </c>
      <c r="B1652" s="2" t="s">
        <v>260</v>
      </c>
      <c r="C1652" s="2" t="s">
        <v>77</v>
      </c>
      <c r="D1652" s="2" t="s">
        <v>72</v>
      </c>
      <c r="E1652" s="2" t="str">
        <f t="shared" si="48"/>
        <v>Automatic Door Closer for Walk-in Coolers and Freezers_Warehouse</v>
      </c>
      <c r="F1652" s="2" t="str">
        <f t="shared" si="49"/>
        <v>Auto-Closers for Cooler or Freezer Doors_GROCERY</v>
      </c>
    </row>
    <row r="1653" spans="1:6" x14ac:dyDescent="0.3">
      <c r="A1653" s="2" t="s">
        <v>380</v>
      </c>
      <c r="B1653" s="2" t="s">
        <v>249</v>
      </c>
      <c r="C1653" s="2" t="s">
        <v>91</v>
      </c>
      <c r="D1653" s="2" t="s">
        <v>72</v>
      </c>
      <c r="E1653" s="2" t="str">
        <f t="shared" si="48"/>
        <v>Demand Defrost_Assembly</v>
      </c>
      <c r="F1653" s="2" t="str">
        <f t="shared" si="49"/>
        <v>Evaporator Fan ECMotor Controller on Walk-ins_GROCERY</v>
      </c>
    </row>
    <row r="1654" spans="1:6" x14ac:dyDescent="0.3">
      <c r="A1654" s="2" t="s">
        <v>380</v>
      </c>
      <c r="B1654" s="2" t="s">
        <v>250</v>
      </c>
      <c r="C1654" s="2" t="s">
        <v>91</v>
      </c>
      <c r="D1654" s="2" t="s">
        <v>144</v>
      </c>
      <c r="E1654" s="2" t="str">
        <f t="shared" si="48"/>
        <v>Demand Defrost_College and University</v>
      </c>
      <c r="F1654" s="2" t="str">
        <f t="shared" si="49"/>
        <v>Evaporator Fan ECMotor Controller on Walk-ins_RESTAURANT</v>
      </c>
    </row>
    <row r="1655" spans="1:6" x14ac:dyDescent="0.3">
      <c r="A1655" s="2" t="s">
        <v>380</v>
      </c>
      <c r="B1655" s="2" t="s">
        <v>251</v>
      </c>
      <c r="C1655" s="2" t="s">
        <v>91</v>
      </c>
      <c r="D1655" s="2" t="s">
        <v>72</v>
      </c>
      <c r="E1655" s="2" t="str">
        <f t="shared" si="48"/>
        <v>Demand Defrost_Grocery</v>
      </c>
      <c r="F1655" s="2" t="str">
        <f t="shared" si="49"/>
        <v>Evaporator Fan ECMotor Controller on Walk-ins_GROCERY</v>
      </c>
    </row>
    <row r="1656" spans="1:6" x14ac:dyDescent="0.3">
      <c r="A1656" s="2" t="s">
        <v>380</v>
      </c>
      <c r="B1656" s="2" t="s">
        <v>252</v>
      </c>
      <c r="C1656" s="2" t="s">
        <v>91</v>
      </c>
      <c r="D1656" s="2" t="s">
        <v>144</v>
      </c>
      <c r="E1656" s="2" t="str">
        <f t="shared" si="48"/>
        <v>Demand Defrost_Healthcare</v>
      </c>
      <c r="F1656" s="2" t="str">
        <f t="shared" si="49"/>
        <v>Evaporator Fan ECMotor Controller on Walk-ins_RESTAURANT</v>
      </c>
    </row>
    <row r="1657" spans="1:6" x14ac:dyDescent="0.3">
      <c r="A1657" s="2" t="s">
        <v>380</v>
      </c>
      <c r="B1657" s="2" t="s">
        <v>253</v>
      </c>
      <c r="C1657" s="2" t="s">
        <v>91</v>
      </c>
      <c r="D1657" s="2" t="s">
        <v>144</v>
      </c>
      <c r="E1657" s="2" t="str">
        <f t="shared" si="48"/>
        <v>Demand Defrost_Hospitals</v>
      </c>
      <c r="F1657" s="2" t="str">
        <f t="shared" si="49"/>
        <v>Evaporator Fan ECMotor Controller on Walk-ins_RESTAURANT</v>
      </c>
    </row>
    <row r="1658" spans="1:6" x14ac:dyDescent="0.3">
      <c r="A1658" s="2" t="s">
        <v>380</v>
      </c>
      <c r="B1658" s="2" t="s">
        <v>254</v>
      </c>
      <c r="C1658" s="2" t="s">
        <v>91</v>
      </c>
      <c r="D1658" s="2" t="s">
        <v>72</v>
      </c>
      <c r="E1658" s="2" t="str">
        <f t="shared" si="48"/>
        <v>Demand Defrost_Institutional</v>
      </c>
      <c r="F1658" s="2" t="str">
        <f t="shared" si="49"/>
        <v>Evaporator Fan ECMotor Controller on Walk-ins_GROCERY</v>
      </c>
    </row>
    <row r="1659" spans="1:6" x14ac:dyDescent="0.3">
      <c r="A1659" s="2" t="s">
        <v>380</v>
      </c>
      <c r="B1659" s="2" t="s">
        <v>255</v>
      </c>
      <c r="C1659" s="2" t="s">
        <v>91</v>
      </c>
      <c r="D1659" s="2" t="s">
        <v>144</v>
      </c>
      <c r="E1659" s="2" t="str">
        <f t="shared" si="48"/>
        <v>Demand Defrost_Lodging/Hospitality</v>
      </c>
      <c r="F1659" s="2" t="str">
        <f t="shared" si="49"/>
        <v>Evaporator Fan ECMotor Controller on Walk-ins_RESTAURANT</v>
      </c>
    </row>
    <row r="1660" spans="1:6" x14ac:dyDescent="0.3">
      <c r="A1660" s="2" t="s">
        <v>380</v>
      </c>
      <c r="B1660" s="2" t="s">
        <v>191</v>
      </c>
      <c r="C1660" s="2" t="s">
        <v>91</v>
      </c>
      <c r="D1660" s="2" t="s">
        <v>72</v>
      </c>
      <c r="E1660" s="2" t="str">
        <f t="shared" si="48"/>
        <v>Demand Defrost_Miscellaneous</v>
      </c>
      <c r="F1660" s="2" t="str">
        <f t="shared" si="49"/>
        <v>Evaporator Fan ECMotor Controller on Walk-ins_GROCERY</v>
      </c>
    </row>
    <row r="1661" spans="1:6" x14ac:dyDescent="0.3">
      <c r="A1661" s="2" t="s">
        <v>380</v>
      </c>
      <c r="B1661" s="2" t="s">
        <v>256</v>
      </c>
      <c r="C1661" s="2" t="s">
        <v>91</v>
      </c>
      <c r="D1661" s="2" t="s">
        <v>72</v>
      </c>
      <c r="E1661" s="2" t="str">
        <f t="shared" si="48"/>
        <v>Demand Defrost_Offices</v>
      </c>
      <c r="F1661" s="2" t="str">
        <f t="shared" si="49"/>
        <v>Evaporator Fan ECMotor Controller on Walk-ins_GROCERY</v>
      </c>
    </row>
    <row r="1662" spans="1:6" x14ac:dyDescent="0.3">
      <c r="A1662" s="2" t="s">
        <v>380</v>
      </c>
      <c r="B1662" s="2" t="s">
        <v>257</v>
      </c>
      <c r="C1662" s="2" t="s">
        <v>91</v>
      </c>
      <c r="D1662" s="2" t="s">
        <v>144</v>
      </c>
      <c r="E1662" s="2" t="str">
        <f t="shared" si="48"/>
        <v>Demand Defrost_Restaurants</v>
      </c>
      <c r="F1662" s="2" t="str">
        <f t="shared" si="49"/>
        <v>Evaporator Fan ECMotor Controller on Walk-ins_RESTAURANT</v>
      </c>
    </row>
    <row r="1663" spans="1:6" x14ac:dyDescent="0.3">
      <c r="A1663" s="2" t="s">
        <v>380</v>
      </c>
      <c r="B1663" s="2" t="s">
        <v>258</v>
      </c>
      <c r="C1663" s="2" t="s">
        <v>91</v>
      </c>
      <c r="D1663" s="2" t="s">
        <v>72</v>
      </c>
      <c r="E1663" s="2" t="str">
        <f t="shared" si="48"/>
        <v>Demand Defrost_Retail</v>
      </c>
      <c r="F1663" s="2" t="str">
        <f t="shared" si="49"/>
        <v>Evaporator Fan ECMotor Controller on Walk-ins_GROCERY</v>
      </c>
    </row>
    <row r="1664" spans="1:6" x14ac:dyDescent="0.3">
      <c r="A1664" s="2" t="s">
        <v>380</v>
      </c>
      <c r="B1664" s="2" t="s">
        <v>259</v>
      </c>
      <c r="C1664" s="2" t="s">
        <v>91</v>
      </c>
      <c r="D1664" s="2" t="s">
        <v>144</v>
      </c>
      <c r="E1664" s="2" t="str">
        <f t="shared" si="48"/>
        <v>Demand Defrost_Schools K-12</v>
      </c>
      <c r="F1664" s="2" t="str">
        <f t="shared" si="49"/>
        <v>Evaporator Fan ECMotor Controller on Walk-ins_RESTAURANT</v>
      </c>
    </row>
    <row r="1665" spans="1:6" x14ac:dyDescent="0.3">
      <c r="A1665" s="2" t="s">
        <v>380</v>
      </c>
      <c r="B1665" s="2" t="s">
        <v>260</v>
      </c>
      <c r="C1665" s="2" t="s">
        <v>91</v>
      </c>
      <c r="D1665" s="2" t="s">
        <v>72</v>
      </c>
      <c r="E1665" s="2" t="str">
        <f t="shared" si="48"/>
        <v>Demand Defrost_Warehouse</v>
      </c>
      <c r="F1665" s="2" t="str">
        <f t="shared" si="49"/>
        <v>Evaporator Fan ECMotor Controller on Walk-ins_GROCERY</v>
      </c>
    </row>
    <row r="1666" spans="1:6" x14ac:dyDescent="0.3">
      <c r="A1666" s="2" t="s">
        <v>381</v>
      </c>
      <c r="B1666" s="2" t="s">
        <v>249</v>
      </c>
      <c r="C1666" s="2" t="s">
        <v>96</v>
      </c>
      <c r="D1666" s="2" t="s">
        <v>72</v>
      </c>
      <c r="E1666" s="2" t="str">
        <f t="shared" si="48"/>
        <v>Floating Head Pressure Controls_Assembly</v>
      </c>
      <c r="F1666" s="2" t="str">
        <f t="shared" si="49"/>
        <v>High Efficiency Refrigeration Compressor_GROCERY</v>
      </c>
    </row>
    <row r="1667" spans="1:6" x14ac:dyDescent="0.3">
      <c r="A1667" s="2" t="s">
        <v>381</v>
      </c>
      <c r="B1667" s="2" t="s">
        <v>250</v>
      </c>
      <c r="C1667" s="2" t="s">
        <v>96</v>
      </c>
      <c r="D1667" s="2" t="s">
        <v>144</v>
      </c>
      <c r="E1667" s="2" t="str">
        <f t="shared" si="48"/>
        <v>Floating Head Pressure Controls_College and University</v>
      </c>
      <c r="F1667" s="2" t="str">
        <f t="shared" si="49"/>
        <v>High Efficiency Refrigeration Compressor_RESTAURANT</v>
      </c>
    </row>
    <row r="1668" spans="1:6" x14ac:dyDescent="0.3">
      <c r="A1668" s="2" t="s">
        <v>381</v>
      </c>
      <c r="B1668" s="2" t="s">
        <v>251</v>
      </c>
      <c r="C1668" s="2" t="s">
        <v>96</v>
      </c>
      <c r="D1668" s="2" t="s">
        <v>72</v>
      </c>
      <c r="E1668" s="2" t="str">
        <f t="shared" si="48"/>
        <v>Floating Head Pressure Controls_Grocery</v>
      </c>
      <c r="F1668" s="2" t="str">
        <f t="shared" si="49"/>
        <v>High Efficiency Refrigeration Compressor_GROCERY</v>
      </c>
    </row>
    <row r="1669" spans="1:6" x14ac:dyDescent="0.3">
      <c r="A1669" s="2" t="s">
        <v>381</v>
      </c>
      <c r="B1669" s="2" t="s">
        <v>252</v>
      </c>
      <c r="C1669" s="2" t="s">
        <v>96</v>
      </c>
      <c r="D1669" s="2" t="s">
        <v>144</v>
      </c>
      <c r="E1669" s="2" t="str">
        <f t="shared" ref="E1669:E1732" si="50">A1669&amp;"_"&amp;B1669</f>
        <v>Floating Head Pressure Controls_Healthcare</v>
      </c>
      <c r="F1669" s="2" t="str">
        <f t="shared" ref="F1669:F1732" si="51">C1669&amp;"_"&amp;D1669</f>
        <v>High Efficiency Refrigeration Compressor_RESTAURANT</v>
      </c>
    </row>
    <row r="1670" spans="1:6" x14ac:dyDescent="0.3">
      <c r="A1670" s="2" t="s">
        <v>381</v>
      </c>
      <c r="B1670" s="2" t="s">
        <v>253</v>
      </c>
      <c r="C1670" s="2" t="s">
        <v>96</v>
      </c>
      <c r="D1670" s="2" t="s">
        <v>144</v>
      </c>
      <c r="E1670" s="2" t="str">
        <f t="shared" si="50"/>
        <v>Floating Head Pressure Controls_Hospitals</v>
      </c>
      <c r="F1670" s="2" t="str">
        <f t="shared" si="51"/>
        <v>High Efficiency Refrigeration Compressor_RESTAURANT</v>
      </c>
    </row>
    <row r="1671" spans="1:6" x14ac:dyDescent="0.3">
      <c r="A1671" s="2" t="s">
        <v>381</v>
      </c>
      <c r="B1671" s="2" t="s">
        <v>254</v>
      </c>
      <c r="C1671" s="2" t="s">
        <v>96</v>
      </c>
      <c r="D1671" s="2" t="s">
        <v>72</v>
      </c>
      <c r="E1671" s="2" t="str">
        <f t="shared" si="50"/>
        <v>Floating Head Pressure Controls_Institutional</v>
      </c>
      <c r="F1671" s="2" t="str">
        <f t="shared" si="51"/>
        <v>High Efficiency Refrigeration Compressor_GROCERY</v>
      </c>
    </row>
    <row r="1672" spans="1:6" x14ac:dyDescent="0.3">
      <c r="A1672" s="2" t="s">
        <v>381</v>
      </c>
      <c r="B1672" s="2" t="s">
        <v>255</v>
      </c>
      <c r="C1672" s="2" t="s">
        <v>96</v>
      </c>
      <c r="D1672" s="2" t="s">
        <v>144</v>
      </c>
      <c r="E1672" s="2" t="str">
        <f t="shared" si="50"/>
        <v>Floating Head Pressure Controls_Lodging/Hospitality</v>
      </c>
      <c r="F1672" s="2" t="str">
        <f t="shared" si="51"/>
        <v>High Efficiency Refrigeration Compressor_RESTAURANT</v>
      </c>
    </row>
    <row r="1673" spans="1:6" x14ac:dyDescent="0.3">
      <c r="A1673" s="2" t="s">
        <v>381</v>
      </c>
      <c r="B1673" s="2" t="s">
        <v>191</v>
      </c>
      <c r="C1673" s="2" t="s">
        <v>96</v>
      </c>
      <c r="D1673" s="2" t="s">
        <v>72</v>
      </c>
      <c r="E1673" s="2" t="str">
        <f t="shared" si="50"/>
        <v>Floating Head Pressure Controls_Miscellaneous</v>
      </c>
      <c r="F1673" s="2" t="str">
        <f t="shared" si="51"/>
        <v>High Efficiency Refrigeration Compressor_GROCERY</v>
      </c>
    </row>
    <row r="1674" spans="1:6" x14ac:dyDescent="0.3">
      <c r="A1674" s="2" t="s">
        <v>381</v>
      </c>
      <c r="B1674" s="2" t="s">
        <v>256</v>
      </c>
      <c r="C1674" s="2" t="s">
        <v>96</v>
      </c>
      <c r="D1674" s="2" t="s">
        <v>72</v>
      </c>
      <c r="E1674" s="2" t="str">
        <f t="shared" si="50"/>
        <v>Floating Head Pressure Controls_Offices</v>
      </c>
      <c r="F1674" s="2" t="str">
        <f t="shared" si="51"/>
        <v>High Efficiency Refrigeration Compressor_GROCERY</v>
      </c>
    </row>
    <row r="1675" spans="1:6" x14ac:dyDescent="0.3">
      <c r="A1675" s="2" t="s">
        <v>381</v>
      </c>
      <c r="B1675" s="2" t="s">
        <v>257</v>
      </c>
      <c r="C1675" s="2" t="s">
        <v>96</v>
      </c>
      <c r="D1675" s="2" t="s">
        <v>144</v>
      </c>
      <c r="E1675" s="2" t="str">
        <f t="shared" si="50"/>
        <v>Floating Head Pressure Controls_Restaurants</v>
      </c>
      <c r="F1675" s="2" t="str">
        <f t="shared" si="51"/>
        <v>High Efficiency Refrigeration Compressor_RESTAURANT</v>
      </c>
    </row>
    <row r="1676" spans="1:6" x14ac:dyDescent="0.3">
      <c r="A1676" s="2" t="s">
        <v>381</v>
      </c>
      <c r="B1676" s="2" t="s">
        <v>258</v>
      </c>
      <c r="C1676" s="2" t="s">
        <v>96</v>
      </c>
      <c r="D1676" s="2" t="s">
        <v>72</v>
      </c>
      <c r="E1676" s="2" t="str">
        <f t="shared" si="50"/>
        <v>Floating Head Pressure Controls_Retail</v>
      </c>
      <c r="F1676" s="2" t="str">
        <f t="shared" si="51"/>
        <v>High Efficiency Refrigeration Compressor_GROCERY</v>
      </c>
    </row>
    <row r="1677" spans="1:6" x14ac:dyDescent="0.3">
      <c r="A1677" s="2" t="s">
        <v>381</v>
      </c>
      <c r="B1677" s="2" t="s">
        <v>259</v>
      </c>
      <c r="C1677" s="2" t="s">
        <v>96</v>
      </c>
      <c r="D1677" s="2" t="s">
        <v>144</v>
      </c>
      <c r="E1677" s="2" t="str">
        <f t="shared" si="50"/>
        <v>Floating Head Pressure Controls_Schools K-12</v>
      </c>
      <c r="F1677" s="2" t="str">
        <f t="shared" si="51"/>
        <v>High Efficiency Refrigeration Compressor_RESTAURANT</v>
      </c>
    </row>
    <row r="1678" spans="1:6" x14ac:dyDescent="0.3">
      <c r="A1678" s="2" t="s">
        <v>381</v>
      </c>
      <c r="B1678" s="2" t="s">
        <v>260</v>
      </c>
      <c r="C1678" s="2" t="s">
        <v>96</v>
      </c>
      <c r="D1678" s="2" t="s">
        <v>72</v>
      </c>
      <c r="E1678" s="2" t="str">
        <f t="shared" si="50"/>
        <v>Floating Head Pressure Controls_Warehouse</v>
      </c>
      <c r="F1678" s="2" t="str">
        <f t="shared" si="51"/>
        <v>High Efficiency Refrigeration Compressor_GROCERY</v>
      </c>
    </row>
    <row r="1679" spans="1:6" x14ac:dyDescent="0.3">
      <c r="A1679" s="2" t="s">
        <v>382</v>
      </c>
      <c r="B1679" s="2" t="s">
        <v>249</v>
      </c>
      <c r="C1679" s="2" t="s">
        <v>97</v>
      </c>
      <c r="D1679" s="2" t="s">
        <v>72</v>
      </c>
      <c r="E1679" s="2" t="str">
        <f t="shared" si="50"/>
        <v>Freezer-Cooler Replacement Gaskets_Assembly</v>
      </c>
      <c r="F1679" s="2" t="str">
        <f t="shared" si="51"/>
        <v>Food Service Refrigeration: Cooler/Freezer Door Gaskets_GROCERY</v>
      </c>
    </row>
    <row r="1680" spans="1:6" x14ac:dyDescent="0.3">
      <c r="A1680" s="2" t="s">
        <v>382</v>
      </c>
      <c r="B1680" s="2" t="s">
        <v>250</v>
      </c>
      <c r="C1680" s="2" t="s">
        <v>97</v>
      </c>
      <c r="D1680" s="2" t="s">
        <v>144</v>
      </c>
      <c r="E1680" s="2" t="str">
        <f t="shared" si="50"/>
        <v>Freezer-Cooler Replacement Gaskets_College and University</v>
      </c>
      <c r="F1680" s="2" t="str">
        <f t="shared" si="51"/>
        <v>Food Service Refrigeration: Cooler/Freezer Door Gaskets_RESTAURANT</v>
      </c>
    </row>
    <row r="1681" spans="1:6" x14ac:dyDescent="0.3">
      <c r="A1681" s="2" t="s">
        <v>382</v>
      </c>
      <c r="B1681" s="2" t="s">
        <v>251</v>
      </c>
      <c r="C1681" s="2" t="s">
        <v>97</v>
      </c>
      <c r="D1681" s="2" t="s">
        <v>72</v>
      </c>
      <c r="E1681" s="2" t="str">
        <f t="shared" si="50"/>
        <v>Freezer-Cooler Replacement Gaskets_Grocery</v>
      </c>
      <c r="F1681" s="2" t="str">
        <f t="shared" si="51"/>
        <v>Food Service Refrigeration: Cooler/Freezer Door Gaskets_GROCERY</v>
      </c>
    </row>
    <row r="1682" spans="1:6" x14ac:dyDescent="0.3">
      <c r="A1682" s="2" t="s">
        <v>382</v>
      </c>
      <c r="B1682" s="2" t="s">
        <v>252</v>
      </c>
      <c r="C1682" s="2" t="s">
        <v>97</v>
      </c>
      <c r="D1682" s="2" t="s">
        <v>144</v>
      </c>
      <c r="E1682" s="2" t="str">
        <f t="shared" si="50"/>
        <v>Freezer-Cooler Replacement Gaskets_Healthcare</v>
      </c>
      <c r="F1682" s="2" t="str">
        <f t="shared" si="51"/>
        <v>Food Service Refrigeration: Cooler/Freezer Door Gaskets_RESTAURANT</v>
      </c>
    </row>
    <row r="1683" spans="1:6" x14ac:dyDescent="0.3">
      <c r="A1683" s="2" t="s">
        <v>382</v>
      </c>
      <c r="B1683" s="2" t="s">
        <v>253</v>
      </c>
      <c r="C1683" s="2" t="s">
        <v>97</v>
      </c>
      <c r="D1683" s="2" t="s">
        <v>144</v>
      </c>
      <c r="E1683" s="2" t="str">
        <f t="shared" si="50"/>
        <v>Freezer-Cooler Replacement Gaskets_Hospitals</v>
      </c>
      <c r="F1683" s="2" t="str">
        <f t="shared" si="51"/>
        <v>Food Service Refrigeration: Cooler/Freezer Door Gaskets_RESTAURANT</v>
      </c>
    </row>
    <row r="1684" spans="1:6" x14ac:dyDescent="0.3">
      <c r="A1684" s="2" t="s">
        <v>382</v>
      </c>
      <c r="B1684" s="2" t="s">
        <v>254</v>
      </c>
      <c r="C1684" s="2" t="s">
        <v>97</v>
      </c>
      <c r="D1684" s="2" t="s">
        <v>72</v>
      </c>
      <c r="E1684" s="2" t="str">
        <f t="shared" si="50"/>
        <v>Freezer-Cooler Replacement Gaskets_Institutional</v>
      </c>
      <c r="F1684" s="2" t="str">
        <f t="shared" si="51"/>
        <v>Food Service Refrigeration: Cooler/Freezer Door Gaskets_GROCERY</v>
      </c>
    </row>
    <row r="1685" spans="1:6" x14ac:dyDescent="0.3">
      <c r="A1685" s="2" t="s">
        <v>382</v>
      </c>
      <c r="B1685" s="2" t="s">
        <v>255</v>
      </c>
      <c r="C1685" s="2" t="s">
        <v>97</v>
      </c>
      <c r="D1685" s="2" t="s">
        <v>144</v>
      </c>
      <c r="E1685" s="2" t="str">
        <f t="shared" si="50"/>
        <v>Freezer-Cooler Replacement Gaskets_Lodging/Hospitality</v>
      </c>
      <c r="F1685" s="2" t="str">
        <f t="shared" si="51"/>
        <v>Food Service Refrigeration: Cooler/Freezer Door Gaskets_RESTAURANT</v>
      </c>
    </row>
    <row r="1686" spans="1:6" x14ac:dyDescent="0.3">
      <c r="A1686" s="2" t="s">
        <v>382</v>
      </c>
      <c r="B1686" s="2" t="s">
        <v>191</v>
      </c>
      <c r="C1686" s="2" t="s">
        <v>97</v>
      </c>
      <c r="D1686" s="2" t="s">
        <v>72</v>
      </c>
      <c r="E1686" s="2" t="str">
        <f t="shared" si="50"/>
        <v>Freezer-Cooler Replacement Gaskets_Miscellaneous</v>
      </c>
      <c r="F1686" s="2" t="str">
        <f t="shared" si="51"/>
        <v>Food Service Refrigeration: Cooler/Freezer Door Gaskets_GROCERY</v>
      </c>
    </row>
    <row r="1687" spans="1:6" x14ac:dyDescent="0.3">
      <c r="A1687" s="2" t="s">
        <v>382</v>
      </c>
      <c r="B1687" s="2" t="s">
        <v>256</v>
      </c>
      <c r="C1687" s="2" t="s">
        <v>97</v>
      </c>
      <c r="D1687" s="2" t="s">
        <v>72</v>
      </c>
      <c r="E1687" s="2" t="str">
        <f t="shared" si="50"/>
        <v>Freezer-Cooler Replacement Gaskets_Offices</v>
      </c>
      <c r="F1687" s="2" t="str">
        <f t="shared" si="51"/>
        <v>Food Service Refrigeration: Cooler/Freezer Door Gaskets_GROCERY</v>
      </c>
    </row>
    <row r="1688" spans="1:6" x14ac:dyDescent="0.3">
      <c r="A1688" s="2" t="s">
        <v>382</v>
      </c>
      <c r="B1688" s="2" t="s">
        <v>257</v>
      </c>
      <c r="C1688" s="2" t="s">
        <v>97</v>
      </c>
      <c r="D1688" s="2" t="s">
        <v>144</v>
      </c>
      <c r="E1688" s="2" t="str">
        <f t="shared" si="50"/>
        <v>Freezer-Cooler Replacement Gaskets_Restaurants</v>
      </c>
      <c r="F1688" s="2" t="str">
        <f t="shared" si="51"/>
        <v>Food Service Refrigeration: Cooler/Freezer Door Gaskets_RESTAURANT</v>
      </c>
    </row>
    <row r="1689" spans="1:6" x14ac:dyDescent="0.3">
      <c r="A1689" s="2" t="s">
        <v>382</v>
      </c>
      <c r="B1689" s="2" t="s">
        <v>258</v>
      </c>
      <c r="C1689" s="2" t="s">
        <v>97</v>
      </c>
      <c r="D1689" s="2" t="s">
        <v>72</v>
      </c>
      <c r="E1689" s="2" t="str">
        <f t="shared" si="50"/>
        <v>Freezer-Cooler Replacement Gaskets_Retail</v>
      </c>
      <c r="F1689" s="2" t="str">
        <f t="shared" si="51"/>
        <v>Food Service Refrigeration: Cooler/Freezer Door Gaskets_GROCERY</v>
      </c>
    </row>
    <row r="1690" spans="1:6" x14ac:dyDescent="0.3">
      <c r="A1690" s="2" t="s">
        <v>382</v>
      </c>
      <c r="B1690" s="2" t="s">
        <v>259</v>
      </c>
      <c r="C1690" s="2" t="s">
        <v>97</v>
      </c>
      <c r="D1690" s="2" t="s">
        <v>144</v>
      </c>
      <c r="E1690" s="2" t="str">
        <f t="shared" si="50"/>
        <v>Freezer-Cooler Replacement Gaskets_Schools K-12</v>
      </c>
      <c r="F1690" s="2" t="str">
        <f t="shared" si="51"/>
        <v>Food Service Refrigeration: Cooler/Freezer Door Gaskets_RESTAURANT</v>
      </c>
    </row>
    <row r="1691" spans="1:6" x14ac:dyDescent="0.3">
      <c r="A1691" s="2" t="s">
        <v>382</v>
      </c>
      <c r="B1691" s="2" t="s">
        <v>260</v>
      </c>
      <c r="C1691" s="2" t="s">
        <v>97</v>
      </c>
      <c r="D1691" s="2" t="s">
        <v>72</v>
      </c>
      <c r="E1691" s="2" t="str">
        <f t="shared" si="50"/>
        <v>Freezer-Cooler Replacement Gaskets_Warehouse</v>
      </c>
      <c r="F1691" s="2" t="str">
        <f t="shared" si="51"/>
        <v>Food Service Refrigeration: Cooler/Freezer Door Gaskets_GROCERY</v>
      </c>
    </row>
    <row r="1692" spans="1:6" x14ac:dyDescent="0.3">
      <c r="A1692" s="2" t="s">
        <v>96</v>
      </c>
      <c r="B1692" s="2" t="s">
        <v>249</v>
      </c>
      <c r="C1692" s="2" t="s">
        <v>96</v>
      </c>
      <c r="D1692" s="2" t="s">
        <v>72</v>
      </c>
      <c r="E1692" s="2" t="str">
        <f t="shared" si="50"/>
        <v>High Efficiency Refrigeration Compressor_Assembly</v>
      </c>
      <c r="F1692" s="2" t="str">
        <f t="shared" si="51"/>
        <v>High Efficiency Refrigeration Compressor_GROCERY</v>
      </c>
    </row>
    <row r="1693" spans="1:6" x14ac:dyDescent="0.3">
      <c r="A1693" s="2" t="s">
        <v>96</v>
      </c>
      <c r="B1693" s="2" t="s">
        <v>250</v>
      </c>
      <c r="C1693" s="2" t="s">
        <v>96</v>
      </c>
      <c r="D1693" s="2" t="s">
        <v>144</v>
      </c>
      <c r="E1693" s="2" t="str">
        <f t="shared" si="50"/>
        <v>High Efficiency Refrigeration Compressor_College and University</v>
      </c>
      <c r="F1693" s="2" t="str">
        <f t="shared" si="51"/>
        <v>High Efficiency Refrigeration Compressor_RESTAURANT</v>
      </c>
    </row>
    <row r="1694" spans="1:6" x14ac:dyDescent="0.3">
      <c r="A1694" s="2" t="s">
        <v>96</v>
      </c>
      <c r="B1694" s="2" t="s">
        <v>251</v>
      </c>
      <c r="C1694" s="2" t="s">
        <v>96</v>
      </c>
      <c r="D1694" s="2" t="s">
        <v>72</v>
      </c>
      <c r="E1694" s="2" t="str">
        <f t="shared" si="50"/>
        <v>High Efficiency Refrigeration Compressor_Grocery</v>
      </c>
      <c r="F1694" s="2" t="str">
        <f t="shared" si="51"/>
        <v>High Efficiency Refrigeration Compressor_GROCERY</v>
      </c>
    </row>
    <row r="1695" spans="1:6" x14ac:dyDescent="0.3">
      <c r="A1695" s="2" t="s">
        <v>96</v>
      </c>
      <c r="B1695" s="2" t="s">
        <v>252</v>
      </c>
      <c r="C1695" s="2" t="s">
        <v>96</v>
      </c>
      <c r="D1695" s="2" t="s">
        <v>144</v>
      </c>
      <c r="E1695" s="2" t="str">
        <f t="shared" si="50"/>
        <v>High Efficiency Refrigeration Compressor_Healthcare</v>
      </c>
      <c r="F1695" s="2" t="str">
        <f t="shared" si="51"/>
        <v>High Efficiency Refrigeration Compressor_RESTAURANT</v>
      </c>
    </row>
    <row r="1696" spans="1:6" x14ac:dyDescent="0.3">
      <c r="A1696" s="2" t="s">
        <v>96</v>
      </c>
      <c r="B1696" s="2" t="s">
        <v>253</v>
      </c>
      <c r="C1696" s="2" t="s">
        <v>96</v>
      </c>
      <c r="D1696" s="2" t="s">
        <v>144</v>
      </c>
      <c r="E1696" s="2" t="str">
        <f t="shared" si="50"/>
        <v>High Efficiency Refrigeration Compressor_Hospitals</v>
      </c>
      <c r="F1696" s="2" t="str">
        <f t="shared" si="51"/>
        <v>High Efficiency Refrigeration Compressor_RESTAURANT</v>
      </c>
    </row>
    <row r="1697" spans="1:6" x14ac:dyDescent="0.3">
      <c r="A1697" s="2" t="s">
        <v>96</v>
      </c>
      <c r="B1697" s="2" t="s">
        <v>254</v>
      </c>
      <c r="C1697" s="2" t="s">
        <v>96</v>
      </c>
      <c r="D1697" s="2" t="s">
        <v>72</v>
      </c>
      <c r="E1697" s="2" t="str">
        <f t="shared" si="50"/>
        <v>High Efficiency Refrigeration Compressor_Institutional</v>
      </c>
      <c r="F1697" s="2" t="str">
        <f t="shared" si="51"/>
        <v>High Efficiency Refrigeration Compressor_GROCERY</v>
      </c>
    </row>
    <row r="1698" spans="1:6" x14ac:dyDescent="0.3">
      <c r="A1698" s="2" t="s">
        <v>96</v>
      </c>
      <c r="B1698" s="2" t="s">
        <v>255</v>
      </c>
      <c r="C1698" s="2" t="s">
        <v>96</v>
      </c>
      <c r="D1698" s="2" t="s">
        <v>144</v>
      </c>
      <c r="E1698" s="2" t="str">
        <f t="shared" si="50"/>
        <v>High Efficiency Refrigeration Compressor_Lodging/Hospitality</v>
      </c>
      <c r="F1698" s="2" t="str">
        <f t="shared" si="51"/>
        <v>High Efficiency Refrigeration Compressor_RESTAURANT</v>
      </c>
    </row>
    <row r="1699" spans="1:6" x14ac:dyDescent="0.3">
      <c r="A1699" s="2" t="s">
        <v>96</v>
      </c>
      <c r="B1699" s="2" t="s">
        <v>191</v>
      </c>
      <c r="C1699" s="2" t="s">
        <v>96</v>
      </c>
      <c r="D1699" s="2" t="s">
        <v>72</v>
      </c>
      <c r="E1699" s="2" t="str">
        <f t="shared" si="50"/>
        <v>High Efficiency Refrigeration Compressor_Miscellaneous</v>
      </c>
      <c r="F1699" s="2" t="str">
        <f t="shared" si="51"/>
        <v>High Efficiency Refrigeration Compressor_GROCERY</v>
      </c>
    </row>
    <row r="1700" spans="1:6" x14ac:dyDescent="0.3">
      <c r="A1700" s="2" t="s">
        <v>96</v>
      </c>
      <c r="B1700" s="2" t="s">
        <v>256</v>
      </c>
      <c r="C1700" s="2" t="s">
        <v>96</v>
      </c>
      <c r="D1700" s="2" t="s">
        <v>72</v>
      </c>
      <c r="E1700" s="2" t="str">
        <f t="shared" si="50"/>
        <v>High Efficiency Refrigeration Compressor_Offices</v>
      </c>
      <c r="F1700" s="2" t="str">
        <f t="shared" si="51"/>
        <v>High Efficiency Refrigeration Compressor_GROCERY</v>
      </c>
    </row>
    <row r="1701" spans="1:6" x14ac:dyDescent="0.3">
      <c r="A1701" s="2" t="s">
        <v>96</v>
      </c>
      <c r="B1701" s="2" t="s">
        <v>257</v>
      </c>
      <c r="C1701" s="2" t="s">
        <v>96</v>
      </c>
      <c r="D1701" s="2" t="s">
        <v>144</v>
      </c>
      <c r="E1701" s="2" t="str">
        <f t="shared" si="50"/>
        <v>High Efficiency Refrigeration Compressor_Restaurants</v>
      </c>
      <c r="F1701" s="2" t="str">
        <f t="shared" si="51"/>
        <v>High Efficiency Refrigeration Compressor_RESTAURANT</v>
      </c>
    </row>
    <row r="1702" spans="1:6" x14ac:dyDescent="0.3">
      <c r="A1702" s="2" t="s">
        <v>96</v>
      </c>
      <c r="B1702" s="2" t="s">
        <v>258</v>
      </c>
      <c r="C1702" s="2" t="s">
        <v>96</v>
      </c>
      <c r="D1702" s="2" t="s">
        <v>72</v>
      </c>
      <c r="E1702" s="2" t="str">
        <f t="shared" si="50"/>
        <v>High Efficiency Refrigeration Compressor_Retail</v>
      </c>
      <c r="F1702" s="2" t="str">
        <f t="shared" si="51"/>
        <v>High Efficiency Refrigeration Compressor_GROCERY</v>
      </c>
    </row>
    <row r="1703" spans="1:6" x14ac:dyDescent="0.3">
      <c r="A1703" s="2" t="s">
        <v>96</v>
      </c>
      <c r="B1703" s="2" t="s">
        <v>259</v>
      </c>
      <c r="C1703" s="2" t="s">
        <v>96</v>
      </c>
      <c r="D1703" s="2" t="s">
        <v>144</v>
      </c>
      <c r="E1703" s="2" t="str">
        <f t="shared" si="50"/>
        <v>High Efficiency Refrigeration Compressor_Schools K-12</v>
      </c>
      <c r="F1703" s="2" t="str">
        <f t="shared" si="51"/>
        <v>High Efficiency Refrigeration Compressor_RESTAURANT</v>
      </c>
    </row>
    <row r="1704" spans="1:6" x14ac:dyDescent="0.3">
      <c r="A1704" s="2" t="s">
        <v>96</v>
      </c>
      <c r="B1704" s="2" t="s">
        <v>260</v>
      </c>
      <c r="C1704" s="2" t="s">
        <v>96</v>
      </c>
      <c r="D1704" s="2" t="s">
        <v>72</v>
      </c>
      <c r="E1704" s="2" t="str">
        <f t="shared" si="50"/>
        <v>High Efficiency Refrigeration Compressor_Warehouse</v>
      </c>
      <c r="F1704" s="2" t="str">
        <f t="shared" si="51"/>
        <v>High Efficiency Refrigeration Compressor_GROCERY</v>
      </c>
    </row>
    <row r="1705" spans="1:6" x14ac:dyDescent="0.3">
      <c r="A1705" s="2" t="s">
        <v>383</v>
      </c>
      <c r="B1705" s="2" t="s">
        <v>249</v>
      </c>
      <c r="C1705" s="2" t="s">
        <v>83</v>
      </c>
      <c r="D1705" s="2" t="s">
        <v>72</v>
      </c>
      <c r="E1705" s="2" t="str">
        <f t="shared" si="50"/>
        <v>High R-Value Glass Doors_Assembly</v>
      </c>
      <c r="F1705" s="2" t="str">
        <f t="shared" si="51"/>
        <v>High Efficiency Glass Doors_GROCERY</v>
      </c>
    </row>
    <row r="1706" spans="1:6" x14ac:dyDescent="0.3">
      <c r="A1706" s="2" t="s">
        <v>383</v>
      </c>
      <c r="B1706" s="2" t="s">
        <v>250</v>
      </c>
      <c r="C1706" s="2" t="s">
        <v>83</v>
      </c>
      <c r="D1706" s="2" t="s">
        <v>144</v>
      </c>
      <c r="E1706" s="2" t="str">
        <f t="shared" si="50"/>
        <v>High R-Value Glass Doors_College and University</v>
      </c>
      <c r="F1706" s="2" t="str">
        <f t="shared" si="51"/>
        <v>High Efficiency Glass Doors_RESTAURANT</v>
      </c>
    </row>
    <row r="1707" spans="1:6" x14ac:dyDescent="0.3">
      <c r="A1707" s="2" t="s">
        <v>383</v>
      </c>
      <c r="B1707" s="2" t="s">
        <v>251</v>
      </c>
      <c r="C1707" s="2" t="s">
        <v>83</v>
      </c>
      <c r="D1707" s="2" t="s">
        <v>72</v>
      </c>
      <c r="E1707" s="2" t="str">
        <f t="shared" si="50"/>
        <v>High R-Value Glass Doors_Grocery</v>
      </c>
      <c r="F1707" s="2" t="str">
        <f t="shared" si="51"/>
        <v>High Efficiency Glass Doors_GROCERY</v>
      </c>
    </row>
    <row r="1708" spans="1:6" x14ac:dyDescent="0.3">
      <c r="A1708" s="2" t="s">
        <v>383</v>
      </c>
      <c r="B1708" s="2" t="s">
        <v>252</v>
      </c>
      <c r="C1708" s="2" t="s">
        <v>83</v>
      </c>
      <c r="D1708" s="2" t="s">
        <v>144</v>
      </c>
      <c r="E1708" s="2" t="str">
        <f t="shared" si="50"/>
        <v>High R-Value Glass Doors_Healthcare</v>
      </c>
      <c r="F1708" s="2" t="str">
        <f t="shared" si="51"/>
        <v>High Efficiency Glass Doors_RESTAURANT</v>
      </c>
    </row>
    <row r="1709" spans="1:6" x14ac:dyDescent="0.3">
      <c r="A1709" s="2" t="s">
        <v>383</v>
      </c>
      <c r="B1709" s="2" t="s">
        <v>253</v>
      </c>
      <c r="C1709" s="2" t="s">
        <v>83</v>
      </c>
      <c r="D1709" s="2" t="s">
        <v>144</v>
      </c>
      <c r="E1709" s="2" t="str">
        <f t="shared" si="50"/>
        <v>High R-Value Glass Doors_Hospitals</v>
      </c>
      <c r="F1709" s="2" t="str">
        <f t="shared" si="51"/>
        <v>High Efficiency Glass Doors_RESTAURANT</v>
      </c>
    </row>
    <row r="1710" spans="1:6" x14ac:dyDescent="0.3">
      <c r="A1710" s="2" t="s">
        <v>383</v>
      </c>
      <c r="B1710" s="2" t="s">
        <v>254</v>
      </c>
      <c r="C1710" s="2" t="s">
        <v>83</v>
      </c>
      <c r="D1710" s="2" t="s">
        <v>72</v>
      </c>
      <c r="E1710" s="2" t="str">
        <f t="shared" si="50"/>
        <v>High R-Value Glass Doors_Institutional</v>
      </c>
      <c r="F1710" s="2" t="str">
        <f t="shared" si="51"/>
        <v>High Efficiency Glass Doors_GROCERY</v>
      </c>
    </row>
    <row r="1711" spans="1:6" x14ac:dyDescent="0.3">
      <c r="A1711" s="2" t="s">
        <v>383</v>
      </c>
      <c r="B1711" s="2" t="s">
        <v>255</v>
      </c>
      <c r="C1711" s="2" t="s">
        <v>83</v>
      </c>
      <c r="D1711" s="2" t="s">
        <v>144</v>
      </c>
      <c r="E1711" s="2" t="str">
        <f t="shared" si="50"/>
        <v>High R-Value Glass Doors_Lodging/Hospitality</v>
      </c>
      <c r="F1711" s="2" t="str">
        <f t="shared" si="51"/>
        <v>High Efficiency Glass Doors_RESTAURANT</v>
      </c>
    </row>
    <row r="1712" spans="1:6" x14ac:dyDescent="0.3">
      <c r="A1712" s="2" t="s">
        <v>383</v>
      </c>
      <c r="B1712" s="2" t="s">
        <v>191</v>
      </c>
      <c r="C1712" s="2" t="s">
        <v>83</v>
      </c>
      <c r="D1712" s="2" t="s">
        <v>72</v>
      </c>
      <c r="E1712" s="2" t="str">
        <f t="shared" si="50"/>
        <v>High R-Value Glass Doors_Miscellaneous</v>
      </c>
      <c r="F1712" s="2" t="str">
        <f t="shared" si="51"/>
        <v>High Efficiency Glass Doors_GROCERY</v>
      </c>
    </row>
    <row r="1713" spans="1:6" x14ac:dyDescent="0.3">
      <c r="A1713" s="2" t="s">
        <v>383</v>
      </c>
      <c r="B1713" s="2" t="s">
        <v>256</v>
      </c>
      <c r="C1713" s="2" t="s">
        <v>83</v>
      </c>
      <c r="D1713" s="2" t="s">
        <v>72</v>
      </c>
      <c r="E1713" s="2" t="str">
        <f t="shared" si="50"/>
        <v>High R-Value Glass Doors_Offices</v>
      </c>
      <c r="F1713" s="2" t="str">
        <f t="shared" si="51"/>
        <v>High Efficiency Glass Doors_GROCERY</v>
      </c>
    </row>
    <row r="1714" spans="1:6" x14ac:dyDescent="0.3">
      <c r="A1714" s="2" t="s">
        <v>383</v>
      </c>
      <c r="B1714" s="2" t="s">
        <v>257</v>
      </c>
      <c r="C1714" s="2" t="s">
        <v>83</v>
      </c>
      <c r="D1714" s="2" t="s">
        <v>144</v>
      </c>
      <c r="E1714" s="2" t="str">
        <f t="shared" si="50"/>
        <v>High R-Value Glass Doors_Restaurants</v>
      </c>
      <c r="F1714" s="2" t="str">
        <f t="shared" si="51"/>
        <v>High Efficiency Glass Doors_RESTAURANT</v>
      </c>
    </row>
    <row r="1715" spans="1:6" x14ac:dyDescent="0.3">
      <c r="A1715" s="2" t="s">
        <v>383</v>
      </c>
      <c r="B1715" s="2" t="s">
        <v>258</v>
      </c>
      <c r="C1715" s="2" t="s">
        <v>83</v>
      </c>
      <c r="D1715" s="2" t="s">
        <v>72</v>
      </c>
      <c r="E1715" s="2" t="str">
        <f t="shared" si="50"/>
        <v>High R-Value Glass Doors_Retail</v>
      </c>
      <c r="F1715" s="2" t="str">
        <f t="shared" si="51"/>
        <v>High Efficiency Glass Doors_GROCERY</v>
      </c>
    </row>
    <row r="1716" spans="1:6" x14ac:dyDescent="0.3">
      <c r="A1716" s="2" t="s">
        <v>383</v>
      </c>
      <c r="B1716" s="2" t="s">
        <v>259</v>
      </c>
      <c r="C1716" s="2" t="s">
        <v>83</v>
      </c>
      <c r="D1716" s="2" t="s">
        <v>144</v>
      </c>
      <c r="E1716" s="2" t="str">
        <f t="shared" si="50"/>
        <v>High R-Value Glass Doors_Schools K-12</v>
      </c>
      <c r="F1716" s="2" t="str">
        <f t="shared" si="51"/>
        <v>High Efficiency Glass Doors_RESTAURANT</v>
      </c>
    </row>
    <row r="1717" spans="1:6" x14ac:dyDescent="0.3">
      <c r="A1717" s="2" t="s">
        <v>383</v>
      </c>
      <c r="B1717" s="2" t="s">
        <v>260</v>
      </c>
      <c r="C1717" s="2" t="s">
        <v>83</v>
      </c>
      <c r="D1717" s="2" t="s">
        <v>72</v>
      </c>
      <c r="E1717" s="2" t="str">
        <f t="shared" si="50"/>
        <v>High R-Value Glass Doors_Warehouse</v>
      </c>
      <c r="F1717" s="2" t="str">
        <f t="shared" si="51"/>
        <v>High Efficiency Glass Doors_GROCERY</v>
      </c>
    </row>
    <row r="1718" spans="1:6" x14ac:dyDescent="0.3">
      <c r="A1718" s="2" t="s">
        <v>87</v>
      </c>
      <c r="B1718" s="2" t="s">
        <v>249</v>
      </c>
      <c r="C1718" s="2" t="s">
        <v>87</v>
      </c>
      <c r="D1718" s="2" t="s">
        <v>72</v>
      </c>
      <c r="E1718" s="2" t="str">
        <f t="shared" si="50"/>
        <v>Night Covers for Display Cases_Assembly</v>
      </c>
      <c r="F1718" s="2" t="str">
        <f t="shared" si="51"/>
        <v>Night Covers for Display Cases_GROCERY</v>
      </c>
    </row>
    <row r="1719" spans="1:6" x14ac:dyDescent="0.3">
      <c r="A1719" s="2" t="s">
        <v>87</v>
      </c>
      <c r="B1719" s="2" t="s">
        <v>250</v>
      </c>
      <c r="C1719" s="2" t="s">
        <v>87</v>
      </c>
      <c r="D1719" s="2" t="s">
        <v>72</v>
      </c>
      <c r="E1719" s="2" t="str">
        <f t="shared" si="50"/>
        <v>Night Covers for Display Cases_College and University</v>
      </c>
      <c r="F1719" s="2" t="str">
        <f t="shared" si="51"/>
        <v>Night Covers for Display Cases_GROCERY</v>
      </c>
    </row>
    <row r="1720" spans="1:6" x14ac:dyDescent="0.3">
      <c r="A1720" s="2" t="s">
        <v>87</v>
      </c>
      <c r="B1720" s="2" t="s">
        <v>251</v>
      </c>
      <c r="C1720" s="2" t="s">
        <v>87</v>
      </c>
      <c r="D1720" s="2" t="s">
        <v>72</v>
      </c>
      <c r="E1720" s="2" t="str">
        <f t="shared" si="50"/>
        <v>Night Covers for Display Cases_Grocery</v>
      </c>
      <c r="F1720" s="2" t="str">
        <f t="shared" si="51"/>
        <v>Night Covers for Display Cases_GROCERY</v>
      </c>
    </row>
    <row r="1721" spans="1:6" x14ac:dyDescent="0.3">
      <c r="A1721" s="2" t="s">
        <v>87</v>
      </c>
      <c r="B1721" s="2" t="s">
        <v>252</v>
      </c>
      <c r="C1721" s="2" t="s">
        <v>87</v>
      </c>
      <c r="D1721" s="2" t="s">
        <v>72</v>
      </c>
      <c r="E1721" s="2" t="str">
        <f t="shared" si="50"/>
        <v>Night Covers for Display Cases_Healthcare</v>
      </c>
      <c r="F1721" s="2" t="str">
        <f t="shared" si="51"/>
        <v>Night Covers for Display Cases_GROCERY</v>
      </c>
    </row>
    <row r="1722" spans="1:6" x14ac:dyDescent="0.3">
      <c r="A1722" s="2" t="s">
        <v>87</v>
      </c>
      <c r="B1722" s="2" t="s">
        <v>253</v>
      </c>
      <c r="C1722" s="2" t="s">
        <v>87</v>
      </c>
      <c r="D1722" s="2" t="s">
        <v>72</v>
      </c>
      <c r="E1722" s="2" t="str">
        <f t="shared" si="50"/>
        <v>Night Covers for Display Cases_Hospitals</v>
      </c>
      <c r="F1722" s="2" t="str">
        <f t="shared" si="51"/>
        <v>Night Covers for Display Cases_GROCERY</v>
      </c>
    </row>
    <row r="1723" spans="1:6" x14ac:dyDescent="0.3">
      <c r="A1723" s="2" t="s">
        <v>87</v>
      </c>
      <c r="B1723" s="2" t="s">
        <v>254</v>
      </c>
      <c r="C1723" s="2" t="s">
        <v>87</v>
      </c>
      <c r="D1723" s="2" t="s">
        <v>72</v>
      </c>
      <c r="E1723" s="2" t="str">
        <f t="shared" si="50"/>
        <v>Night Covers for Display Cases_Institutional</v>
      </c>
      <c r="F1723" s="2" t="str">
        <f t="shared" si="51"/>
        <v>Night Covers for Display Cases_GROCERY</v>
      </c>
    </row>
    <row r="1724" spans="1:6" x14ac:dyDescent="0.3">
      <c r="A1724" s="2" t="s">
        <v>87</v>
      </c>
      <c r="B1724" s="2" t="s">
        <v>255</v>
      </c>
      <c r="C1724" s="2" t="s">
        <v>87</v>
      </c>
      <c r="D1724" s="2" t="s">
        <v>72</v>
      </c>
      <c r="E1724" s="2" t="str">
        <f t="shared" si="50"/>
        <v>Night Covers for Display Cases_Lodging/Hospitality</v>
      </c>
      <c r="F1724" s="2" t="str">
        <f t="shared" si="51"/>
        <v>Night Covers for Display Cases_GROCERY</v>
      </c>
    </row>
    <row r="1725" spans="1:6" x14ac:dyDescent="0.3">
      <c r="A1725" s="2" t="s">
        <v>87</v>
      </c>
      <c r="B1725" s="2" t="s">
        <v>191</v>
      </c>
      <c r="C1725" s="2" t="s">
        <v>87</v>
      </c>
      <c r="D1725" s="2" t="s">
        <v>72</v>
      </c>
      <c r="E1725" s="2" t="str">
        <f t="shared" si="50"/>
        <v>Night Covers for Display Cases_Miscellaneous</v>
      </c>
      <c r="F1725" s="2" t="str">
        <f t="shared" si="51"/>
        <v>Night Covers for Display Cases_GROCERY</v>
      </c>
    </row>
    <row r="1726" spans="1:6" x14ac:dyDescent="0.3">
      <c r="A1726" s="2" t="s">
        <v>87</v>
      </c>
      <c r="B1726" s="2" t="s">
        <v>256</v>
      </c>
      <c r="C1726" s="2" t="s">
        <v>87</v>
      </c>
      <c r="D1726" s="2" t="s">
        <v>72</v>
      </c>
      <c r="E1726" s="2" t="str">
        <f t="shared" si="50"/>
        <v>Night Covers for Display Cases_Offices</v>
      </c>
      <c r="F1726" s="2" t="str">
        <f t="shared" si="51"/>
        <v>Night Covers for Display Cases_GROCERY</v>
      </c>
    </row>
    <row r="1727" spans="1:6" x14ac:dyDescent="0.3">
      <c r="A1727" s="2" t="s">
        <v>87</v>
      </c>
      <c r="B1727" s="2" t="s">
        <v>257</v>
      </c>
      <c r="C1727" s="2" t="s">
        <v>87</v>
      </c>
      <c r="D1727" s="2" t="s">
        <v>72</v>
      </c>
      <c r="E1727" s="2" t="str">
        <f t="shared" si="50"/>
        <v>Night Covers for Display Cases_Restaurants</v>
      </c>
      <c r="F1727" s="2" t="str">
        <f t="shared" si="51"/>
        <v>Night Covers for Display Cases_GROCERY</v>
      </c>
    </row>
    <row r="1728" spans="1:6" x14ac:dyDescent="0.3">
      <c r="A1728" s="2" t="s">
        <v>87</v>
      </c>
      <c r="B1728" s="2" t="s">
        <v>258</v>
      </c>
      <c r="C1728" s="2" t="s">
        <v>87</v>
      </c>
      <c r="D1728" s="2" t="s">
        <v>72</v>
      </c>
      <c r="E1728" s="2" t="str">
        <f t="shared" si="50"/>
        <v>Night Covers for Display Cases_Retail</v>
      </c>
      <c r="F1728" s="2" t="str">
        <f t="shared" si="51"/>
        <v>Night Covers for Display Cases_GROCERY</v>
      </c>
    </row>
    <row r="1729" spans="1:6" x14ac:dyDescent="0.3">
      <c r="A1729" s="2" t="s">
        <v>87</v>
      </c>
      <c r="B1729" s="2" t="s">
        <v>259</v>
      </c>
      <c r="C1729" s="2" t="s">
        <v>87</v>
      </c>
      <c r="D1729" s="2" t="s">
        <v>72</v>
      </c>
      <c r="E1729" s="2" t="str">
        <f t="shared" si="50"/>
        <v>Night Covers for Display Cases_Schools K-12</v>
      </c>
      <c r="F1729" s="2" t="str">
        <f t="shared" si="51"/>
        <v>Night Covers for Display Cases_GROCERY</v>
      </c>
    </row>
    <row r="1730" spans="1:6" x14ac:dyDescent="0.3">
      <c r="A1730" s="2" t="s">
        <v>87</v>
      </c>
      <c r="B1730" s="2" t="s">
        <v>260</v>
      </c>
      <c r="C1730" s="2" t="s">
        <v>87</v>
      </c>
      <c r="D1730" s="2" t="s">
        <v>72</v>
      </c>
      <c r="E1730" s="2" t="str">
        <f t="shared" si="50"/>
        <v>Night Covers for Display Cases_Warehouse</v>
      </c>
      <c r="F1730" s="2" t="str">
        <f t="shared" si="51"/>
        <v>Night Covers for Display Cases_GROCERY</v>
      </c>
    </row>
    <row r="1731" spans="1:6" x14ac:dyDescent="0.3">
      <c r="A1731" s="2" t="s">
        <v>384</v>
      </c>
      <c r="B1731" s="2" t="s">
        <v>249</v>
      </c>
      <c r="C1731" s="2" t="s">
        <v>38</v>
      </c>
      <c r="D1731" s="2" t="s">
        <v>57</v>
      </c>
      <c r="E1731" s="2" t="str">
        <f t="shared" si="50"/>
        <v>Outside Air Economizer for Coolers_Assembly</v>
      </c>
      <c r="F1731" s="2" t="str">
        <f t="shared" si="51"/>
        <v>Outside Air Economizer_SMALL OFFICE</v>
      </c>
    </row>
    <row r="1732" spans="1:6" x14ac:dyDescent="0.3">
      <c r="A1732" s="2" t="s">
        <v>384</v>
      </c>
      <c r="B1732" s="2" t="s">
        <v>250</v>
      </c>
      <c r="C1732" s="2" t="s">
        <v>38</v>
      </c>
      <c r="D1732" s="2" t="s">
        <v>18</v>
      </c>
      <c r="E1732" s="2" t="str">
        <f t="shared" si="50"/>
        <v>Outside Air Economizer for Coolers_College and University</v>
      </c>
      <c r="F1732" s="2" t="str">
        <f t="shared" si="51"/>
        <v>Outside Air Economizer_DATACENTER</v>
      </c>
    </row>
    <row r="1733" spans="1:6" x14ac:dyDescent="0.3">
      <c r="A1733" s="2" t="s">
        <v>384</v>
      </c>
      <c r="B1733" s="2" t="s">
        <v>251</v>
      </c>
      <c r="C1733" s="2" t="s">
        <v>38</v>
      </c>
      <c r="D1733" s="2" t="s">
        <v>52</v>
      </c>
      <c r="E1733" s="2" t="str">
        <f t="shared" ref="E1733:E1796" si="52">A1733&amp;"_"&amp;B1733</f>
        <v>Outside Air Economizer for Coolers_Grocery</v>
      </c>
      <c r="F1733" s="2" t="str">
        <f t="shared" ref="F1733:F1796" si="53">C1733&amp;"_"&amp;D1733</f>
        <v>Outside Air Economizer_RETAIL</v>
      </c>
    </row>
    <row r="1734" spans="1:6" x14ac:dyDescent="0.3">
      <c r="A1734" s="2" t="s">
        <v>384</v>
      </c>
      <c r="B1734" s="2" t="s">
        <v>252</v>
      </c>
      <c r="C1734" s="2" t="s">
        <v>38</v>
      </c>
      <c r="D1734" s="2" t="s">
        <v>57</v>
      </c>
      <c r="E1734" s="2" t="str">
        <f t="shared" si="52"/>
        <v>Outside Air Economizer for Coolers_Healthcare</v>
      </c>
      <c r="F1734" s="2" t="str">
        <f t="shared" si="53"/>
        <v>Outside Air Economizer_SMALL OFFICE</v>
      </c>
    </row>
    <row r="1735" spans="1:6" x14ac:dyDescent="0.3">
      <c r="A1735" s="2" t="s">
        <v>384</v>
      </c>
      <c r="B1735" s="2" t="s">
        <v>253</v>
      </c>
      <c r="C1735" s="2" t="s">
        <v>38</v>
      </c>
      <c r="D1735" s="2" t="s">
        <v>18</v>
      </c>
      <c r="E1735" s="2" t="str">
        <f t="shared" si="52"/>
        <v>Outside Air Economizer for Coolers_Hospitals</v>
      </c>
      <c r="F1735" s="2" t="str">
        <f t="shared" si="53"/>
        <v>Outside Air Economizer_DATACENTER</v>
      </c>
    </row>
    <row r="1736" spans="1:6" x14ac:dyDescent="0.3">
      <c r="A1736" s="2" t="s">
        <v>384</v>
      </c>
      <c r="B1736" s="2" t="s">
        <v>254</v>
      </c>
      <c r="C1736" s="2" t="s">
        <v>38</v>
      </c>
      <c r="D1736" s="2" t="s">
        <v>57</v>
      </c>
      <c r="E1736" s="2" t="str">
        <f t="shared" si="52"/>
        <v>Outside Air Economizer for Coolers_Institutional</v>
      </c>
      <c r="F1736" s="2" t="str">
        <f t="shared" si="53"/>
        <v>Outside Air Economizer_SMALL OFFICE</v>
      </c>
    </row>
    <row r="1737" spans="1:6" x14ac:dyDescent="0.3">
      <c r="A1737" s="2" t="s">
        <v>384</v>
      </c>
      <c r="B1737" s="2" t="s">
        <v>255</v>
      </c>
      <c r="C1737" s="2" t="s">
        <v>38</v>
      </c>
      <c r="D1737" s="2" t="s">
        <v>52</v>
      </c>
      <c r="E1737" s="2" t="str">
        <f t="shared" si="52"/>
        <v>Outside Air Economizer for Coolers_Lodging/Hospitality</v>
      </c>
      <c r="F1737" s="2" t="str">
        <f t="shared" si="53"/>
        <v>Outside Air Economizer_RETAIL</v>
      </c>
    </row>
    <row r="1738" spans="1:6" x14ac:dyDescent="0.3">
      <c r="A1738" s="2" t="s">
        <v>384</v>
      </c>
      <c r="B1738" s="2" t="s">
        <v>191</v>
      </c>
      <c r="C1738" s="2" t="s">
        <v>38</v>
      </c>
      <c r="D1738" s="2" t="s">
        <v>57</v>
      </c>
      <c r="E1738" s="2" t="str">
        <f t="shared" si="52"/>
        <v>Outside Air Economizer for Coolers_Miscellaneous</v>
      </c>
      <c r="F1738" s="2" t="str">
        <f t="shared" si="53"/>
        <v>Outside Air Economizer_SMALL OFFICE</v>
      </c>
    </row>
    <row r="1739" spans="1:6" x14ac:dyDescent="0.3">
      <c r="A1739" s="2" t="s">
        <v>384</v>
      </c>
      <c r="B1739" s="2" t="s">
        <v>256</v>
      </c>
      <c r="C1739" s="2" t="s">
        <v>38</v>
      </c>
      <c r="D1739" s="2" t="s">
        <v>57</v>
      </c>
      <c r="E1739" s="2" t="str">
        <f t="shared" si="52"/>
        <v>Outside Air Economizer for Coolers_Offices</v>
      </c>
      <c r="F1739" s="2" t="str">
        <f t="shared" si="53"/>
        <v>Outside Air Economizer_SMALL OFFICE</v>
      </c>
    </row>
    <row r="1740" spans="1:6" x14ac:dyDescent="0.3">
      <c r="A1740" s="2" t="s">
        <v>384</v>
      </c>
      <c r="B1740" s="2" t="s">
        <v>257</v>
      </c>
      <c r="C1740" s="2" t="s">
        <v>38</v>
      </c>
      <c r="D1740" s="2" t="s">
        <v>52</v>
      </c>
      <c r="E1740" s="2" t="str">
        <f t="shared" si="52"/>
        <v>Outside Air Economizer for Coolers_Restaurants</v>
      </c>
      <c r="F1740" s="2" t="str">
        <f t="shared" si="53"/>
        <v>Outside Air Economizer_RETAIL</v>
      </c>
    </row>
    <row r="1741" spans="1:6" x14ac:dyDescent="0.3">
      <c r="A1741" s="2" t="s">
        <v>384</v>
      </c>
      <c r="B1741" s="2" t="s">
        <v>258</v>
      </c>
      <c r="C1741" s="2" t="s">
        <v>38</v>
      </c>
      <c r="D1741" s="2" t="s">
        <v>52</v>
      </c>
      <c r="E1741" s="2" t="str">
        <f t="shared" si="52"/>
        <v>Outside Air Economizer for Coolers_Retail</v>
      </c>
      <c r="F1741" s="2" t="str">
        <f t="shared" si="53"/>
        <v>Outside Air Economizer_RETAIL</v>
      </c>
    </row>
    <row r="1742" spans="1:6" x14ac:dyDescent="0.3">
      <c r="A1742" s="2" t="s">
        <v>384</v>
      </c>
      <c r="B1742" s="2" t="s">
        <v>259</v>
      </c>
      <c r="C1742" s="2" t="s">
        <v>38</v>
      </c>
      <c r="D1742" s="2" t="s">
        <v>57</v>
      </c>
      <c r="E1742" s="2" t="str">
        <f t="shared" si="52"/>
        <v>Outside Air Economizer for Coolers_Schools K-12</v>
      </c>
      <c r="F1742" s="2" t="str">
        <f t="shared" si="53"/>
        <v>Outside Air Economizer_SMALL OFFICE</v>
      </c>
    </row>
    <row r="1743" spans="1:6" x14ac:dyDescent="0.3">
      <c r="A1743" s="2" t="s">
        <v>384</v>
      </c>
      <c r="B1743" s="2" t="s">
        <v>260</v>
      </c>
      <c r="C1743" s="2" t="s">
        <v>38</v>
      </c>
      <c r="D1743" s="2" t="s">
        <v>57</v>
      </c>
      <c r="E1743" s="2" t="str">
        <f t="shared" si="52"/>
        <v>Outside Air Economizer for Coolers_Warehouse</v>
      </c>
      <c r="F1743" s="2" t="str">
        <f t="shared" si="53"/>
        <v>Outside Air Economizer_SMALL OFFICE</v>
      </c>
    </row>
    <row r="1744" spans="1:6" x14ac:dyDescent="0.3">
      <c r="A1744" s="2" t="s">
        <v>385</v>
      </c>
      <c r="B1744" s="2" t="s">
        <v>249</v>
      </c>
      <c r="C1744" s="2" t="s">
        <v>91</v>
      </c>
      <c r="D1744" s="2" t="s">
        <v>72</v>
      </c>
      <c r="E1744" s="2" t="str">
        <f t="shared" si="52"/>
        <v>PSC to ECM Evaporator Fan Motor (Reach-In)_Assembly</v>
      </c>
      <c r="F1744" s="2" t="str">
        <f t="shared" si="53"/>
        <v>Evaporator Fan ECMotor Controller on Walk-ins_GROCERY</v>
      </c>
    </row>
    <row r="1745" spans="1:6" x14ac:dyDescent="0.3">
      <c r="A1745" s="2" t="s">
        <v>385</v>
      </c>
      <c r="B1745" s="2" t="s">
        <v>250</v>
      </c>
      <c r="C1745" s="2" t="s">
        <v>91</v>
      </c>
      <c r="D1745" s="2" t="s">
        <v>144</v>
      </c>
      <c r="E1745" s="2" t="str">
        <f t="shared" si="52"/>
        <v>PSC to ECM Evaporator Fan Motor (Reach-In)_College and University</v>
      </c>
      <c r="F1745" s="2" t="str">
        <f t="shared" si="53"/>
        <v>Evaporator Fan ECMotor Controller on Walk-ins_RESTAURANT</v>
      </c>
    </row>
    <row r="1746" spans="1:6" x14ac:dyDescent="0.3">
      <c r="A1746" s="2" t="s">
        <v>385</v>
      </c>
      <c r="B1746" s="2" t="s">
        <v>251</v>
      </c>
      <c r="C1746" s="2" t="s">
        <v>91</v>
      </c>
      <c r="D1746" s="2" t="s">
        <v>72</v>
      </c>
      <c r="E1746" s="2" t="str">
        <f t="shared" si="52"/>
        <v>PSC to ECM Evaporator Fan Motor (Reach-In)_Grocery</v>
      </c>
      <c r="F1746" s="2" t="str">
        <f t="shared" si="53"/>
        <v>Evaporator Fan ECMotor Controller on Walk-ins_GROCERY</v>
      </c>
    </row>
    <row r="1747" spans="1:6" x14ac:dyDescent="0.3">
      <c r="A1747" s="2" t="s">
        <v>385</v>
      </c>
      <c r="B1747" s="2" t="s">
        <v>252</v>
      </c>
      <c r="C1747" s="2" t="s">
        <v>91</v>
      </c>
      <c r="D1747" s="2" t="s">
        <v>144</v>
      </c>
      <c r="E1747" s="2" t="str">
        <f t="shared" si="52"/>
        <v>PSC to ECM Evaporator Fan Motor (Reach-In)_Healthcare</v>
      </c>
      <c r="F1747" s="2" t="str">
        <f t="shared" si="53"/>
        <v>Evaporator Fan ECMotor Controller on Walk-ins_RESTAURANT</v>
      </c>
    </row>
    <row r="1748" spans="1:6" x14ac:dyDescent="0.3">
      <c r="A1748" s="2" t="s">
        <v>385</v>
      </c>
      <c r="B1748" s="2" t="s">
        <v>253</v>
      </c>
      <c r="C1748" s="2" t="s">
        <v>91</v>
      </c>
      <c r="D1748" s="2" t="s">
        <v>144</v>
      </c>
      <c r="E1748" s="2" t="str">
        <f t="shared" si="52"/>
        <v>PSC to ECM Evaporator Fan Motor (Reach-In)_Hospitals</v>
      </c>
      <c r="F1748" s="2" t="str">
        <f t="shared" si="53"/>
        <v>Evaporator Fan ECMotor Controller on Walk-ins_RESTAURANT</v>
      </c>
    </row>
    <row r="1749" spans="1:6" x14ac:dyDescent="0.3">
      <c r="A1749" s="2" t="s">
        <v>385</v>
      </c>
      <c r="B1749" s="2" t="s">
        <v>254</v>
      </c>
      <c r="C1749" s="2" t="s">
        <v>91</v>
      </c>
      <c r="D1749" s="2" t="s">
        <v>72</v>
      </c>
      <c r="E1749" s="2" t="str">
        <f t="shared" si="52"/>
        <v>PSC to ECM Evaporator Fan Motor (Reach-In)_Institutional</v>
      </c>
      <c r="F1749" s="2" t="str">
        <f t="shared" si="53"/>
        <v>Evaporator Fan ECMotor Controller on Walk-ins_GROCERY</v>
      </c>
    </row>
    <row r="1750" spans="1:6" x14ac:dyDescent="0.3">
      <c r="A1750" s="2" t="s">
        <v>385</v>
      </c>
      <c r="B1750" s="2" t="s">
        <v>255</v>
      </c>
      <c r="C1750" s="2" t="s">
        <v>91</v>
      </c>
      <c r="D1750" s="2" t="s">
        <v>144</v>
      </c>
      <c r="E1750" s="2" t="str">
        <f t="shared" si="52"/>
        <v>PSC to ECM Evaporator Fan Motor (Reach-In)_Lodging/Hospitality</v>
      </c>
      <c r="F1750" s="2" t="str">
        <f t="shared" si="53"/>
        <v>Evaporator Fan ECMotor Controller on Walk-ins_RESTAURANT</v>
      </c>
    </row>
    <row r="1751" spans="1:6" x14ac:dyDescent="0.3">
      <c r="A1751" s="2" t="s">
        <v>385</v>
      </c>
      <c r="B1751" s="2" t="s">
        <v>191</v>
      </c>
      <c r="C1751" s="2" t="s">
        <v>91</v>
      </c>
      <c r="D1751" s="2" t="s">
        <v>72</v>
      </c>
      <c r="E1751" s="2" t="str">
        <f t="shared" si="52"/>
        <v>PSC to ECM Evaporator Fan Motor (Reach-In)_Miscellaneous</v>
      </c>
      <c r="F1751" s="2" t="str">
        <f t="shared" si="53"/>
        <v>Evaporator Fan ECMotor Controller on Walk-ins_GROCERY</v>
      </c>
    </row>
    <row r="1752" spans="1:6" x14ac:dyDescent="0.3">
      <c r="A1752" s="2" t="s">
        <v>385</v>
      </c>
      <c r="B1752" s="2" t="s">
        <v>256</v>
      </c>
      <c r="C1752" s="2" t="s">
        <v>91</v>
      </c>
      <c r="D1752" s="2" t="s">
        <v>72</v>
      </c>
      <c r="E1752" s="2" t="str">
        <f t="shared" si="52"/>
        <v>PSC to ECM Evaporator Fan Motor (Reach-In)_Offices</v>
      </c>
      <c r="F1752" s="2" t="str">
        <f t="shared" si="53"/>
        <v>Evaporator Fan ECMotor Controller on Walk-ins_GROCERY</v>
      </c>
    </row>
    <row r="1753" spans="1:6" x14ac:dyDescent="0.3">
      <c r="A1753" s="2" t="s">
        <v>385</v>
      </c>
      <c r="B1753" s="2" t="s">
        <v>257</v>
      </c>
      <c r="C1753" s="2" t="s">
        <v>91</v>
      </c>
      <c r="D1753" s="2" t="s">
        <v>144</v>
      </c>
      <c r="E1753" s="2" t="str">
        <f t="shared" si="52"/>
        <v>PSC to ECM Evaporator Fan Motor (Reach-In)_Restaurants</v>
      </c>
      <c r="F1753" s="2" t="str">
        <f t="shared" si="53"/>
        <v>Evaporator Fan ECMotor Controller on Walk-ins_RESTAURANT</v>
      </c>
    </row>
    <row r="1754" spans="1:6" x14ac:dyDescent="0.3">
      <c r="A1754" s="2" t="s">
        <v>385</v>
      </c>
      <c r="B1754" s="2" t="s">
        <v>258</v>
      </c>
      <c r="C1754" s="2" t="s">
        <v>91</v>
      </c>
      <c r="D1754" s="2" t="s">
        <v>72</v>
      </c>
      <c r="E1754" s="2" t="str">
        <f t="shared" si="52"/>
        <v>PSC to ECM Evaporator Fan Motor (Reach-In)_Retail</v>
      </c>
      <c r="F1754" s="2" t="str">
        <f t="shared" si="53"/>
        <v>Evaporator Fan ECMotor Controller on Walk-ins_GROCERY</v>
      </c>
    </row>
    <row r="1755" spans="1:6" x14ac:dyDescent="0.3">
      <c r="A1755" s="2" t="s">
        <v>385</v>
      </c>
      <c r="B1755" s="2" t="s">
        <v>259</v>
      </c>
      <c r="C1755" s="2" t="s">
        <v>91</v>
      </c>
      <c r="D1755" s="2" t="s">
        <v>144</v>
      </c>
      <c r="E1755" s="2" t="str">
        <f t="shared" si="52"/>
        <v>PSC to ECM Evaporator Fan Motor (Reach-In)_Schools K-12</v>
      </c>
      <c r="F1755" s="2" t="str">
        <f t="shared" si="53"/>
        <v>Evaporator Fan ECMotor Controller on Walk-ins_RESTAURANT</v>
      </c>
    </row>
    <row r="1756" spans="1:6" x14ac:dyDescent="0.3">
      <c r="A1756" s="2" t="s">
        <v>385</v>
      </c>
      <c r="B1756" s="2" t="s">
        <v>260</v>
      </c>
      <c r="C1756" s="2" t="s">
        <v>91</v>
      </c>
      <c r="D1756" s="2" t="s">
        <v>72</v>
      </c>
      <c r="E1756" s="2" t="str">
        <f t="shared" si="52"/>
        <v>PSC to ECM Evaporator Fan Motor (Reach-In)_Warehouse</v>
      </c>
      <c r="F1756" s="2" t="str">
        <f t="shared" si="53"/>
        <v>Evaporator Fan ECMotor Controller on Walk-ins_GROCERY</v>
      </c>
    </row>
    <row r="1757" spans="1:6" x14ac:dyDescent="0.3">
      <c r="A1757" s="2" t="s">
        <v>386</v>
      </c>
      <c r="B1757" s="2" t="s">
        <v>249</v>
      </c>
      <c r="C1757" s="2" t="s">
        <v>91</v>
      </c>
      <c r="D1757" s="2" t="s">
        <v>72</v>
      </c>
      <c r="E1757" s="2" t="str">
        <f t="shared" si="52"/>
        <v>PSC to ECM Evaporator Fan Motor (Walk-In, Refrigerator)_Assembly</v>
      </c>
      <c r="F1757" s="2" t="str">
        <f t="shared" si="53"/>
        <v>Evaporator Fan ECMotor Controller on Walk-ins_GROCERY</v>
      </c>
    </row>
    <row r="1758" spans="1:6" x14ac:dyDescent="0.3">
      <c r="A1758" s="2" t="s">
        <v>386</v>
      </c>
      <c r="B1758" s="2" t="s">
        <v>250</v>
      </c>
      <c r="C1758" s="2" t="s">
        <v>91</v>
      </c>
      <c r="D1758" s="2" t="s">
        <v>144</v>
      </c>
      <c r="E1758" s="2" t="str">
        <f t="shared" si="52"/>
        <v>PSC to ECM Evaporator Fan Motor (Walk-In, Refrigerator)_College and University</v>
      </c>
      <c r="F1758" s="2" t="str">
        <f t="shared" si="53"/>
        <v>Evaporator Fan ECMotor Controller on Walk-ins_RESTAURANT</v>
      </c>
    </row>
    <row r="1759" spans="1:6" x14ac:dyDescent="0.3">
      <c r="A1759" s="2" t="s">
        <v>386</v>
      </c>
      <c r="B1759" s="2" t="s">
        <v>251</v>
      </c>
      <c r="C1759" s="2" t="s">
        <v>91</v>
      </c>
      <c r="D1759" s="2" t="s">
        <v>72</v>
      </c>
      <c r="E1759" s="2" t="str">
        <f t="shared" si="52"/>
        <v>PSC to ECM Evaporator Fan Motor (Walk-In, Refrigerator)_Grocery</v>
      </c>
      <c r="F1759" s="2" t="str">
        <f t="shared" si="53"/>
        <v>Evaporator Fan ECMotor Controller on Walk-ins_GROCERY</v>
      </c>
    </row>
    <row r="1760" spans="1:6" x14ac:dyDescent="0.3">
      <c r="A1760" s="2" t="s">
        <v>386</v>
      </c>
      <c r="B1760" s="2" t="s">
        <v>252</v>
      </c>
      <c r="C1760" s="2" t="s">
        <v>91</v>
      </c>
      <c r="D1760" s="2" t="s">
        <v>144</v>
      </c>
      <c r="E1760" s="2" t="str">
        <f t="shared" si="52"/>
        <v>PSC to ECM Evaporator Fan Motor (Walk-In, Refrigerator)_Healthcare</v>
      </c>
      <c r="F1760" s="2" t="str">
        <f t="shared" si="53"/>
        <v>Evaporator Fan ECMotor Controller on Walk-ins_RESTAURANT</v>
      </c>
    </row>
    <row r="1761" spans="1:6" x14ac:dyDescent="0.3">
      <c r="A1761" s="2" t="s">
        <v>386</v>
      </c>
      <c r="B1761" s="2" t="s">
        <v>253</v>
      </c>
      <c r="C1761" s="2" t="s">
        <v>91</v>
      </c>
      <c r="D1761" s="2" t="s">
        <v>144</v>
      </c>
      <c r="E1761" s="2" t="str">
        <f t="shared" si="52"/>
        <v>PSC to ECM Evaporator Fan Motor (Walk-In, Refrigerator)_Hospitals</v>
      </c>
      <c r="F1761" s="2" t="str">
        <f t="shared" si="53"/>
        <v>Evaporator Fan ECMotor Controller on Walk-ins_RESTAURANT</v>
      </c>
    </row>
    <row r="1762" spans="1:6" x14ac:dyDescent="0.3">
      <c r="A1762" s="2" t="s">
        <v>386</v>
      </c>
      <c r="B1762" s="2" t="s">
        <v>254</v>
      </c>
      <c r="C1762" s="2" t="s">
        <v>91</v>
      </c>
      <c r="D1762" s="2" t="s">
        <v>72</v>
      </c>
      <c r="E1762" s="2" t="str">
        <f t="shared" si="52"/>
        <v>PSC to ECM Evaporator Fan Motor (Walk-In, Refrigerator)_Institutional</v>
      </c>
      <c r="F1762" s="2" t="str">
        <f t="shared" si="53"/>
        <v>Evaporator Fan ECMotor Controller on Walk-ins_GROCERY</v>
      </c>
    </row>
    <row r="1763" spans="1:6" x14ac:dyDescent="0.3">
      <c r="A1763" s="2" t="s">
        <v>386</v>
      </c>
      <c r="B1763" s="2" t="s">
        <v>255</v>
      </c>
      <c r="C1763" s="2" t="s">
        <v>91</v>
      </c>
      <c r="D1763" s="2" t="s">
        <v>144</v>
      </c>
      <c r="E1763" s="2" t="str">
        <f t="shared" si="52"/>
        <v>PSC to ECM Evaporator Fan Motor (Walk-In, Refrigerator)_Lodging/Hospitality</v>
      </c>
      <c r="F1763" s="2" t="str">
        <f t="shared" si="53"/>
        <v>Evaporator Fan ECMotor Controller on Walk-ins_RESTAURANT</v>
      </c>
    </row>
    <row r="1764" spans="1:6" x14ac:dyDescent="0.3">
      <c r="A1764" s="2" t="s">
        <v>386</v>
      </c>
      <c r="B1764" s="2" t="s">
        <v>191</v>
      </c>
      <c r="C1764" s="2" t="s">
        <v>91</v>
      </c>
      <c r="D1764" s="2" t="s">
        <v>72</v>
      </c>
      <c r="E1764" s="2" t="str">
        <f t="shared" si="52"/>
        <v>PSC to ECM Evaporator Fan Motor (Walk-In, Refrigerator)_Miscellaneous</v>
      </c>
      <c r="F1764" s="2" t="str">
        <f t="shared" si="53"/>
        <v>Evaporator Fan ECMotor Controller on Walk-ins_GROCERY</v>
      </c>
    </row>
    <row r="1765" spans="1:6" x14ac:dyDescent="0.3">
      <c r="A1765" s="2" t="s">
        <v>386</v>
      </c>
      <c r="B1765" s="2" t="s">
        <v>256</v>
      </c>
      <c r="C1765" s="2" t="s">
        <v>91</v>
      </c>
      <c r="D1765" s="2" t="s">
        <v>72</v>
      </c>
      <c r="E1765" s="2" t="str">
        <f t="shared" si="52"/>
        <v>PSC to ECM Evaporator Fan Motor (Walk-In, Refrigerator)_Offices</v>
      </c>
      <c r="F1765" s="2" t="str">
        <f t="shared" si="53"/>
        <v>Evaporator Fan ECMotor Controller on Walk-ins_GROCERY</v>
      </c>
    </row>
    <row r="1766" spans="1:6" x14ac:dyDescent="0.3">
      <c r="A1766" s="2" t="s">
        <v>386</v>
      </c>
      <c r="B1766" s="2" t="s">
        <v>257</v>
      </c>
      <c r="C1766" s="2" t="s">
        <v>91</v>
      </c>
      <c r="D1766" s="2" t="s">
        <v>144</v>
      </c>
      <c r="E1766" s="2" t="str">
        <f t="shared" si="52"/>
        <v>PSC to ECM Evaporator Fan Motor (Walk-In, Refrigerator)_Restaurants</v>
      </c>
      <c r="F1766" s="2" t="str">
        <f t="shared" si="53"/>
        <v>Evaporator Fan ECMotor Controller on Walk-ins_RESTAURANT</v>
      </c>
    </row>
    <row r="1767" spans="1:6" x14ac:dyDescent="0.3">
      <c r="A1767" s="2" t="s">
        <v>386</v>
      </c>
      <c r="B1767" s="2" t="s">
        <v>258</v>
      </c>
      <c r="C1767" s="2" t="s">
        <v>91</v>
      </c>
      <c r="D1767" s="2" t="s">
        <v>72</v>
      </c>
      <c r="E1767" s="2" t="str">
        <f t="shared" si="52"/>
        <v>PSC to ECM Evaporator Fan Motor (Walk-In, Refrigerator)_Retail</v>
      </c>
      <c r="F1767" s="2" t="str">
        <f t="shared" si="53"/>
        <v>Evaporator Fan ECMotor Controller on Walk-ins_GROCERY</v>
      </c>
    </row>
    <row r="1768" spans="1:6" x14ac:dyDescent="0.3">
      <c r="A1768" s="2" t="s">
        <v>386</v>
      </c>
      <c r="B1768" s="2" t="s">
        <v>259</v>
      </c>
      <c r="C1768" s="2" t="s">
        <v>91</v>
      </c>
      <c r="D1768" s="2" t="s">
        <v>144</v>
      </c>
      <c r="E1768" s="2" t="str">
        <f t="shared" si="52"/>
        <v>PSC to ECM Evaporator Fan Motor (Walk-In, Refrigerator)_Schools K-12</v>
      </c>
      <c r="F1768" s="2" t="str">
        <f t="shared" si="53"/>
        <v>Evaporator Fan ECMotor Controller on Walk-ins_RESTAURANT</v>
      </c>
    </row>
    <row r="1769" spans="1:6" x14ac:dyDescent="0.3">
      <c r="A1769" s="2" t="s">
        <v>386</v>
      </c>
      <c r="B1769" s="2" t="s">
        <v>260</v>
      </c>
      <c r="C1769" s="2" t="s">
        <v>91</v>
      </c>
      <c r="D1769" s="2" t="s">
        <v>72</v>
      </c>
      <c r="E1769" s="2" t="str">
        <f t="shared" si="52"/>
        <v>PSC to ECM Evaporator Fan Motor (Walk-In, Refrigerator)_Warehouse</v>
      </c>
      <c r="F1769" s="2" t="str">
        <f t="shared" si="53"/>
        <v>Evaporator Fan ECMotor Controller on Walk-ins_GROCERY</v>
      </c>
    </row>
    <row r="1770" spans="1:6" x14ac:dyDescent="0.3">
      <c r="A1770" s="2" t="s">
        <v>94</v>
      </c>
      <c r="B1770" s="2" t="s">
        <v>249</v>
      </c>
      <c r="C1770" s="2" t="s">
        <v>94</v>
      </c>
      <c r="D1770" s="2" t="s">
        <v>72</v>
      </c>
      <c r="E1770" s="2" t="str">
        <f t="shared" si="52"/>
        <v>Refrigerated Display Case Lighting Controls_Assembly</v>
      </c>
      <c r="F1770" s="2" t="str">
        <f t="shared" si="53"/>
        <v>Refrigerated Display Case Lighting Controls_GROCERY</v>
      </c>
    </row>
    <row r="1771" spans="1:6" x14ac:dyDescent="0.3">
      <c r="A1771" s="2" t="s">
        <v>94</v>
      </c>
      <c r="B1771" s="2" t="s">
        <v>250</v>
      </c>
      <c r="C1771" s="2" t="s">
        <v>94</v>
      </c>
      <c r="D1771" s="2" t="s">
        <v>72</v>
      </c>
      <c r="E1771" s="2" t="str">
        <f t="shared" si="52"/>
        <v>Refrigerated Display Case Lighting Controls_College and University</v>
      </c>
      <c r="F1771" s="2" t="str">
        <f t="shared" si="53"/>
        <v>Refrigerated Display Case Lighting Controls_GROCERY</v>
      </c>
    </row>
    <row r="1772" spans="1:6" x14ac:dyDescent="0.3">
      <c r="A1772" s="2" t="s">
        <v>94</v>
      </c>
      <c r="B1772" s="2" t="s">
        <v>251</v>
      </c>
      <c r="C1772" s="2" t="s">
        <v>94</v>
      </c>
      <c r="D1772" s="2" t="s">
        <v>72</v>
      </c>
      <c r="E1772" s="2" t="str">
        <f t="shared" si="52"/>
        <v>Refrigerated Display Case Lighting Controls_Grocery</v>
      </c>
      <c r="F1772" s="2" t="str">
        <f t="shared" si="53"/>
        <v>Refrigerated Display Case Lighting Controls_GROCERY</v>
      </c>
    </row>
    <row r="1773" spans="1:6" x14ac:dyDescent="0.3">
      <c r="A1773" s="2" t="s">
        <v>94</v>
      </c>
      <c r="B1773" s="2" t="s">
        <v>252</v>
      </c>
      <c r="C1773" s="2" t="s">
        <v>94</v>
      </c>
      <c r="D1773" s="2" t="s">
        <v>72</v>
      </c>
      <c r="E1773" s="2" t="str">
        <f t="shared" si="52"/>
        <v>Refrigerated Display Case Lighting Controls_Healthcare</v>
      </c>
      <c r="F1773" s="2" t="str">
        <f t="shared" si="53"/>
        <v>Refrigerated Display Case Lighting Controls_GROCERY</v>
      </c>
    </row>
    <row r="1774" spans="1:6" x14ac:dyDescent="0.3">
      <c r="A1774" s="2" t="s">
        <v>94</v>
      </c>
      <c r="B1774" s="2" t="s">
        <v>253</v>
      </c>
      <c r="C1774" s="2" t="s">
        <v>94</v>
      </c>
      <c r="D1774" s="2" t="s">
        <v>72</v>
      </c>
      <c r="E1774" s="2" t="str">
        <f t="shared" si="52"/>
        <v>Refrigerated Display Case Lighting Controls_Hospitals</v>
      </c>
      <c r="F1774" s="2" t="str">
        <f t="shared" si="53"/>
        <v>Refrigerated Display Case Lighting Controls_GROCERY</v>
      </c>
    </row>
    <row r="1775" spans="1:6" x14ac:dyDescent="0.3">
      <c r="A1775" s="2" t="s">
        <v>94</v>
      </c>
      <c r="B1775" s="2" t="s">
        <v>254</v>
      </c>
      <c r="C1775" s="2" t="s">
        <v>94</v>
      </c>
      <c r="D1775" s="2" t="s">
        <v>72</v>
      </c>
      <c r="E1775" s="2" t="str">
        <f t="shared" si="52"/>
        <v>Refrigerated Display Case Lighting Controls_Institutional</v>
      </c>
      <c r="F1775" s="2" t="str">
        <f t="shared" si="53"/>
        <v>Refrigerated Display Case Lighting Controls_GROCERY</v>
      </c>
    </row>
    <row r="1776" spans="1:6" x14ac:dyDescent="0.3">
      <c r="A1776" s="2" t="s">
        <v>94</v>
      </c>
      <c r="B1776" s="2" t="s">
        <v>255</v>
      </c>
      <c r="C1776" s="2" t="s">
        <v>94</v>
      </c>
      <c r="D1776" s="2" t="s">
        <v>72</v>
      </c>
      <c r="E1776" s="2" t="str">
        <f t="shared" si="52"/>
        <v>Refrigerated Display Case Lighting Controls_Lodging/Hospitality</v>
      </c>
      <c r="F1776" s="2" t="str">
        <f t="shared" si="53"/>
        <v>Refrigerated Display Case Lighting Controls_GROCERY</v>
      </c>
    </row>
    <row r="1777" spans="1:6" x14ac:dyDescent="0.3">
      <c r="A1777" s="2" t="s">
        <v>94</v>
      </c>
      <c r="B1777" s="2" t="s">
        <v>191</v>
      </c>
      <c r="C1777" s="2" t="s">
        <v>94</v>
      </c>
      <c r="D1777" s="2" t="s">
        <v>72</v>
      </c>
      <c r="E1777" s="2" t="str">
        <f t="shared" si="52"/>
        <v>Refrigerated Display Case Lighting Controls_Miscellaneous</v>
      </c>
      <c r="F1777" s="2" t="str">
        <f t="shared" si="53"/>
        <v>Refrigerated Display Case Lighting Controls_GROCERY</v>
      </c>
    </row>
    <row r="1778" spans="1:6" x14ac:dyDescent="0.3">
      <c r="A1778" s="2" t="s">
        <v>94</v>
      </c>
      <c r="B1778" s="2" t="s">
        <v>256</v>
      </c>
      <c r="C1778" s="2" t="s">
        <v>94</v>
      </c>
      <c r="D1778" s="2" t="s">
        <v>72</v>
      </c>
      <c r="E1778" s="2" t="str">
        <f t="shared" si="52"/>
        <v>Refrigerated Display Case Lighting Controls_Offices</v>
      </c>
      <c r="F1778" s="2" t="str">
        <f t="shared" si="53"/>
        <v>Refrigerated Display Case Lighting Controls_GROCERY</v>
      </c>
    </row>
    <row r="1779" spans="1:6" x14ac:dyDescent="0.3">
      <c r="A1779" s="2" t="s">
        <v>94</v>
      </c>
      <c r="B1779" s="2" t="s">
        <v>257</v>
      </c>
      <c r="C1779" s="2" t="s">
        <v>94</v>
      </c>
      <c r="D1779" s="2" t="s">
        <v>72</v>
      </c>
      <c r="E1779" s="2" t="str">
        <f t="shared" si="52"/>
        <v>Refrigerated Display Case Lighting Controls_Restaurants</v>
      </c>
      <c r="F1779" s="2" t="str">
        <f t="shared" si="53"/>
        <v>Refrigerated Display Case Lighting Controls_GROCERY</v>
      </c>
    </row>
    <row r="1780" spans="1:6" x14ac:dyDescent="0.3">
      <c r="A1780" s="2" t="s">
        <v>94</v>
      </c>
      <c r="B1780" s="2" t="s">
        <v>258</v>
      </c>
      <c r="C1780" s="2" t="s">
        <v>94</v>
      </c>
      <c r="D1780" s="2" t="s">
        <v>72</v>
      </c>
      <c r="E1780" s="2" t="str">
        <f t="shared" si="52"/>
        <v>Refrigerated Display Case Lighting Controls_Retail</v>
      </c>
      <c r="F1780" s="2" t="str">
        <f t="shared" si="53"/>
        <v>Refrigerated Display Case Lighting Controls_GROCERY</v>
      </c>
    </row>
    <row r="1781" spans="1:6" x14ac:dyDescent="0.3">
      <c r="A1781" s="2" t="s">
        <v>94</v>
      </c>
      <c r="B1781" s="2" t="s">
        <v>259</v>
      </c>
      <c r="C1781" s="2" t="s">
        <v>94</v>
      </c>
      <c r="D1781" s="2" t="s">
        <v>72</v>
      </c>
      <c r="E1781" s="2" t="str">
        <f t="shared" si="52"/>
        <v>Refrigerated Display Case Lighting Controls_Schools K-12</v>
      </c>
      <c r="F1781" s="2" t="str">
        <f t="shared" si="53"/>
        <v>Refrigerated Display Case Lighting Controls_GROCERY</v>
      </c>
    </row>
    <row r="1782" spans="1:6" x14ac:dyDescent="0.3">
      <c r="A1782" s="2" t="s">
        <v>94</v>
      </c>
      <c r="B1782" s="2" t="s">
        <v>260</v>
      </c>
      <c r="C1782" s="2" t="s">
        <v>94</v>
      </c>
      <c r="D1782" s="2" t="s">
        <v>72</v>
      </c>
      <c r="E1782" s="2" t="str">
        <f t="shared" si="52"/>
        <v>Refrigerated Display Case Lighting Controls_Warehouse</v>
      </c>
      <c r="F1782" s="2" t="str">
        <f t="shared" si="53"/>
        <v>Refrigerated Display Case Lighting Controls_GROCERY</v>
      </c>
    </row>
    <row r="1783" spans="1:6" x14ac:dyDescent="0.3">
      <c r="A1783" s="2" t="s">
        <v>387</v>
      </c>
      <c r="B1783" s="2" t="s">
        <v>249</v>
      </c>
      <c r="C1783" s="2" t="s">
        <v>93</v>
      </c>
      <c r="D1783" s="2" t="s">
        <v>72</v>
      </c>
      <c r="E1783" s="2" t="str">
        <f t="shared" si="52"/>
        <v>Strip Curtains for Walk-ins_Assembly</v>
      </c>
      <c r="F1783" s="2" t="str">
        <f t="shared" si="53"/>
        <v>Strip Curtains_GROCERY</v>
      </c>
    </row>
    <row r="1784" spans="1:6" x14ac:dyDescent="0.3">
      <c r="A1784" s="2" t="s">
        <v>387</v>
      </c>
      <c r="B1784" s="2" t="s">
        <v>250</v>
      </c>
      <c r="C1784" s="2" t="s">
        <v>93</v>
      </c>
      <c r="D1784" s="2" t="s">
        <v>144</v>
      </c>
      <c r="E1784" s="2" t="str">
        <f t="shared" si="52"/>
        <v>Strip Curtains for Walk-ins_College and University</v>
      </c>
      <c r="F1784" s="2" t="str">
        <f t="shared" si="53"/>
        <v>Strip Curtains_RESTAURANT</v>
      </c>
    </row>
    <row r="1785" spans="1:6" x14ac:dyDescent="0.3">
      <c r="A1785" s="2" t="s">
        <v>387</v>
      </c>
      <c r="B1785" s="2" t="s">
        <v>251</v>
      </c>
      <c r="C1785" s="2" t="s">
        <v>93</v>
      </c>
      <c r="D1785" s="2" t="s">
        <v>72</v>
      </c>
      <c r="E1785" s="2" t="str">
        <f t="shared" si="52"/>
        <v>Strip Curtains for Walk-ins_Grocery</v>
      </c>
      <c r="F1785" s="2" t="str">
        <f t="shared" si="53"/>
        <v>Strip Curtains_GROCERY</v>
      </c>
    </row>
    <row r="1786" spans="1:6" x14ac:dyDescent="0.3">
      <c r="A1786" s="2" t="s">
        <v>387</v>
      </c>
      <c r="B1786" s="2" t="s">
        <v>252</v>
      </c>
      <c r="C1786" s="2" t="s">
        <v>93</v>
      </c>
      <c r="D1786" s="2" t="s">
        <v>144</v>
      </c>
      <c r="E1786" s="2" t="str">
        <f t="shared" si="52"/>
        <v>Strip Curtains for Walk-ins_Healthcare</v>
      </c>
      <c r="F1786" s="2" t="str">
        <f t="shared" si="53"/>
        <v>Strip Curtains_RESTAURANT</v>
      </c>
    </row>
    <row r="1787" spans="1:6" x14ac:dyDescent="0.3">
      <c r="A1787" s="2" t="s">
        <v>387</v>
      </c>
      <c r="B1787" s="2" t="s">
        <v>253</v>
      </c>
      <c r="C1787" s="2" t="s">
        <v>93</v>
      </c>
      <c r="D1787" s="2" t="s">
        <v>144</v>
      </c>
      <c r="E1787" s="2" t="str">
        <f t="shared" si="52"/>
        <v>Strip Curtains for Walk-ins_Hospitals</v>
      </c>
      <c r="F1787" s="2" t="str">
        <f t="shared" si="53"/>
        <v>Strip Curtains_RESTAURANT</v>
      </c>
    </row>
    <row r="1788" spans="1:6" x14ac:dyDescent="0.3">
      <c r="A1788" s="2" t="s">
        <v>387</v>
      </c>
      <c r="B1788" s="2" t="s">
        <v>254</v>
      </c>
      <c r="C1788" s="2" t="s">
        <v>93</v>
      </c>
      <c r="D1788" s="2" t="s">
        <v>72</v>
      </c>
      <c r="E1788" s="2" t="str">
        <f t="shared" si="52"/>
        <v>Strip Curtains for Walk-ins_Institutional</v>
      </c>
      <c r="F1788" s="2" t="str">
        <f t="shared" si="53"/>
        <v>Strip Curtains_GROCERY</v>
      </c>
    </row>
    <row r="1789" spans="1:6" x14ac:dyDescent="0.3">
      <c r="A1789" s="2" t="s">
        <v>387</v>
      </c>
      <c r="B1789" s="2" t="s">
        <v>255</v>
      </c>
      <c r="C1789" s="2" t="s">
        <v>93</v>
      </c>
      <c r="D1789" s="2" t="s">
        <v>144</v>
      </c>
      <c r="E1789" s="2" t="str">
        <f t="shared" si="52"/>
        <v>Strip Curtains for Walk-ins_Lodging/Hospitality</v>
      </c>
      <c r="F1789" s="2" t="str">
        <f t="shared" si="53"/>
        <v>Strip Curtains_RESTAURANT</v>
      </c>
    </row>
    <row r="1790" spans="1:6" x14ac:dyDescent="0.3">
      <c r="A1790" s="2" t="s">
        <v>387</v>
      </c>
      <c r="B1790" s="2" t="s">
        <v>191</v>
      </c>
      <c r="C1790" s="2" t="s">
        <v>93</v>
      </c>
      <c r="D1790" s="2" t="s">
        <v>72</v>
      </c>
      <c r="E1790" s="2" t="str">
        <f t="shared" si="52"/>
        <v>Strip Curtains for Walk-ins_Miscellaneous</v>
      </c>
      <c r="F1790" s="2" t="str">
        <f t="shared" si="53"/>
        <v>Strip Curtains_GROCERY</v>
      </c>
    </row>
    <row r="1791" spans="1:6" x14ac:dyDescent="0.3">
      <c r="A1791" s="2" t="s">
        <v>387</v>
      </c>
      <c r="B1791" s="2" t="s">
        <v>256</v>
      </c>
      <c r="C1791" s="2" t="s">
        <v>93</v>
      </c>
      <c r="D1791" s="2" t="s">
        <v>72</v>
      </c>
      <c r="E1791" s="2" t="str">
        <f t="shared" si="52"/>
        <v>Strip Curtains for Walk-ins_Offices</v>
      </c>
      <c r="F1791" s="2" t="str">
        <f t="shared" si="53"/>
        <v>Strip Curtains_GROCERY</v>
      </c>
    </row>
    <row r="1792" spans="1:6" x14ac:dyDescent="0.3">
      <c r="A1792" s="2" t="s">
        <v>387</v>
      </c>
      <c r="B1792" s="2" t="s">
        <v>257</v>
      </c>
      <c r="C1792" s="2" t="s">
        <v>93</v>
      </c>
      <c r="D1792" s="2" t="s">
        <v>144</v>
      </c>
      <c r="E1792" s="2" t="str">
        <f t="shared" si="52"/>
        <v>Strip Curtains for Walk-ins_Restaurants</v>
      </c>
      <c r="F1792" s="2" t="str">
        <f t="shared" si="53"/>
        <v>Strip Curtains_RESTAURANT</v>
      </c>
    </row>
    <row r="1793" spans="1:6" x14ac:dyDescent="0.3">
      <c r="A1793" s="2" t="s">
        <v>387</v>
      </c>
      <c r="B1793" s="2" t="s">
        <v>258</v>
      </c>
      <c r="C1793" s="2" t="s">
        <v>93</v>
      </c>
      <c r="D1793" s="2" t="s">
        <v>72</v>
      </c>
      <c r="E1793" s="2" t="str">
        <f t="shared" si="52"/>
        <v>Strip Curtains for Walk-ins_Retail</v>
      </c>
      <c r="F1793" s="2" t="str">
        <f t="shared" si="53"/>
        <v>Strip Curtains_GROCERY</v>
      </c>
    </row>
    <row r="1794" spans="1:6" x14ac:dyDescent="0.3">
      <c r="A1794" s="2" t="s">
        <v>387</v>
      </c>
      <c r="B1794" s="2" t="s">
        <v>259</v>
      </c>
      <c r="C1794" s="2" t="s">
        <v>93</v>
      </c>
      <c r="D1794" s="2" t="s">
        <v>144</v>
      </c>
      <c r="E1794" s="2" t="str">
        <f t="shared" si="52"/>
        <v>Strip Curtains for Walk-ins_Schools K-12</v>
      </c>
      <c r="F1794" s="2" t="str">
        <f t="shared" si="53"/>
        <v>Strip Curtains_RESTAURANT</v>
      </c>
    </row>
    <row r="1795" spans="1:6" x14ac:dyDescent="0.3">
      <c r="A1795" s="2" t="s">
        <v>387</v>
      </c>
      <c r="B1795" s="2" t="s">
        <v>260</v>
      </c>
      <c r="C1795" s="2" t="s">
        <v>93</v>
      </c>
      <c r="D1795" s="2" t="s">
        <v>72</v>
      </c>
      <c r="E1795" s="2" t="str">
        <f t="shared" si="52"/>
        <v>Strip Curtains for Walk-ins_Warehouse</v>
      </c>
      <c r="F1795" s="2" t="str">
        <f t="shared" si="53"/>
        <v>Strip Curtains_GROCERY</v>
      </c>
    </row>
    <row r="1796" spans="1:6" x14ac:dyDescent="0.3">
      <c r="A1796" s="2" t="s">
        <v>388</v>
      </c>
      <c r="B1796" s="2" t="s">
        <v>249</v>
      </c>
      <c r="C1796" s="2" t="s">
        <v>220</v>
      </c>
      <c r="D1796" s="2" t="s">
        <v>39</v>
      </c>
      <c r="E1796" s="2" t="str">
        <f t="shared" si="52"/>
        <v>CO Sensors for Parking Garage Exhaust_Assembly</v>
      </c>
      <c r="F1796" s="2" t="str">
        <f t="shared" si="53"/>
        <v>CO sensors for parking garage exhaust fans_OFFICE</v>
      </c>
    </row>
    <row r="1797" spans="1:6" x14ac:dyDescent="0.3">
      <c r="A1797" s="2" t="s">
        <v>388</v>
      </c>
      <c r="B1797" s="2" t="s">
        <v>250</v>
      </c>
      <c r="C1797" s="2" t="s">
        <v>220</v>
      </c>
      <c r="D1797" s="2" t="s">
        <v>39</v>
      </c>
      <c r="E1797" s="2" t="str">
        <f t="shared" ref="E1797:E1860" si="54">A1797&amp;"_"&amp;B1797</f>
        <v>CO Sensors for Parking Garage Exhaust_College and University</v>
      </c>
      <c r="F1797" s="2" t="str">
        <f t="shared" ref="F1797:F1860" si="55">C1797&amp;"_"&amp;D1797</f>
        <v>CO sensors for parking garage exhaust fans_OFFICE</v>
      </c>
    </row>
    <row r="1798" spans="1:6" x14ac:dyDescent="0.3">
      <c r="A1798" s="2" t="s">
        <v>388</v>
      </c>
      <c r="B1798" s="2" t="s">
        <v>251</v>
      </c>
      <c r="C1798" s="2" t="s">
        <v>220</v>
      </c>
      <c r="D1798" s="2" t="s">
        <v>39</v>
      </c>
      <c r="E1798" s="2" t="str">
        <f t="shared" si="54"/>
        <v>CO Sensors for Parking Garage Exhaust_Grocery</v>
      </c>
      <c r="F1798" s="2" t="str">
        <f t="shared" si="55"/>
        <v>CO sensors for parking garage exhaust fans_OFFICE</v>
      </c>
    </row>
    <row r="1799" spans="1:6" x14ac:dyDescent="0.3">
      <c r="A1799" s="2" t="s">
        <v>388</v>
      </c>
      <c r="B1799" s="2" t="s">
        <v>252</v>
      </c>
      <c r="C1799" s="2" t="s">
        <v>220</v>
      </c>
      <c r="D1799" s="2" t="s">
        <v>39</v>
      </c>
      <c r="E1799" s="2" t="str">
        <f t="shared" si="54"/>
        <v>CO Sensors for Parking Garage Exhaust_Healthcare</v>
      </c>
      <c r="F1799" s="2" t="str">
        <f t="shared" si="55"/>
        <v>CO sensors for parking garage exhaust fans_OFFICE</v>
      </c>
    </row>
    <row r="1800" spans="1:6" x14ac:dyDescent="0.3">
      <c r="A1800" s="2" t="s">
        <v>388</v>
      </c>
      <c r="B1800" s="2" t="s">
        <v>253</v>
      </c>
      <c r="C1800" s="2" t="s">
        <v>220</v>
      </c>
      <c r="D1800" s="2" t="s">
        <v>39</v>
      </c>
      <c r="E1800" s="2" t="str">
        <f t="shared" si="54"/>
        <v>CO Sensors for Parking Garage Exhaust_Hospitals</v>
      </c>
      <c r="F1800" s="2" t="str">
        <f t="shared" si="55"/>
        <v>CO sensors for parking garage exhaust fans_OFFICE</v>
      </c>
    </row>
    <row r="1801" spans="1:6" x14ac:dyDescent="0.3">
      <c r="A1801" s="2" t="s">
        <v>388</v>
      </c>
      <c r="B1801" s="2" t="s">
        <v>254</v>
      </c>
      <c r="C1801" s="2" t="s">
        <v>220</v>
      </c>
      <c r="D1801" s="2" t="s">
        <v>39</v>
      </c>
      <c r="E1801" s="2" t="str">
        <f t="shared" si="54"/>
        <v>CO Sensors for Parking Garage Exhaust_Institutional</v>
      </c>
      <c r="F1801" s="2" t="str">
        <f t="shared" si="55"/>
        <v>CO sensors for parking garage exhaust fans_OFFICE</v>
      </c>
    </row>
    <row r="1802" spans="1:6" x14ac:dyDescent="0.3">
      <c r="A1802" s="2" t="s">
        <v>388</v>
      </c>
      <c r="B1802" s="2" t="s">
        <v>255</v>
      </c>
      <c r="C1802" s="2" t="s">
        <v>220</v>
      </c>
      <c r="D1802" s="2" t="s">
        <v>39</v>
      </c>
      <c r="E1802" s="2" t="str">
        <f t="shared" si="54"/>
        <v>CO Sensors for Parking Garage Exhaust_Lodging/Hospitality</v>
      </c>
      <c r="F1802" s="2" t="str">
        <f t="shared" si="55"/>
        <v>CO sensors for parking garage exhaust fans_OFFICE</v>
      </c>
    </row>
    <row r="1803" spans="1:6" x14ac:dyDescent="0.3">
      <c r="A1803" s="2" t="s">
        <v>388</v>
      </c>
      <c r="B1803" s="2" t="s">
        <v>191</v>
      </c>
      <c r="C1803" s="2" t="s">
        <v>220</v>
      </c>
      <c r="D1803" s="2" t="s">
        <v>39</v>
      </c>
      <c r="E1803" s="2" t="str">
        <f t="shared" si="54"/>
        <v>CO Sensors for Parking Garage Exhaust_Miscellaneous</v>
      </c>
      <c r="F1803" s="2" t="str">
        <f t="shared" si="55"/>
        <v>CO sensors for parking garage exhaust fans_OFFICE</v>
      </c>
    </row>
    <row r="1804" spans="1:6" x14ac:dyDescent="0.3">
      <c r="A1804" s="2" t="s">
        <v>388</v>
      </c>
      <c r="B1804" s="2" t="s">
        <v>256</v>
      </c>
      <c r="C1804" s="2" t="s">
        <v>220</v>
      </c>
      <c r="D1804" s="2" t="s">
        <v>39</v>
      </c>
      <c r="E1804" s="2" t="str">
        <f t="shared" si="54"/>
        <v>CO Sensors for Parking Garage Exhaust_Offices</v>
      </c>
      <c r="F1804" s="2" t="str">
        <f t="shared" si="55"/>
        <v>CO sensors for parking garage exhaust fans_OFFICE</v>
      </c>
    </row>
    <row r="1805" spans="1:6" x14ac:dyDescent="0.3">
      <c r="A1805" s="2" t="s">
        <v>388</v>
      </c>
      <c r="B1805" s="2" t="s">
        <v>257</v>
      </c>
      <c r="C1805" s="2" t="s">
        <v>220</v>
      </c>
      <c r="D1805" s="2" t="s">
        <v>39</v>
      </c>
      <c r="E1805" s="2" t="str">
        <f t="shared" si="54"/>
        <v>CO Sensors for Parking Garage Exhaust_Restaurants</v>
      </c>
      <c r="F1805" s="2" t="str">
        <f t="shared" si="55"/>
        <v>CO sensors for parking garage exhaust fans_OFFICE</v>
      </c>
    </row>
    <row r="1806" spans="1:6" x14ac:dyDescent="0.3">
      <c r="A1806" s="2" t="s">
        <v>388</v>
      </c>
      <c r="B1806" s="2" t="s">
        <v>258</v>
      </c>
      <c r="C1806" s="2" t="s">
        <v>220</v>
      </c>
      <c r="D1806" s="2" t="s">
        <v>39</v>
      </c>
      <c r="E1806" s="2" t="str">
        <f t="shared" si="54"/>
        <v>CO Sensors for Parking Garage Exhaust_Retail</v>
      </c>
      <c r="F1806" s="2" t="str">
        <f t="shared" si="55"/>
        <v>CO sensors for parking garage exhaust fans_OFFICE</v>
      </c>
    </row>
    <row r="1807" spans="1:6" x14ac:dyDescent="0.3">
      <c r="A1807" s="2" t="s">
        <v>388</v>
      </c>
      <c r="B1807" s="2" t="s">
        <v>259</v>
      </c>
      <c r="C1807" s="2" t="s">
        <v>220</v>
      </c>
      <c r="D1807" s="2" t="s">
        <v>39</v>
      </c>
      <c r="E1807" s="2" t="str">
        <f t="shared" si="54"/>
        <v>CO Sensors for Parking Garage Exhaust_Schools K-12</v>
      </c>
      <c r="F1807" s="2" t="str">
        <f t="shared" si="55"/>
        <v>CO sensors for parking garage exhaust fans_OFFICE</v>
      </c>
    </row>
    <row r="1808" spans="1:6" x14ac:dyDescent="0.3">
      <c r="A1808" s="2" t="s">
        <v>388</v>
      </c>
      <c r="B1808" s="2" t="s">
        <v>260</v>
      </c>
      <c r="C1808" s="2" t="s">
        <v>220</v>
      </c>
      <c r="D1808" s="2" t="s">
        <v>39</v>
      </c>
      <c r="E1808" s="2" t="str">
        <f t="shared" si="54"/>
        <v>CO Sensors for Parking Garage Exhaust_Warehouse</v>
      </c>
      <c r="F1808" s="2" t="str">
        <f t="shared" si="55"/>
        <v>CO sensors for parking garage exhaust fans_OFFICE</v>
      </c>
    </row>
    <row r="1809" spans="1:6" x14ac:dyDescent="0.3">
      <c r="A1809" s="2" t="s">
        <v>389</v>
      </c>
      <c r="B1809" s="2" t="s">
        <v>249</v>
      </c>
      <c r="C1809" s="2" t="s">
        <v>47</v>
      </c>
      <c r="D1809" s="2" t="s">
        <v>39</v>
      </c>
      <c r="E1809" s="2" t="str">
        <f t="shared" si="54"/>
        <v>Demand Controlled Ventilation_Assembly</v>
      </c>
      <c r="F1809" s="2" t="str">
        <f t="shared" si="55"/>
        <v>demand controlled ventilation_OFFICE</v>
      </c>
    </row>
    <row r="1810" spans="1:6" x14ac:dyDescent="0.3">
      <c r="A1810" s="2" t="s">
        <v>389</v>
      </c>
      <c r="B1810" s="2" t="s">
        <v>250</v>
      </c>
      <c r="C1810" s="2" t="s">
        <v>47</v>
      </c>
      <c r="D1810" s="2" t="s">
        <v>39</v>
      </c>
      <c r="E1810" s="2" t="str">
        <f t="shared" si="54"/>
        <v>Demand Controlled Ventilation_College and University</v>
      </c>
      <c r="F1810" s="2" t="str">
        <f t="shared" si="55"/>
        <v>demand controlled ventilation_OFFICE</v>
      </c>
    </row>
    <row r="1811" spans="1:6" x14ac:dyDescent="0.3">
      <c r="A1811" s="2" t="s">
        <v>389</v>
      </c>
      <c r="B1811" s="2" t="s">
        <v>251</v>
      </c>
      <c r="C1811" s="2" t="s">
        <v>47</v>
      </c>
      <c r="D1811" s="2" t="s">
        <v>39</v>
      </c>
      <c r="E1811" s="2" t="str">
        <f t="shared" si="54"/>
        <v>Demand Controlled Ventilation_Grocery</v>
      </c>
      <c r="F1811" s="2" t="str">
        <f t="shared" si="55"/>
        <v>demand controlled ventilation_OFFICE</v>
      </c>
    </row>
    <row r="1812" spans="1:6" x14ac:dyDescent="0.3">
      <c r="A1812" s="2" t="s">
        <v>389</v>
      </c>
      <c r="B1812" s="2" t="s">
        <v>252</v>
      </c>
      <c r="C1812" s="2" t="s">
        <v>47</v>
      </c>
      <c r="D1812" s="2" t="s">
        <v>39</v>
      </c>
      <c r="E1812" s="2" t="str">
        <f t="shared" si="54"/>
        <v>Demand Controlled Ventilation_Healthcare</v>
      </c>
      <c r="F1812" s="2" t="str">
        <f t="shared" si="55"/>
        <v>demand controlled ventilation_OFFICE</v>
      </c>
    </row>
    <row r="1813" spans="1:6" x14ac:dyDescent="0.3">
      <c r="A1813" s="2" t="s">
        <v>389</v>
      </c>
      <c r="B1813" s="2" t="s">
        <v>253</v>
      </c>
      <c r="C1813" s="2" t="s">
        <v>47</v>
      </c>
      <c r="D1813" s="2" t="s">
        <v>39</v>
      </c>
      <c r="E1813" s="2" t="str">
        <f t="shared" si="54"/>
        <v>Demand Controlled Ventilation_Hospitals</v>
      </c>
      <c r="F1813" s="2" t="str">
        <f t="shared" si="55"/>
        <v>demand controlled ventilation_OFFICE</v>
      </c>
    </row>
    <row r="1814" spans="1:6" x14ac:dyDescent="0.3">
      <c r="A1814" s="2" t="s">
        <v>389</v>
      </c>
      <c r="B1814" s="2" t="s">
        <v>254</v>
      </c>
      <c r="C1814" s="2" t="s">
        <v>47</v>
      </c>
      <c r="D1814" s="2" t="s">
        <v>39</v>
      </c>
      <c r="E1814" s="2" t="str">
        <f t="shared" si="54"/>
        <v>Demand Controlled Ventilation_Institutional</v>
      </c>
      <c r="F1814" s="2" t="str">
        <f t="shared" si="55"/>
        <v>demand controlled ventilation_OFFICE</v>
      </c>
    </row>
    <row r="1815" spans="1:6" x14ac:dyDescent="0.3">
      <c r="A1815" s="2" t="s">
        <v>389</v>
      </c>
      <c r="B1815" s="2" t="s">
        <v>255</v>
      </c>
      <c r="C1815" s="2" t="s">
        <v>47</v>
      </c>
      <c r="D1815" s="2" t="s">
        <v>39</v>
      </c>
      <c r="E1815" s="2" t="str">
        <f t="shared" si="54"/>
        <v>Demand Controlled Ventilation_Lodging/Hospitality</v>
      </c>
      <c r="F1815" s="2" t="str">
        <f t="shared" si="55"/>
        <v>demand controlled ventilation_OFFICE</v>
      </c>
    </row>
    <row r="1816" spans="1:6" x14ac:dyDescent="0.3">
      <c r="A1816" s="2" t="s">
        <v>389</v>
      </c>
      <c r="B1816" s="2" t="s">
        <v>191</v>
      </c>
      <c r="C1816" s="2" t="s">
        <v>47</v>
      </c>
      <c r="D1816" s="2" t="s">
        <v>39</v>
      </c>
      <c r="E1816" s="2" t="str">
        <f t="shared" si="54"/>
        <v>Demand Controlled Ventilation_Miscellaneous</v>
      </c>
      <c r="F1816" s="2" t="str">
        <f t="shared" si="55"/>
        <v>demand controlled ventilation_OFFICE</v>
      </c>
    </row>
    <row r="1817" spans="1:6" x14ac:dyDescent="0.3">
      <c r="A1817" s="2" t="s">
        <v>389</v>
      </c>
      <c r="B1817" s="2" t="s">
        <v>256</v>
      </c>
      <c r="C1817" s="2" t="s">
        <v>47</v>
      </c>
      <c r="D1817" s="2" t="s">
        <v>39</v>
      </c>
      <c r="E1817" s="2" t="str">
        <f t="shared" si="54"/>
        <v>Demand Controlled Ventilation_Offices</v>
      </c>
      <c r="F1817" s="2" t="str">
        <f t="shared" si="55"/>
        <v>demand controlled ventilation_OFFICE</v>
      </c>
    </row>
    <row r="1818" spans="1:6" x14ac:dyDescent="0.3">
      <c r="A1818" s="2" t="s">
        <v>389</v>
      </c>
      <c r="B1818" s="2" t="s">
        <v>257</v>
      </c>
      <c r="C1818" s="2" t="s">
        <v>47</v>
      </c>
      <c r="D1818" s="2" t="s">
        <v>39</v>
      </c>
      <c r="E1818" s="2" t="str">
        <f t="shared" si="54"/>
        <v>Demand Controlled Ventilation_Restaurants</v>
      </c>
      <c r="F1818" s="2" t="str">
        <f t="shared" si="55"/>
        <v>demand controlled ventilation_OFFICE</v>
      </c>
    </row>
    <row r="1819" spans="1:6" x14ac:dyDescent="0.3">
      <c r="A1819" s="2" t="s">
        <v>389</v>
      </c>
      <c r="B1819" s="2" t="s">
        <v>258</v>
      </c>
      <c r="C1819" s="2" t="s">
        <v>47</v>
      </c>
      <c r="D1819" s="2" t="s">
        <v>39</v>
      </c>
      <c r="E1819" s="2" t="str">
        <f t="shared" si="54"/>
        <v>Demand Controlled Ventilation_Retail</v>
      </c>
      <c r="F1819" s="2" t="str">
        <f t="shared" si="55"/>
        <v>demand controlled ventilation_OFFICE</v>
      </c>
    </row>
    <row r="1820" spans="1:6" x14ac:dyDescent="0.3">
      <c r="A1820" s="2" t="s">
        <v>389</v>
      </c>
      <c r="B1820" s="2" t="s">
        <v>259</v>
      </c>
      <c r="C1820" s="2" t="s">
        <v>47</v>
      </c>
      <c r="D1820" s="2" t="s">
        <v>39</v>
      </c>
      <c r="E1820" s="2" t="str">
        <f t="shared" si="54"/>
        <v>Demand Controlled Ventilation_Schools K-12</v>
      </c>
      <c r="F1820" s="2" t="str">
        <f t="shared" si="55"/>
        <v>demand controlled ventilation_OFFICE</v>
      </c>
    </row>
    <row r="1821" spans="1:6" x14ac:dyDescent="0.3">
      <c r="A1821" s="2" t="s">
        <v>389</v>
      </c>
      <c r="B1821" s="2" t="s">
        <v>260</v>
      </c>
      <c r="C1821" s="2" t="s">
        <v>47</v>
      </c>
      <c r="D1821" s="2" t="s">
        <v>39</v>
      </c>
      <c r="E1821" s="2" t="str">
        <f t="shared" si="54"/>
        <v>Demand Controlled Ventilation_Warehouse</v>
      </c>
      <c r="F1821" s="2" t="str">
        <f t="shared" si="55"/>
        <v>demand controlled ventilation_OFFICE</v>
      </c>
    </row>
    <row r="1822" spans="1:6" x14ac:dyDescent="0.3">
      <c r="A1822" s="2" t="s">
        <v>390</v>
      </c>
      <c r="B1822" s="2" t="s">
        <v>249</v>
      </c>
      <c r="C1822" s="2" t="s">
        <v>35</v>
      </c>
      <c r="D1822" s="2" t="s">
        <v>39</v>
      </c>
      <c r="E1822" s="2" t="str">
        <f t="shared" si="54"/>
        <v>VAV System_Assembly</v>
      </c>
      <c r="F1822" s="2" t="str">
        <f t="shared" si="55"/>
        <v>High Efficiency Chiller (air cooled)_OFFICE</v>
      </c>
    </row>
    <row r="1823" spans="1:6" x14ac:dyDescent="0.3">
      <c r="A1823" s="2" t="s">
        <v>390</v>
      </c>
      <c r="B1823" s="2" t="s">
        <v>250</v>
      </c>
      <c r="C1823" s="2" t="s">
        <v>35</v>
      </c>
      <c r="D1823" s="2" t="s">
        <v>39</v>
      </c>
      <c r="E1823" s="2" t="str">
        <f t="shared" si="54"/>
        <v>VAV System_College and University</v>
      </c>
      <c r="F1823" s="2" t="str">
        <f t="shared" si="55"/>
        <v>High Efficiency Chiller (air cooled)_OFFICE</v>
      </c>
    </row>
    <row r="1824" spans="1:6" x14ac:dyDescent="0.3">
      <c r="A1824" s="2" t="s">
        <v>390</v>
      </c>
      <c r="B1824" s="2" t="s">
        <v>251</v>
      </c>
      <c r="C1824" s="2" t="s">
        <v>35</v>
      </c>
      <c r="D1824" s="2" t="s">
        <v>39</v>
      </c>
      <c r="E1824" s="2" t="str">
        <f t="shared" si="54"/>
        <v>VAV System_Grocery</v>
      </c>
      <c r="F1824" s="2" t="str">
        <f t="shared" si="55"/>
        <v>High Efficiency Chiller (air cooled)_OFFICE</v>
      </c>
    </row>
    <row r="1825" spans="1:6" x14ac:dyDescent="0.3">
      <c r="A1825" s="2" t="s">
        <v>390</v>
      </c>
      <c r="B1825" s="2" t="s">
        <v>252</v>
      </c>
      <c r="C1825" s="2" t="s">
        <v>35</v>
      </c>
      <c r="D1825" s="2" t="s">
        <v>39</v>
      </c>
      <c r="E1825" s="2" t="str">
        <f t="shared" si="54"/>
        <v>VAV System_Healthcare</v>
      </c>
      <c r="F1825" s="2" t="str">
        <f t="shared" si="55"/>
        <v>High Efficiency Chiller (air cooled)_OFFICE</v>
      </c>
    </row>
    <row r="1826" spans="1:6" x14ac:dyDescent="0.3">
      <c r="A1826" s="2" t="s">
        <v>390</v>
      </c>
      <c r="B1826" s="2" t="s">
        <v>253</v>
      </c>
      <c r="C1826" s="2" t="s">
        <v>35</v>
      </c>
      <c r="D1826" s="2" t="s">
        <v>39</v>
      </c>
      <c r="E1826" s="2" t="str">
        <f t="shared" si="54"/>
        <v>VAV System_Hospitals</v>
      </c>
      <c r="F1826" s="2" t="str">
        <f t="shared" si="55"/>
        <v>High Efficiency Chiller (air cooled)_OFFICE</v>
      </c>
    </row>
    <row r="1827" spans="1:6" x14ac:dyDescent="0.3">
      <c r="A1827" s="2" t="s">
        <v>390</v>
      </c>
      <c r="B1827" s="2" t="s">
        <v>254</v>
      </c>
      <c r="C1827" s="2" t="s">
        <v>35</v>
      </c>
      <c r="D1827" s="2" t="s">
        <v>39</v>
      </c>
      <c r="E1827" s="2" t="str">
        <f t="shared" si="54"/>
        <v>VAV System_Institutional</v>
      </c>
      <c r="F1827" s="2" t="str">
        <f t="shared" si="55"/>
        <v>High Efficiency Chiller (air cooled)_OFFICE</v>
      </c>
    </row>
    <row r="1828" spans="1:6" x14ac:dyDescent="0.3">
      <c r="A1828" s="2" t="s">
        <v>390</v>
      </c>
      <c r="B1828" s="2" t="s">
        <v>255</v>
      </c>
      <c r="C1828" s="2" t="s">
        <v>35</v>
      </c>
      <c r="D1828" s="2" t="s">
        <v>39</v>
      </c>
      <c r="E1828" s="2" t="str">
        <f t="shared" si="54"/>
        <v>VAV System_Lodging/Hospitality</v>
      </c>
      <c r="F1828" s="2" t="str">
        <f t="shared" si="55"/>
        <v>High Efficiency Chiller (air cooled)_OFFICE</v>
      </c>
    </row>
    <row r="1829" spans="1:6" x14ac:dyDescent="0.3">
      <c r="A1829" s="2" t="s">
        <v>390</v>
      </c>
      <c r="B1829" s="2" t="s">
        <v>191</v>
      </c>
      <c r="C1829" s="2" t="s">
        <v>35</v>
      </c>
      <c r="D1829" s="2" t="s">
        <v>39</v>
      </c>
      <c r="E1829" s="2" t="str">
        <f t="shared" si="54"/>
        <v>VAV System_Miscellaneous</v>
      </c>
      <c r="F1829" s="2" t="str">
        <f t="shared" si="55"/>
        <v>High Efficiency Chiller (air cooled)_OFFICE</v>
      </c>
    </row>
    <row r="1830" spans="1:6" x14ac:dyDescent="0.3">
      <c r="A1830" s="2" t="s">
        <v>390</v>
      </c>
      <c r="B1830" s="2" t="s">
        <v>256</v>
      </c>
      <c r="C1830" s="2" t="s">
        <v>35</v>
      </c>
      <c r="D1830" s="2" t="s">
        <v>39</v>
      </c>
      <c r="E1830" s="2" t="str">
        <f t="shared" si="54"/>
        <v>VAV System_Offices</v>
      </c>
      <c r="F1830" s="2" t="str">
        <f t="shared" si="55"/>
        <v>High Efficiency Chiller (air cooled)_OFFICE</v>
      </c>
    </row>
    <row r="1831" spans="1:6" x14ac:dyDescent="0.3">
      <c r="A1831" s="2" t="s">
        <v>390</v>
      </c>
      <c r="B1831" s="2" t="s">
        <v>257</v>
      </c>
      <c r="C1831" s="2" t="s">
        <v>35</v>
      </c>
      <c r="D1831" s="2" t="s">
        <v>39</v>
      </c>
      <c r="E1831" s="2" t="str">
        <f t="shared" si="54"/>
        <v>VAV System_Restaurants</v>
      </c>
      <c r="F1831" s="2" t="str">
        <f t="shared" si="55"/>
        <v>High Efficiency Chiller (air cooled)_OFFICE</v>
      </c>
    </row>
    <row r="1832" spans="1:6" x14ac:dyDescent="0.3">
      <c r="A1832" s="2" t="s">
        <v>390</v>
      </c>
      <c r="B1832" s="2" t="s">
        <v>258</v>
      </c>
      <c r="C1832" s="2" t="s">
        <v>35</v>
      </c>
      <c r="D1832" s="2" t="s">
        <v>39</v>
      </c>
      <c r="E1832" s="2" t="str">
        <f t="shared" si="54"/>
        <v>VAV System_Retail</v>
      </c>
      <c r="F1832" s="2" t="str">
        <f t="shared" si="55"/>
        <v>High Efficiency Chiller (air cooled)_OFFICE</v>
      </c>
    </row>
    <row r="1833" spans="1:6" x14ac:dyDescent="0.3">
      <c r="A1833" s="2" t="s">
        <v>390</v>
      </c>
      <c r="B1833" s="2" t="s">
        <v>259</v>
      </c>
      <c r="C1833" s="2" t="s">
        <v>35</v>
      </c>
      <c r="D1833" s="2" t="s">
        <v>39</v>
      </c>
      <c r="E1833" s="2" t="str">
        <f t="shared" si="54"/>
        <v>VAV System_Schools K-12</v>
      </c>
      <c r="F1833" s="2" t="str">
        <f t="shared" si="55"/>
        <v>High Efficiency Chiller (air cooled)_OFFICE</v>
      </c>
    </row>
    <row r="1834" spans="1:6" x14ac:dyDescent="0.3">
      <c r="A1834" s="2" t="s">
        <v>390</v>
      </c>
      <c r="B1834" s="2" t="s">
        <v>260</v>
      </c>
      <c r="C1834" s="2" t="s">
        <v>35</v>
      </c>
      <c r="D1834" s="2" t="s">
        <v>39</v>
      </c>
      <c r="E1834" s="2" t="str">
        <f t="shared" si="54"/>
        <v>VAV System_Warehouse</v>
      </c>
      <c r="F1834" s="2" t="str">
        <f t="shared" si="55"/>
        <v>High Efficiency Chiller (air cooled)_OFFICE</v>
      </c>
    </row>
    <row r="1835" spans="1:6" x14ac:dyDescent="0.3">
      <c r="A1835" s="2" t="s">
        <v>391</v>
      </c>
      <c r="B1835" s="2" t="s">
        <v>249</v>
      </c>
      <c r="C1835" s="2" t="s">
        <v>42</v>
      </c>
      <c r="D1835" s="2" t="s">
        <v>39</v>
      </c>
      <c r="E1835" s="2" t="str">
        <f t="shared" si="54"/>
        <v>ENERGY STAR certified buildings program_Assembly</v>
      </c>
      <c r="F1835" s="2" t="str">
        <f t="shared" si="55"/>
        <v>Large Commercial Building Re-Commissioning_OFFICE</v>
      </c>
    </row>
    <row r="1836" spans="1:6" x14ac:dyDescent="0.3">
      <c r="A1836" s="2" t="s">
        <v>391</v>
      </c>
      <c r="B1836" s="2" t="s">
        <v>250</v>
      </c>
      <c r="C1836" s="2" t="s">
        <v>42</v>
      </c>
      <c r="D1836" s="2" t="s">
        <v>56</v>
      </c>
      <c r="E1836" s="2" t="str">
        <f t="shared" si="54"/>
        <v>ENERGY STAR certified buildings program_College and University</v>
      </c>
      <c r="F1836" s="2" t="str">
        <f t="shared" si="55"/>
        <v>Large Commercial Building Re-Commissioning_LODGING</v>
      </c>
    </row>
    <row r="1837" spans="1:6" x14ac:dyDescent="0.3">
      <c r="A1837" s="2" t="s">
        <v>391</v>
      </c>
      <c r="B1837" s="2" t="s">
        <v>251</v>
      </c>
      <c r="C1837" s="2" t="s">
        <v>42</v>
      </c>
      <c r="D1837" s="2" t="s">
        <v>52</v>
      </c>
      <c r="E1837" s="2" t="str">
        <f t="shared" si="54"/>
        <v>ENERGY STAR certified buildings program_Grocery</v>
      </c>
      <c r="F1837" s="2" t="str">
        <f t="shared" si="55"/>
        <v>Large Commercial Building Re-Commissioning_RETAIL</v>
      </c>
    </row>
    <row r="1838" spans="1:6" x14ac:dyDescent="0.3">
      <c r="A1838" s="2" t="s">
        <v>391</v>
      </c>
      <c r="B1838" s="2" t="s">
        <v>252</v>
      </c>
      <c r="C1838" s="2" t="s">
        <v>42</v>
      </c>
      <c r="D1838" s="2" t="s">
        <v>39</v>
      </c>
      <c r="E1838" s="2" t="str">
        <f t="shared" si="54"/>
        <v>ENERGY STAR certified buildings program_Healthcare</v>
      </c>
      <c r="F1838" s="2" t="str">
        <f t="shared" si="55"/>
        <v>Large Commercial Building Re-Commissioning_OFFICE</v>
      </c>
    </row>
    <row r="1839" spans="1:6" x14ac:dyDescent="0.3">
      <c r="A1839" s="2" t="s">
        <v>391</v>
      </c>
      <c r="B1839" s="2" t="s">
        <v>253</v>
      </c>
      <c r="C1839" s="2" t="s">
        <v>42</v>
      </c>
      <c r="D1839" s="2" t="s">
        <v>56</v>
      </c>
      <c r="E1839" s="2" t="str">
        <f t="shared" si="54"/>
        <v>ENERGY STAR certified buildings program_Hospitals</v>
      </c>
      <c r="F1839" s="2" t="str">
        <f t="shared" si="55"/>
        <v>Large Commercial Building Re-Commissioning_LODGING</v>
      </c>
    </row>
    <row r="1840" spans="1:6" x14ac:dyDescent="0.3">
      <c r="A1840" s="2" t="s">
        <v>391</v>
      </c>
      <c r="B1840" s="2" t="s">
        <v>254</v>
      </c>
      <c r="C1840" s="2" t="s">
        <v>42</v>
      </c>
      <c r="D1840" s="2" t="s">
        <v>39</v>
      </c>
      <c r="E1840" s="2" t="str">
        <f t="shared" si="54"/>
        <v>ENERGY STAR certified buildings program_Institutional</v>
      </c>
      <c r="F1840" s="2" t="str">
        <f t="shared" si="55"/>
        <v>Large Commercial Building Re-Commissioning_OFFICE</v>
      </c>
    </row>
    <row r="1841" spans="1:6" x14ac:dyDescent="0.3">
      <c r="A1841" s="2" t="s">
        <v>391</v>
      </c>
      <c r="B1841" s="2" t="s">
        <v>255</v>
      </c>
      <c r="C1841" s="2" t="s">
        <v>42</v>
      </c>
      <c r="D1841" s="2" t="s">
        <v>52</v>
      </c>
      <c r="E1841" s="2" t="str">
        <f t="shared" si="54"/>
        <v>ENERGY STAR certified buildings program_Lodging/Hospitality</v>
      </c>
      <c r="F1841" s="2" t="str">
        <f t="shared" si="55"/>
        <v>Large Commercial Building Re-Commissioning_RETAIL</v>
      </c>
    </row>
    <row r="1842" spans="1:6" x14ac:dyDescent="0.3">
      <c r="A1842" s="2" t="s">
        <v>391</v>
      </c>
      <c r="B1842" s="2" t="s">
        <v>191</v>
      </c>
      <c r="C1842" s="2" t="s">
        <v>42</v>
      </c>
      <c r="D1842" s="2" t="s">
        <v>39</v>
      </c>
      <c r="E1842" s="2" t="str">
        <f t="shared" si="54"/>
        <v>ENERGY STAR certified buildings program_Miscellaneous</v>
      </c>
      <c r="F1842" s="2" t="str">
        <f t="shared" si="55"/>
        <v>Large Commercial Building Re-Commissioning_OFFICE</v>
      </c>
    </row>
    <row r="1843" spans="1:6" x14ac:dyDescent="0.3">
      <c r="A1843" s="2" t="s">
        <v>391</v>
      </c>
      <c r="B1843" s="2" t="s">
        <v>256</v>
      </c>
      <c r="C1843" s="2" t="s">
        <v>42</v>
      </c>
      <c r="D1843" s="2" t="s">
        <v>39</v>
      </c>
      <c r="E1843" s="2" t="str">
        <f t="shared" si="54"/>
        <v>ENERGY STAR certified buildings program_Offices</v>
      </c>
      <c r="F1843" s="2" t="str">
        <f t="shared" si="55"/>
        <v>Large Commercial Building Re-Commissioning_OFFICE</v>
      </c>
    </row>
    <row r="1844" spans="1:6" x14ac:dyDescent="0.3">
      <c r="A1844" s="2" t="s">
        <v>391</v>
      </c>
      <c r="B1844" s="2" t="s">
        <v>257</v>
      </c>
      <c r="C1844" s="2" t="s">
        <v>42</v>
      </c>
      <c r="D1844" s="2" t="s">
        <v>52</v>
      </c>
      <c r="E1844" s="2" t="str">
        <f t="shared" si="54"/>
        <v>ENERGY STAR certified buildings program_Restaurants</v>
      </c>
      <c r="F1844" s="2" t="str">
        <f t="shared" si="55"/>
        <v>Large Commercial Building Re-Commissioning_RETAIL</v>
      </c>
    </row>
    <row r="1845" spans="1:6" x14ac:dyDescent="0.3">
      <c r="A1845" s="2" t="s">
        <v>391</v>
      </c>
      <c r="B1845" s="2" t="s">
        <v>258</v>
      </c>
      <c r="C1845" s="2" t="s">
        <v>42</v>
      </c>
      <c r="D1845" s="2" t="s">
        <v>52</v>
      </c>
      <c r="E1845" s="2" t="str">
        <f t="shared" si="54"/>
        <v>ENERGY STAR certified buildings program_Retail</v>
      </c>
      <c r="F1845" s="2" t="str">
        <f t="shared" si="55"/>
        <v>Large Commercial Building Re-Commissioning_RETAIL</v>
      </c>
    </row>
    <row r="1846" spans="1:6" x14ac:dyDescent="0.3">
      <c r="A1846" s="2" t="s">
        <v>391</v>
      </c>
      <c r="B1846" s="2" t="s">
        <v>259</v>
      </c>
      <c r="C1846" s="2" t="s">
        <v>42</v>
      </c>
      <c r="D1846" s="2" t="s">
        <v>39</v>
      </c>
      <c r="E1846" s="2" t="str">
        <f t="shared" si="54"/>
        <v>ENERGY STAR certified buildings program_Schools K-12</v>
      </c>
      <c r="F1846" s="2" t="str">
        <f t="shared" si="55"/>
        <v>Large Commercial Building Re-Commissioning_OFFICE</v>
      </c>
    </row>
    <row r="1847" spans="1:6" x14ac:dyDescent="0.3">
      <c r="A1847" s="2" t="s">
        <v>391</v>
      </c>
      <c r="B1847" s="2" t="s">
        <v>260</v>
      </c>
      <c r="C1847" s="2" t="s">
        <v>42</v>
      </c>
      <c r="D1847" s="2" t="s">
        <v>39</v>
      </c>
      <c r="E1847" s="2" t="str">
        <f t="shared" si="54"/>
        <v>ENERGY STAR certified buildings program_Warehouse</v>
      </c>
      <c r="F1847" s="2" t="str">
        <f t="shared" si="55"/>
        <v>Large Commercial Building Re-Commissioning_OFFICE</v>
      </c>
    </row>
    <row r="1848" spans="1:6" x14ac:dyDescent="0.3">
      <c r="A1848" s="2" t="s">
        <v>392</v>
      </c>
      <c r="B1848" s="2" t="s">
        <v>249</v>
      </c>
      <c r="C1848" s="2" t="s">
        <v>42</v>
      </c>
      <c r="D1848" s="2" t="s">
        <v>39</v>
      </c>
      <c r="E1848" s="2" t="str">
        <f t="shared" si="54"/>
        <v>Retro-Commissioning_Assembly</v>
      </c>
      <c r="F1848" s="2" t="str">
        <f t="shared" si="55"/>
        <v>Large Commercial Building Re-Commissioning_OFFICE</v>
      </c>
    </row>
    <row r="1849" spans="1:6" x14ac:dyDescent="0.3">
      <c r="A1849" s="2" t="s">
        <v>392</v>
      </c>
      <c r="B1849" s="2" t="s">
        <v>250</v>
      </c>
      <c r="C1849" s="2" t="s">
        <v>42</v>
      </c>
      <c r="D1849" s="2" t="s">
        <v>56</v>
      </c>
      <c r="E1849" s="2" t="str">
        <f t="shared" si="54"/>
        <v>Retro-Commissioning_College and University</v>
      </c>
      <c r="F1849" s="2" t="str">
        <f t="shared" si="55"/>
        <v>Large Commercial Building Re-Commissioning_LODGING</v>
      </c>
    </row>
    <row r="1850" spans="1:6" x14ac:dyDescent="0.3">
      <c r="A1850" s="2" t="s">
        <v>392</v>
      </c>
      <c r="B1850" s="2" t="s">
        <v>251</v>
      </c>
      <c r="C1850" s="2" t="s">
        <v>42</v>
      </c>
      <c r="D1850" s="2" t="s">
        <v>52</v>
      </c>
      <c r="E1850" s="2" t="str">
        <f t="shared" si="54"/>
        <v>Retro-Commissioning_Grocery</v>
      </c>
      <c r="F1850" s="2" t="str">
        <f t="shared" si="55"/>
        <v>Large Commercial Building Re-Commissioning_RETAIL</v>
      </c>
    </row>
    <row r="1851" spans="1:6" x14ac:dyDescent="0.3">
      <c r="A1851" s="2" t="s">
        <v>392</v>
      </c>
      <c r="B1851" s="2" t="s">
        <v>252</v>
      </c>
      <c r="C1851" s="2" t="s">
        <v>42</v>
      </c>
      <c r="D1851" s="2" t="s">
        <v>39</v>
      </c>
      <c r="E1851" s="2" t="str">
        <f t="shared" si="54"/>
        <v>Retro-Commissioning_Healthcare</v>
      </c>
      <c r="F1851" s="2" t="str">
        <f t="shared" si="55"/>
        <v>Large Commercial Building Re-Commissioning_OFFICE</v>
      </c>
    </row>
    <row r="1852" spans="1:6" x14ac:dyDescent="0.3">
      <c r="A1852" s="2" t="s">
        <v>392</v>
      </c>
      <c r="B1852" s="2" t="s">
        <v>253</v>
      </c>
      <c r="C1852" s="2" t="s">
        <v>42</v>
      </c>
      <c r="D1852" s="2" t="s">
        <v>56</v>
      </c>
      <c r="E1852" s="2" t="str">
        <f t="shared" si="54"/>
        <v>Retro-Commissioning_Hospitals</v>
      </c>
      <c r="F1852" s="2" t="str">
        <f t="shared" si="55"/>
        <v>Large Commercial Building Re-Commissioning_LODGING</v>
      </c>
    </row>
    <row r="1853" spans="1:6" x14ac:dyDescent="0.3">
      <c r="A1853" s="2" t="s">
        <v>392</v>
      </c>
      <c r="B1853" s="2" t="s">
        <v>254</v>
      </c>
      <c r="C1853" s="2" t="s">
        <v>42</v>
      </c>
      <c r="D1853" s="2" t="s">
        <v>39</v>
      </c>
      <c r="E1853" s="2" t="str">
        <f t="shared" si="54"/>
        <v>Retro-Commissioning_Institutional</v>
      </c>
      <c r="F1853" s="2" t="str">
        <f t="shared" si="55"/>
        <v>Large Commercial Building Re-Commissioning_OFFICE</v>
      </c>
    </row>
    <row r="1854" spans="1:6" x14ac:dyDescent="0.3">
      <c r="A1854" s="2" t="s">
        <v>392</v>
      </c>
      <c r="B1854" s="2" t="s">
        <v>255</v>
      </c>
      <c r="C1854" s="2" t="s">
        <v>42</v>
      </c>
      <c r="D1854" s="2" t="s">
        <v>52</v>
      </c>
      <c r="E1854" s="2" t="str">
        <f t="shared" si="54"/>
        <v>Retro-Commissioning_Lodging/Hospitality</v>
      </c>
      <c r="F1854" s="2" t="str">
        <f t="shared" si="55"/>
        <v>Large Commercial Building Re-Commissioning_RETAIL</v>
      </c>
    </row>
    <row r="1855" spans="1:6" x14ac:dyDescent="0.3">
      <c r="A1855" s="2" t="s">
        <v>392</v>
      </c>
      <c r="B1855" s="2" t="s">
        <v>191</v>
      </c>
      <c r="C1855" s="2" t="s">
        <v>42</v>
      </c>
      <c r="D1855" s="2" t="s">
        <v>39</v>
      </c>
      <c r="E1855" s="2" t="str">
        <f t="shared" si="54"/>
        <v>Retro-Commissioning_Miscellaneous</v>
      </c>
      <c r="F1855" s="2" t="str">
        <f t="shared" si="55"/>
        <v>Large Commercial Building Re-Commissioning_OFFICE</v>
      </c>
    </row>
    <row r="1856" spans="1:6" x14ac:dyDescent="0.3">
      <c r="A1856" s="2" t="s">
        <v>392</v>
      </c>
      <c r="B1856" s="2" t="s">
        <v>256</v>
      </c>
      <c r="C1856" s="2" t="s">
        <v>42</v>
      </c>
      <c r="D1856" s="2" t="s">
        <v>39</v>
      </c>
      <c r="E1856" s="2" t="str">
        <f t="shared" si="54"/>
        <v>Retro-Commissioning_Offices</v>
      </c>
      <c r="F1856" s="2" t="str">
        <f t="shared" si="55"/>
        <v>Large Commercial Building Re-Commissioning_OFFICE</v>
      </c>
    </row>
    <row r="1857" spans="1:6" x14ac:dyDescent="0.3">
      <c r="A1857" s="2" t="s">
        <v>392</v>
      </c>
      <c r="B1857" s="2" t="s">
        <v>257</v>
      </c>
      <c r="C1857" s="2" t="s">
        <v>42</v>
      </c>
      <c r="D1857" s="2" t="s">
        <v>52</v>
      </c>
      <c r="E1857" s="2" t="str">
        <f t="shared" si="54"/>
        <v>Retro-Commissioning_Restaurants</v>
      </c>
      <c r="F1857" s="2" t="str">
        <f t="shared" si="55"/>
        <v>Large Commercial Building Re-Commissioning_RETAIL</v>
      </c>
    </row>
    <row r="1858" spans="1:6" x14ac:dyDescent="0.3">
      <c r="A1858" s="2" t="s">
        <v>392</v>
      </c>
      <c r="B1858" s="2" t="s">
        <v>258</v>
      </c>
      <c r="C1858" s="2" t="s">
        <v>42</v>
      </c>
      <c r="D1858" s="2" t="s">
        <v>52</v>
      </c>
      <c r="E1858" s="2" t="str">
        <f t="shared" si="54"/>
        <v>Retro-Commissioning_Retail</v>
      </c>
      <c r="F1858" s="2" t="str">
        <f t="shared" si="55"/>
        <v>Large Commercial Building Re-Commissioning_RETAIL</v>
      </c>
    </row>
    <row r="1859" spans="1:6" x14ac:dyDescent="0.3">
      <c r="A1859" s="2" t="s">
        <v>392</v>
      </c>
      <c r="B1859" s="2" t="s">
        <v>259</v>
      </c>
      <c r="C1859" s="2" t="s">
        <v>42</v>
      </c>
      <c r="D1859" s="2" t="s">
        <v>39</v>
      </c>
      <c r="E1859" s="2" t="str">
        <f t="shared" si="54"/>
        <v>Retro-Commissioning_Schools K-12</v>
      </c>
      <c r="F1859" s="2" t="str">
        <f t="shared" si="55"/>
        <v>Large Commercial Building Re-Commissioning_OFFICE</v>
      </c>
    </row>
    <row r="1860" spans="1:6" x14ac:dyDescent="0.3">
      <c r="A1860" s="2" t="s">
        <v>392</v>
      </c>
      <c r="B1860" s="2" t="s">
        <v>260</v>
      </c>
      <c r="C1860" s="2" t="s">
        <v>42</v>
      </c>
      <c r="D1860" s="2" t="s">
        <v>39</v>
      </c>
      <c r="E1860" s="2" t="str">
        <f t="shared" si="54"/>
        <v>Retro-Commissioning_Warehouse</v>
      </c>
      <c r="F1860" s="2" t="str">
        <f t="shared" si="55"/>
        <v>Large Commercial Building Re-Commissioning_OFFICE</v>
      </c>
    </row>
  </sheetData>
  <autoFilter ref="A1:F186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workbookViewId="0">
      <pane xSplit="2" ySplit="1" topLeftCell="C2" activePane="bottomRight" state="frozenSplit"/>
      <selection pane="topRight" activeCell="F1" sqref="F1"/>
      <selection pane="bottomLeft" activeCell="A16" sqref="A16"/>
      <selection pane="bottomRight" activeCell="H15" sqref="H15"/>
    </sheetView>
  </sheetViews>
  <sheetFormatPr defaultRowHeight="14.4" x14ac:dyDescent="0.3"/>
  <cols>
    <col min="1" max="1" width="48.44140625" customWidth="1"/>
    <col min="2" max="2" width="20.44140625" customWidth="1"/>
    <col min="3" max="3" width="13.21875" style="2" customWidth="1"/>
    <col min="4" max="4" width="13.5546875" customWidth="1"/>
    <col min="5" max="5" width="12.88671875" customWidth="1"/>
    <col min="6" max="6" width="15.88671875" customWidth="1"/>
    <col min="7" max="7" width="16" customWidth="1"/>
  </cols>
  <sheetData>
    <row r="1" spans="1:7" x14ac:dyDescent="0.3">
      <c r="A1" t="s">
        <v>245</v>
      </c>
      <c r="B1" t="s">
        <v>246</v>
      </c>
      <c r="C1" s="2" t="s">
        <v>393</v>
      </c>
      <c r="D1" t="s">
        <v>394</v>
      </c>
      <c r="E1" t="s">
        <v>395</v>
      </c>
      <c r="F1" t="s">
        <v>396</v>
      </c>
      <c r="G1" t="s">
        <v>397</v>
      </c>
    </row>
    <row r="2" spans="1:7" x14ac:dyDescent="0.3">
      <c r="A2" t="s">
        <v>235</v>
      </c>
      <c r="B2" t="s">
        <v>249</v>
      </c>
      <c r="F2">
        <v>1.0438347089802846E-4</v>
      </c>
      <c r="G2">
        <v>3.4778106055455282E-5</v>
      </c>
    </row>
    <row r="3" spans="1:7" x14ac:dyDescent="0.3">
      <c r="A3" t="s">
        <v>235</v>
      </c>
      <c r="B3" t="s">
        <v>250</v>
      </c>
      <c r="F3">
        <v>1.0438347089802846E-4</v>
      </c>
      <c r="G3">
        <v>3.4778106055455282E-5</v>
      </c>
    </row>
    <row r="4" spans="1:7" x14ac:dyDescent="0.3">
      <c r="A4" t="s">
        <v>235</v>
      </c>
      <c r="B4" t="s">
        <v>251</v>
      </c>
      <c r="F4">
        <v>1.0438347089802846E-4</v>
      </c>
      <c r="G4">
        <v>3.4778106055455282E-5</v>
      </c>
    </row>
    <row r="5" spans="1:7" x14ac:dyDescent="0.3">
      <c r="A5" t="s">
        <v>235</v>
      </c>
      <c r="B5" t="s">
        <v>252</v>
      </c>
      <c r="F5">
        <v>1.04383470898028E-4</v>
      </c>
      <c r="G5">
        <v>3.4778106055455303E-5</v>
      </c>
    </row>
    <row r="6" spans="1:7" x14ac:dyDescent="0.3">
      <c r="A6" t="s">
        <v>235</v>
      </c>
      <c r="B6" t="s">
        <v>253</v>
      </c>
      <c r="F6">
        <v>1.04383470898028E-4</v>
      </c>
      <c r="G6">
        <v>3.4778106055455303E-5</v>
      </c>
    </row>
    <row r="7" spans="1:7" x14ac:dyDescent="0.3">
      <c r="A7" t="s">
        <v>235</v>
      </c>
      <c r="B7" t="s">
        <v>254</v>
      </c>
      <c r="F7">
        <v>1.04383470898028E-4</v>
      </c>
      <c r="G7">
        <v>3.4778106055455303E-5</v>
      </c>
    </row>
    <row r="8" spans="1:7" x14ac:dyDescent="0.3">
      <c r="A8" t="s">
        <v>235</v>
      </c>
      <c r="B8" t="s">
        <v>255</v>
      </c>
      <c r="F8">
        <v>1.04383470898028E-4</v>
      </c>
      <c r="G8">
        <v>3.4778106055455303E-5</v>
      </c>
    </row>
    <row r="9" spans="1:7" x14ac:dyDescent="0.3">
      <c r="A9" t="s">
        <v>235</v>
      </c>
      <c r="B9" t="s">
        <v>191</v>
      </c>
      <c r="F9">
        <v>1.04383470898028E-4</v>
      </c>
      <c r="G9">
        <v>3.4778106055455303E-5</v>
      </c>
    </row>
    <row r="10" spans="1:7" x14ac:dyDescent="0.3">
      <c r="A10" t="s">
        <v>235</v>
      </c>
      <c r="B10" t="s">
        <v>256</v>
      </c>
      <c r="F10">
        <v>1.04383470898028E-4</v>
      </c>
      <c r="G10">
        <v>3.4778106055455303E-5</v>
      </c>
    </row>
    <row r="11" spans="1:7" x14ac:dyDescent="0.3">
      <c r="A11" t="s">
        <v>235</v>
      </c>
      <c r="B11" t="s">
        <v>257</v>
      </c>
      <c r="F11">
        <v>1.04383470898028E-4</v>
      </c>
      <c r="G11">
        <v>3.4778106055455303E-5</v>
      </c>
    </row>
    <row r="12" spans="1:7" x14ac:dyDescent="0.3">
      <c r="A12" t="s">
        <v>235</v>
      </c>
      <c r="B12" t="s">
        <v>258</v>
      </c>
      <c r="F12">
        <v>1.04383470898028E-4</v>
      </c>
      <c r="G12">
        <v>3.4778106055455303E-5</v>
      </c>
    </row>
    <row r="13" spans="1:7" x14ac:dyDescent="0.3">
      <c r="A13" t="s">
        <v>235</v>
      </c>
      <c r="B13" t="s">
        <v>259</v>
      </c>
      <c r="F13">
        <v>1.04383470898028E-4</v>
      </c>
      <c r="G13">
        <v>3.4778106055455303E-5</v>
      </c>
    </row>
    <row r="14" spans="1:7" x14ac:dyDescent="0.3">
      <c r="A14" t="s">
        <v>235</v>
      </c>
      <c r="B14" t="s">
        <v>260</v>
      </c>
      <c r="F14">
        <v>1.04383470898028E-4</v>
      </c>
      <c r="G14">
        <v>3.4778106055455303E-5</v>
      </c>
    </row>
    <row r="15" spans="1:7" x14ac:dyDescent="0.3">
      <c r="A15" t="s">
        <v>354</v>
      </c>
      <c r="B15" t="s">
        <v>249</v>
      </c>
      <c r="C15" s="6">
        <v>1517</v>
      </c>
      <c r="D15">
        <v>1</v>
      </c>
      <c r="E15">
        <v>2.96</v>
      </c>
      <c r="F15">
        <f>D15/$C15</f>
        <v>6.5919578114700061E-4</v>
      </c>
      <c r="G15">
        <f>E15/$C15</f>
        <v>1.9512195121951219E-3</v>
      </c>
    </row>
    <row r="16" spans="1:7" x14ac:dyDescent="0.3">
      <c r="A16" t="s">
        <v>354</v>
      </c>
      <c r="B16" t="s">
        <v>250</v>
      </c>
      <c r="C16" s="6">
        <v>1517</v>
      </c>
      <c r="D16">
        <v>1</v>
      </c>
      <c r="E16">
        <v>2.96</v>
      </c>
      <c r="F16">
        <f t="shared" ref="F16:G31" si="0">D16/$C16</f>
        <v>6.5919578114700061E-4</v>
      </c>
      <c r="G16">
        <f t="shared" si="0"/>
        <v>1.9512195121951219E-3</v>
      </c>
    </row>
    <row r="17" spans="1:7" x14ac:dyDescent="0.3">
      <c r="A17" t="s">
        <v>354</v>
      </c>
      <c r="B17" t="s">
        <v>251</v>
      </c>
      <c r="C17" s="6">
        <v>1517</v>
      </c>
      <c r="D17">
        <v>1</v>
      </c>
      <c r="E17">
        <v>2.96</v>
      </c>
      <c r="F17">
        <f t="shared" si="0"/>
        <v>6.5919578114700061E-4</v>
      </c>
      <c r="G17">
        <f t="shared" si="0"/>
        <v>1.9512195121951219E-3</v>
      </c>
    </row>
    <row r="18" spans="1:7" x14ac:dyDescent="0.3">
      <c r="A18" t="s">
        <v>354</v>
      </c>
      <c r="B18" t="s">
        <v>252</v>
      </c>
      <c r="C18" s="6">
        <v>1517</v>
      </c>
      <c r="D18">
        <v>1</v>
      </c>
      <c r="E18">
        <v>2.96</v>
      </c>
      <c r="F18">
        <f t="shared" si="0"/>
        <v>6.5919578114700061E-4</v>
      </c>
      <c r="G18">
        <f t="shared" si="0"/>
        <v>1.9512195121951219E-3</v>
      </c>
    </row>
    <row r="19" spans="1:7" x14ac:dyDescent="0.3">
      <c r="A19" t="s">
        <v>354</v>
      </c>
      <c r="B19" t="s">
        <v>253</v>
      </c>
      <c r="C19" s="6">
        <v>1517</v>
      </c>
      <c r="D19">
        <v>1</v>
      </c>
      <c r="E19">
        <v>2.96</v>
      </c>
      <c r="F19">
        <f t="shared" si="0"/>
        <v>6.5919578114700061E-4</v>
      </c>
      <c r="G19">
        <f t="shared" si="0"/>
        <v>1.9512195121951219E-3</v>
      </c>
    </row>
    <row r="20" spans="1:7" x14ac:dyDescent="0.3">
      <c r="A20" t="s">
        <v>354</v>
      </c>
      <c r="B20" t="s">
        <v>254</v>
      </c>
      <c r="C20" s="6">
        <v>1517</v>
      </c>
      <c r="D20">
        <v>1</v>
      </c>
      <c r="E20">
        <v>2.96</v>
      </c>
      <c r="F20">
        <f t="shared" si="0"/>
        <v>6.5919578114700061E-4</v>
      </c>
      <c r="G20">
        <f t="shared" si="0"/>
        <v>1.9512195121951219E-3</v>
      </c>
    </row>
    <row r="21" spans="1:7" x14ac:dyDescent="0.3">
      <c r="A21" t="s">
        <v>354</v>
      </c>
      <c r="B21" t="s">
        <v>255</v>
      </c>
      <c r="C21" s="6">
        <v>1517</v>
      </c>
      <c r="D21">
        <v>1</v>
      </c>
      <c r="E21">
        <v>2.96</v>
      </c>
      <c r="F21">
        <f t="shared" si="0"/>
        <v>6.5919578114700061E-4</v>
      </c>
      <c r="G21">
        <f t="shared" si="0"/>
        <v>1.9512195121951219E-3</v>
      </c>
    </row>
    <row r="22" spans="1:7" x14ac:dyDescent="0.3">
      <c r="A22" t="s">
        <v>354</v>
      </c>
      <c r="B22" t="s">
        <v>191</v>
      </c>
      <c r="C22" s="6">
        <v>1517</v>
      </c>
      <c r="D22">
        <v>1</v>
      </c>
      <c r="E22">
        <v>2.96</v>
      </c>
      <c r="F22">
        <f t="shared" si="0"/>
        <v>6.5919578114700061E-4</v>
      </c>
      <c r="G22">
        <f t="shared" si="0"/>
        <v>1.9512195121951219E-3</v>
      </c>
    </row>
    <row r="23" spans="1:7" x14ac:dyDescent="0.3">
      <c r="A23" t="s">
        <v>354</v>
      </c>
      <c r="B23" t="s">
        <v>256</v>
      </c>
      <c r="C23" s="6">
        <v>1517</v>
      </c>
      <c r="D23">
        <v>1</v>
      </c>
      <c r="E23">
        <v>2.96</v>
      </c>
      <c r="F23">
        <f t="shared" si="0"/>
        <v>6.5919578114700061E-4</v>
      </c>
      <c r="G23">
        <f t="shared" si="0"/>
        <v>1.9512195121951219E-3</v>
      </c>
    </row>
    <row r="24" spans="1:7" x14ac:dyDescent="0.3">
      <c r="A24" t="s">
        <v>354</v>
      </c>
      <c r="B24" t="s">
        <v>257</v>
      </c>
      <c r="C24" s="6">
        <v>1517</v>
      </c>
      <c r="D24">
        <v>1</v>
      </c>
      <c r="E24">
        <v>2.96</v>
      </c>
      <c r="F24">
        <f t="shared" si="0"/>
        <v>6.5919578114700061E-4</v>
      </c>
      <c r="G24">
        <f t="shared" si="0"/>
        <v>1.9512195121951219E-3</v>
      </c>
    </row>
    <row r="25" spans="1:7" x14ac:dyDescent="0.3">
      <c r="A25" t="s">
        <v>354</v>
      </c>
      <c r="B25" t="s">
        <v>258</v>
      </c>
      <c r="C25" s="6">
        <v>1517</v>
      </c>
      <c r="D25">
        <v>1</v>
      </c>
      <c r="E25">
        <v>2.96</v>
      </c>
      <c r="F25">
        <f t="shared" si="0"/>
        <v>6.5919578114700061E-4</v>
      </c>
      <c r="G25">
        <f t="shared" si="0"/>
        <v>1.9512195121951219E-3</v>
      </c>
    </row>
    <row r="26" spans="1:7" x14ac:dyDescent="0.3">
      <c r="A26" t="s">
        <v>354</v>
      </c>
      <c r="B26" t="s">
        <v>259</v>
      </c>
      <c r="C26" s="6">
        <v>1517</v>
      </c>
      <c r="D26">
        <v>1</v>
      </c>
      <c r="E26">
        <v>2.96</v>
      </c>
      <c r="F26">
        <f t="shared" si="0"/>
        <v>6.5919578114700061E-4</v>
      </c>
      <c r="G26">
        <f t="shared" si="0"/>
        <v>1.9512195121951219E-3</v>
      </c>
    </row>
    <row r="27" spans="1:7" x14ac:dyDescent="0.3">
      <c r="A27" t="s">
        <v>354</v>
      </c>
      <c r="B27" t="s">
        <v>260</v>
      </c>
      <c r="C27" s="6">
        <v>1517</v>
      </c>
      <c r="D27">
        <v>1</v>
      </c>
      <c r="E27">
        <v>2.96</v>
      </c>
      <c r="F27">
        <f>D27/$C27</f>
        <v>6.5919578114700061E-4</v>
      </c>
      <c r="G27">
        <f t="shared" si="0"/>
        <v>1.9512195121951219E-3</v>
      </c>
    </row>
    <row r="28" spans="1:7" x14ac:dyDescent="0.3">
      <c r="A28" t="s">
        <v>279</v>
      </c>
      <c r="B28" t="s">
        <v>249</v>
      </c>
      <c r="C28" s="2" t="e">
        <f>AVERAGEIFS([1]FPL_Input!$M:$M,[1]FPL_Input!$B:$B,$A28,[1]FPL_Input!$G:$G,$B28,[1]FPL_Input!$F:$F,"Turnover")</f>
        <v>#VALUE!</v>
      </c>
      <c r="D28">
        <f>0.28*50</f>
        <v>14.000000000000002</v>
      </c>
      <c r="E28">
        <f>D28*0.215</f>
        <v>3.0100000000000002</v>
      </c>
      <c r="F28" t="e">
        <f t="shared" ref="F28:G79" si="1">D28/$C28</f>
        <v>#VALUE!</v>
      </c>
      <c r="G28" t="e">
        <f t="shared" si="0"/>
        <v>#VALUE!</v>
      </c>
    </row>
    <row r="29" spans="1:7" x14ac:dyDescent="0.3">
      <c r="A29" t="s">
        <v>279</v>
      </c>
      <c r="B29" t="s">
        <v>250</v>
      </c>
      <c r="C29" s="2" t="e">
        <f>AVERAGEIFS([1]FPL_Input!$M:$M,[1]FPL_Input!$B:$B,$A29,[1]FPL_Input!$G:$G,$B29,[1]FPL_Input!$F:$F,"Turnover")</f>
        <v>#VALUE!</v>
      </c>
      <c r="D29">
        <f t="shared" ref="D29:D40" si="2">0.28*50</f>
        <v>14.000000000000002</v>
      </c>
      <c r="E29">
        <f t="shared" ref="E29:E40" si="3">D29*0.215</f>
        <v>3.0100000000000002</v>
      </c>
      <c r="F29" t="e">
        <f t="shared" si="1"/>
        <v>#VALUE!</v>
      </c>
      <c r="G29" t="e">
        <f t="shared" si="0"/>
        <v>#VALUE!</v>
      </c>
    </row>
    <row r="30" spans="1:7" x14ac:dyDescent="0.3">
      <c r="A30" t="s">
        <v>279</v>
      </c>
      <c r="B30" t="s">
        <v>251</v>
      </c>
      <c r="C30" s="2" t="e">
        <f>AVERAGEIFS([1]FPL_Input!$M:$M,[1]FPL_Input!$B:$B,$A30,[1]FPL_Input!$G:$G,$B30,[1]FPL_Input!$F:$F,"Turnover")</f>
        <v>#VALUE!</v>
      </c>
      <c r="D30">
        <f t="shared" si="2"/>
        <v>14.000000000000002</v>
      </c>
      <c r="E30">
        <f t="shared" si="3"/>
        <v>3.0100000000000002</v>
      </c>
      <c r="F30" t="e">
        <f t="shared" si="1"/>
        <v>#VALUE!</v>
      </c>
      <c r="G30" t="e">
        <f t="shared" si="0"/>
        <v>#VALUE!</v>
      </c>
    </row>
    <row r="31" spans="1:7" x14ac:dyDescent="0.3">
      <c r="A31" t="s">
        <v>279</v>
      </c>
      <c r="B31" t="s">
        <v>252</v>
      </c>
      <c r="C31" s="2" t="e">
        <f>AVERAGEIFS([1]FPL_Input!$M:$M,[1]FPL_Input!$B:$B,$A31,[1]FPL_Input!$G:$G,$B31,[1]FPL_Input!$F:$F,"Turnover")</f>
        <v>#VALUE!</v>
      </c>
      <c r="D31">
        <f t="shared" si="2"/>
        <v>14.000000000000002</v>
      </c>
      <c r="E31">
        <f t="shared" si="3"/>
        <v>3.0100000000000002</v>
      </c>
      <c r="F31" t="e">
        <f t="shared" si="1"/>
        <v>#VALUE!</v>
      </c>
      <c r="G31" t="e">
        <f t="shared" si="0"/>
        <v>#VALUE!</v>
      </c>
    </row>
    <row r="32" spans="1:7" x14ac:dyDescent="0.3">
      <c r="A32" t="s">
        <v>279</v>
      </c>
      <c r="B32" t="s">
        <v>253</v>
      </c>
      <c r="C32" s="2" t="e">
        <f>AVERAGEIFS([1]FPL_Input!$M:$M,[1]FPL_Input!$B:$B,$A32,[1]FPL_Input!$G:$G,$B32,[1]FPL_Input!$F:$F,"Turnover")</f>
        <v>#VALUE!</v>
      </c>
      <c r="D32">
        <f t="shared" si="2"/>
        <v>14.000000000000002</v>
      </c>
      <c r="E32">
        <f t="shared" si="3"/>
        <v>3.0100000000000002</v>
      </c>
      <c r="F32" t="e">
        <f t="shared" si="1"/>
        <v>#VALUE!</v>
      </c>
      <c r="G32" t="e">
        <f t="shared" si="1"/>
        <v>#VALUE!</v>
      </c>
    </row>
    <row r="33" spans="1:7" x14ac:dyDescent="0.3">
      <c r="A33" t="s">
        <v>279</v>
      </c>
      <c r="B33" t="s">
        <v>254</v>
      </c>
      <c r="C33" s="2" t="e">
        <f>AVERAGEIFS([1]FPL_Input!$M:$M,[1]FPL_Input!$B:$B,$A33,[1]FPL_Input!$G:$G,$B33,[1]FPL_Input!$F:$F,"Turnover")</f>
        <v>#VALUE!</v>
      </c>
      <c r="D33">
        <f t="shared" si="2"/>
        <v>14.000000000000002</v>
      </c>
      <c r="E33">
        <f t="shared" si="3"/>
        <v>3.0100000000000002</v>
      </c>
      <c r="F33" t="e">
        <f t="shared" si="1"/>
        <v>#VALUE!</v>
      </c>
      <c r="G33" t="e">
        <f t="shared" si="1"/>
        <v>#VALUE!</v>
      </c>
    </row>
    <row r="34" spans="1:7" x14ac:dyDescent="0.3">
      <c r="A34" t="s">
        <v>279</v>
      </c>
      <c r="B34" t="s">
        <v>255</v>
      </c>
      <c r="C34" s="2" t="e">
        <f>AVERAGEIFS([1]FPL_Input!$M:$M,[1]FPL_Input!$B:$B,$A34,[1]FPL_Input!$G:$G,$B34,[1]FPL_Input!$F:$F,"Turnover")</f>
        <v>#VALUE!</v>
      </c>
      <c r="D34">
        <f t="shared" si="2"/>
        <v>14.000000000000002</v>
      </c>
      <c r="E34">
        <f t="shared" si="3"/>
        <v>3.0100000000000002</v>
      </c>
      <c r="F34" t="e">
        <f t="shared" si="1"/>
        <v>#VALUE!</v>
      </c>
      <c r="G34" t="e">
        <f t="shared" si="1"/>
        <v>#VALUE!</v>
      </c>
    </row>
    <row r="35" spans="1:7" x14ac:dyDescent="0.3">
      <c r="A35" t="s">
        <v>279</v>
      </c>
      <c r="B35" t="s">
        <v>191</v>
      </c>
      <c r="C35" s="2" t="e">
        <f>AVERAGEIFS([1]FPL_Input!$M:$M,[1]FPL_Input!$B:$B,$A35,[1]FPL_Input!$G:$G,$B35,[1]FPL_Input!$F:$F,"Turnover")</f>
        <v>#VALUE!</v>
      </c>
      <c r="D35">
        <f t="shared" si="2"/>
        <v>14.000000000000002</v>
      </c>
      <c r="E35">
        <f t="shared" si="3"/>
        <v>3.0100000000000002</v>
      </c>
      <c r="F35" t="e">
        <f t="shared" si="1"/>
        <v>#VALUE!</v>
      </c>
      <c r="G35" t="e">
        <f t="shared" si="1"/>
        <v>#VALUE!</v>
      </c>
    </row>
    <row r="36" spans="1:7" x14ac:dyDescent="0.3">
      <c r="A36" t="s">
        <v>279</v>
      </c>
      <c r="B36" t="s">
        <v>256</v>
      </c>
      <c r="C36" s="2" t="e">
        <f>AVERAGEIFS([1]FPL_Input!$M:$M,[1]FPL_Input!$B:$B,$A36,[1]FPL_Input!$G:$G,$B36,[1]FPL_Input!$F:$F,"Turnover")</f>
        <v>#VALUE!</v>
      </c>
      <c r="D36">
        <f t="shared" si="2"/>
        <v>14.000000000000002</v>
      </c>
      <c r="E36">
        <f t="shared" si="3"/>
        <v>3.0100000000000002</v>
      </c>
      <c r="F36" t="e">
        <f t="shared" si="1"/>
        <v>#VALUE!</v>
      </c>
      <c r="G36" t="e">
        <f t="shared" si="1"/>
        <v>#VALUE!</v>
      </c>
    </row>
    <row r="37" spans="1:7" x14ac:dyDescent="0.3">
      <c r="A37" t="s">
        <v>279</v>
      </c>
      <c r="B37" t="s">
        <v>257</v>
      </c>
      <c r="C37" s="2" t="e">
        <f>AVERAGEIFS([1]FPL_Input!$M:$M,[1]FPL_Input!$B:$B,$A37,[1]FPL_Input!$G:$G,$B37,[1]FPL_Input!$F:$F,"Turnover")</f>
        <v>#VALUE!</v>
      </c>
      <c r="D37">
        <f t="shared" si="2"/>
        <v>14.000000000000002</v>
      </c>
      <c r="E37">
        <f t="shared" si="3"/>
        <v>3.0100000000000002</v>
      </c>
      <c r="F37" t="e">
        <f t="shared" si="1"/>
        <v>#VALUE!</v>
      </c>
      <c r="G37" t="e">
        <f t="shared" si="1"/>
        <v>#VALUE!</v>
      </c>
    </row>
    <row r="38" spans="1:7" x14ac:dyDescent="0.3">
      <c r="A38" t="s">
        <v>279</v>
      </c>
      <c r="B38" t="s">
        <v>258</v>
      </c>
      <c r="C38" s="2" t="e">
        <f>AVERAGEIFS([1]FPL_Input!$M:$M,[1]FPL_Input!$B:$B,$A38,[1]FPL_Input!$G:$G,$B38,[1]FPL_Input!$F:$F,"Turnover")</f>
        <v>#VALUE!</v>
      </c>
      <c r="D38">
        <f t="shared" si="2"/>
        <v>14.000000000000002</v>
      </c>
      <c r="E38">
        <f t="shared" si="3"/>
        <v>3.0100000000000002</v>
      </c>
      <c r="F38" t="e">
        <f t="shared" si="1"/>
        <v>#VALUE!</v>
      </c>
      <c r="G38" t="e">
        <f t="shared" si="1"/>
        <v>#VALUE!</v>
      </c>
    </row>
    <row r="39" spans="1:7" x14ac:dyDescent="0.3">
      <c r="A39" t="s">
        <v>279</v>
      </c>
      <c r="B39" t="s">
        <v>259</v>
      </c>
      <c r="C39" s="2" t="e">
        <f>AVERAGEIFS([1]FPL_Input!$M:$M,[1]FPL_Input!$B:$B,$A39,[1]FPL_Input!$G:$G,$B39,[1]FPL_Input!$F:$F,"Turnover")</f>
        <v>#VALUE!</v>
      </c>
      <c r="D39">
        <f t="shared" si="2"/>
        <v>14.000000000000002</v>
      </c>
      <c r="E39">
        <f t="shared" si="3"/>
        <v>3.0100000000000002</v>
      </c>
      <c r="F39" t="e">
        <f t="shared" si="1"/>
        <v>#VALUE!</v>
      </c>
      <c r="G39" t="e">
        <f t="shared" si="1"/>
        <v>#VALUE!</v>
      </c>
    </row>
    <row r="40" spans="1:7" x14ac:dyDescent="0.3">
      <c r="A40" t="s">
        <v>279</v>
      </c>
      <c r="B40" t="s">
        <v>260</v>
      </c>
      <c r="C40" s="2" t="e">
        <f>AVERAGEIFS([1]FPL_Input!$M:$M,[1]FPL_Input!$B:$B,$A40,[1]FPL_Input!$G:$G,$B40,[1]FPL_Input!$F:$F,"Turnover")</f>
        <v>#VALUE!</v>
      </c>
      <c r="D40">
        <f t="shared" si="2"/>
        <v>14.000000000000002</v>
      </c>
      <c r="E40">
        <f t="shared" si="3"/>
        <v>3.0100000000000002</v>
      </c>
      <c r="F40" t="e">
        <f t="shared" si="1"/>
        <v>#VALUE!</v>
      </c>
      <c r="G40" t="e">
        <f t="shared" si="1"/>
        <v>#VALUE!</v>
      </c>
    </row>
    <row r="41" spans="1:7" x14ac:dyDescent="0.3">
      <c r="A41" t="s">
        <v>280</v>
      </c>
      <c r="B41" t="s">
        <v>249</v>
      </c>
      <c r="C41" s="2" t="e">
        <f>AVERAGEIFS([1]FPL_Input!$M:$M,[1]FPL_Input!$B:$B,$A41,[1]FPL_Input!$G:$G,$B41,[1]FPL_Input!$F:$F,"Turnover")</f>
        <v>#VALUE!</v>
      </c>
      <c r="D41">
        <f>0.036*200</f>
        <v>7.1999999999999993</v>
      </c>
      <c r="E41">
        <f>D41*0.215</f>
        <v>1.5479999999999998</v>
      </c>
      <c r="F41" t="e">
        <f t="shared" si="1"/>
        <v>#VALUE!</v>
      </c>
      <c r="G41" t="e">
        <f t="shared" si="1"/>
        <v>#VALUE!</v>
      </c>
    </row>
    <row r="42" spans="1:7" x14ac:dyDescent="0.3">
      <c r="A42" t="s">
        <v>280</v>
      </c>
      <c r="B42" t="s">
        <v>250</v>
      </c>
      <c r="C42" s="2" t="e">
        <f>AVERAGEIFS([1]FPL_Input!$M:$M,[1]FPL_Input!$B:$B,$A42,[1]FPL_Input!$G:$G,$B42,[1]FPL_Input!$F:$F,"Turnover")</f>
        <v>#VALUE!</v>
      </c>
      <c r="D42">
        <f t="shared" ref="D42:D53" si="4">0.036*200</f>
        <v>7.1999999999999993</v>
      </c>
      <c r="E42">
        <f t="shared" ref="E42:E66" si="5">D42*0.215</f>
        <v>1.5479999999999998</v>
      </c>
      <c r="F42" t="e">
        <f t="shared" si="1"/>
        <v>#VALUE!</v>
      </c>
      <c r="G42" t="e">
        <f t="shared" si="1"/>
        <v>#VALUE!</v>
      </c>
    </row>
    <row r="43" spans="1:7" x14ac:dyDescent="0.3">
      <c r="A43" t="s">
        <v>280</v>
      </c>
      <c r="B43" t="s">
        <v>251</v>
      </c>
      <c r="C43" s="2" t="e">
        <f>AVERAGEIFS([1]FPL_Input!$M:$M,[1]FPL_Input!$B:$B,$A43,[1]FPL_Input!$G:$G,$B43,[1]FPL_Input!$F:$F,"Turnover")</f>
        <v>#VALUE!</v>
      </c>
      <c r="D43">
        <f t="shared" si="4"/>
        <v>7.1999999999999993</v>
      </c>
      <c r="E43">
        <f t="shared" si="5"/>
        <v>1.5479999999999998</v>
      </c>
      <c r="F43" t="e">
        <f t="shared" si="1"/>
        <v>#VALUE!</v>
      </c>
      <c r="G43" t="e">
        <f t="shared" si="1"/>
        <v>#VALUE!</v>
      </c>
    </row>
    <row r="44" spans="1:7" x14ac:dyDescent="0.3">
      <c r="A44" t="s">
        <v>280</v>
      </c>
      <c r="B44" t="s">
        <v>252</v>
      </c>
      <c r="C44" s="2" t="e">
        <f>AVERAGEIFS([1]FPL_Input!$M:$M,[1]FPL_Input!$B:$B,$A44,[1]FPL_Input!$G:$G,$B44,[1]FPL_Input!$F:$F,"Turnover")</f>
        <v>#VALUE!</v>
      </c>
      <c r="D44">
        <f t="shared" si="4"/>
        <v>7.1999999999999993</v>
      </c>
      <c r="E44">
        <f t="shared" si="5"/>
        <v>1.5479999999999998</v>
      </c>
      <c r="F44" t="e">
        <f t="shared" si="1"/>
        <v>#VALUE!</v>
      </c>
      <c r="G44" t="e">
        <f t="shared" si="1"/>
        <v>#VALUE!</v>
      </c>
    </row>
    <row r="45" spans="1:7" x14ac:dyDescent="0.3">
      <c r="A45" t="s">
        <v>280</v>
      </c>
      <c r="B45" t="s">
        <v>253</v>
      </c>
      <c r="C45" s="2" t="e">
        <f>AVERAGEIFS([1]FPL_Input!$M:$M,[1]FPL_Input!$B:$B,$A45,[1]FPL_Input!$G:$G,$B45,[1]FPL_Input!$F:$F,"Turnover")</f>
        <v>#VALUE!</v>
      </c>
      <c r="D45">
        <f t="shared" si="4"/>
        <v>7.1999999999999993</v>
      </c>
      <c r="E45">
        <f t="shared" si="5"/>
        <v>1.5479999999999998</v>
      </c>
      <c r="F45" t="e">
        <f t="shared" si="1"/>
        <v>#VALUE!</v>
      </c>
      <c r="G45" t="e">
        <f t="shared" si="1"/>
        <v>#VALUE!</v>
      </c>
    </row>
    <row r="46" spans="1:7" x14ac:dyDescent="0.3">
      <c r="A46" t="s">
        <v>280</v>
      </c>
      <c r="B46" t="s">
        <v>254</v>
      </c>
      <c r="C46" s="2" t="e">
        <f>AVERAGEIFS([1]FPL_Input!$M:$M,[1]FPL_Input!$B:$B,$A46,[1]FPL_Input!$G:$G,$B46,[1]FPL_Input!$F:$F,"Turnover")</f>
        <v>#VALUE!</v>
      </c>
      <c r="D46">
        <f t="shared" si="4"/>
        <v>7.1999999999999993</v>
      </c>
      <c r="E46">
        <f t="shared" si="5"/>
        <v>1.5479999999999998</v>
      </c>
      <c r="F46" t="e">
        <f t="shared" si="1"/>
        <v>#VALUE!</v>
      </c>
      <c r="G46" t="e">
        <f t="shared" si="1"/>
        <v>#VALUE!</v>
      </c>
    </row>
    <row r="47" spans="1:7" x14ac:dyDescent="0.3">
      <c r="A47" t="s">
        <v>280</v>
      </c>
      <c r="B47" t="s">
        <v>255</v>
      </c>
      <c r="C47" s="2" t="e">
        <f>AVERAGEIFS([1]FPL_Input!$M:$M,[1]FPL_Input!$B:$B,$A47,[1]FPL_Input!$G:$G,$B47,[1]FPL_Input!$F:$F,"Turnover")</f>
        <v>#VALUE!</v>
      </c>
      <c r="D47">
        <f t="shared" si="4"/>
        <v>7.1999999999999993</v>
      </c>
      <c r="E47">
        <f t="shared" si="5"/>
        <v>1.5479999999999998</v>
      </c>
      <c r="F47" t="e">
        <f t="shared" si="1"/>
        <v>#VALUE!</v>
      </c>
      <c r="G47" t="e">
        <f t="shared" si="1"/>
        <v>#VALUE!</v>
      </c>
    </row>
    <row r="48" spans="1:7" x14ac:dyDescent="0.3">
      <c r="A48" t="s">
        <v>280</v>
      </c>
      <c r="B48" t="s">
        <v>191</v>
      </c>
      <c r="C48" s="2" t="e">
        <f>AVERAGEIFS([1]FPL_Input!$M:$M,[1]FPL_Input!$B:$B,$A48,[1]FPL_Input!$G:$G,$B48,[1]FPL_Input!$F:$F,"Turnover")</f>
        <v>#VALUE!</v>
      </c>
      <c r="D48">
        <f t="shared" si="4"/>
        <v>7.1999999999999993</v>
      </c>
      <c r="E48">
        <f t="shared" si="5"/>
        <v>1.5479999999999998</v>
      </c>
      <c r="F48" t="e">
        <f t="shared" si="1"/>
        <v>#VALUE!</v>
      </c>
      <c r="G48" t="e">
        <f t="shared" si="1"/>
        <v>#VALUE!</v>
      </c>
    </row>
    <row r="49" spans="1:7" x14ac:dyDescent="0.3">
      <c r="A49" t="s">
        <v>280</v>
      </c>
      <c r="B49" t="s">
        <v>256</v>
      </c>
      <c r="C49" s="2" t="e">
        <f>AVERAGEIFS([1]FPL_Input!$M:$M,[1]FPL_Input!$B:$B,$A49,[1]FPL_Input!$G:$G,$B49,[1]FPL_Input!$F:$F,"Turnover")</f>
        <v>#VALUE!</v>
      </c>
      <c r="D49">
        <f t="shared" si="4"/>
        <v>7.1999999999999993</v>
      </c>
      <c r="E49">
        <f t="shared" si="5"/>
        <v>1.5479999999999998</v>
      </c>
      <c r="F49" t="e">
        <f t="shared" si="1"/>
        <v>#VALUE!</v>
      </c>
      <c r="G49" t="e">
        <f t="shared" si="1"/>
        <v>#VALUE!</v>
      </c>
    </row>
    <row r="50" spans="1:7" x14ac:dyDescent="0.3">
      <c r="A50" t="s">
        <v>280</v>
      </c>
      <c r="B50" t="s">
        <v>257</v>
      </c>
      <c r="C50" s="2" t="e">
        <f>AVERAGEIFS([1]FPL_Input!$M:$M,[1]FPL_Input!$B:$B,$A50,[1]FPL_Input!$G:$G,$B50,[1]FPL_Input!$F:$F,"Turnover")</f>
        <v>#VALUE!</v>
      </c>
      <c r="D50">
        <f t="shared" si="4"/>
        <v>7.1999999999999993</v>
      </c>
      <c r="E50">
        <f t="shared" si="5"/>
        <v>1.5479999999999998</v>
      </c>
      <c r="F50" t="e">
        <f t="shared" si="1"/>
        <v>#VALUE!</v>
      </c>
      <c r="G50" t="e">
        <f t="shared" si="1"/>
        <v>#VALUE!</v>
      </c>
    </row>
    <row r="51" spans="1:7" x14ac:dyDescent="0.3">
      <c r="A51" t="s">
        <v>280</v>
      </c>
      <c r="B51" t="s">
        <v>258</v>
      </c>
      <c r="C51" s="2" t="e">
        <f>AVERAGEIFS([1]FPL_Input!$M:$M,[1]FPL_Input!$B:$B,$A51,[1]FPL_Input!$G:$G,$B51,[1]FPL_Input!$F:$F,"Turnover")</f>
        <v>#VALUE!</v>
      </c>
      <c r="D51">
        <f t="shared" si="4"/>
        <v>7.1999999999999993</v>
      </c>
      <c r="E51">
        <f t="shared" si="5"/>
        <v>1.5479999999999998</v>
      </c>
      <c r="F51" t="e">
        <f t="shared" si="1"/>
        <v>#VALUE!</v>
      </c>
      <c r="G51" t="e">
        <f t="shared" si="1"/>
        <v>#VALUE!</v>
      </c>
    </row>
    <row r="52" spans="1:7" x14ac:dyDescent="0.3">
      <c r="A52" t="s">
        <v>280</v>
      </c>
      <c r="B52" t="s">
        <v>259</v>
      </c>
      <c r="C52" s="2" t="e">
        <f>AVERAGEIFS([1]FPL_Input!$M:$M,[1]FPL_Input!$B:$B,$A52,[1]FPL_Input!$G:$G,$B52,[1]FPL_Input!$F:$F,"Turnover")</f>
        <v>#VALUE!</v>
      </c>
      <c r="D52">
        <f t="shared" si="4"/>
        <v>7.1999999999999993</v>
      </c>
      <c r="E52">
        <f t="shared" si="5"/>
        <v>1.5479999999999998</v>
      </c>
      <c r="F52" t="e">
        <f t="shared" si="1"/>
        <v>#VALUE!</v>
      </c>
      <c r="G52" t="e">
        <f t="shared" si="1"/>
        <v>#VALUE!</v>
      </c>
    </row>
    <row r="53" spans="1:7" x14ac:dyDescent="0.3">
      <c r="A53" t="s">
        <v>280</v>
      </c>
      <c r="B53" t="s">
        <v>260</v>
      </c>
      <c r="C53" s="2" t="e">
        <f>AVERAGEIFS([1]FPL_Input!$M:$M,[1]FPL_Input!$B:$B,$A53,[1]FPL_Input!$G:$G,$B53,[1]FPL_Input!$F:$F,"Turnover")</f>
        <v>#VALUE!</v>
      </c>
      <c r="D53">
        <f t="shared" si="4"/>
        <v>7.1999999999999993</v>
      </c>
      <c r="E53">
        <f t="shared" si="5"/>
        <v>1.5479999999999998</v>
      </c>
      <c r="F53" t="e">
        <f t="shared" si="1"/>
        <v>#VALUE!</v>
      </c>
      <c r="G53" t="e">
        <f t="shared" si="1"/>
        <v>#VALUE!</v>
      </c>
    </row>
    <row r="54" spans="1:7" x14ac:dyDescent="0.3">
      <c r="A54" t="s">
        <v>282</v>
      </c>
      <c r="B54" t="s">
        <v>249</v>
      </c>
      <c r="C54" s="2" t="e">
        <f>AVERAGEIFS([1]FPL_Input!$M:$M,[1]FPL_Input!$B:$B,$A54,[1]FPL_Input!$G:$G,$B54,[1]FPL_Input!$F:$F,"Turnover")</f>
        <v>#VALUE!</v>
      </c>
      <c r="D54">
        <f>0.109*10</f>
        <v>1.0900000000000001</v>
      </c>
      <c r="E54">
        <f t="shared" si="5"/>
        <v>0.23435</v>
      </c>
      <c r="F54" t="e">
        <f t="shared" si="1"/>
        <v>#VALUE!</v>
      </c>
      <c r="G54" t="e">
        <f t="shared" si="1"/>
        <v>#VALUE!</v>
      </c>
    </row>
    <row r="55" spans="1:7" x14ac:dyDescent="0.3">
      <c r="A55" t="s">
        <v>282</v>
      </c>
      <c r="B55" t="s">
        <v>250</v>
      </c>
      <c r="C55" s="2" t="e">
        <f>AVERAGEIFS([1]FPL_Input!$M:$M,[1]FPL_Input!$B:$B,$A55,[1]FPL_Input!$G:$G,$B55,[1]FPL_Input!$F:$F,"Turnover")</f>
        <v>#VALUE!</v>
      </c>
      <c r="D55">
        <f t="shared" ref="D55:D65" si="6">0.109*10</f>
        <v>1.0900000000000001</v>
      </c>
      <c r="E55">
        <f t="shared" si="5"/>
        <v>0.23435</v>
      </c>
      <c r="F55" t="e">
        <f t="shared" si="1"/>
        <v>#VALUE!</v>
      </c>
      <c r="G55" t="e">
        <f t="shared" si="1"/>
        <v>#VALUE!</v>
      </c>
    </row>
    <row r="56" spans="1:7" x14ac:dyDescent="0.3">
      <c r="A56" t="s">
        <v>282</v>
      </c>
      <c r="B56" t="s">
        <v>251</v>
      </c>
      <c r="C56" s="2" t="e">
        <f>AVERAGEIFS([1]FPL_Input!$M:$M,[1]FPL_Input!$B:$B,$A56,[1]FPL_Input!$G:$G,$B56,[1]FPL_Input!$F:$F,"Turnover")</f>
        <v>#VALUE!</v>
      </c>
      <c r="D56">
        <f t="shared" si="6"/>
        <v>1.0900000000000001</v>
      </c>
      <c r="E56">
        <f t="shared" si="5"/>
        <v>0.23435</v>
      </c>
      <c r="F56" t="e">
        <f t="shared" si="1"/>
        <v>#VALUE!</v>
      </c>
      <c r="G56" t="e">
        <f t="shared" si="1"/>
        <v>#VALUE!</v>
      </c>
    </row>
    <row r="57" spans="1:7" x14ac:dyDescent="0.3">
      <c r="A57" t="s">
        <v>282</v>
      </c>
      <c r="B57" t="s">
        <v>252</v>
      </c>
      <c r="C57" s="2" t="e">
        <f>AVERAGEIFS([1]FPL_Input!$M:$M,[1]FPL_Input!$B:$B,$A57,[1]FPL_Input!$G:$G,$B57,[1]FPL_Input!$F:$F,"Turnover")</f>
        <v>#VALUE!</v>
      </c>
      <c r="D57">
        <f t="shared" si="6"/>
        <v>1.0900000000000001</v>
      </c>
      <c r="E57">
        <f t="shared" si="5"/>
        <v>0.23435</v>
      </c>
      <c r="F57" t="e">
        <f t="shared" si="1"/>
        <v>#VALUE!</v>
      </c>
      <c r="G57" t="e">
        <f t="shared" si="1"/>
        <v>#VALUE!</v>
      </c>
    </row>
    <row r="58" spans="1:7" x14ac:dyDescent="0.3">
      <c r="A58" t="s">
        <v>282</v>
      </c>
      <c r="B58" t="s">
        <v>253</v>
      </c>
      <c r="C58" s="2" t="e">
        <f>AVERAGEIFS([1]FPL_Input!$M:$M,[1]FPL_Input!$B:$B,$A58,[1]FPL_Input!$G:$G,$B58,[1]FPL_Input!$F:$F,"Turnover")</f>
        <v>#VALUE!</v>
      </c>
      <c r="D58">
        <f t="shared" si="6"/>
        <v>1.0900000000000001</v>
      </c>
      <c r="E58">
        <f t="shared" si="5"/>
        <v>0.23435</v>
      </c>
      <c r="F58" t="e">
        <f t="shared" si="1"/>
        <v>#VALUE!</v>
      </c>
      <c r="G58" t="e">
        <f t="shared" si="1"/>
        <v>#VALUE!</v>
      </c>
    </row>
    <row r="59" spans="1:7" x14ac:dyDescent="0.3">
      <c r="A59" t="s">
        <v>282</v>
      </c>
      <c r="B59" t="s">
        <v>254</v>
      </c>
      <c r="C59" s="2" t="e">
        <f>AVERAGEIFS([1]FPL_Input!$M:$M,[1]FPL_Input!$B:$B,$A59,[1]FPL_Input!$G:$G,$B59,[1]FPL_Input!$F:$F,"Turnover")</f>
        <v>#VALUE!</v>
      </c>
      <c r="D59">
        <f t="shared" si="6"/>
        <v>1.0900000000000001</v>
      </c>
      <c r="E59">
        <f t="shared" si="5"/>
        <v>0.23435</v>
      </c>
      <c r="F59" t="e">
        <f t="shared" si="1"/>
        <v>#VALUE!</v>
      </c>
      <c r="G59" t="e">
        <f t="shared" si="1"/>
        <v>#VALUE!</v>
      </c>
    </row>
    <row r="60" spans="1:7" x14ac:dyDescent="0.3">
      <c r="A60" t="s">
        <v>282</v>
      </c>
      <c r="B60" t="s">
        <v>255</v>
      </c>
      <c r="C60" s="2" t="e">
        <f>AVERAGEIFS([1]FPL_Input!$M:$M,[1]FPL_Input!$B:$B,$A60,[1]FPL_Input!$G:$G,$B60,[1]FPL_Input!$F:$F,"Turnover")</f>
        <v>#VALUE!</v>
      </c>
      <c r="D60">
        <f t="shared" si="6"/>
        <v>1.0900000000000001</v>
      </c>
      <c r="E60">
        <f t="shared" si="5"/>
        <v>0.23435</v>
      </c>
      <c r="F60" t="e">
        <f t="shared" si="1"/>
        <v>#VALUE!</v>
      </c>
      <c r="G60" t="e">
        <f t="shared" si="1"/>
        <v>#VALUE!</v>
      </c>
    </row>
    <row r="61" spans="1:7" x14ac:dyDescent="0.3">
      <c r="A61" t="s">
        <v>282</v>
      </c>
      <c r="B61" t="s">
        <v>191</v>
      </c>
      <c r="C61" s="2" t="e">
        <f>AVERAGEIFS([1]FPL_Input!$M:$M,[1]FPL_Input!$B:$B,$A61,[1]FPL_Input!$G:$G,$B61,[1]FPL_Input!$F:$F,"Turnover")</f>
        <v>#VALUE!</v>
      </c>
      <c r="D61">
        <f t="shared" si="6"/>
        <v>1.0900000000000001</v>
      </c>
      <c r="E61">
        <f t="shared" si="5"/>
        <v>0.23435</v>
      </c>
      <c r="F61" t="e">
        <f t="shared" si="1"/>
        <v>#VALUE!</v>
      </c>
      <c r="G61" t="e">
        <f t="shared" si="1"/>
        <v>#VALUE!</v>
      </c>
    </row>
    <row r="62" spans="1:7" x14ac:dyDescent="0.3">
      <c r="A62" t="s">
        <v>282</v>
      </c>
      <c r="B62" t="s">
        <v>256</v>
      </c>
      <c r="C62" s="2" t="e">
        <f>AVERAGEIFS([1]FPL_Input!$M:$M,[1]FPL_Input!$B:$B,$A62,[1]FPL_Input!$G:$G,$B62,[1]FPL_Input!$F:$F,"Turnover")</f>
        <v>#VALUE!</v>
      </c>
      <c r="D62">
        <f t="shared" si="6"/>
        <v>1.0900000000000001</v>
      </c>
      <c r="E62">
        <f t="shared" si="5"/>
        <v>0.23435</v>
      </c>
      <c r="F62" t="e">
        <f t="shared" si="1"/>
        <v>#VALUE!</v>
      </c>
      <c r="G62" t="e">
        <f t="shared" si="1"/>
        <v>#VALUE!</v>
      </c>
    </row>
    <row r="63" spans="1:7" x14ac:dyDescent="0.3">
      <c r="A63" t="s">
        <v>282</v>
      </c>
      <c r="B63" t="s">
        <v>257</v>
      </c>
      <c r="C63" s="2" t="e">
        <f>AVERAGEIFS([1]FPL_Input!$M:$M,[1]FPL_Input!$B:$B,$A63,[1]FPL_Input!$G:$G,$B63,[1]FPL_Input!$F:$F,"Turnover")</f>
        <v>#VALUE!</v>
      </c>
      <c r="D63">
        <f t="shared" si="6"/>
        <v>1.0900000000000001</v>
      </c>
      <c r="E63">
        <f t="shared" si="5"/>
        <v>0.23435</v>
      </c>
      <c r="F63" t="e">
        <f t="shared" si="1"/>
        <v>#VALUE!</v>
      </c>
      <c r="G63" t="e">
        <f t="shared" si="1"/>
        <v>#VALUE!</v>
      </c>
    </row>
    <row r="64" spans="1:7" x14ac:dyDescent="0.3">
      <c r="A64" t="s">
        <v>282</v>
      </c>
      <c r="B64" t="s">
        <v>258</v>
      </c>
      <c r="C64" s="2" t="e">
        <f>AVERAGEIFS([1]FPL_Input!$M:$M,[1]FPL_Input!$B:$B,$A64,[1]FPL_Input!$G:$G,$B64,[1]FPL_Input!$F:$F,"Turnover")</f>
        <v>#VALUE!</v>
      </c>
      <c r="D64">
        <f t="shared" si="6"/>
        <v>1.0900000000000001</v>
      </c>
      <c r="E64">
        <f t="shared" si="5"/>
        <v>0.23435</v>
      </c>
      <c r="F64" t="e">
        <f t="shared" si="1"/>
        <v>#VALUE!</v>
      </c>
      <c r="G64" t="e">
        <f t="shared" si="1"/>
        <v>#VALUE!</v>
      </c>
    </row>
    <row r="65" spans="1:7" x14ac:dyDescent="0.3">
      <c r="A65" t="s">
        <v>282</v>
      </c>
      <c r="B65" t="s">
        <v>259</v>
      </c>
      <c r="C65" s="2" t="e">
        <f>AVERAGEIFS([1]FPL_Input!$M:$M,[1]FPL_Input!$B:$B,$A65,[1]FPL_Input!$G:$G,$B65,[1]FPL_Input!$F:$F,"Turnover")</f>
        <v>#VALUE!</v>
      </c>
      <c r="D65">
        <f t="shared" si="6"/>
        <v>1.0900000000000001</v>
      </c>
      <c r="E65">
        <f t="shared" si="5"/>
        <v>0.23435</v>
      </c>
      <c r="F65" t="e">
        <f t="shared" si="1"/>
        <v>#VALUE!</v>
      </c>
      <c r="G65" t="e">
        <f t="shared" si="1"/>
        <v>#VALUE!</v>
      </c>
    </row>
    <row r="66" spans="1:7" x14ac:dyDescent="0.3">
      <c r="A66" t="s">
        <v>282</v>
      </c>
      <c r="B66" t="s">
        <v>260</v>
      </c>
      <c r="C66" s="2" t="e">
        <f>AVERAGEIFS([1]FPL_Input!$M:$M,[1]FPL_Input!$B:$B,$A66,[1]FPL_Input!$G:$G,$B66,[1]FPL_Input!$F:$F,"Turnover")</f>
        <v>#VALUE!</v>
      </c>
      <c r="D66">
        <f>0.109*10</f>
        <v>1.0900000000000001</v>
      </c>
      <c r="E66">
        <f t="shared" si="5"/>
        <v>0.23435</v>
      </c>
      <c r="F66" t="e">
        <f t="shared" si="1"/>
        <v>#VALUE!</v>
      </c>
      <c r="G66" t="e">
        <f t="shared" si="1"/>
        <v>#VALUE!</v>
      </c>
    </row>
    <row r="67" spans="1:7" x14ac:dyDescent="0.3">
      <c r="A67" t="s">
        <v>285</v>
      </c>
      <c r="B67" t="s">
        <v>249</v>
      </c>
      <c r="C67" s="2" t="e">
        <f>AVERAGEIFS([1]FPL_Input!$M:$M,[1]FPL_Input!$B:$B,$A67,[1]FPL_Input!$G:$G,$B67,[1]FPL_Input!$F:$F,"Turnover")</f>
        <v>#VALUE!</v>
      </c>
      <c r="D67">
        <f>0.0152*180</f>
        <v>2.7360000000000002</v>
      </c>
      <c r="E67">
        <v>0</v>
      </c>
      <c r="F67" t="e">
        <f t="shared" si="1"/>
        <v>#VALUE!</v>
      </c>
      <c r="G67" t="e">
        <f t="shared" si="1"/>
        <v>#VALUE!</v>
      </c>
    </row>
    <row r="68" spans="1:7" x14ac:dyDescent="0.3">
      <c r="A68" t="s">
        <v>285</v>
      </c>
      <c r="B68" t="s">
        <v>250</v>
      </c>
      <c r="C68" s="2" t="e">
        <f>AVERAGEIFS([1]FPL_Input!$M:$M,[1]FPL_Input!$B:$B,$A68,[1]FPL_Input!$G:$G,$B68,[1]FPL_Input!$F:$F,"Turnover")</f>
        <v>#VALUE!</v>
      </c>
      <c r="D68">
        <f t="shared" ref="D68:D79" si="7">0.0152*180</f>
        <v>2.7360000000000002</v>
      </c>
      <c r="E68">
        <v>0</v>
      </c>
      <c r="F68" t="e">
        <f t="shared" si="1"/>
        <v>#VALUE!</v>
      </c>
      <c r="G68" t="e">
        <f t="shared" si="1"/>
        <v>#VALUE!</v>
      </c>
    </row>
    <row r="69" spans="1:7" x14ac:dyDescent="0.3">
      <c r="A69" t="s">
        <v>285</v>
      </c>
      <c r="B69" t="s">
        <v>251</v>
      </c>
      <c r="C69" s="2" t="e">
        <f>AVERAGEIFS([1]FPL_Input!$M:$M,[1]FPL_Input!$B:$B,$A69,[1]FPL_Input!$G:$G,$B69,[1]FPL_Input!$F:$F,"Turnover")</f>
        <v>#VALUE!</v>
      </c>
      <c r="D69">
        <f t="shared" si="7"/>
        <v>2.7360000000000002</v>
      </c>
      <c r="E69">
        <v>0</v>
      </c>
      <c r="F69" t="e">
        <f t="shared" si="1"/>
        <v>#VALUE!</v>
      </c>
      <c r="G69" t="e">
        <f t="shared" si="1"/>
        <v>#VALUE!</v>
      </c>
    </row>
    <row r="70" spans="1:7" x14ac:dyDescent="0.3">
      <c r="A70" t="s">
        <v>285</v>
      </c>
      <c r="B70" t="s">
        <v>252</v>
      </c>
      <c r="C70" s="2" t="e">
        <f>AVERAGEIFS([1]FPL_Input!$M:$M,[1]FPL_Input!$B:$B,$A70,[1]FPL_Input!$G:$G,$B70,[1]FPL_Input!$F:$F,"Turnover")</f>
        <v>#VALUE!</v>
      </c>
      <c r="D70">
        <f t="shared" si="7"/>
        <v>2.7360000000000002</v>
      </c>
      <c r="E70">
        <v>0</v>
      </c>
      <c r="F70" t="e">
        <f t="shared" si="1"/>
        <v>#VALUE!</v>
      </c>
      <c r="G70" t="e">
        <f t="shared" si="1"/>
        <v>#VALUE!</v>
      </c>
    </row>
    <row r="71" spans="1:7" x14ac:dyDescent="0.3">
      <c r="A71" t="s">
        <v>285</v>
      </c>
      <c r="B71" t="s">
        <v>253</v>
      </c>
      <c r="C71" s="2" t="e">
        <f>AVERAGEIFS([1]FPL_Input!$M:$M,[1]FPL_Input!$B:$B,$A71,[1]FPL_Input!$G:$G,$B71,[1]FPL_Input!$F:$F,"Turnover")</f>
        <v>#VALUE!</v>
      </c>
      <c r="D71">
        <f t="shared" si="7"/>
        <v>2.7360000000000002</v>
      </c>
      <c r="E71">
        <v>0</v>
      </c>
      <c r="F71" t="e">
        <f t="shared" si="1"/>
        <v>#VALUE!</v>
      </c>
      <c r="G71" t="e">
        <f t="shared" si="1"/>
        <v>#VALUE!</v>
      </c>
    </row>
    <row r="72" spans="1:7" x14ac:dyDescent="0.3">
      <c r="A72" t="s">
        <v>285</v>
      </c>
      <c r="B72" t="s">
        <v>254</v>
      </c>
      <c r="C72" s="2" t="e">
        <f>AVERAGEIFS([1]FPL_Input!$M:$M,[1]FPL_Input!$B:$B,$A72,[1]FPL_Input!$G:$G,$B72,[1]FPL_Input!$F:$F,"Turnover")</f>
        <v>#VALUE!</v>
      </c>
      <c r="D72">
        <f t="shared" si="7"/>
        <v>2.7360000000000002</v>
      </c>
      <c r="E72">
        <v>0</v>
      </c>
      <c r="F72" t="e">
        <f t="shared" si="1"/>
        <v>#VALUE!</v>
      </c>
      <c r="G72" t="e">
        <f t="shared" si="1"/>
        <v>#VALUE!</v>
      </c>
    </row>
    <row r="73" spans="1:7" x14ac:dyDescent="0.3">
      <c r="A73" t="s">
        <v>285</v>
      </c>
      <c r="B73" t="s">
        <v>255</v>
      </c>
      <c r="C73" s="2" t="e">
        <f>AVERAGEIFS([1]FPL_Input!$M:$M,[1]FPL_Input!$B:$B,$A73,[1]FPL_Input!$G:$G,$B73,[1]FPL_Input!$F:$F,"Turnover")</f>
        <v>#VALUE!</v>
      </c>
      <c r="D73">
        <f t="shared" si="7"/>
        <v>2.7360000000000002</v>
      </c>
      <c r="E73">
        <v>0</v>
      </c>
      <c r="F73" t="e">
        <f t="shared" si="1"/>
        <v>#VALUE!</v>
      </c>
      <c r="G73" t="e">
        <f t="shared" si="1"/>
        <v>#VALUE!</v>
      </c>
    </row>
    <row r="74" spans="1:7" x14ac:dyDescent="0.3">
      <c r="A74" t="s">
        <v>285</v>
      </c>
      <c r="B74" t="s">
        <v>191</v>
      </c>
      <c r="C74" s="2" t="e">
        <f>AVERAGEIFS([1]FPL_Input!$M:$M,[1]FPL_Input!$B:$B,$A74,[1]FPL_Input!$G:$G,$B74,[1]FPL_Input!$F:$F,"Turnover")</f>
        <v>#VALUE!</v>
      </c>
      <c r="D74">
        <f t="shared" si="7"/>
        <v>2.7360000000000002</v>
      </c>
      <c r="E74">
        <v>0</v>
      </c>
      <c r="F74" t="e">
        <f t="shared" si="1"/>
        <v>#VALUE!</v>
      </c>
      <c r="G74" t="e">
        <f t="shared" si="1"/>
        <v>#VALUE!</v>
      </c>
    </row>
    <row r="75" spans="1:7" x14ac:dyDescent="0.3">
      <c r="A75" t="s">
        <v>285</v>
      </c>
      <c r="B75" t="s">
        <v>256</v>
      </c>
      <c r="C75" s="2" t="e">
        <f>AVERAGEIFS([1]FPL_Input!$M:$M,[1]FPL_Input!$B:$B,$A75,[1]FPL_Input!$G:$G,$B75,[1]FPL_Input!$F:$F,"Turnover")</f>
        <v>#VALUE!</v>
      </c>
      <c r="D75">
        <f t="shared" si="7"/>
        <v>2.7360000000000002</v>
      </c>
      <c r="E75">
        <v>0</v>
      </c>
      <c r="F75" t="e">
        <f t="shared" si="1"/>
        <v>#VALUE!</v>
      </c>
      <c r="G75" t="e">
        <f t="shared" si="1"/>
        <v>#VALUE!</v>
      </c>
    </row>
    <row r="76" spans="1:7" x14ac:dyDescent="0.3">
      <c r="A76" t="s">
        <v>285</v>
      </c>
      <c r="B76" t="s">
        <v>257</v>
      </c>
      <c r="C76" s="2" t="e">
        <f>AVERAGEIFS([1]FPL_Input!$M:$M,[1]FPL_Input!$B:$B,$A76,[1]FPL_Input!$G:$G,$B76,[1]FPL_Input!$F:$F,"Turnover")</f>
        <v>#VALUE!</v>
      </c>
      <c r="D76">
        <f t="shared" si="7"/>
        <v>2.7360000000000002</v>
      </c>
      <c r="E76">
        <v>0</v>
      </c>
      <c r="F76" t="e">
        <f t="shared" si="1"/>
        <v>#VALUE!</v>
      </c>
      <c r="G76" t="e">
        <f t="shared" si="1"/>
        <v>#VALUE!</v>
      </c>
    </row>
    <row r="77" spans="1:7" x14ac:dyDescent="0.3">
      <c r="A77" t="s">
        <v>285</v>
      </c>
      <c r="B77" t="s">
        <v>258</v>
      </c>
      <c r="C77" s="2" t="e">
        <f>AVERAGEIFS([1]FPL_Input!$M:$M,[1]FPL_Input!$B:$B,$A77,[1]FPL_Input!$G:$G,$B77,[1]FPL_Input!$F:$F,"Turnover")</f>
        <v>#VALUE!</v>
      </c>
      <c r="D77">
        <f t="shared" si="7"/>
        <v>2.7360000000000002</v>
      </c>
      <c r="E77">
        <v>0</v>
      </c>
      <c r="F77" t="e">
        <f t="shared" si="1"/>
        <v>#VALUE!</v>
      </c>
      <c r="G77" t="e">
        <f t="shared" si="1"/>
        <v>#VALUE!</v>
      </c>
    </row>
    <row r="78" spans="1:7" x14ac:dyDescent="0.3">
      <c r="A78" t="s">
        <v>285</v>
      </c>
      <c r="B78" t="s">
        <v>259</v>
      </c>
      <c r="C78" s="2" t="e">
        <f>AVERAGEIFS([1]FPL_Input!$M:$M,[1]FPL_Input!$B:$B,$A78,[1]FPL_Input!$G:$G,$B78,[1]FPL_Input!$F:$F,"Turnover")</f>
        <v>#VALUE!</v>
      </c>
      <c r="D78">
        <f t="shared" si="7"/>
        <v>2.7360000000000002</v>
      </c>
      <c r="E78">
        <v>0</v>
      </c>
      <c r="F78" t="e">
        <f t="shared" si="1"/>
        <v>#VALUE!</v>
      </c>
      <c r="G78" t="e">
        <f t="shared" si="1"/>
        <v>#VALUE!</v>
      </c>
    </row>
    <row r="79" spans="1:7" x14ac:dyDescent="0.3">
      <c r="A79" t="s">
        <v>285</v>
      </c>
      <c r="B79" t="s">
        <v>260</v>
      </c>
      <c r="C79" s="2" t="e">
        <f>AVERAGEIFS([1]FPL_Input!$M:$M,[1]FPL_Input!$B:$B,$A79,[1]FPL_Input!$G:$G,$B79,[1]FPL_Input!$F:$F,"Turnover")</f>
        <v>#VALUE!</v>
      </c>
      <c r="D79">
        <f t="shared" si="7"/>
        <v>2.7360000000000002</v>
      </c>
      <c r="E79">
        <v>0</v>
      </c>
      <c r="F79" t="e">
        <f t="shared" si="1"/>
        <v>#VALUE!</v>
      </c>
      <c r="G79" t="e">
        <f t="shared" si="1"/>
        <v>#VALUE!</v>
      </c>
    </row>
    <row r="80" spans="1:7" x14ac:dyDescent="0.3">
      <c r="A80" t="s">
        <v>363</v>
      </c>
      <c r="B80" t="s">
        <v>249</v>
      </c>
      <c r="F80">
        <v>3.9911308203991131E-4</v>
      </c>
      <c r="G80">
        <v>8.9048709555079723E-4</v>
      </c>
    </row>
    <row r="81" spans="1:7" x14ac:dyDescent="0.3">
      <c r="A81" t="s">
        <v>363</v>
      </c>
      <c r="B81" t="s">
        <v>250</v>
      </c>
      <c r="F81">
        <v>3.9911308203991131E-4</v>
      </c>
      <c r="G81">
        <v>8.9048709555079723E-4</v>
      </c>
    </row>
    <row r="82" spans="1:7" x14ac:dyDescent="0.3">
      <c r="A82" t="s">
        <v>363</v>
      </c>
      <c r="B82" t="s">
        <v>251</v>
      </c>
      <c r="F82">
        <v>3.9911308203991098E-4</v>
      </c>
      <c r="G82">
        <v>8.9048709555079701E-4</v>
      </c>
    </row>
    <row r="83" spans="1:7" x14ac:dyDescent="0.3">
      <c r="A83" t="s">
        <v>363</v>
      </c>
      <c r="B83" t="s">
        <v>252</v>
      </c>
      <c r="F83">
        <v>3.9911308203991098E-4</v>
      </c>
      <c r="G83">
        <v>8.9048709555079701E-4</v>
      </c>
    </row>
    <row r="84" spans="1:7" x14ac:dyDescent="0.3">
      <c r="A84" t="s">
        <v>363</v>
      </c>
      <c r="B84" t="s">
        <v>253</v>
      </c>
      <c r="F84">
        <v>3.9911308203991098E-4</v>
      </c>
      <c r="G84">
        <v>8.9048709555079701E-4</v>
      </c>
    </row>
    <row r="85" spans="1:7" x14ac:dyDescent="0.3">
      <c r="A85" t="s">
        <v>363</v>
      </c>
      <c r="B85" t="s">
        <v>254</v>
      </c>
      <c r="F85">
        <v>3.9911308203991098E-4</v>
      </c>
      <c r="G85">
        <v>8.9048709555079701E-4</v>
      </c>
    </row>
    <row r="86" spans="1:7" x14ac:dyDescent="0.3">
      <c r="A86" t="s">
        <v>363</v>
      </c>
      <c r="B86" t="s">
        <v>255</v>
      </c>
      <c r="F86">
        <v>3.9911308203991098E-4</v>
      </c>
      <c r="G86">
        <v>8.9048709555079701E-4</v>
      </c>
    </row>
    <row r="87" spans="1:7" x14ac:dyDescent="0.3">
      <c r="A87" t="s">
        <v>363</v>
      </c>
      <c r="B87" t="s">
        <v>191</v>
      </c>
      <c r="F87">
        <v>3.9911308203991098E-4</v>
      </c>
      <c r="G87">
        <v>8.9048709555079701E-4</v>
      </c>
    </row>
    <row r="88" spans="1:7" x14ac:dyDescent="0.3">
      <c r="A88" t="s">
        <v>363</v>
      </c>
      <c r="B88" t="s">
        <v>256</v>
      </c>
      <c r="F88">
        <v>3.9911308203991098E-4</v>
      </c>
      <c r="G88">
        <v>8.9048709555079701E-4</v>
      </c>
    </row>
    <row r="89" spans="1:7" x14ac:dyDescent="0.3">
      <c r="A89" t="s">
        <v>363</v>
      </c>
      <c r="B89" t="s">
        <v>257</v>
      </c>
      <c r="F89">
        <v>3.9911308203991098E-4</v>
      </c>
      <c r="G89">
        <v>8.9048709555079701E-4</v>
      </c>
    </row>
    <row r="90" spans="1:7" x14ac:dyDescent="0.3">
      <c r="A90" t="s">
        <v>363</v>
      </c>
      <c r="B90" t="s">
        <v>258</v>
      </c>
      <c r="F90">
        <v>3.9911308203991098E-4</v>
      </c>
      <c r="G90">
        <v>8.9048709555079701E-4</v>
      </c>
    </row>
    <row r="91" spans="1:7" x14ac:dyDescent="0.3">
      <c r="A91" t="s">
        <v>363</v>
      </c>
      <c r="B91" t="s">
        <v>259</v>
      </c>
      <c r="F91">
        <v>3.9911308203991098E-4</v>
      </c>
      <c r="G91">
        <v>8.9048709555079701E-4</v>
      </c>
    </row>
    <row r="92" spans="1:7" x14ac:dyDescent="0.3">
      <c r="A92" t="s">
        <v>363</v>
      </c>
      <c r="B92" t="s">
        <v>260</v>
      </c>
      <c r="F92">
        <v>3.9911308203991098E-4</v>
      </c>
      <c r="G92">
        <v>8.9048709555079701E-4</v>
      </c>
    </row>
    <row r="93" spans="1:7" x14ac:dyDescent="0.3">
      <c r="A93" t="s">
        <v>365</v>
      </c>
      <c r="B93" t="s">
        <v>249</v>
      </c>
      <c r="F93">
        <v>3.9911308203991098E-4</v>
      </c>
      <c r="G93">
        <v>8.9048709555079701E-4</v>
      </c>
    </row>
    <row r="94" spans="1:7" x14ac:dyDescent="0.3">
      <c r="A94" t="s">
        <v>365</v>
      </c>
      <c r="B94" t="s">
        <v>250</v>
      </c>
      <c r="F94">
        <v>3.9911308203991098E-4</v>
      </c>
      <c r="G94">
        <v>8.9048709555079701E-4</v>
      </c>
    </row>
    <row r="95" spans="1:7" x14ac:dyDescent="0.3">
      <c r="A95" t="s">
        <v>365</v>
      </c>
      <c r="B95" t="s">
        <v>251</v>
      </c>
      <c r="F95">
        <v>3.9911308203991098E-4</v>
      </c>
      <c r="G95">
        <v>8.9048709555079701E-4</v>
      </c>
    </row>
    <row r="96" spans="1:7" x14ac:dyDescent="0.3">
      <c r="A96" t="s">
        <v>365</v>
      </c>
      <c r="B96" t="s">
        <v>252</v>
      </c>
      <c r="F96">
        <v>3.9911308203991098E-4</v>
      </c>
      <c r="G96">
        <v>8.9048709555079701E-4</v>
      </c>
    </row>
    <row r="97" spans="1:7" x14ac:dyDescent="0.3">
      <c r="A97" t="s">
        <v>365</v>
      </c>
      <c r="B97" t="s">
        <v>253</v>
      </c>
      <c r="F97">
        <v>3.9911308203991098E-4</v>
      </c>
      <c r="G97">
        <v>8.9048709555079701E-4</v>
      </c>
    </row>
    <row r="98" spans="1:7" x14ac:dyDescent="0.3">
      <c r="A98" t="s">
        <v>365</v>
      </c>
      <c r="B98" t="s">
        <v>254</v>
      </c>
      <c r="F98">
        <v>3.9911308203991098E-4</v>
      </c>
      <c r="G98">
        <v>8.9048709555079701E-4</v>
      </c>
    </row>
    <row r="99" spans="1:7" x14ac:dyDescent="0.3">
      <c r="A99" t="s">
        <v>365</v>
      </c>
      <c r="B99" t="s">
        <v>255</v>
      </c>
      <c r="F99">
        <v>3.9911308203991098E-4</v>
      </c>
      <c r="G99">
        <v>8.9048709555079701E-4</v>
      </c>
    </row>
    <row r="100" spans="1:7" x14ac:dyDescent="0.3">
      <c r="A100" t="s">
        <v>365</v>
      </c>
      <c r="B100" t="s">
        <v>191</v>
      </c>
      <c r="F100">
        <v>3.9911308203991098E-4</v>
      </c>
      <c r="G100">
        <v>8.9048709555079701E-4</v>
      </c>
    </row>
    <row r="101" spans="1:7" x14ac:dyDescent="0.3">
      <c r="A101" t="s">
        <v>365</v>
      </c>
      <c r="B101" t="s">
        <v>256</v>
      </c>
      <c r="F101">
        <v>3.9911308203991098E-4</v>
      </c>
      <c r="G101">
        <v>8.9048709555079701E-4</v>
      </c>
    </row>
    <row r="102" spans="1:7" x14ac:dyDescent="0.3">
      <c r="A102" t="s">
        <v>365</v>
      </c>
      <c r="B102" t="s">
        <v>257</v>
      </c>
      <c r="F102">
        <v>3.9911308203991098E-4</v>
      </c>
      <c r="G102">
        <v>8.9048709555079701E-4</v>
      </c>
    </row>
    <row r="103" spans="1:7" x14ac:dyDescent="0.3">
      <c r="A103" t="s">
        <v>365</v>
      </c>
      <c r="B103" t="s">
        <v>258</v>
      </c>
      <c r="F103">
        <v>3.9911308203991098E-4</v>
      </c>
      <c r="G103">
        <v>8.9048709555079701E-4</v>
      </c>
    </row>
    <row r="104" spans="1:7" x14ac:dyDescent="0.3">
      <c r="A104" t="s">
        <v>365</v>
      </c>
      <c r="B104" t="s">
        <v>259</v>
      </c>
      <c r="F104">
        <v>3.9911308203991098E-4</v>
      </c>
      <c r="G104">
        <v>8.9048709555079701E-4</v>
      </c>
    </row>
    <row r="105" spans="1:7" x14ac:dyDescent="0.3">
      <c r="A105" t="s">
        <v>365</v>
      </c>
      <c r="B105" t="s">
        <v>260</v>
      </c>
      <c r="F105">
        <v>3.9911308203991098E-4</v>
      </c>
      <c r="G105">
        <v>8.9048709555079701E-4</v>
      </c>
    </row>
    <row r="106" spans="1:7" x14ac:dyDescent="0.3">
      <c r="A106" t="s">
        <v>389</v>
      </c>
      <c r="B106" t="s">
        <v>249</v>
      </c>
      <c r="C106" s="6">
        <v>2066</v>
      </c>
      <c r="D106">
        <v>1</v>
      </c>
      <c r="E106">
        <v>5.63</v>
      </c>
      <c r="F106">
        <f>D106/$C106</f>
        <v>4.8402710551790902E-4</v>
      </c>
      <c r="G106">
        <f>E106/$C106</f>
        <v>2.7250726040658276E-3</v>
      </c>
    </row>
    <row r="107" spans="1:7" x14ac:dyDescent="0.3">
      <c r="A107" t="s">
        <v>389</v>
      </c>
      <c r="B107" t="s">
        <v>250</v>
      </c>
      <c r="C107" s="6">
        <v>2066</v>
      </c>
      <c r="D107">
        <v>1</v>
      </c>
      <c r="E107">
        <v>5.63</v>
      </c>
      <c r="F107">
        <f t="shared" ref="F107:G118" si="8">D107/$C107</f>
        <v>4.8402710551790902E-4</v>
      </c>
      <c r="G107">
        <f t="shared" si="8"/>
        <v>2.7250726040658276E-3</v>
      </c>
    </row>
    <row r="108" spans="1:7" x14ac:dyDescent="0.3">
      <c r="A108" t="s">
        <v>389</v>
      </c>
      <c r="B108" t="s">
        <v>251</v>
      </c>
      <c r="C108" s="6">
        <v>2066</v>
      </c>
      <c r="D108">
        <v>1</v>
      </c>
      <c r="E108">
        <v>5.63</v>
      </c>
      <c r="F108">
        <f t="shared" si="8"/>
        <v>4.8402710551790902E-4</v>
      </c>
      <c r="G108">
        <f t="shared" si="8"/>
        <v>2.7250726040658276E-3</v>
      </c>
    </row>
    <row r="109" spans="1:7" x14ac:dyDescent="0.3">
      <c r="A109" t="s">
        <v>389</v>
      </c>
      <c r="B109" t="s">
        <v>252</v>
      </c>
      <c r="C109" s="6">
        <v>2066</v>
      </c>
      <c r="D109">
        <v>1</v>
      </c>
      <c r="E109">
        <v>5.63</v>
      </c>
      <c r="F109">
        <f t="shared" si="8"/>
        <v>4.8402710551790902E-4</v>
      </c>
      <c r="G109">
        <f t="shared" si="8"/>
        <v>2.7250726040658276E-3</v>
      </c>
    </row>
    <row r="110" spans="1:7" x14ac:dyDescent="0.3">
      <c r="A110" t="s">
        <v>389</v>
      </c>
      <c r="B110" t="s">
        <v>253</v>
      </c>
      <c r="C110" s="6">
        <v>2066</v>
      </c>
      <c r="D110">
        <v>1</v>
      </c>
      <c r="E110">
        <v>5.63</v>
      </c>
      <c r="F110">
        <f t="shared" si="8"/>
        <v>4.8402710551790902E-4</v>
      </c>
      <c r="G110">
        <f t="shared" si="8"/>
        <v>2.7250726040658276E-3</v>
      </c>
    </row>
    <row r="111" spans="1:7" x14ac:dyDescent="0.3">
      <c r="A111" t="s">
        <v>389</v>
      </c>
      <c r="B111" t="s">
        <v>254</v>
      </c>
      <c r="C111" s="6">
        <v>2066</v>
      </c>
      <c r="D111">
        <v>1</v>
      </c>
      <c r="E111">
        <v>5.63</v>
      </c>
      <c r="F111">
        <f t="shared" si="8"/>
        <v>4.8402710551790902E-4</v>
      </c>
      <c r="G111">
        <f t="shared" si="8"/>
        <v>2.7250726040658276E-3</v>
      </c>
    </row>
    <row r="112" spans="1:7" x14ac:dyDescent="0.3">
      <c r="A112" t="s">
        <v>389</v>
      </c>
      <c r="B112" t="s">
        <v>255</v>
      </c>
      <c r="C112" s="6">
        <v>2066</v>
      </c>
      <c r="D112">
        <v>1</v>
      </c>
      <c r="E112">
        <v>5.63</v>
      </c>
      <c r="F112">
        <f t="shared" si="8"/>
        <v>4.8402710551790902E-4</v>
      </c>
      <c r="G112">
        <f t="shared" si="8"/>
        <v>2.7250726040658276E-3</v>
      </c>
    </row>
    <row r="113" spans="1:7" x14ac:dyDescent="0.3">
      <c r="A113" t="s">
        <v>389</v>
      </c>
      <c r="B113" t="s">
        <v>191</v>
      </c>
      <c r="C113" s="6">
        <v>2066</v>
      </c>
      <c r="D113">
        <v>1</v>
      </c>
      <c r="E113">
        <v>5.63</v>
      </c>
      <c r="F113">
        <f t="shared" si="8"/>
        <v>4.8402710551790902E-4</v>
      </c>
      <c r="G113">
        <f t="shared" si="8"/>
        <v>2.7250726040658276E-3</v>
      </c>
    </row>
    <row r="114" spans="1:7" x14ac:dyDescent="0.3">
      <c r="A114" t="s">
        <v>389</v>
      </c>
      <c r="B114" t="s">
        <v>256</v>
      </c>
      <c r="C114" s="6">
        <v>2066</v>
      </c>
      <c r="D114">
        <v>1</v>
      </c>
      <c r="E114">
        <v>5.63</v>
      </c>
      <c r="F114">
        <f t="shared" si="8"/>
        <v>4.8402710551790902E-4</v>
      </c>
      <c r="G114">
        <f t="shared" si="8"/>
        <v>2.7250726040658276E-3</v>
      </c>
    </row>
    <row r="115" spans="1:7" x14ac:dyDescent="0.3">
      <c r="A115" t="s">
        <v>389</v>
      </c>
      <c r="B115" t="s">
        <v>257</v>
      </c>
      <c r="C115" s="6">
        <v>2066</v>
      </c>
      <c r="D115">
        <v>1</v>
      </c>
      <c r="E115">
        <v>5.63</v>
      </c>
      <c r="F115">
        <f t="shared" si="8"/>
        <v>4.8402710551790902E-4</v>
      </c>
      <c r="G115">
        <f t="shared" si="8"/>
        <v>2.7250726040658276E-3</v>
      </c>
    </row>
    <row r="116" spans="1:7" x14ac:dyDescent="0.3">
      <c r="A116" t="s">
        <v>389</v>
      </c>
      <c r="B116" t="s">
        <v>258</v>
      </c>
      <c r="C116" s="6">
        <v>2066</v>
      </c>
      <c r="D116">
        <v>1</v>
      </c>
      <c r="E116">
        <v>5.63</v>
      </c>
      <c r="F116">
        <f t="shared" si="8"/>
        <v>4.8402710551790902E-4</v>
      </c>
      <c r="G116">
        <f t="shared" si="8"/>
        <v>2.7250726040658276E-3</v>
      </c>
    </row>
    <row r="117" spans="1:7" x14ac:dyDescent="0.3">
      <c r="A117" t="s">
        <v>389</v>
      </c>
      <c r="B117" t="s">
        <v>259</v>
      </c>
      <c r="C117" s="6">
        <v>2066</v>
      </c>
      <c r="D117">
        <v>1</v>
      </c>
      <c r="E117">
        <v>5.63</v>
      </c>
      <c r="F117">
        <f t="shared" si="8"/>
        <v>4.8402710551790902E-4</v>
      </c>
      <c r="G117">
        <f t="shared" si="8"/>
        <v>2.7250726040658276E-3</v>
      </c>
    </row>
    <row r="118" spans="1:7" x14ac:dyDescent="0.3">
      <c r="A118" t="s">
        <v>389</v>
      </c>
      <c r="B118" t="s">
        <v>260</v>
      </c>
      <c r="C118" s="6">
        <v>2066</v>
      </c>
      <c r="D118">
        <v>1</v>
      </c>
      <c r="E118">
        <v>5.63</v>
      </c>
      <c r="F118">
        <f t="shared" si="8"/>
        <v>4.8402710551790902E-4</v>
      </c>
      <c r="G118">
        <f t="shared" si="8"/>
        <v>2.7250726040658276E-3</v>
      </c>
    </row>
    <row r="119" spans="1:7" x14ac:dyDescent="0.3">
      <c r="A119" t="s">
        <v>312</v>
      </c>
      <c r="B119" t="s">
        <v>249</v>
      </c>
      <c r="F119">
        <v>3.0458061768033238E-4</v>
      </c>
      <c r="G119">
        <v>1.5480939665556742E-4</v>
      </c>
    </row>
    <row r="120" spans="1:7" x14ac:dyDescent="0.3">
      <c r="A120" t="s">
        <v>312</v>
      </c>
      <c r="B120" t="s">
        <v>250</v>
      </c>
      <c r="F120">
        <v>3.0458061768033238E-4</v>
      </c>
      <c r="G120">
        <v>1.5480939665556742E-4</v>
      </c>
    </row>
    <row r="121" spans="1:7" x14ac:dyDescent="0.3">
      <c r="A121" t="s">
        <v>312</v>
      </c>
      <c r="B121" t="s">
        <v>251</v>
      </c>
      <c r="F121">
        <v>3.04580617680332E-4</v>
      </c>
      <c r="G121">
        <v>1.5480939665556701E-4</v>
      </c>
    </row>
    <row r="122" spans="1:7" x14ac:dyDescent="0.3">
      <c r="A122" t="s">
        <v>312</v>
      </c>
      <c r="B122" t="s">
        <v>252</v>
      </c>
      <c r="F122">
        <v>3.04580617680332E-4</v>
      </c>
      <c r="G122">
        <v>1.5480939665556701E-4</v>
      </c>
    </row>
    <row r="123" spans="1:7" x14ac:dyDescent="0.3">
      <c r="A123" t="s">
        <v>312</v>
      </c>
      <c r="B123" t="s">
        <v>253</v>
      </c>
      <c r="F123">
        <v>3.04580617680332E-4</v>
      </c>
      <c r="G123">
        <v>1.5480939665556701E-4</v>
      </c>
    </row>
    <row r="124" spans="1:7" x14ac:dyDescent="0.3">
      <c r="A124" t="s">
        <v>312</v>
      </c>
      <c r="B124" t="s">
        <v>254</v>
      </c>
      <c r="F124">
        <v>3.04580617680332E-4</v>
      </c>
      <c r="G124">
        <v>1.5480939665556701E-4</v>
      </c>
    </row>
    <row r="125" spans="1:7" x14ac:dyDescent="0.3">
      <c r="A125" t="s">
        <v>312</v>
      </c>
      <c r="B125" t="s">
        <v>255</v>
      </c>
      <c r="F125">
        <v>3.04580617680332E-4</v>
      </c>
      <c r="G125">
        <v>1.5480939665556701E-4</v>
      </c>
    </row>
    <row r="126" spans="1:7" x14ac:dyDescent="0.3">
      <c r="A126" t="s">
        <v>312</v>
      </c>
      <c r="B126" t="s">
        <v>191</v>
      </c>
      <c r="F126">
        <v>3.04580617680332E-4</v>
      </c>
      <c r="G126">
        <v>1.5480939665556701E-4</v>
      </c>
    </row>
    <row r="127" spans="1:7" x14ac:dyDescent="0.3">
      <c r="A127" t="s">
        <v>312</v>
      </c>
      <c r="B127" t="s">
        <v>256</v>
      </c>
      <c r="F127">
        <v>3.04580617680332E-4</v>
      </c>
      <c r="G127">
        <v>1.5480939665556701E-4</v>
      </c>
    </row>
    <row r="128" spans="1:7" x14ac:dyDescent="0.3">
      <c r="A128" t="s">
        <v>312</v>
      </c>
      <c r="B128" t="s">
        <v>257</v>
      </c>
      <c r="F128">
        <v>3.04580617680332E-4</v>
      </c>
      <c r="G128">
        <v>1.5480939665556701E-4</v>
      </c>
    </row>
    <row r="129" spans="1:7" x14ac:dyDescent="0.3">
      <c r="A129" t="s">
        <v>312</v>
      </c>
      <c r="B129" t="s">
        <v>258</v>
      </c>
      <c r="F129">
        <v>3.04580617680332E-4</v>
      </c>
      <c r="G129">
        <v>1.5480939665556701E-4</v>
      </c>
    </row>
    <row r="130" spans="1:7" x14ac:dyDescent="0.3">
      <c r="A130" t="s">
        <v>312</v>
      </c>
      <c r="B130" t="s">
        <v>259</v>
      </c>
      <c r="F130">
        <v>3.04580617680332E-4</v>
      </c>
      <c r="G130">
        <v>1.5480939665556701E-4</v>
      </c>
    </row>
    <row r="131" spans="1:7" x14ac:dyDescent="0.3">
      <c r="A131" t="s">
        <v>312</v>
      </c>
      <c r="B131" t="s">
        <v>260</v>
      </c>
      <c r="F131">
        <v>3.04580617680332E-4</v>
      </c>
      <c r="G131">
        <v>1.5480939665556701E-4</v>
      </c>
    </row>
    <row r="132" spans="1:7" x14ac:dyDescent="0.3">
      <c r="A132" t="s">
        <v>313</v>
      </c>
      <c r="B132" t="s">
        <v>249</v>
      </c>
      <c r="F132">
        <v>3.1164262429856515E-4</v>
      </c>
      <c r="G132">
        <v>3.0399495253663716E-4</v>
      </c>
    </row>
    <row r="133" spans="1:7" x14ac:dyDescent="0.3">
      <c r="A133" t="s">
        <v>313</v>
      </c>
      <c r="B133" t="s">
        <v>250</v>
      </c>
      <c r="F133">
        <v>3.1164262429856515E-4</v>
      </c>
      <c r="G133">
        <v>3.0399495253663716E-4</v>
      </c>
    </row>
    <row r="134" spans="1:7" x14ac:dyDescent="0.3">
      <c r="A134" t="s">
        <v>313</v>
      </c>
      <c r="B134" t="s">
        <v>251</v>
      </c>
      <c r="F134">
        <v>3.1164262429856499E-4</v>
      </c>
      <c r="G134">
        <v>3.03994952536637E-4</v>
      </c>
    </row>
    <row r="135" spans="1:7" x14ac:dyDescent="0.3">
      <c r="A135" t="s">
        <v>313</v>
      </c>
      <c r="B135" t="s">
        <v>252</v>
      </c>
      <c r="F135">
        <v>3.1164262429856499E-4</v>
      </c>
      <c r="G135">
        <v>3.03994952536637E-4</v>
      </c>
    </row>
    <row r="136" spans="1:7" x14ac:dyDescent="0.3">
      <c r="A136" t="s">
        <v>313</v>
      </c>
      <c r="B136" t="s">
        <v>253</v>
      </c>
      <c r="F136">
        <v>3.1164262429856499E-4</v>
      </c>
      <c r="G136">
        <v>3.03994952536637E-4</v>
      </c>
    </row>
    <row r="137" spans="1:7" x14ac:dyDescent="0.3">
      <c r="A137" t="s">
        <v>313</v>
      </c>
      <c r="B137" t="s">
        <v>254</v>
      </c>
      <c r="F137">
        <v>3.1164262429856499E-4</v>
      </c>
      <c r="G137">
        <v>3.03994952536637E-4</v>
      </c>
    </row>
    <row r="138" spans="1:7" x14ac:dyDescent="0.3">
      <c r="A138" t="s">
        <v>313</v>
      </c>
      <c r="B138" t="s">
        <v>255</v>
      </c>
      <c r="F138">
        <v>3.1164262429856499E-4</v>
      </c>
      <c r="G138">
        <v>3.03994952536637E-4</v>
      </c>
    </row>
    <row r="139" spans="1:7" x14ac:dyDescent="0.3">
      <c r="A139" t="s">
        <v>313</v>
      </c>
      <c r="B139" t="s">
        <v>191</v>
      </c>
      <c r="F139">
        <v>3.1164262429856499E-4</v>
      </c>
      <c r="G139">
        <v>3.03994952536637E-4</v>
      </c>
    </row>
    <row r="140" spans="1:7" x14ac:dyDescent="0.3">
      <c r="A140" t="s">
        <v>313</v>
      </c>
      <c r="B140" t="s">
        <v>256</v>
      </c>
      <c r="F140">
        <v>3.1164262429856499E-4</v>
      </c>
      <c r="G140">
        <v>3.03994952536637E-4</v>
      </c>
    </row>
    <row r="141" spans="1:7" x14ac:dyDescent="0.3">
      <c r="A141" t="s">
        <v>313</v>
      </c>
      <c r="B141" t="s">
        <v>257</v>
      </c>
      <c r="F141">
        <v>3.1164262429856499E-4</v>
      </c>
      <c r="G141">
        <v>3.03994952536637E-4</v>
      </c>
    </row>
    <row r="142" spans="1:7" x14ac:dyDescent="0.3">
      <c r="A142" t="s">
        <v>313</v>
      </c>
      <c r="B142" t="s">
        <v>258</v>
      </c>
      <c r="F142">
        <v>3.1164262429856499E-4</v>
      </c>
      <c r="G142">
        <v>3.03994952536637E-4</v>
      </c>
    </row>
    <row r="143" spans="1:7" x14ac:dyDescent="0.3">
      <c r="A143" t="s">
        <v>313</v>
      </c>
      <c r="B143" t="s">
        <v>259</v>
      </c>
      <c r="F143">
        <v>3.1164262429856499E-4</v>
      </c>
      <c r="G143">
        <v>3.03994952536637E-4</v>
      </c>
    </row>
    <row r="144" spans="1:7" x14ac:dyDescent="0.3">
      <c r="A144" t="s">
        <v>313</v>
      </c>
      <c r="B144" t="s">
        <v>260</v>
      </c>
      <c r="F144">
        <v>3.1164262429856499E-4</v>
      </c>
      <c r="G144">
        <v>3.03994952536637E-4</v>
      </c>
    </row>
    <row r="145" spans="1:7" x14ac:dyDescent="0.3">
      <c r="A145" t="s">
        <v>314</v>
      </c>
      <c r="B145" t="s">
        <v>249</v>
      </c>
      <c r="F145">
        <v>2.0526022822154189E-4</v>
      </c>
      <c r="G145">
        <v>1.1575538294157831E-4</v>
      </c>
    </row>
    <row r="146" spans="1:7" x14ac:dyDescent="0.3">
      <c r="A146" t="s">
        <v>314</v>
      </c>
      <c r="B146" t="s">
        <v>250</v>
      </c>
      <c r="F146">
        <v>2.0526022822154189E-4</v>
      </c>
      <c r="G146">
        <v>1.1575538294157831E-4</v>
      </c>
    </row>
    <row r="147" spans="1:7" x14ac:dyDescent="0.3">
      <c r="A147" t="s">
        <v>314</v>
      </c>
      <c r="B147" t="s">
        <v>251</v>
      </c>
      <c r="F147">
        <v>2.05260228221542E-4</v>
      </c>
      <c r="G147">
        <v>1.15755382941578E-4</v>
      </c>
    </row>
    <row r="148" spans="1:7" x14ac:dyDescent="0.3">
      <c r="A148" t="s">
        <v>314</v>
      </c>
      <c r="B148" t="s">
        <v>252</v>
      </c>
      <c r="F148">
        <v>2.05260228221542E-4</v>
      </c>
      <c r="G148">
        <v>1.15755382941578E-4</v>
      </c>
    </row>
    <row r="149" spans="1:7" x14ac:dyDescent="0.3">
      <c r="A149" t="s">
        <v>314</v>
      </c>
      <c r="B149" t="s">
        <v>253</v>
      </c>
      <c r="F149">
        <v>2.05260228221542E-4</v>
      </c>
      <c r="G149">
        <v>1.15755382941578E-4</v>
      </c>
    </row>
    <row r="150" spans="1:7" x14ac:dyDescent="0.3">
      <c r="A150" t="s">
        <v>314</v>
      </c>
      <c r="B150" t="s">
        <v>254</v>
      </c>
      <c r="F150">
        <v>2.05260228221542E-4</v>
      </c>
      <c r="G150">
        <v>1.15755382941578E-4</v>
      </c>
    </row>
    <row r="151" spans="1:7" x14ac:dyDescent="0.3">
      <c r="A151" t="s">
        <v>314</v>
      </c>
      <c r="B151" t="s">
        <v>255</v>
      </c>
      <c r="F151">
        <v>2.05260228221542E-4</v>
      </c>
      <c r="G151">
        <v>1.15755382941578E-4</v>
      </c>
    </row>
    <row r="152" spans="1:7" x14ac:dyDescent="0.3">
      <c r="A152" t="s">
        <v>314</v>
      </c>
      <c r="B152" t="s">
        <v>191</v>
      </c>
      <c r="F152">
        <v>2.05260228221542E-4</v>
      </c>
      <c r="G152">
        <v>1.15755382941578E-4</v>
      </c>
    </row>
    <row r="153" spans="1:7" x14ac:dyDescent="0.3">
      <c r="A153" t="s">
        <v>314</v>
      </c>
      <c r="B153" t="s">
        <v>256</v>
      </c>
      <c r="F153">
        <v>2.05260228221542E-4</v>
      </c>
      <c r="G153">
        <v>1.15755382941578E-4</v>
      </c>
    </row>
    <row r="154" spans="1:7" x14ac:dyDescent="0.3">
      <c r="A154" t="s">
        <v>314</v>
      </c>
      <c r="B154" t="s">
        <v>257</v>
      </c>
      <c r="F154">
        <v>2.05260228221542E-4</v>
      </c>
      <c r="G154">
        <v>1.15755382941578E-4</v>
      </c>
    </row>
    <row r="155" spans="1:7" x14ac:dyDescent="0.3">
      <c r="A155" t="s">
        <v>314</v>
      </c>
      <c r="B155" t="s">
        <v>258</v>
      </c>
      <c r="F155">
        <v>2.05260228221542E-4</v>
      </c>
      <c r="G155">
        <v>1.15755382941578E-4</v>
      </c>
    </row>
    <row r="156" spans="1:7" x14ac:dyDescent="0.3">
      <c r="A156" t="s">
        <v>314</v>
      </c>
      <c r="B156" t="s">
        <v>259</v>
      </c>
      <c r="F156">
        <v>2.05260228221542E-4</v>
      </c>
      <c r="G156">
        <v>1.15755382941578E-4</v>
      </c>
    </row>
    <row r="157" spans="1:7" x14ac:dyDescent="0.3">
      <c r="A157" t="s">
        <v>314</v>
      </c>
      <c r="B157" t="s">
        <v>260</v>
      </c>
      <c r="F157">
        <v>2.05260228221542E-4</v>
      </c>
      <c r="G157">
        <v>1.15755382941578E-4</v>
      </c>
    </row>
    <row r="158" spans="1:7" x14ac:dyDescent="0.3">
      <c r="A158" t="s">
        <v>298</v>
      </c>
      <c r="B158" t="s">
        <v>249</v>
      </c>
      <c r="F158">
        <v>1.8492998788133264E-4</v>
      </c>
      <c r="G158">
        <f>F158*0.652</f>
        <v>1.2057435209862889E-4</v>
      </c>
    </row>
    <row r="159" spans="1:7" x14ac:dyDescent="0.3">
      <c r="A159" t="s">
        <v>298</v>
      </c>
      <c r="B159" t="s">
        <v>250</v>
      </c>
      <c r="F159">
        <v>1.8492998788133264E-4</v>
      </c>
      <c r="G159">
        <f>F159*0.652</f>
        <v>1.2057435209862889E-4</v>
      </c>
    </row>
    <row r="160" spans="1:7" x14ac:dyDescent="0.3">
      <c r="A160" t="s">
        <v>298</v>
      </c>
      <c r="B160" t="s">
        <v>251</v>
      </c>
      <c r="F160">
        <v>1.8492998788133299E-4</v>
      </c>
      <c r="G160">
        <f t="shared" ref="G160:G171" si="9">F160*0.652</f>
        <v>1.2057435209862912E-4</v>
      </c>
    </row>
    <row r="161" spans="1:7" x14ac:dyDescent="0.3">
      <c r="A161" t="s">
        <v>298</v>
      </c>
      <c r="B161" t="s">
        <v>252</v>
      </c>
      <c r="F161">
        <v>1.8492998788133299E-4</v>
      </c>
      <c r="G161">
        <f t="shared" si="9"/>
        <v>1.2057435209862912E-4</v>
      </c>
    </row>
    <row r="162" spans="1:7" x14ac:dyDescent="0.3">
      <c r="A162" t="s">
        <v>298</v>
      </c>
      <c r="B162" t="s">
        <v>253</v>
      </c>
      <c r="F162">
        <v>1.8492998788133299E-4</v>
      </c>
      <c r="G162">
        <f t="shared" si="9"/>
        <v>1.2057435209862912E-4</v>
      </c>
    </row>
    <row r="163" spans="1:7" x14ac:dyDescent="0.3">
      <c r="A163" t="s">
        <v>298</v>
      </c>
      <c r="B163" t="s">
        <v>254</v>
      </c>
      <c r="F163">
        <v>1.8492998788133299E-4</v>
      </c>
      <c r="G163">
        <f t="shared" si="9"/>
        <v>1.2057435209862912E-4</v>
      </c>
    </row>
    <row r="164" spans="1:7" x14ac:dyDescent="0.3">
      <c r="A164" t="s">
        <v>298</v>
      </c>
      <c r="B164" t="s">
        <v>255</v>
      </c>
      <c r="F164">
        <v>1.8492998788133299E-4</v>
      </c>
      <c r="G164">
        <f t="shared" si="9"/>
        <v>1.2057435209862912E-4</v>
      </c>
    </row>
    <row r="165" spans="1:7" x14ac:dyDescent="0.3">
      <c r="A165" t="s">
        <v>298</v>
      </c>
      <c r="B165" t="s">
        <v>191</v>
      </c>
      <c r="F165">
        <v>1.8492998788133299E-4</v>
      </c>
      <c r="G165">
        <f t="shared" si="9"/>
        <v>1.2057435209862912E-4</v>
      </c>
    </row>
    <row r="166" spans="1:7" x14ac:dyDescent="0.3">
      <c r="A166" t="s">
        <v>298</v>
      </c>
      <c r="B166" t="s">
        <v>256</v>
      </c>
      <c r="F166">
        <v>1.8492998788133299E-4</v>
      </c>
      <c r="G166">
        <f t="shared" si="9"/>
        <v>1.2057435209862912E-4</v>
      </c>
    </row>
    <row r="167" spans="1:7" x14ac:dyDescent="0.3">
      <c r="A167" t="s">
        <v>298</v>
      </c>
      <c r="B167" t="s">
        <v>257</v>
      </c>
      <c r="F167">
        <v>1.8492998788133299E-4</v>
      </c>
      <c r="G167">
        <f t="shared" si="9"/>
        <v>1.2057435209862912E-4</v>
      </c>
    </row>
    <row r="168" spans="1:7" x14ac:dyDescent="0.3">
      <c r="A168" t="s">
        <v>298</v>
      </c>
      <c r="B168" t="s">
        <v>258</v>
      </c>
      <c r="F168">
        <v>1.8492998788133299E-4</v>
      </c>
      <c r="G168">
        <f t="shared" si="9"/>
        <v>1.2057435209862912E-4</v>
      </c>
    </row>
    <row r="169" spans="1:7" x14ac:dyDescent="0.3">
      <c r="A169" t="s">
        <v>298</v>
      </c>
      <c r="B169" t="s">
        <v>259</v>
      </c>
      <c r="F169">
        <v>1.8492998788133299E-4</v>
      </c>
      <c r="G169">
        <f t="shared" si="9"/>
        <v>1.2057435209862912E-4</v>
      </c>
    </row>
    <row r="170" spans="1:7" x14ac:dyDescent="0.3">
      <c r="A170" t="s">
        <v>298</v>
      </c>
      <c r="B170" t="s">
        <v>260</v>
      </c>
      <c r="F170">
        <v>1.8492998788133299E-4</v>
      </c>
      <c r="G170">
        <f t="shared" si="9"/>
        <v>1.2057435209862912E-4</v>
      </c>
    </row>
    <row r="171" spans="1:7" x14ac:dyDescent="0.3">
      <c r="A171" t="s">
        <v>299</v>
      </c>
      <c r="B171" t="s">
        <v>249</v>
      </c>
      <c r="F171">
        <v>1.8492998788133299E-4</v>
      </c>
      <c r="G171">
        <f t="shared" si="9"/>
        <v>1.2057435209862912E-4</v>
      </c>
    </row>
    <row r="172" spans="1:7" x14ac:dyDescent="0.3">
      <c r="A172" t="s">
        <v>299</v>
      </c>
      <c r="B172" t="s">
        <v>250</v>
      </c>
      <c r="F172">
        <v>1.8492998788133299E-4</v>
      </c>
      <c r="G172">
        <f>F172*0.652</f>
        <v>1.2057435209862912E-4</v>
      </c>
    </row>
    <row r="173" spans="1:7" x14ac:dyDescent="0.3">
      <c r="A173" t="s">
        <v>299</v>
      </c>
      <c r="B173" t="s">
        <v>251</v>
      </c>
      <c r="F173">
        <v>1.8492998788133299E-4</v>
      </c>
      <c r="G173">
        <f>F173*0.652</f>
        <v>1.2057435209862912E-4</v>
      </c>
    </row>
    <row r="174" spans="1:7" x14ac:dyDescent="0.3">
      <c r="A174" t="s">
        <v>299</v>
      </c>
      <c r="B174" t="s">
        <v>252</v>
      </c>
      <c r="F174">
        <v>1.8492998788133299E-4</v>
      </c>
      <c r="G174">
        <f t="shared" ref="G174:G183" si="10">F174*0.652</f>
        <v>1.2057435209862912E-4</v>
      </c>
    </row>
    <row r="175" spans="1:7" x14ac:dyDescent="0.3">
      <c r="A175" t="s">
        <v>299</v>
      </c>
      <c r="B175" t="s">
        <v>253</v>
      </c>
      <c r="F175">
        <v>1.8492998788133299E-4</v>
      </c>
      <c r="G175">
        <f t="shared" si="10"/>
        <v>1.2057435209862912E-4</v>
      </c>
    </row>
    <row r="176" spans="1:7" x14ac:dyDescent="0.3">
      <c r="A176" t="s">
        <v>299</v>
      </c>
      <c r="B176" t="s">
        <v>254</v>
      </c>
      <c r="F176">
        <v>1.8492998788133299E-4</v>
      </c>
      <c r="G176">
        <f t="shared" si="10"/>
        <v>1.2057435209862912E-4</v>
      </c>
    </row>
    <row r="177" spans="1:7" x14ac:dyDescent="0.3">
      <c r="A177" t="s">
        <v>299</v>
      </c>
      <c r="B177" t="s">
        <v>255</v>
      </c>
      <c r="F177">
        <v>1.8492998788133299E-4</v>
      </c>
      <c r="G177">
        <f t="shared" si="10"/>
        <v>1.2057435209862912E-4</v>
      </c>
    </row>
    <row r="178" spans="1:7" x14ac:dyDescent="0.3">
      <c r="A178" t="s">
        <v>299</v>
      </c>
      <c r="B178" t="s">
        <v>191</v>
      </c>
      <c r="F178">
        <v>1.8492998788133299E-4</v>
      </c>
      <c r="G178">
        <f t="shared" si="10"/>
        <v>1.2057435209862912E-4</v>
      </c>
    </row>
    <row r="179" spans="1:7" x14ac:dyDescent="0.3">
      <c r="A179" t="s">
        <v>299</v>
      </c>
      <c r="B179" t="s">
        <v>256</v>
      </c>
      <c r="F179">
        <v>1.8492998788133299E-4</v>
      </c>
      <c r="G179">
        <f t="shared" si="10"/>
        <v>1.2057435209862912E-4</v>
      </c>
    </row>
    <row r="180" spans="1:7" x14ac:dyDescent="0.3">
      <c r="A180" t="s">
        <v>299</v>
      </c>
      <c r="B180" t="s">
        <v>257</v>
      </c>
      <c r="F180">
        <v>1.8492998788133299E-4</v>
      </c>
      <c r="G180">
        <f t="shared" si="10"/>
        <v>1.2057435209862912E-4</v>
      </c>
    </row>
    <row r="181" spans="1:7" x14ac:dyDescent="0.3">
      <c r="A181" t="s">
        <v>299</v>
      </c>
      <c r="B181" t="s">
        <v>258</v>
      </c>
      <c r="F181">
        <v>1.8492998788133299E-4</v>
      </c>
      <c r="G181">
        <f t="shared" si="10"/>
        <v>1.2057435209862912E-4</v>
      </c>
    </row>
    <row r="182" spans="1:7" x14ac:dyDescent="0.3">
      <c r="A182" t="s">
        <v>299</v>
      </c>
      <c r="B182" t="s">
        <v>259</v>
      </c>
      <c r="F182">
        <v>1.8492998788133299E-4</v>
      </c>
      <c r="G182">
        <f t="shared" si="10"/>
        <v>1.2057435209862912E-4</v>
      </c>
    </row>
    <row r="183" spans="1:7" x14ac:dyDescent="0.3">
      <c r="A183" t="s">
        <v>299</v>
      </c>
      <c r="B183" t="s">
        <v>260</v>
      </c>
      <c r="F183">
        <v>1.8492998788133299E-4</v>
      </c>
      <c r="G183">
        <f t="shared" si="10"/>
        <v>1.2057435209862912E-4</v>
      </c>
    </row>
    <row r="184" spans="1:7" x14ac:dyDescent="0.3">
      <c r="A184" t="s">
        <v>366</v>
      </c>
      <c r="B184" t="s">
        <v>249</v>
      </c>
      <c r="F184">
        <f>363/-67512</f>
        <v>-5.3768218983291857E-3</v>
      </c>
      <c r="G184">
        <f>89/-67512</f>
        <v>-1.3182841568906269E-3</v>
      </c>
    </row>
    <row r="185" spans="1:7" x14ac:dyDescent="0.3">
      <c r="A185" t="s">
        <v>366</v>
      </c>
      <c r="B185" t="s">
        <v>250</v>
      </c>
      <c r="F185">
        <f t="shared" ref="F185:F196" si="11">363/-67512</f>
        <v>-5.3768218983291857E-3</v>
      </c>
      <c r="G185">
        <f t="shared" ref="G185:G196" si="12">89/-67512</f>
        <v>-1.3182841568906269E-3</v>
      </c>
    </row>
    <row r="186" spans="1:7" x14ac:dyDescent="0.3">
      <c r="A186" t="s">
        <v>366</v>
      </c>
      <c r="B186" t="s">
        <v>251</v>
      </c>
      <c r="F186">
        <f t="shared" si="11"/>
        <v>-5.3768218983291857E-3</v>
      </c>
      <c r="G186">
        <f t="shared" si="12"/>
        <v>-1.3182841568906269E-3</v>
      </c>
    </row>
    <row r="187" spans="1:7" x14ac:dyDescent="0.3">
      <c r="A187" t="s">
        <v>366</v>
      </c>
      <c r="B187" t="s">
        <v>252</v>
      </c>
      <c r="F187">
        <f t="shared" si="11"/>
        <v>-5.3768218983291857E-3</v>
      </c>
      <c r="G187">
        <f t="shared" si="12"/>
        <v>-1.3182841568906269E-3</v>
      </c>
    </row>
    <row r="188" spans="1:7" x14ac:dyDescent="0.3">
      <c r="A188" t="s">
        <v>366</v>
      </c>
      <c r="B188" t="s">
        <v>253</v>
      </c>
      <c r="F188">
        <f t="shared" si="11"/>
        <v>-5.3768218983291857E-3</v>
      </c>
      <c r="G188">
        <f t="shared" si="12"/>
        <v>-1.3182841568906269E-3</v>
      </c>
    </row>
    <row r="189" spans="1:7" x14ac:dyDescent="0.3">
      <c r="A189" t="s">
        <v>366</v>
      </c>
      <c r="B189" t="s">
        <v>254</v>
      </c>
      <c r="F189">
        <f t="shared" si="11"/>
        <v>-5.3768218983291857E-3</v>
      </c>
      <c r="G189">
        <f t="shared" si="12"/>
        <v>-1.3182841568906269E-3</v>
      </c>
    </row>
    <row r="190" spans="1:7" x14ac:dyDescent="0.3">
      <c r="A190" t="s">
        <v>366</v>
      </c>
      <c r="B190" t="s">
        <v>255</v>
      </c>
      <c r="F190">
        <f t="shared" si="11"/>
        <v>-5.3768218983291857E-3</v>
      </c>
      <c r="G190">
        <f t="shared" si="12"/>
        <v>-1.3182841568906269E-3</v>
      </c>
    </row>
    <row r="191" spans="1:7" x14ac:dyDescent="0.3">
      <c r="A191" t="s">
        <v>366</v>
      </c>
      <c r="B191" t="s">
        <v>191</v>
      </c>
      <c r="F191">
        <f t="shared" si="11"/>
        <v>-5.3768218983291857E-3</v>
      </c>
      <c r="G191">
        <f t="shared" si="12"/>
        <v>-1.3182841568906269E-3</v>
      </c>
    </row>
    <row r="192" spans="1:7" x14ac:dyDescent="0.3">
      <c r="A192" t="s">
        <v>366</v>
      </c>
      <c r="B192" t="s">
        <v>256</v>
      </c>
      <c r="F192">
        <f t="shared" si="11"/>
        <v>-5.3768218983291857E-3</v>
      </c>
      <c r="G192">
        <f t="shared" si="12"/>
        <v>-1.3182841568906269E-3</v>
      </c>
    </row>
    <row r="193" spans="1:7" x14ac:dyDescent="0.3">
      <c r="A193" t="s">
        <v>366</v>
      </c>
      <c r="B193" t="s">
        <v>257</v>
      </c>
      <c r="F193">
        <f t="shared" si="11"/>
        <v>-5.3768218983291857E-3</v>
      </c>
      <c r="G193">
        <f t="shared" si="12"/>
        <v>-1.3182841568906269E-3</v>
      </c>
    </row>
    <row r="194" spans="1:7" x14ac:dyDescent="0.3">
      <c r="A194" t="s">
        <v>366</v>
      </c>
      <c r="B194" t="s">
        <v>258</v>
      </c>
      <c r="F194">
        <f t="shared" si="11"/>
        <v>-5.3768218983291857E-3</v>
      </c>
      <c r="G194">
        <f t="shared" si="12"/>
        <v>-1.3182841568906269E-3</v>
      </c>
    </row>
    <row r="195" spans="1:7" x14ac:dyDescent="0.3">
      <c r="A195" t="s">
        <v>366</v>
      </c>
      <c r="B195" t="s">
        <v>259</v>
      </c>
      <c r="F195">
        <f t="shared" si="11"/>
        <v>-5.3768218983291857E-3</v>
      </c>
      <c r="G195">
        <f t="shared" si="12"/>
        <v>-1.3182841568906269E-3</v>
      </c>
    </row>
    <row r="196" spans="1:7" x14ac:dyDescent="0.3">
      <c r="A196" t="s">
        <v>366</v>
      </c>
      <c r="B196" t="s">
        <v>260</v>
      </c>
      <c r="F196">
        <f t="shared" si="11"/>
        <v>-5.3768218983291857E-3</v>
      </c>
      <c r="G196">
        <f t="shared" si="12"/>
        <v>-1.3182841568906269E-3</v>
      </c>
    </row>
    <row r="197" spans="1:7" x14ac:dyDescent="0.3">
      <c r="A197" t="s">
        <v>341</v>
      </c>
      <c r="B197" t="s">
        <v>249</v>
      </c>
      <c r="F197">
        <f>0.00074/1.45</f>
        <v>5.1034482758620695E-4</v>
      </c>
      <c r="G197">
        <f>0.00027/1.45</f>
        <v>1.8620689655172415E-4</v>
      </c>
    </row>
    <row r="198" spans="1:7" x14ac:dyDescent="0.3">
      <c r="A198" t="s">
        <v>341</v>
      </c>
      <c r="B198" t="s">
        <v>250</v>
      </c>
      <c r="F198">
        <f t="shared" ref="F198:F248" si="13">0.00074/1.45</f>
        <v>5.1034482758620695E-4</v>
      </c>
      <c r="G198">
        <f t="shared" ref="G198:G248" si="14">0.00027/1.45</f>
        <v>1.8620689655172415E-4</v>
      </c>
    </row>
    <row r="199" spans="1:7" x14ac:dyDescent="0.3">
      <c r="A199" t="s">
        <v>341</v>
      </c>
      <c r="B199" t="s">
        <v>251</v>
      </c>
      <c r="F199">
        <f t="shared" si="13"/>
        <v>5.1034482758620695E-4</v>
      </c>
      <c r="G199">
        <f t="shared" si="14"/>
        <v>1.8620689655172415E-4</v>
      </c>
    </row>
    <row r="200" spans="1:7" x14ac:dyDescent="0.3">
      <c r="A200" t="s">
        <v>341</v>
      </c>
      <c r="B200" t="s">
        <v>252</v>
      </c>
      <c r="F200">
        <f t="shared" si="13"/>
        <v>5.1034482758620695E-4</v>
      </c>
      <c r="G200">
        <f t="shared" si="14"/>
        <v>1.8620689655172415E-4</v>
      </c>
    </row>
    <row r="201" spans="1:7" x14ac:dyDescent="0.3">
      <c r="A201" t="s">
        <v>341</v>
      </c>
      <c r="B201" t="s">
        <v>253</v>
      </c>
      <c r="F201">
        <f t="shared" si="13"/>
        <v>5.1034482758620695E-4</v>
      </c>
      <c r="G201">
        <f t="shared" si="14"/>
        <v>1.8620689655172415E-4</v>
      </c>
    </row>
    <row r="202" spans="1:7" x14ac:dyDescent="0.3">
      <c r="A202" t="s">
        <v>341</v>
      </c>
      <c r="B202" t="s">
        <v>254</v>
      </c>
      <c r="F202">
        <f t="shared" si="13"/>
        <v>5.1034482758620695E-4</v>
      </c>
      <c r="G202">
        <f t="shared" si="14"/>
        <v>1.8620689655172415E-4</v>
      </c>
    </row>
    <row r="203" spans="1:7" x14ac:dyDescent="0.3">
      <c r="A203" t="s">
        <v>341</v>
      </c>
      <c r="B203" t="s">
        <v>255</v>
      </c>
      <c r="F203">
        <f t="shared" si="13"/>
        <v>5.1034482758620695E-4</v>
      </c>
      <c r="G203">
        <f t="shared" si="14"/>
        <v>1.8620689655172415E-4</v>
      </c>
    </row>
    <row r="204" spans="1:7" x14ac:dyDescent="0.3">
      <c r="A204" t="s">
        <v>341</v>
      </c>
      <c r="B204" t="s">
        <v>191</v>
      </c>
      <c r="F204">
        <f t="shared" si="13"/>
        <v>5.1034482758620695E-4</v>
      </c>
      <c r="G204">
        <f t="shared" si="14"/>
        <v>1.8620689655172415E-4</v>
      </c>
    </row>
    <row r="205" spans="1:7" x14ac:dyDescent="0.3">
      <c r="A205" t="s">
        <v>341</v>
      </c>
      <c r="B205" t="s">
        <v>256</v>
      </c>
      <c r="F205">
        <f t="shared" si="13"/>
        <v>5.1034482758620695E-4</v>
      </c>
      <c r="G205">
        <f t="shared" si="14"/>
        <v>1.8620689655172415E-4</v>
      </c>
    </row>
    <row r="206" spans="1:7" x14ac:dyDescent="0.3">
      <c r="A206" t="s">
        <v>341</v>
      </c>
      <c r="B206" t="s">
        <v>257</v>
      </c>
      <c r="F206">
        <f t="shared" si="13"/>
        <v>5.1034482758620695E-4</v>
      </c>
      <c r="G206">
        <f t="shared" si="14"/>
        <v>1.8620689655172415E-4</v>
      </c>
    </row>
    <row r="207" spans="1:7" x14ac:dyDescent="0.3">
      <c r="A207" t="s">
        <v>341</v>
      </c>
      <c r="B207" t="s">
        <v>258</v>
      </c>
      <c r="F207">
        <f t="shared" si="13"/>
        <v>5.1034482758620695E-4</v>
      </c>
      <c r="G207">
        <f t="shared" si="14"/>
        <v>1.8620689655172415E-4</v>
      </c>
    </row>
    <row r="208" spans="1:7" x14ac:dyDescent="0.3">
      <c r="A208" t="s">
        <v>341</v>
      </c>
      <c r="B208" t="s">
        <v>259</v>
      </c>
      <c r="F208">
        <f t="shared" si="13"/>
        <v>5.1034482758620695E-4</v>
      </c>
      <c r="G208">
        <f t="shared" si="14"/>
        <v>1.8620689655172415E-4</v>
      </c>
    </row>
    <row r="209" spans="1:7" x14ac:dyDescent="0.3">
      <c r="A209" t="s">
        <v>341</v>
      </c>
      <c r="B209" t="s">
        <v>260</v>
      </c>
      <c r="F209">
        <f t="shared" si="13"/>
        <v>5.1034482758620695E-4</v>
      </c>
      <c r="G209">
        <f t="shared" si="14"/>
        <v>1.8620689655172415E-4</v>
      </c>
    </row>
    <row r="210" spans="1:7" x14ac:dyDescent="0.3">
      <c r="A210" t="s">
        <v>342</v>
      </c>
      <c r="B210" t="s">
        <v>249</v>
      </c>
      <c r="F210">
        <f t="shared" si="13"/>
        <v>5.1034482758620695E-4</v>
      </c>
      <c r="G210">
        <f t="shared" si="14"/>
        <v>1.8620689655172415E-4</v>
      </c>
    </row>
    <row r="211" spans="1:7" x14ac:dyDescent="0.3">
      <c r="A211" t="s">
        <v>342</v>
      </c>
      <c r="B211" t="s">
        <v>250</v>
      </c>
      <c r="F211">
        <f t="shared" si="13"/>
        <v>5.1034482758620695E-4</v>
      </c>
      <c r="G211">
        <f t="shared" si="14"/>
        <v>1.8620689655172415E-4</v>
      </c>
    </row>
    <row r="212" spans="1:7" x14ac:dyDescent="0.3">
      <c r="A212" t="s">
        <v>342</v>
      </c>
      <c r="B212" t="s">
        <v>251</v>
      </c>
      <c r="F212">
        <f t="shared" si="13"/>
        <v>5.1034482758620695E-4</v>
      </c>
      <c r="G212">
        <f t="shared" si="14"/>
        <v>1.8620689655172415E-4</v>
      </c>
    </row>
    <row r="213" spans="1:7" x14ac:dyDescent="0.3">
      <c r="A213" t="s">
        <v>342</v>
      </c>
      <c r="B213" t="s">
        <v>252</v>
      </c>
      <c r="F213">
        <f t="shared" si="13"/>
        <v>5.1034482758620695E-4</v>
      </c>
      <c r="G213">
        <f t="shared" si="14"/>
        <v>1.8620689655172415E-4</v>
      </c>
    </row>
    <row r="214" spans="1:7" x14ac:dyDescent="0.3">
      <c r="A214" t="s">
        <v>342</v>
      </c>
      <c r="B214" t="s">
        <v>253</v>
      </c>
      <c r="F214">
        <f t="shared" si="13"/>
        <v>5.1034482758620695E-4</v>
      </c>
      <c r="G214">
        <f t="shared" si="14"/>
        <v>1.8620689655172415E-4</v>
      </c>
    </row>
    <row r="215" spans="1:7" x14ac:dyDescent="0.3">
      <c r="A215" t="s">
        <v>342</v>
      </c>
      <c r="B215" t="s">
        <v>254</v>
      </c>
      <c r="F215">
        <f t="shared" si="13"/>
        <v>5.1034482758620695E-4</v>
      </c>
      <c r="G215">
        <f t="shared" si="14"/>
        <v>1.8620689655172415E-4</v>
      </c>
    </row>
    <row r="216" spans="1:7" x14ac:dyDescent="0.3">
      <c r="A216" t="s">
        <v>342</v>
      </c>
      <c r="B216" t="s">
        <v>255</v>
      </c>
      <c r="F216">
        <f t="shared" si="13"/>
        <v>5.1034482758620695E-4</v>
      </c>
      <c r="G216">
        <f t="shared" si="14"/>
        <v>1.8620689655172415E-4</v>
      </c>
    </row>
    <row r="217" spans="1:7" x14ac:dyDescent="0.3">
      <c r="A217" t="s">
        <v>342</v>
      </c>
      <c r="B217" t="s">
        <v>191</v>
      </c>
      <c r="F217">
        <f t="shared" si="13"/>
        <v>5.1034482758620695E-4</v>
      </c>
      <c r="G217">
        <f t="shared" si="14"/>
        <v>1.8620689655172415E-4</v>
      </c>
    </row>
    <row r="218" spans="1:7" x14ac:dyDescent="0.3">
      <c r="A218" t="s">
        <v>342</v>
      </c>
      <c r="B218" t="s">
        <v>256</v>
      </c>
      <c r="F218">
        <f t="shared" si="13"/>
        <v>5.1034482758620695E-4</v>
      </c>
      <c r="G218">
        <f t="shared" si="14"/>
        <v>1.8620689655172415E-4</v>
      </c>
    </row>
    <row r="219" spans="1:7" x14ac:dyDescent="0.3">
      <c r="A219" t="s">
        <v>342</v>
      </c>
      <c r="B219" t="s">
        <v>257</v>
      </c>
      <c r="F219">
        <f t="shared" si="13"/>
        <v>5.1034482758620695E-4</v>
      </c>
      <c r="G219">
        <f t="shared" si="14"/>
        <v>1.8620689655172415E-4</v>
      </c>
    </row>
    <row r="220" spans="1:7" x14ac:dyDescent="0.3">
      <c r="A220" t="s">
        <v>342</v>
      </c>
      <c r="B220" t="s">
        <v>258</v>
      </c>
      <c r="F220">
        <f t="shared" si="13"/>
        <v>5.1034482758620695E-4</v>
      </c>
      <c r="G220">
        <f t="shared" si="14"/>
        <v>1.8620689655172415E-4</v>
      </c>
    </row>
    <row r="221" spans="1:7" x14ac:dyDescent="0.3">
      <c r="A221" t="s">
        <v>342</v>
      </c>
      <c r="B221" t="s">
        <v>259</v>
      </c>
      <c r="F221">
        <f t="shared" si="13"/>
        <v>5.1034482758620695E-4</v>
      </c>
      <c r="G221">
        <f t="shared" si="14"/>
        <v>1.8620689655172415E-4</v>
      </c>
    </row>
    <row r="222" spans="1:7" x14ac:dyDescent="0.3">
      <c r="A222" t="s">
        <v>342</v>
      </c>
      <c r="B222" t="s">
        <v>260</v>
      </c>
      <c r="F222">
        <f t="shared" si="13"/>
        <v>5.1034482758620695E-4</v>
      </c>
      <c r="G222">
        <f t="shared" si="14"/>
        <v>1.8620689655172415E-4</v>
      </c>
    </row>
    <row r="223" spans="1:7" x14ac:dyDescent="0.3">
      <c r="A223" t="s">
        <v>343</v>
      </c>
      <c r="B223" t="s">
        <v>249</v>
      </c>
      <c r="F223">
        <f t="shared" si="13"/>
        <v>5.1034482758620695E-4</v>
      </c>
      <c r="G223">
        <f t="shared" si="14"/>
        <v>1.8620689655172415E-4</v>
      </c>
    </row>
    <row r="224" spans="1:7" x14ac:dyDescent="0.3">
      <c r="A224" t="s">
        <v>343</v>
      </c>
      <c r="B224" t="s">
        <v>250</v>
      </c>
      <c r="F224">
        <f t="shared" si="13"/>
        <v>5.1034482758620695E-4</v>
      </c>
      <c r="G224">
        <f t="shared" si="14"/>
        <v>1.8620689655172415E-4</v>
      </c>
    </row>
    <row r="225" spans="1:7" x14ac:dyDescent="0.3">
      <c r="A225" t="s">
        <v>343</v>
      </c>
      <c r="B225" t="s">
        <v>251</v>
      </c>
      <c r="F225">
        <f t="shared" si="13"/>
        <v>5.1034482758620695E-4</v>
      </c>
      <c r="G225">
        <f t="shared" si="14"/>
        <v>1.8620689655172415E-4</v>
      </c>
    </row>
    <row r="226" spans="1:7" x14ac:dyDescent="0.3">
      <c r="A226" t="s">
        <v>343</v>
      </c>
      <c r="B226" t="s">
        <v>252</v>
      </c>
      <c r="F226">
        <f t="shared" si="13"/>
        <v>5.1034482758620695E-4</v>
      </c>
      <c r="G226">
        <f t="shared" si="14"/>
        <v>1.8620689655172415E-4</v>
      </c>
    </row>
    <row r="227" spans="1:7" x14ac:dyDescent="0.3">
      <c r="A227" t="s">
        <v>343</v>
      </c>
      <c r="B227" t="s">
        <v>253</v>
      </c>
      <c r="F227">
        <f t="shared" si="13"/>
        <v>5.1034482758620695E-4</v>
      </c>
      <c r="G227">
        <f t="shared" si="14"/>
        <v>1.8620689655172415E-4</v>
      </c>
    </row>
    <row r="228" spans="1:7" x14ac:dyDescent="0.3">
      <c r="A228" t="s">
        <v>343</v>
      </c>
      <c r="B228" t="s">
        <v>254</v>
      </c>
      <c r="F228">
        <f t="shared" si="13"/>
        <v>5.1034482758620695E-4</v>
      </c>
      <c r="G228">
        <f t="shared" si="14"/>
        <v>1.8620689655172415E-4</v>
      </c>
    </row>
    <row r="229" spans="1:7" x14ac:dyDescent="0.3">
      <c r="A229" t="s">
        <v>343</v>
      </c>
      <c r="B229" t="s">
        <v>255</v>
      </c>
      <c r="F229">
        <f t="shared" si="13"/>
        <v>5.1034482758620695E-4</v>
      </c>
      <c r="G229">
        <f t="shared" si="14"/>
        <v>1.8620689655172415E-4</v>
      </c>
    </row>
    <row r="230" spans="1:7" x14ac:dyDescent="0.3">
      <c r="A230" t="s">
        <v>343</v>
      </c>
      <c r="B230" t="s">
        <v>191</v>
      </c>
      <c r="F230">
        <f t="shared" si="13"/>
        <v>5.1034482758620695E-4</v>
      </c>
      <c r="G230">
        <f t="shared" si="14"/>
        <v>1.8620689655172415E-4</v>
      </c>
    </row>
    <row r="231" spans="1:7" x14ac:dyDescent="0.3">
      <c r="A231" t="s">
        <v>343</v>
      </c>
      <c r="B231" t="s">
        <v>256</v>
      </c>
      <c r="F231">
        <f t="shared" si="13"/>
        <v>5.1034482758620695E-4</v>
      </c>
      <c r="G231">
        <f t="shared" si="14"/>
        <v>1.8620689655172415E-4</v>
      </c>
    </row>
    <row r="232" spans="1:7" x14ac:dyDescent="0.3">
      <c r="A232" t="s">
        <v>343</v>
      </c>
      <c r="B232" t="s">
        <v>257</v>
      </c>
      <c r="F232">
        <f t="shared" si="13"/>
        <v>5.1034482758620695E-4</v>
      </c>
      <c r="G232">
        <f t="shared" si="14"/>
        <v>1.8620689655172415E-4</v>
      </c>
    </row>
    <row r="233" spans="1:7" x14ac:dyDescent="0.3">
      <c r="A233" t="s">
        <v>343</v>
      </c>
      <c r="B233" t="s">
        <v>258</v>
      </c>
      <c r="F233">
        <f t="shared" si="13"/>
        <v>5.1034482758620695E-4</v>
      </c>
      <c r="G233">
        <f t="shared" si="14"/>
        <v>1.8620689655172415E-4</v>
      </c>
    </row>
    <row r="234" spans="1:7" x14ac:dyDescent="0.3">
      <c r="A234" t="s">
        <v>343</v>
      </c>
      <c r="B234" t="s">
        <v>259</v>
      </c>
      <c r="F234">
        <f t="shared" si="13"/>
        <v>5.1034482758620695E-4</v>
      </c>
      <c r="G234">
        <f t="shared" si="14"/>
        <v>1.8620689655172415E-4</v>
      </c>
    </row>
    <row r="235" spans="1:7" x14ac:dyDescent="0.3">
      <c r="A235" t="s">
        <v>343</v>
      </c>
      <c r="B235" t="s">
        <v>260</v>
      </c>
      <c r="F235">
        <f t="shared" si="13"/>
        <v>5.1034482758620695E-4</v>
      </c>
      <c r="G235">
        <f t="shared" si="14"/>
        <v>1.8620689655172415E-4</v>
      </c>
    </row>
    <row r="236" spans="1:7" x14ac:dyDescent="0.3">
      <c r="A236" t="s">
        <v>344</v>
      </c>
      <c r="B236" t="s">
        <v>249</v>
      </c>
      <c r="F236">
        <f t="shared" si="13"/>
        <v>5.1034482758620695E-4</v>
      </c>
      <c r="G236">
        <f t="shared" si="14"/>
        <v>1.8620689655172415E-4</v>
      </c>
    </row>
    <row r="237" spans="1:7" x14ac:dyDescent="0.3">
      <c r="A237" t="s">
        <v>344</v>
      </c>
      <c r="B237" t="s">
        <v>250</v>
      </c>
      <c r="F237">
        <f t="shared" si="13"/>
        <v>5.1034482758620695E-4</v>
      </c>
      <c r="G237">
        <f t="shared" si="14"/>
        <v>1.8620689655172415E-4</v>
      </c>
    </row>
    <row r="238" spans="1:7" x14ac:dyDescent="0.3">
      <c r="A238" t="s">
        <v>344</v>
      </c>
      <c r="B238" t="s">
        <v>251</v>
      </c>
      <c r="F238">
        <f t="shared" si="13"/>
        <v>5.1034482758620695E-4</v>
      </c>
      <c r="G238">
        <f t="shared" si="14"/>
        <v>1.8620689655172415E-4</v>
      </c>
    </row>
    <row r="239" spans="1:7" x14ac:dyDescent="0.3">
      <c r="A239" t="s">
        <v>344</v>
      </c>
      <c r="B239" t="s">
        <v>252</v>
      </c>
      <c r="F239">
        <f t="shared" si="13"/>
        <v>5.1034482758620695E-4</v>
      </c>
      <c r="G239">
        <f t="shared" si="14"/>
        <v>1.8620689655172415E-4</v>
      </c>
    </row>
    <row r="240" spans="1:7" x14ac:dyDescent="0.3">
      <c r="A240" t="s">
        <v>344</v>
      </c>
      <c r="B240" t="s">
        <v>253</v>
      </c>
      <c r="F240">
        <f t="shared" si="13"/>
        <v>5.1034482758620695E-4</v>
      </c>
      <c r="G240">
        <f t="shared" si="14"/>
        <v>1.8620689655172415E-4</v>
      </c>
    </row>
    <row r="241" spans="1:7" x14ac:dyDescent="0.3">
      <c r="A241" t="s">
        <v>344</v>
      </c>
      <c r="B241" t="s">
        <v>254</v>
      </c>
      <c r="F241">
        <f t="shared" si="13"/>
        <v>5.1034482758620695E-4</v>
      </c>
      <c r="G241">
        <f t="shared" si="14"/>
        <v>1.8620689655172415E-4</v>
      </c>
    </row>
    <row r="242" spans="1:7" x14ac:dyDescent="0.3">
      <c r="A242" t="s">
        <v>344</v>
      </c>
      <c r="B242" t="s">
        <v>255</v>
      </c>
      <c r="F242">
        <f t="shared" si="13"/>
        <v>5.1034482758620695E-4</v>
      </c>
      <c r="G242">
        <f t="shared" si="14"/>
        <v>1.8620689655172415E-4</v>
      </c>
    </row>
    <row r="243" spans="1:7" x14ac:dyDescent="0.3">
      <c r="A243" t="s">
        <v>344</v>
      </c>
      <c r="B243" t="s">
        <v>191</v>
      </c>
      <c r="F243">
        <f t="shared" si="13"/>
        <v>5.1034482758620695E-4</v>
      </c>
      <c r="G243">
        <f t="shared" si="14"/>
        <v>1.8620689655172415E-4</v>
      </c>
    </row>
    <row r="244" spans="1:7" x14ac:dyDescent="0.3">
      <c r="A244" t="s">
        <v>344</v>
      </c>
      <c r="B244" t="s">
        <v>256</v>
      </c>
      <c r="F244">
        <f t="shared" si="13"/>
        <v>5.1034482758620695E-4</v>
      </c>
      <c r="G244">
        <f t="shared" si="14"/>
        <v>1.8620689655172415E-4</v>
      </c>
    </row>
    <row r="245" spans="1:7" x14ac:dyDescent="0.3">
      <c r="A245" t="s">
        <v>344</v>
      </c>
      <c r="B245" t="s">
        <v>257</v>
      </c>
      <c r="F245">
        <f t="shared" si="13"/>
        <v>5.1034482758620695E-4</v>
      </c>
      <c r="G245">
        <f t="shared" si="14"/>
        <v>1.8620689655172415E-4</v>
      </c>
    </row>
    <row r="246" spans="1:7" x14ac:dyDescent="0.3">
      <c r="A246" t="s">
        <v>344</v>
      </c>
      <c r="B246" t="s">
        <v>258</v>
      </c>
      <c r="F246">
        <f t="shared" si="13"/>
        <v>5.1034482758620695E-4</v>
      </c>
      <c r="G246">
        <f t="shared" si="14"/>
        <v>1.8620689655172415E-4</v>
      </c>
    </row>
    <row r="247" spans="1:7" x14ac:dyDescent="0.3">
      <c r="A247" t="s">
        <v>344</v>
      </c>
      <c r="B247" t="s">
        <v>259</v>
      </c>
      <c r="F247">
        <f t="shared" si="13"/>
        <v>5.1034482758620695E-4</v>
      </c>
      <c r="G247">
        <f t="shared" si="14"/>
        <v>1.8620689655172415E-4</v>
      </c>
    </row>
    <row r="248" spans="1:7" x14ac:dyDescent="0.3">
      <c r="A248" t="s">
        <v>344</v>
      </c>
      <c r="B248" t="s">
        <v>260</v>
      </c>
      <c r="F248">
        <f t="shared" si="13"/>
        <v>5.1034482758620695E-4</v>
      </c>
      <c r="G248">
        <f t="shared" si="14"/>
        <v>1.8620689655172415E-4</v>
      </c>
    </row>
    <row r="249" spans="1:7" x14ac:dyDescent="0.3">
      <c r="A249" t="s">
        <v>371</v>
      </c>
      <c r="B249" t="s">
        <v>249</v>
      </c>
      <c r="F249">
        <f>0.24/1019</f>
        <v>2.3552502453385671E-4</v>
      </c>
      <c r="G249">
        <f>-0.19/1019</f>
        <v>-1.8645731108930325E-4</v>
      </c>
    </row>
    <row r="250" spans="1:7" x14ac:dyDescent="0.3">
      <c r="A250" t="s">
        <v>371</v>
      </c>
      <c r="B250" t="s">
        <v>250</v>
      </c>
      <c r="F250">
        <f t="shared" ref="F250:F261" si="15">0.24/1019</f>
        <v>2.3552502453385671E-4</v>
      </c>
      <c r="G250">
        <f t="shared" ref="G250:G261" si="16">-0.19/1019</f>
        <v>-1.8645731108930325E-4</v>
      </c>
    </row>
    <row r="251" spans="1:7" x14ac:dyDescent="0.3">
      <c r="A251" t="s">
        <v>371</v>
      </c>
      <c r="B251" t="s">
        <v>251</v>
      </c>
      <c r="F251">
        <f t="shared" si="15"/>
        <v>2.3552502453385671E-4</v>
      </c>
      <c r="G251">
        <f t="shared" si="16"/>
        <v>-1.8645731108930325E-4</v>
      </c>
    </row>
    <row r="252" spans="1:7" x14ac:dyDescent="0.3">
      <c r="A252" t="s">
        <v>371</v>
      </c>
      <c r="B252" t="s">
        <v>252</v>
      </c>
      <c r="F252">
        <f t="shared" si="15"/>
        <v>2.3552502453385671E-4</v>
      </c>
      <c r="G252">
        <f t="shared" si="16"/>
        <v>-1.8645731108930325E-4</v>
      </c>
    </row>
    <row r="253" spans="1:7" x14ac:dyDescent="0.3">
      <c r="A253" t="s">
        <v>371</v>
      </c>
      <c r="B253" t="s">
        <v>253</v>
      </c>
      <c r="F253">
        <f t="shared" si="15"/>
        <v>2.3552502453385671E-4</v>
      </c>
      <c r="G253">
        <f t="shared" si="16"/>
        <v>-1.8645731108930325E-4</v>
      </c>
    </row>
    <row r="254" spans="1:7" x14ac:dyDescent="0.3">
      <c r="A254" t="s">
        <v>371</v>
      </c>
      <c r="B254" t="s">
        <v>254</v>
      </c>
      <c r="F254">
        <f t="shared" si="15"/>
        <v>2.3552502453385671E-4</v>
      </c>
      <c r="G254">
        <f t="shared" si="16"/>
        <v>-1.8645731108930325E-4</v>
      </c>
    </row>
    <row r="255" spans="1:7" x14ac:dyDescent="0.3">
      <c r="A255" t="s">
        <v>371</v>
      </c>
      <c r="B255" t="s">
        <v>255</v>
      </c>
      <c r="F255">
        <f t="shared" si="15"/>
        <v>2.3552502453385671E-4</v>
      </c>
      <c r="G255">
        <f t="shared" si="16"/>
        <v>-1.8645731108930325E-4</v>
      </c>
    </row>
    <row r="256" spans="1:7" x14ac:dyDescent="0.3">
      <c r="A256" t="s">
        <v>371</v>
      </c>
      <c r="B256" t="s">
        <v>191</v>
      </c>
      <c r="F256">
        <f t="shared" si="15"/>
        <v>2.3552502453385671E-4</v>
      </c>
      <c r="G256">
        <f t="shared" si="16"/>
        <v>-1.8645731108930325E-4</v>
      </c>
    </row>
    <row r="257" spans="1:7" x14ac:dyDescent="0.3">
      <c r="A257" t="s">
        <v>371</v>
      </c>
      <c r="B257" t="s">
        <v>256</v>
      </c>
      <c r="F257">
        <f t="shared" si="15"/>
        <v>2.3552502453385671E-4</v>
      </c>
      <c r="G257">
        <f t="shared" si="16"/>
        <v>-1.8645731108930325E-4</v>
      </c>
    </row>
    <row r="258" spans="1:7" x14ac:dyDescent="0.3">
      <c r="A258" t="s">
        <v>371</v>
      </c>
      <c r="B258" t="s">
        <v>257</v>
      </c>
      <c r="F258">
        <f t="shared" si="15"/>
        <v>2.3552502453385671E-4</v>
      </c>
      <c r="G258">
        <f t="shared" si="16"/>
        <v>-1.8645731108930325E-4</v>
      </c>
    </row>
    <row r="259" spans="1:7" x14ac:dyDescent="0.3">
      <c r="A259" t="s">
        <v>371</v>
      </c>
      <c r="B259" t="s">
        <v>258</v>
      </c>
      <c r="F259">
        <f t="shared" si="15"/>
        <v>2.3552502453385671E-4</v>
      </c>
      <c r="G259">
        <f t="shared" si="16"/>
        <v>-1.8645731108930325E-4</v>
      </c>
    </row>
    <row r="260" spans="1:7" x14ac:dyDescent="0.3">
      <c r="A260" t="s">
        <v>371</v>
      </c>
      <c r="B260" t="s">
        <v>259</v>
      </c>
      <c r="F260">
        <f t="shared" si="15"/>
        <v>2.3552502453385671E-4</v>
      </c>
      <c r="G260">
        <f t="shared" si="16"/>
        <v>-1.8645731108930325E-4</v>
      </c>
    </row>
    <row r="261" spans="1:7" x14ac:dyDescent="0.3">
      <c r="A261" t="s">
        <v>371</v>
      </c>
      <c r="B261" t="s">
        <v>260</v>
      </c>
      <c r="F261">
        <f t="shared" si="15"/>
        <v>2.3552502453385671E-4</v>
      </c>
      <c r="G261">
        <f t="shared" si="16"/>
        <v>-1.8645731108930325E-4</v>
      </c>
    </row>
    <row r="262" spans="1:7" x14ac:dyDescent="0.3">
      <c r="A262" t="s">
        <v>147</v>
      </c>
      <c r="B262" t="s">
        <v>249</v>
      </c>
      <c r="F262">
        <f>1.94/8343</f>
        <v>2.3253026489272443E-4</v>
      </c>
      <c r="G262">
        <f>1.2/8343</f>
        <v>1.4383315354189139E-4</v>
      </c>
    </row>
    <row r="263" spans="1:7" x14ac:dyDescent="0.3">
      <c r="A263" t="s">
        <v>147</v>
      </c>
      <c r="B263" t="s">
        <v>250</v>
      </c>
      <c r="F263">
        <f t="shared" ref="F263:F274" si="17">1.94/8343</f>
        <v>2.3253026489272443E-4</v>
      </c>
      <c r="G263">
        <f t="shared" ref="G263:G274" si="18">1.2/8343</f>
        <v>1.4383315354189139E-4</v>
      </c>
    </row>
    <row r="264" spans="1:7" x14ac:dyDescent="0.3">
      <c r="A264" t="s">
        <v>147</v>
      </c>
      <c r="B264" t="s">
        <v>251</v>
      </c>
      <c r="F264">
        <f t="shared" si="17"/>
        <v>2.3253026489272443E-4</v>
      </c>
      <c r="G264">
        <f t="shared" si="18"/>
        <v>1.4383315354189139E-4</v>
      </c>
    </row>
    <row r="265" spans="1:7" x14ac:dyDescent="0.3">
      <c r="A265" t="s">
        <v>147</v>
      </c>
      <c r="B265" t="s">
        <v>252</v>
      </c>
      <c r="F265">
        <f t="shared" si="17"/>
        <v>2.3253026489272443E-4</v>
      </c>
      <c r="G265">
        <f t="shared" si="18"/>
        <v>1.4383315354189139E-4</v>
      </c>
    </row>
    <row r="266" spans="1:7" x14ac:dyDescent="0.3">
      <c r="A266" t="s">
        <v>147</v>
      </c>
      <c r="B266" t="s">
        <v>253</v>
      </c>
      <c r="F266">
        <f t="shared" si="17"/>
        <v>2.3253026489272443E-4</v>
      </c>
      <c r="G266">
        <f t="shared" si="18"/>
        <v>1.4383315354189139E-4</v>
      </c>
    </row>
    <row r="267" spans="1:7" x14ac:dyDescent="0.3">
      <c r="A267" t="s">
        <v>147</v>
      </c>
      <c r="B267" t="s">
        <v>254</v>
      </c>
      <c r="F267">
        <f t="shared" si="17"/>
        <v>2.3253026489272443E-4</v>
      </c>
      <c r="G267">
        <f t="shared" si="18"/>
        <v>1.4383315354189139E-4</v>
      </c>
    </row>
    <row r="268" spans="1:7" x14ac:dyDescent="0.3">
      <c r="A268" t="s">
        <v>147</v>
      </c>
      <c r="B268" t="s">
        <v>255</v>
      </c>
      <c r="F268">
        <f t="shared" si="17"/>
        <v>2.3253026489272443E-4</v>
      </c>
      <c r="G268">
        <f t="shared" si="18"/>
        <v>1.4383315354189139E-4</v>
      </c>
    </row>
    <row r="269" spans="1:7" x14ac:dyDescent="0.3">
      <c r="A269" t="s">
        <v>147</v>
      </c>
      <c r="B269" t="s">
        <v>191</v>
      </c>
      <c r="F269">
        <f t="shared" si="17"/>
        <v>2.3253026489272443E-4</v>
      </c>
      <c r="G269">
        <f t="shared" si="18"/>
        <v>1.4383315354189139E-4</v>
      </c>
    </row>
    <row r="270" spans="1:7" x14ac:dyDescent="0.3">
      <c r="A270" t="s">
        <v>147</v>
      </c>
      <c r="B270" t="s">
        <v>256</v>
      </c>
      <c r="F270">
        <f t="shared" si="17"/>
        <v>2.3253026489272443E-4</v>
      </c>
      <c r="G270">
        <f t="shared" si="18"/>
        <v>1.4383315354189139E-4</v>
      </c>
    </row>
    <row r="271" spans="1:7" x14ac:dyDescent="0.3">
      <c r="A271" t="s">
        <v>147</v>
      </c>
      <c r="B271" t="s">
        <v>257</v>
      </c>
      <c r="F271">
        <f t="shared" si="17"/>
        <v>2.3253026489272443E-4</v>
      </c>
      <c r="G271">
        <f t="shared" si="18"/>
        <v>1.4383315354189139E-4</v>
      </c>
    </row>
    <row r="272" spans="1:7" x14ac:dyDescent="0.3">
      <c r="A272" t="s">
        <v>147</v>
      </c>
      <c r="B272" t="s">
        <v>258</v>
      </c>
      <c r="F272">
        <f t="shared" si="17"/>
        <v>2.3253026489272443E-4</v>
      </c>
      <c r="G272">
        <f t="shared" si="18"/>
        <v>1.4383315354189139E-4</v>
      </c>
    </row>
    <row r="273" spans="1:7" x14ac:dyDescent="0.3">
      <c r="A273" t="s">
        <v>147</v>
      </c>
      <c r="B273" t="s">
        <v>259</v>
      </c>
      <c r="F273">
        <f t="shared" si="17"/>
        <v>2.3253026489272443E-4</v>
      </c>
      <c r="G273">
        <f t="shared" si="18"/>
        <v>1.4383315354189139E-4</v>
      </c>
    </row>
    <row r="274" spans="1:7" x14ac:dyDescent="0.3">
      <c r="A274" t="s">
        <v>147</v>
      </c>
      <c r="B274" t="s">
        <v>260</v>
      </c>
      <c r="F274">
        <f t="shared" si="17"/>
        <v>2.3253026489272443E-4</v>
      </c>
      <c r="G274">
        <f t="shared" si="18"/>
        <v>1.4383315354189139E-4</v>
      </c>
    </row>
    <row r="275" spans="1:7" x14ac:dyDescent="0.3">
      <c r="A275" t="s">
        <v>370</v>
      </c>
      <c r="B275" t="s">
        <v>249</v>
      </c>
      <c r="F275">
        <v>0</v>
      </c>
      <c r="G275">
        <v>0</v>
      </c>
    </row>
    <row r="276" spans="1:7" x14ac:dyDescent="0.3">
      <c r="A276" t="s">
        <v>370</v>
      </c>
      <c r="B276" t="s">
        <v>250</v>
      </c>
      <c r="F276">
        <v>0</v>
      </c>
      <c r="G276">
        <v>0</v>
      </c>
    </row>
    <row r="277" spans="1:7" x14ac:dyDescent="0.3">
      <c r="A277" t="s">
        <v>370</v>
      </c>
      <c r="B277" t="s">
        <v>251</v>
      </c>
      <c r="F277">
        <v>0</v>
      </c>
      <c r="G277">
        <v>0</v>
      </c>
    </row>
    <row r="278" spans="1:7" x14ac:dyDescent="0.3">
      <c r="A278" t="s">
        <v>370</v>
      </c>
      <c r="B278" t="s">
        <v>252</v>
      </c>
      <c r="F278">
        <v>0</v>
      </c>
      <c r="G278">
        <v>0</v>
      </c>
    </row>
    <row r="279" spans="1:7" x14ac:dyDescent="0.3">
      <c r="A279" t="s">
        <v>370</v>
      </c>
      <c r="B279" t="s">
        <v>253</v>
      </c>
      <c r="F279">
        <v>0</v>
      </c>
      <c r="G279">
        <v>0</v>
      </c>
    </row>
    <row r="280" spans="1:7" x14ac:dyDescent="0.3">
      <c r="A280" t="s">
        <v>370</v>
      </c>
      <c r="B280" t="s">
        <v>254</v>
      </c>
      <c r="F280">
        <v>0</v>
      </c>
      <c r="G280">
        <v>0</v>
      </c>
    </row>
    <row r="281" spans="1:7" x14ac:dyDescent="0.3">
      <c r="A281" t="s">
        <v>370</v>
      </c>
      <c r="B281" t="s">
        <v>255</v>
      </c>
      <c r="F281">
        <v>0</v>
      </c>
      <c r="G281">
        <v>0</v>
      </c>
    </row>
    <row r="282" spans="1:7" x14ac:dyDescent="0.3">
      <c r="A282" t="s">
        <v>370</v>
      </c>
      <c r="B282" t="s">
        <v>191</v>
      </c>
      <c r="F282">
        <v>0</v>
      </c>
      <c r="G282">
        <v>0</v>
      </c>
    </row>
    <row r="283" spans="1:7" x14ac:dyDescent="0.3">
      <c r="A283" t="s">
        <v>370</v>
      </c>
      <c r="B283" t="s">
        <v>256</v>
      </c>
      <c r="F283">
        <v>0</v>
      </c>
      <c r="G283">
        <v>0</v>
      </c>
    </row>
    <row r="284" spans="1:7" x14ac:dyDescent="0.3">
      <c r="A284" t="s">
        <v>370</v>
      </c>
      <c r="B284" t="s">
        <v>257</v>
      </c>
      <c r="F284">
        <v>0</v>
      </c>
      <c r="G284">
        <v>0</v>
      </c>
    </row>
    <row r="285" spans="1:7" x14ac:dyDescent="0.3">
      <c r="A285" t="s">
        <v>370</v>
      </c>
      <c r="B285" t="s">
        <v>258</v>
      </c>
      <c r="F285">
        <v>0</v>
      </c>
      <c r="G285">
        <v>0</v>
      </c>
    </row>
    <row r="286" spans="1:7" x14ac:dyDescent="0.3">
      <c r="A286" t="s">
        <v>370</v>
      </c>
      <c r="B286" t="s">
        <v>259</v>
      </c>
      <c r="F286">
        <v>0</v>
      </c>
      <c r="G286">
        <v>0</v>
      </c>
    </row>
    <row r="287" spans="1:7" x14ac:dyDescent="0.3">
      <c r="A287" t="s">
        <v>370</v>
      </c>
      <c r="B287" t="s">
        <v>260</v>
      </c>
      <c r="F287">
        <v>0</v>
      </c>
      <c r="G287">
        <v>0</v>
      </c>
    </row>
  </sheetData>
  <autoFilter ref="A1:G1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 Load Shapes</vt:lpstr>
      <vt:lpstr>Nexant_Measure_Pairing</vt:lpstr>
      <vt:lpstr>FPL Adjustment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Zhu, Wenjia</cp:lastModifiedBy>
  <dcterms:created xsi:type="dcterms:W3CDTF">2019-04-24T19:52:28Z</dcterms:created>
  <dcterms:modified xsi:type="dcterms:W3CDTF">2019-04-24T19:56:58Z</dcterms:modified>
</cp:coreProperties>
</file>