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CSPA Projects\610025 - FEECA Potential Study\Regulatory (Post-Filing)\Discovery Request documents - Round 1\Gulf\Q12\"/>
    </mc:Choice>
  </mc:AlternateContent>
  <bookViews>
    <workbookView xWindow="0" yWindow="0" windowWidth="17280" windowHeight="7524"/>
  </bookViews>
  <sheets>
    <sheet name="Residential" sheetId="3" r:id="rId1"/>
    <sheet name="Commercial" sheetId="2" r:id="rId2"/>
    <sheet name="Industrial" sheetId="4" r:id="rId3"/>
    <sheet name="Adjustment" sheetId="6" r:id="rId4"/>
  </sheets>
  <externalReferences>
    <externalReference r:id="rId5"/>
  </externalReferences>
  <definedNames>
    <definedName name="_xlnm._FilterDatabase" localSheetId="0" hidden="1">Residential!$A$1:$F$92</definedName>
    <definedName name="DukeLoadshapes" localSheetId="3">'[1]DEF Appliances Load Shapes'!$AC$7:$AN$7</definedName>
    <definedName name="DukeLoadshapes">#REF!</definedName>
    <definedName name="FLLoadShapes">'[1]FL Res Load Shapes'!$C$64:$E$75</definedName>
    <definedName name="GPCLoadshapes" localSheetId="3">'[1]DEF Appliances Load Shapes'!$AR$7:$BY$7</definedName>
    <definedName name="GPCLoadshapes">#REF!</definedName>
    <definedName name="LoadShapeRef">[1]PairList!$H$1:$J$93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23" i="6" l="1"/>
  <c r="AN222" i="6"/>
  <c r="AN221" i="6"/>
  <c r="AN220" i="6"/>
  <c r="AN219" i="6"/>
  <c r="AN218" i="6"/>
  <c r="AN217" i="6"/>
  <c r="AN216" i="6"/>
  <c r="AN215" i="6"/>
  <c r="AN193" i="6"/>
  <c r="AN195" i="6"/>
  <c r="AN188" i="6"/>
  <c r="AN187" i="6"/>
  <c r="AN192" i="6"/>
  <c r="AQ184" i="6"/>
  <c r="AQ185" i="6" s="1"/>
  <c r="AQ186" i="6" s="1"/>
  <c r="AQ187" i="6" s="1"/>
  <c r="AQ188" i="6" s="1"/>
  <c r="AQ189" i="6" s="1"/>
  <c r="AQ190" i="6" s="1"/>
  <c r="AQ191" i="6" s="1"/>
  <c r="AQ192" i="6" s="1"/>
  <c r="AQ193" i="6" s="1"/>
  <c r="AQ194" i="6" s="1"/>
  <c r="AQ195" i="6" s="1"/>
  <c r="AQ196" i="6" s="1"/>
  <c r="AQ183" i="6"/>
  <c r="AQ182" i="6"/>
  <c r="AQ181" i="6"/>
  <c r="AQ180" i="6"/>
  <c r="AQ179" i="6"/>
  <c r="AQ178" i="6"/>
  <c r="AQ177" i="6"/>
  <c r="AN183" i="6"/>
  <c r="AQ176" i="6"/>
  <c r="AQ175" i="6"/>
  <c r="AQ174" i="6"/>
  <c r="AS173" i="6"/>
  <c r="AS179" i="6" s="1"/>
  <c r="AQ173" i="6"/>
  <c r="AN173" i="6"/>
  <c r="AT173" i="6" s="1"/>
  <c r="AN179" i="6"/>
  <c r="AT179" i="6" s="1"/>
  <c r="AN172" i="6"/>
  <c r="AN171" i="6"/>
  <c r="AN170" i="6"/>
  <c r="AN169" i="6"/>
  <c r="AN168" i="6"/>
  <c r="AN167" i="6"/>
  <c r="AN166" i="6"/>
  <c r="AN165" i="6"/>
  <c r="AN164" i="6"/>
  <c r="AN163" i="6"/>
  <c r="AN162" i="6"/>
  <c r="AN161" i="6"/>
  <c r="AN160" i="6"/>
  <c r="AN159" i="6"/>
  <c r="AN158" i="6"/>
  <c r="AN157" i="6"/>
  <c r="AN156" i="6"/>
  <c r="AN155" i="6"/>
  <c r="AN154" i="6"/>
  <c r="AN153" i="6"/>
  <c r="AN152" i="6"/>
  <c r="AN151" i="6"/>
  <c r="AN150" i="6"/>
  <c r="AN149" i="6"/>
  <c r="AN148" i="6"/>
  <c r="AN147" i="6"/>
  <c r="AN146" i="6"/>
  <c r="AN138" i="6"/>
  <c r="AN135" i="6"/>
  <c r="AN131" i="6"/>
  <c r="AN127" i="6"/>
  <c r="AN125" i="6"/>
  <c r="AT125" i="6" s="1"/>
  <c r="AU125" i="6" s="1"/>
  <c r="AN123" i="6"/>
  <c r="AN111" i="6"/>
  <c r="AT111" i="6" s="1"/>
  <c r="AU111" i="6" s="1"/>
  <c r="AN103" i="6"/>
  <c r="AT103" i="6" s="1"/>
  <c r="AU103" i="6" s="1"/>
  <c r="AN92" i="6"/>
  <c r="AN91" i="6"/>
  <c r="AN90" i="6"/>
  <c r="AT90" i="6" s="1"/>
  <c r="AU90" i="6" s="1"/>
  <c r="AN84" i="6"/>
  <c r="AN83" i="6"/>
  <c r="AN79" i="6"/>
  <c r="AT79" i="6" s="1"/>
  <c r="AU79" i="6" s="1"/>
  <c r="AN76" i="6"/>
  <c r="AN49" i="6"/>
  <c r="AN48" i="6"/>
  <c r="AN46" i="6"/>
  <c r="AN44" i="6"/>
  <c r="AN43" i="6"/>
  <c r="AN42" i="6"/>
  <c r="AT42" i="6" s="1"/>
  <c r="AN39" i="6"/>
  <c r="AN38" i="6"/>
  <c r="AN23" i="6"/>
  <c r="AN31" i="6"/>
  <c r="AN27" i="6"/>
  <c r="AN19" i="6"/>
  <c r="AN15" i="6"/>
  <c r="AN14" i="6"/>
  <c r="AT14" i="6" s="1"/>
  <c r="AN13" i="6"/>
  <c r="AT13" i="6" s="1"/>
  <c r="AN12" i="6"/>
  <c r="AT12" i="6" s="1"/>
  <c r="AN11" i="6"/>
  <c r="AN10" i="6"/>
  <c r="AT10" i="6" s="1"/>
  <c r="AN6" i="6"/>
  <c r="AN4" i="6"/>
  <c r="AN2" i="6"/>
  <c r="AN1" i="6"/>
  <c r="AQ141" i="6" l="1"/>
  <c r="AR140" i="6"/>
  <c r="AR128" i="6"/>
  <c r="AR143" i="6"/>
  <c r="AR137" i="6"/>
  <c r="AR125" i="6"/>
  <c r="AR113" i="6"/>
  <c r="AR101" i="6"/>
  <c r="AR89" i="6"/>
  <c r="AR77" i="6"/>
  <c r="AR65" i="6"/>
  <c r="AR110" i="6"/>
  <c r="AR86" i="6"/>
  <c r="AR116" i="6"/>
  <c r="AR107" i="6"/>
  <c r="AR119" i="6"/>
  <c r="AR104" i="6"/>
  <c r="AR95" i="6"/>
  <c r="AR80" i="6"/>
  <c r="AR71" i="6"/>
  <c r="AR92" i="6"/>
  <c r="AR131" i="6"/>
  <c r="AR122" i="6"/>
  <c r="AR74" i="6"/>
  <c r="AR68" i="6"/>
  <c r="AR56" i="6"/>
  <c r="AR50" i="6"/>
  <c r="AR62" i="6"/>
  <c r="AR59" i="6"/>
  <c r="AR53" i="6"/>
  <c r="AR134" i="6"/>
  <c r="AR98" i="6"/>
  <c r="AR83" i="6"/>
  <c r="AN3" i="6"/>
  <c r="AT3" i="6" s="1"/>
  <c r="AN16" i="6"/>
  <c r="AT16" i="6" s="1"/>
  <c r="AT18" i="6"/>
  <c r="AN18" i="6"/>
  <c r="AT38" i="6"/>
  <c r="AQ143" i="6"/>
  <c r="AQ137" i="6"/>
  <c r="AQ125" i="6"/>
  <c r="AQ140" i="6"/>
  <c r="AQ134" i="6"/>
  <c r="AQ122" i="6"/>
  <c r="AQ110" i="6"/>
  <c r="AQ98" i="6"/>
  <c r="AQ86" i="6"/>
  <c r="AQ74" i="6"/>
  <c r="AQ62" i="6"/>
  <c r="AQ119" i="6"/>
  <c r="AQ104" i="6"/>
  <c r="AQ95" i="6"/>
  <c r="AQ80" i="6"/>
  <c r="AQ71" i="6"/>
  <c r="AQ128" i="6"/>
  <c r="AQ113" i="6"/>
  <c r="AQ131" i="6"/>
  <c r="AQ101" i="6"/>
  <c r="AQ77" i="6"/>
  <c r="AQ59" i="6"/>
  <c r="AQ89" i="6"/>
  <c r="AQ65" i="6"/>
  <c r="AQ56" i="6"/>
  <c r="AQ50" i="6"/>
  <c r="AQ92" i="6"/>
  <c r="AQ83" i="6"/>
  <c r="AQ107" i="6"/>
  <c r="AQ68" i="6"/>
  <c r="AQ53" i="6"/>
  <c r="AQ116" i="6"/>
  <c r="AR144" i="6"/>
  <c r="AR132" i="6"/>
  <c r="AR141" i="6"/>
  <c r="AR129" i="6"/>
  <c r="AR117" i="6"/>
  <c r="AR105" i="6"/>
  <c r="AR93" i="6"/>
  <c r="AR81" i="6"/>
  <c r="AR69" i="6"/>
  <c r="AR102" i="6"/>
  <c r="AR78" i="6"/>
  <c r="AR108" i="6"/>
  <c r="AR99" i="6"/>
  <c r="AR138" i="6"/>
  <c r="AR120" i="6"/>
  <c r="AR111" i="6"/>
  <c r="AR96" i="6"/>
  <c r="AR87" i="6"/>
  <c r="AR72" i="6"/>
  <c r="AR63" i="6"/>
  <c r="AR54" i="6"/>
  <c r="AR135" i="6"/>
  <c r="AR126" i="6"/>
  <c r="AR114" i="6"/>
  <c r="AR75" i="6"/>
  <c r="AR123" i="6"/>
  <c r="AR90" i="6"/>
  <c r="AR84" i="6"/>
  <c r="AR57" i="6"/>
  <c r="AR51" i="6"/>
  <c r="AR66" i="6"/>
  <c r="AR60" i="6"/>
  <c r="AN8" i="6"/>
  <c r="AT8" i="6" s="1"/>
  <c r="AT11" i="6"/>
  <c r="AN33" i="6"/>
  <c r="AT33" i="6" s="1"/>
  <c r="AN24" i="6"/>
  <c r="AT24" i="6" s="1"/>
  <c r="AN26" i="6"/>
  <c r="AT26" i="6" s="1"/>
  <c r="AQ129" i="6"/>
  <c r="AQ114" i="6"/>
  <c r="AQ66" i="6"/>
  <c r="AQ87" i="6"/>
  <c r="AQ135" i="6"/>
  <c r="AQ69" i="6"/>
  <c r="AQ108" i="6"/>
  <c r="AQ51" i="6"/>
  <c r="AR154" i="6"/>
  <c r="AR150" i="6"/>
  <c r="AR146" i="6"/>
  <c r="AR152" i="6"/>
  <c r="AR148" i="6"/>
  <c r="AR153" i="6"/>
  <c r="AR151" i="6"/>
  <c r="AR149" i="6"/>
  <c r="AR147" i="6"/>
  <c r="AN7" i="6"/>
  <c r="AT2" i="6"/>
  <c r="AT6" i="6"/>
  <c r="AN28" i="6"/>
  <c r="AN40" i="6"/>
  <c r="AS16" i="6"/>
  <c r="AS13" i="6"/>
  <c r="AU13" i="6" s="1"/>
  <c r="AN5" i="6"/>
  <c r="AN9" i="6"/>
  <c r="AT1" i="6"/>
  <c r="AT4" i="6"/>
  <c r="AN20" i="6"/>
  <c r="AT20" i="6" s="1"/>
  <c r="AN22" i="6"/>
  <c r="AT22" i="6" s="1"/>
  <c r="AN35" i="6"/>
  <c r="AT35" i="6" s="1"/>
  <c r="AN36" i="6"/>
  <c r="AQ153" i="6"/>
  <c r="AQ149" i="6"/>
  <c r="AQ151" i="6"/>
  <c r="AQ147" i="6"/>
  <c r="AQ152" i="6"/>
  <c r="AQ148" i="6"/>
  <c r="AQ146" i="6"/>
  <c r="AQ150" i="6"/>
  <c r="AQ154" i="6"/>
  <c r="AR162" i="6"/>
  <c r="AR158" i="6"/>
  <c r="AR160" i="6"/>
  <c r="AR156" i="6"/>
  <c r="AR163" i="6"/>
  <c r="AR161" i="6"/>
  <c r="AR159" i="6"/>
  <c r="AR157" i="6"/>
  <c r="AR155" i="6"/>
  <c r="AR170" i="6"/>
  <c r="AR166" i="6"/>
  <c r="AR172" i="6"/>
  <c r="AR168" i="6"/>
  <c r="AR164" i="6"/>
  <c r="AR171" i="6"/>
  <c r="AR169" i="6"/>
  <c r="AR167" i="6"/>
  <c r="AR165" i="6"/>
  <c r="AT15" i="6"/>
  <c r="AT19" i="6"/>
  <c r="AT23" i="6"/>
  <c r="AT27" i="6"/>
  <c r="AT31" i="6"/>
  <c r="AN32" i="6"/>
  <c r="AT32" i="6" s="1"/>
  <c r="AT39" i="6"/>
  <c r="AT48" i="6"/>
  <c r="AN30" i="6"/>
  <c r="AN34" i="6"/>
  <c r="AT34" i="6" s="1"/>
  <c r="AN37" i="6"/>
  <c r="AN45" i="6"/>
  <c r="AT45" i="6" s="1"/>
  <c r="AT53" i="6"/>
  <c r="AU53" i="6" s="1"/>
  <c r="AN59" i="6"/>
  <c r="AT59" i="6" s="1"/>
  <c r="AU59" i="6" s="1"/>
  <c r="AN53" i="6"/>
  <c r="AN60" i="6"/>
  <c r="AT60" i="6" s="1"/>
  <c r="AU60" i="6" s="1"/>
  <c r="AQ161" i="6"/>
  <c r="AQ157" i="6"/>
  <c r="AQ163" i="6"/>
  <c r="AQ159" i="6"/>
  <c r="AQ155" i="6"/>
  <c r="AQ160" i="6"/>
  <c r="AQ156" i="6"/>
  <c r="AQ162" i="6"/>
  <c r="AQ158" i="6"/>
  <c r="AQ169" i="6"/>
  <c r="AQ165" i="6"/>
  <c r="AQ171" i="6"/>
  <c r="AQ167" i="6"/>
  <c r="AQ172" i="6"/>
  <c r="AQ168" i="6"/>
  <c r="AQ164" i="6"/>
  <c r="AQ166" i="6"/>
  <c r="AQ170" i="6"/>
  <c r="AN17" i="6"/>
  <c r="AT17" i="6" s="1"/>
  <c r="AN21" i="6"/>
  <c r="AT21" i="6" s="1"/>
  <c r="AN25" i="6"/>
  <c r="AT25" i="6" s="1"/>
  <c r="AN29" i="6"/>
  <c r="AT29" i="6" s="1"/>
  <c r="AN41" i="6"/>
  <c r="AN81" i="6"/>
  <c r="AT81" i="6" s="1"/>
  <c r="AU81" i="6" s="1"/>
  <c r="AN75" i="6"/>
  <c r="AT75" i="6" s="1"/>
  <c r="AU75" i="6" s="1"/>
  <c r="AT43" i="6"/>
  <c r="AT46" i="6"/>
  <c r="AN51" i="6"/>
  <c r="AT51" i="6" s="1"/>
  <c r="AU51" i="6" s="1"/>
  <c r="AN54" i="6"/>
  <c r="AT54" i="6" s="1"/>
  <c r="AU54" i="6" s="1"/>
  <c r="AN70" i="6"/>
  <c r="AT70" i="6" s="1"/>
  <c r="AU70" i="6" s="1"/>
  <c r="AN64" i="6"/>
  <c r="AT64" i="6" s="1"/>
  <c r="AU64" i="6" s="1"/>
  <c r="AN65" i="6"/>
  <c r="AT65" i="6" s="1"/>
  <c r="AU65" i="6" s="1"/>
  <c r="AN71" i="6"/>
  <c r="AT71" i="6" s="1"/>
  <c r="AU71" i="6" s="1"/>
  <c r="AN73" i="6"/>
  <c r="AT73" i="6" s="1"/>
  <c r="AU73" i="6" s="1"/>
  <c r="AN67" i="6"/>
  <c r="AT67" i="6" s="1"/>
  <c r="AU67" i="6" s="1"/>
  <c r="AN118" i="6"/>
  <c r="AT118" i="6" s="1"/>
  <c r="AU118" i="6" s="1"/>
  <c r="AN112" i="6"/>
  <c r="AT112" i="6" s="1"/>
  <c r="AU112" i="6" s="1"/>
  <c r="AN56" i="6"/>
  <c r="AT56" i="6" s="1"/>
  <c r="AU56" i="6" s="1"/>
  <c r="AN50" i="6"/>
  <c r="AT50" i="6" s="1"/>
  <c r="AU50" i="6" s="1"/>
  <c r="AN58" i="6"/>
  <c r="AT58" i="6" s="1"/>
  <c r="AU58" i="6" s="1"/>
  <c r="AN121" i="6"/>
  <c r="AT121" i="6" s="1"/>
  <c r="AU121" i="6" s="1"/>
  <c r="AN115" i="6"/>
  <c r="AT115" i="6" s="1"/>
  <c r="AU115" i="6" s="1"/>
  <c r="AT44" i="6"/>
  <c r="AN47" i="6"/>
  <c r="AT47" i="6" s="1"/>
  <c r="AT49" i="6"/>
  <c r="AN57" i="6"/>
  <c r="AT57" i="6" s="1"/>
  <c r="AU57" i="6" s="1"/>
  <c r="AN52" i="6"/>
  <c r="AT52" i="6" s="1"/>
  <c r="AU52" i="6" s="1"/>
  <c r="AN72" i="6"/>
  <c r="AT72" i="6" s="1"/>
  <c r="AU72" i="6" s="1"/>
  <c r="AN66" i="6"/>
  <c r="AT66" i="6" s="1"/>
  <c r="AU66" i="6" s="1"/>
  <c r="AN101" i="6"/>
  <c r="AT101" i="6" s="1"/>
  <c r="AU101" i="6" s="1"/>
  <c r="AN107" i="6"/>
  <c r="AT107" i="6" s="1"/>
  <c r="AU107" i="6" s="1"/>
  <c r="AN113" i="6"/>
  <c r="AT113" i="6" s="1"/>
  <c r="AU113" i="6" s="1"/>
  <c r="AN119" i="6"/>
  <c r="AT119" i="6" s="1"/>
  <c r="AU119" i="6" s="1"/>
  <c r="AN124" i="6"/>
  <c r="AT124" i="6" s="1"/>
  <c r="AU124" i="6" s="1"/>
  <c r="AN130" i="6"/>
  <c r="AT130" i="6" s="1"/>
  <c r="AU130" i="6" s="1"/>
  <c r="AN55" i="6"/>
  <c r="AT55" i="6" s="1"/>
  <c r="AU55" i="6" s="1"/>
  <c r="AN69" i="6"/>
  <c r="AT69" i="6" s="1"/>
  <c r="AU69" i="6" s="1"/>
  <c r="AN63" i="6"/>
  <c r="AT63" i="6" s="1"/>
  <c r="AU63" i="6" s="1"/>
  <c r="AT76" i="6"/>
  <c r="AU76" i="6" s="1"/>
  <c r="AT83" i="6"/>
  <c r="AU83" i="6" s="1"/>
  <c r="AN87" i="6"/>
  <c r="AT87" i="6" s="1"/>
  <c r="AU87" i="6" s="1"/>
  <c r="AN94" i="6"/>
  <c r="AT94" i="6" s="1"/>
  <c r="AU94" i="6" s="1"/>
  <c r="AN88" i="6"/>
  <c r="AT88" i="6" s="1"/>
  <c r="AU88" i="6" s="1"/>
  <c r="AN89" i="6"/>
  <c r="AT89" i="6" s="1"/>
  <c r="AU89" i="6" s="1"/>
  <c r="AN95" i="6"/>
  <c r="AT95" i="6" s="1"/>
  <c r="AU95" i="6" s="1"/>
  <c r="AN96" i="6"/>
  <c r="AT96" i="6" s="1"/>
  <c r="AU96" i="6" s="1"/>
  <c r="AN106" i="6"/>
  <c r="AT106" i="6" s="1"/>
  <c r="AU106" i="6" s="1"/>
  <c r="AN100" i="6"/>
  <c r="AT100" i="6" s="1"/>
  <c r="AU100" i="6" s="1"/>
  <c r="AN114" i="6"/>
  <c r="AT114" i="6" s="1"/>
  <c r="AU114" i="6" s="1"/>
  <c r="AN120" i="6"/>
  <c r="AT120" i="6" s="1"/>
  <c r="AU120" i="6" s="1"/>
  <c r="AN132" i="6"/>
  <c r="AT132" i="6" s="1"/>
  <c r="AU132" i="6" s="1"/>
  <c r="AN126" i="6"/>
  <c r="AT126" i="6" s="1"/>
  <c r="AU126" i="6" s="1"/>
  <c r="AN199" i="6"/>
  <c r="AN208" i="6"/>
  <c r="AN200" i="6"/>
  <c r="AN209" i="6"/>
  <c r="AN62" i="6"/>
  <c r="AT62" i="6" s="1"/>
  <c r="AU62" i="6" s="1"/>
  <c r="AN68" i="6"/>
  <c r="AT68" i="6" s="1"/>
  <c r="AU68" i="6" s="1"/>
  <c r="AN80" i="6"/>
  <c r="AT80" i="6" s="1"/>
  <c r="AU80" i="6" s="1"/>
  <c r="AN82" i="6"/>
  <c r="AT82" i="6" s="1"/>
  <c r="AU82" i="6" s="1"/>
  <c r="AT92" i="6"/>
  <c r="AU92" i="6" s="1"/>
  <c r="AN98" i="6"/>
  <c r="AT98" i="6" s="1"/>
  <c r="AU98" i="6" s="1"/>
  <c r="AN104" i="6"/>
  <c r="AT104" i="6" s="1"/>
  <c r="AU104" i="6" s="1"/>
  <c r="AN116" i="6"/>
  <c r="AT116" i="6" s="1"/>
  <c r="AU116" i="6" s="1"/>
  <c r="AN140" i="6"/>
  <c r="AT140" i="6" s="1"/>
  <c r="AU140" i="6" s="1"/>
  <c r="AN134" i="6"/>
  <c r="AT134" i="6" s="1"/>
  <c r="AU134" i="6" s="1"/>
  <c r="AN174" i="6"/>
  <c r="AS174" i="6" s="1"/>
  <c r="AN180" i="6"/>
  <c r="AT180" i="6" s="1"/>
  <c r="AN61" i="6"/>
  <c r="AT61" i="6" s="1"/>
  <c r="AU61" i="6" s="1"/>
  <c r="AN74" i="6"/>
  <c r="AT74" i="6" s="1"/>
  <c r="AU74" i="6" s="1"/>
  <c r="AN77" i="6"/>
  <c r="AT77" i="6" s="1"/>
  <c r="AU77" i="6" s="1"/>
  <c r="AT84" i="6"/>
  <c r="AU84" i="6" s="1"/>
  <c r="AN97" i="6"/>
  <c r="AT97" i="6" s="1"/>
  <c r="AU97" i="6" s="1"/>
  <c r="AT91" i="6"/>
  <c r="AU91" i="6" s="1"/>
  <c r="AN105" i="6"/>
  <c r="AT105" i="6" s="1"/>
  <c r="AU105" i="6" s="1"/>
  <c r="AN99" i="6"/>
  <c r="AT99" i="6" s="1"/>
  <c r="AU99" i="6" s="1"/>
  <c r="AN108" i="6"/>
  <c r="AT108" i="6" s="1"/>
  <c r="AU108" i="6" s="1"/>
  <c r="AN128" i="6"/>
  <c r="AT128" i="6" s="1"/>
  <c r="AU128" i="6" s="1"/>
  <c r="AN122" i="6"/>
  <c r="AT122" i="6" s="1"/>
  <c r="AU122" i="6" s="1"/>
  <c r="AN78" i="6"/>
  <c r="AT78" i="6" s="1"/>
  <c r="AU78" i="6" s="1"/>
  <c r="AN86" i="6"/>
  <c r="AT86" i="6" s="1"/>
  <c r="AU86" i="6" s="1"/>
  <c r="AN102" i="6"/>
  <c r="AT102" i="6" s="1"/>
  <c r="AU102" i="6" s="1"/>
  <c r="AN110" i="6"/>
  <c r="AT110" i="6" s="1"/>
  <c r="AU110" i="6" s="1"/>
  <c r="AT123" i="6"/>
  <c r="AU123" i="6" s="1"/>
  <c r="AN129" i="6"/>
  <c r="AT129" i="6" s="1"/>
  <c r="AU129" i="6" s="1"/>
  <c r="AT127" i="6"/>
  <c r="AU127" i="6" s="1"/>
  <c r="AN133" i="6"/>
  <c r="AT133" i="6" s="1"/>
  <c r="AU133" i="6" s="1"/>
  <c r="AT131" i="6"/>
  <c r="AU131" i="6" s="1"/>
  <c r="AT135" i="6"/>
  <c r="AU135" i="6" s="1"/>
  <c r="AN141" i="6"/>
  <c r="AT141" i="6" s="1"/>
  <c r="AU141" i="6" s="1"/>
  <c r="AN143" i="6"/>
  <c r="AT143" i="6" s="1"/>
  <c r="AU143" i="6" s="1"/>
  <c r="AN137" i="6"/>
  <c r="AT137" i="6" s="1"/>
  <c r="AU137" i="6" s="1"/>
  <c r="AN144" i="6"/>
  <c r="AT144" i="6" s="1"/>
  <c r="AU144" i="6" s="1"/>
  <c r="AT138" i="6"/>
  <c r="AU138" i="6" s="1"/>
  <c r="AT183" i="6"/>
  <c r="AN196" i="6"/>
  <c r="AN190" i="6"/>
  <c r="AN210" i="6"/>
  <c r="AN201" i="6"/>
  <c r="AN145" i="6"/>
  <c r="AT145" i="6" s="1"/>
  <c r="AU145" i="6" s="1"/>
  <c r="AN139" i="6"/>
  <c r="AT139" i="6" s="1"/>
  <c r="AU139" i="6" s="1"/>
  <c r="AN175" i="6"/>
  <c r="AS175" i="6" s="1"/>
  <c r="AN181" i="6"/>
  <c r="AT181" i="6" s="1"/>
  <c r="AN206" i="6"/>
  <c r="AN197" i="6"/>
  <c r="AN214" i="6"/>
  <c r="AN205" i="6"/>
  <c r="AN85" i="6"/>
  <c r="AT85" i="6" s="1"/>
  <c r="AU85" i="6" s="1"/>
  <c r="AN93" i="6"/>
  <c r="AT93" i="6" s="1"/>
  <c r="AU93" i="6" s="1"/>
  <c r="AN109" i="6"/>
  <c r="AT109" i="6" s="1"/>
  <c r="AU109" i="6" s="1"/>
  <c r="AN117" i="6"/>
  <c r="AT117" i="6" s="1"/>
  <c r="AU117" i="6" s="1"/>
  <c r="AN142" i="6"/>
  <c r="AT142" i="6" s="1"/>
  <c r="AU142" i="6" s="1"/>
  <c r="AN136" i="6"/>
  <c r="AT136" i="6" s="1"/>
  <c r="AU136" i="6" s="1"/>
  <c r="AU179" i="6"/>
  <c r="AN182" i="6"/>
  <c r="AT182" i="6" s="1"/>
  <c r="AN176" i="6"/>
  <c r="AT176" i="6" s="1"/>
  <c r="AN184" i="6"/>
  <c r="AT184" i="6" s="1"/>
  <c r="AN178" i="6"/>
  <c r="AT178" i="6" s="1"/>
  <c r="AN191" i="6"/>
  <c r="AN185" i="6"/>
  <c r="AN203" i="6"/>
  <c r="AN212" i="6"/>
  <c r="AN204" i="6"/>
  <c r="AN213" i="6"/>
  <c r="AN189" i="6"/>
  <c r="AS182" i="6"/>
  <c r="AS176" i="6"/>
  <c r="AU173" i="6"/>
  <c r="AN207" i="6"/>
  <c r="AN198" i="6"/>
  <c r="AN211" i="6"/>
  <c r="AN202" i="6"/>
  <c r="AN177" i="6"/>
  <c r="AT177" i="6" s="1"/>
  <c r="AN186" i="6"/>
  <c r="AN194" i="6"/>
  <c r="AS42" i="6" l="1"/>
  <c r="AU42" i="6" s="1"/>
  <c r="AQ60" i="6"/>
  <c r="AQ81" i="6"/>
  <c r="AQ63" i="6"/>
  <c r="AQ117" i="6"/>
  <c r="AQ132" i="6"/>
  <c r="AQ111" i="6"/>
  <c r="AQ90" i="6"/>
  <c r="AQ138" i="6"/>
  <c r="AQ75" i="6"/>
  <c r="AQ99" i="6"/>
  <c r="AQ84" i="6"/>
  <c r="AQ123" i="6"/>
  <c r="AQ72" i="6"/>
  <c r="AQ120" i="6"/>
  <c r="AQ102" i="6"/>
  <c r="AQ144" i="6"/>
  <c r="AU176" i="6"/>
  <c r="AQ54" i="6"/>
  <c r="AQ57" i="6"/>
  <c r="AQ93" i="6"/>
  <c r="AQ105" i="6"/>
  <c r="AQ96" i="6"/>
  <c r="AQ78" i="6"/>
  <c r="AQ126" i="6"/>
  <c r="AS19" i="6"/>
  <c r="AU19" i="6" s="1"/>
  <c r="AU182" i="6"/>
  <c r="AT175" i="6"/>
  <c r="AU175" i="6" s="1"/>
  <c r="AU16" i="6"/>
  <c r="AT36" i="6"/>
  <c r="AT40" i="6"/>
  <c r="AQ142" i="6"/>
  <c r="AQ133" i="6"/>
  <c r="AQ145" i="6"/>
  <c r="AQ130" i="6"/>
  <c r="AQ118" i="6"/>
  <c r="AQ106" i="6"/>
  <c r="AQ94" i="6"/>
  <c r="AQ82" i="6"/>
  <c r="AQ70" i="6"/>
  <c r="AQ112" i="6"/>
  <c r="AQ103" i="6"/>
  <c r="AQ88" i="6"/>
  <c r="AQ79" i="6"/>
  <c r="AQ136" i="6"/>
  <c r="AQ124" i="6"/>
  <c r="AQ121" i="6"/>
  <c r="AQ97" i="6"/>
  <c r="AQ127" i="6"/>
  <c r="AQ109" i="6"/>
  <c r="AQ85" i="6"/>
  <c r="AQ61" i="6"/>
  <c r="AQ55" i="6"/>
  <c r="AQ139" i="6"/>
  <c r="AQ100" i="6"/>
  <c r="AQ91" i="6"/>
  <c r="AQ115" i="6"/>
  <c r="AQ76" i="6"/>
  <c r="AQ67" i="6"/>
  <c r="AQ64" i="6"/>
  <c r="AQ52" i="6"/>
  <c r="AQ73" i="6"/>
  <c r="AQ58" i="6"/>
  <c r="AS183" i="6"/>
  <c r="AU183" i="6" s="1"/>
  <c r="AS177" i="6"/>
  <c r="AU177" i="6" s="1"/>
  <c r="AS180" i="6"/>
  <c r="AU180" i="6" s="1"/>
  <c r="AT174" i="6"/>
  <c r="AU174" i="6" s="1"/>
  <c r="AS178" i="6"/>
  <c r="AU178" i="6" s="1"/>
  <c r="AS184" i="6"/>
  <c r="AU184" i="6" s="1"/>
  <c r="AS181" i="6"/>
  <c r="AU181" i="6" s="1"/>
  <c r="AT37" i="6"/>
  <c r="AT30" i="6"/>
  <c r="AR142" i="6"/>
  <c r="AR145" i="6"/>
  <c r="AR136" i="6"/>
  <c r="AR124" i="6"/>
  <c r="AR139" i="6"/>
  <c r="AR133" i="6"/>
  <c r="AR121" i="6"/>
  <c r="AR109" i="6"/>
  <c r="AR97" i="6"/>
  <c r="AR85" i="6"/>
  <c r="AR73" i="6"/>
  <c r="AR61" i="6"/>
  <c r="AR118" i="6"/>
  <c r="AR94" i="6"/>
  <c r="AR70" i="6"/>
  <c r="AR115" i="6"/>
  <c r="AR100" i="6"/>
  <c r="AR112" i="6"/>
  <c r="AR103" i="6"/>
  <c r="AR88" i="6"/>
  <c r="AR79" i="6"/>
  <c r="AR64" i="6"/>
  <c r="AR58" i="6"/>
  <c r="AR55" i="6"/>
  <c r="AR67" i="6"/>
  <c r="AR130" i="6"/>
  <c r="AR106" i="6"/>
  <c r="AR91" i="6"/>
  <c r="AR82" i="6"/>
  <c r="AR52" i="6"/>
  <c r="AR127" i="6"/>
  <c r="AR76" i="6"/>
  <c r="AT7" i="6"/>
  <c r="AT41" i="6"/>
  <c r="AT28" i="6"/>
  <c r="AT5" i="6"/>
  <c r="AT9" i="6"/>
  <c r="AR13" i="6" l="1"/>
  <c r="AR42" i="6" s="1"/>
  <c r="AR19" i="6"/>
  <c r="AR48" i="6" s="1"/>
  <c r="AR16" i="6"/>
  <c r="AR45" i="6" s="1"/>
  <c r="AS45" i="6"/>
  <c r="AU45" i="6" s="1"/>
  <c r="AS18" i="6"/>
  <c r="AS15" i="6"/>
  <c r="AS12" i="6"/>
  <c r="AQ19" i="6"/>
  <c r="AQ48" i="6" s="1"/>
  <c r="AQ16" i="6"/>
  <c r="AQ45" i="6" s="1"/>
  <c r="AQ13" i="6"/>
  <c r="AQ42" i="6" s="1"/>
  <c r="AS48" i="6" l="1"/>
  <c r="AU48" i="6" s="1"/>
  <c r="AR221" i="6"/>
  <c r="AR18" i="6"/>
  <c r="AR15" i="6"/>
  <c r="AR12" i="6"/>
  <c r="AR41" i="6" s="1"/>
  <c r="AS24" i="6"/>
  <c r="AU24" i="6" s="1"/>
  <c r="AS38" i="6"/>
  <c r="AU38" i="6" s="1"/>
  <c r="AS9" i="6"/>
  <c r="AU9" i="6" s="1"/>
  <c r="AS22" i="6"/>
  <c r="AU22" i="6" s="1"/>
  <c r="AR215" i="6"/>
  <c r="AR219" i="6"/>
  <c r="AU18" i="6"/>
  <c r="AS27" i="6"/>
  <c r="AU27" i="6" s="1"/>
  <c r="AS10" i="6"/>
  <c r="AU10" i="6" s="1"/>
  <c r="AS39" i="6"/>
  <c r="AU39" i="6" s="1"/>
  <c r="AR217" i="6"/>
  <c r="AQ15" i="6"/>
  <c r="AQ44" i="6" s="1"/>
  <c r="AQ12" i="6"/>
  <c r="AQ41" i="6" s="1"/>
  <c r="AQ18" i="6"/>
  <c r="AQ47" i="6" s="1"/>
  <c r="AQ17" i="6"/>
  <c r="AQ46" i="6" s="1"/>
  <c r="AQ14" i="6"/>
  <c r="AQ43" i="6" s="1"/>
  <c r="AQ20" i="6"/>
  <c r="AQ49" i="6" s="1"/>
  <c r="AR222" i="6"/>
  <c r="AU12" i="6"/>
  <c r="AS33" i="6"/>
  <c r="AU33" i="6" s="1"/>
  <c r="AS6" i="6"/>
  <c r="AU6" i="6" s="1"/>
  <c r="AS21" i="6"/>
  <c r="AU21" i="6" s="1"/>
  <c r="AS25" i="6"/>
  <c r="AU25" i="6" s="1"/>
  <c r="AS7" i="6"/>
  <c r="AU7" i="6" s="1"/>
  <c r="AS34" i="6"/>
  <c r="AU34" i="6" s="1"/>
  <c r="AS36" i="6"/>
  <c r="AU36" i="6" s="1"/>
  <c r="AS31" i="6"/>
  <c r="AU31" i="6" s="1"/>
  <c r="AS4" i="6"/>
  <c r="AU4" i="6" s="1"/>
  <c r="AS20" i="6"/>
  <c r="AS17" i="6"/>
  <c r="AS14" i="6"/>
  <c r="AR14" i="6"/>
  <c r="AR43" i="6" s="1"/>
  <c r="AR218" i="6"/>
  <c r="AR216" i="6"/>
  <c r="AU15" i="6"/>
  <c r="AS3" i="6"/>
  <c r="AU3" i="6" s="1"/>
  <c r="AS30" i="6"/>
  <c r="AU30" i="6" s="1"/>
  <c r="AS1" i="6"/>
  <c r="AU1" i="6" s="1"/>
  <c r="AS28" i="6"/>
  <c r="AU28" i="6" s="1"/>
  <c r="AS40" i="6" l="1"/>
  <c r="AU40" i="6" s="1"/>
  <c r="AS11" i="6"/>
  <c r="AU11" i="6" s="1"/>
  <c r="AQ216" i="6"/>
  <c r="AS26" i="6"/>
  <c r="AU26" i="6" s="1"/>
  <c r="AR220" i="6"/>
  <c r="AU14" i="6"/>
  <c r="AS5" i="6"/>
  <c r="AU5" i="6" s="1"/>
  <c r="AS32" i="6"/>
  <c r="AU32" i="6" s="1"/>
  <c r="AU17" i="6"/>
  <c r="AQ222" i="6"/>
  <c r="AS47" i="6"/>
  <c r="AU47" i="6" s="1"/>
  <c r="AQ218" i="6"/>
  <c r="AS23" i="6"/>
  <c r="AU23" i="6" s="1"/>
  <c r="AS44" i="6"/>
  <c r="AU44" i="6" s="1"/>
  <c r="AS41" i="6"/>
  <c r="AU41" i="6" s="1"/>
  <c r="AS2" i="6"/>
  <c r="AU2" i="6" s="1"/>
  <c r="AS29" i="6"/>
  <c r="AU29" i="6" s="1"/>
  <c r="AQ215" i="6"/>
  <c r="AR47" i="6"/>
  <c r="AR20" i="6"/>
  <c r="AR49" i="6" s="1"/>
  <c r="AU20" i="6"/>
  <c r="AR44" i="6"/>
  <c r="AR17" i="6"/>
  <c r="AR46" i="6" s="1"/>
  <c r="AS35" i="6"/>
  <c r="AU35" i="6" s="1"/>
  <c r="AS37" i="6"/>
  <c r="AU37" i="6" s="1"/>
  <c r="AS8" i="6"/>
  <c r="AU8" i="6" s="1"/>
  <c r="AQ219" i="6"/>
  <c r="AQ221" i="6"/>
  <c r="AR223" i="6"/>
  <c r="AR198" i="6" l="1"/>
  <c r="AR22" i="6"/>
  <c r="AQ220" i="6"/>
  <c r="AQ201" i="6"/>
  <c r="AQ25" i="6"/>
  <c r="AR210" i="6"/>
  <c r="AR36" i="6"/>
  <c r="AR7" i="6"/>
  <c r="AR34" i="6"/>
  <c r="AR213" i="6"/>
  <c r="AR39" i="6"/>
  <c r="AR10" i="6"/>
  <c r="AQ223" i="6"/>
  <c r="AQ198" i="6"/>
  <c r="AQ22" i="6"/>
  <c r="AR197" i="6"/>
  <c r="AR21" i="6"/>
  <c r="AR203" i="6"/>
  <c r="AR27" i="6"/>
  <c r="AQ203" i="6"/>
  <c r="AQ27" i="6"/>
  <c r="AQ210" i="6"/>
  <c r="AQ36" i="6"/>
  <c r="AQ7" i="6"/>
  <c r="AQ34" i="6"/>
  <c r="AS46" i="6"/>
  <c r="AU46" i="6" s="1"/>
  <c r="AR200" i="6"/>
  <c r="AR24" i="6"/>
  <c r="AQ200" i="6"/>
  <c r="AQ24" i="6"/>
  <c r="AR201" i="6"/>
  <c r="AR25" i="6"/>
  <c r="AS49" i="6"/>
  <c r="AU49" i="6" s="1"/>
  <c r="AQ217" i="6"/>
  <c r="AQ207" i="6"/>
  <c r="AQ31" i="6"/>
  <c r="AQ4" i="6"/>
  <c r="AQ204" i="6"/>
  <c r="AQ28" i="6"/>
  <c r="AQ1" i="6"/>
  <c r="AR206" i="6"/>
  <c r="AR3" i="6"/>
  <c r="AR30" i="6"/>
  <c r="AS43" i="6"/>
  <c r="AU43" i="6" s="1"/>
  <c r="AQ197" i="6"/>
  <c r="AQ21" i="6"/>
  <c r="AQ206" i="6"/>
  <c r="AQ3" i="6"/>
  <c r="AQ30" i="6"/>
  <c r="AR207" i="6"/>
  <c r="AR31" i="6"/>
  <c r="AR4" i="6"/>
  <c r="AR204" i="6"/>
  <c r="AR1" i="6"/>
  <c r="AR28" i="6"/>
  <c r="AQ213" i="6"/>
  <c r="AQ10" i="6"/>
  <c r="AQ39" i="6"/>
  <c r="AR212" i="6"/>
  <c r="AR38" i="6"/>
  <c r="AR9" i="6"/>
  <c r="AR209" i="6"/>
  <c r="AR33" i="6"/>
  <c r="AR6" i="6"/>
  <c r="AQ212" i="6"/>
  <c r="AQ38" i="6"/>
  <c r="AQ9" i="6"/>
  <c r="AQ209" i="6"/>
  <c r="AQ33" i="6"/>
  <c r="AQ6" i="6"/>
  <c r="AQ205" i="6" l="1"/>
  <c r="AQ29" i="6"/>
  <c r="AQ2" i="6"/>
  <c r="AR211" i="6"/>
  <c r="AR37" i="6"/>
  <c r="AR35" i="6"/>
  <c r="AR8" i="6"/>
  <c r="AR208" i="6"/>
  <c r="AR5" i="6"/>
  <c r="AR32" i="6"/>
  <c r="AQ199" i="6"/>
  <c r="AQ23" i="6"/>
  <c r="AQ211" i="6"/>
  <c r="AQ35" i="6"/>
  <c r="AQ37" i="6"/>
  <c r="AQ8" i="6"/>
  <c r="AR214" i="6"/>
  <c r="AR40" i="6"/>
  <c r="AR11" i="6"/>
  <c r="AQ214" i="6"/>
  <c r="AQ40" i="6"/>
  <c r="AQ11" i="6"/>
  <c r="AR199" i="6"/>
  <c r="AR23" i="6"/>
  <c r="AQ202" i="6"/>
  <c r="AQ26" i="6"/>
  <c r="AR205" i="6"/>
  <c r="AR29" i="6"/>
  <c r="AR2" i="6"/>
  <c r="AR202" i="6"/>
  <c r="AR26" i="6"/>
  <c r="AQ208" i="6"/>
  <c r="AQ32" i="6"/>
  <c r="AQ5" i="6"/>
</calcChain>
</file>

<file path=xl/sharedStrings.xml><?xml version="1.0" encoding="utf-8"?>
<sst xmlns="http://schemas.openxmlformats.org/spreadsheetml/2006/main" count="2233" uniqueCount="650">
  <si>
    <t>Measure</t>
  </si>
  <si>
    <t>End-Use</t>
  </si>
  <si>
    <t>Description</t>
  </si>
  <si>
    <t>Baseline</t>
  </si>
  <si>
    <t>Energy Star Clothes Dryer</t>
  </si>
  <si>
    <t>Appliances</t>
  </si>
  <si>
    <t>One Electric Resistance Clothes Dryer meeting current ENERGY STAR® Standards</t>
  </si>
  <si>
    <t>One Clothes Dryer meeting Federal Standard</t>
  </si>
  <si>
    <t>Energy Star Clothes Washer</t>
  </si>
  <si>
    <t>One Clothes Washer meeting current ENERGY STAR® Standards</t>
  </si>
  <si>
    <t>One Clothes Washer meeting Federal Standard</t>
  </si>
  <si>
    <t>Energy Star Dishwasher</t>
  </si>
  <si>
    <t>One Dishwasher meeting current ENERGY STAR® Requirements</t>
  </si>
  <si>
    <t>One Dishwasher meeting Federal Standard</t>
  </si>
  <si>
    <t>Energy Star Freezer</t>
  </si>
  <si>
    <t>One Freezer meeting current ENERGY STAR® Standards</t>
  </si>
  <si>
    <t>One Freezer meeting Federal Standard</t>
  </si>
  <si>
    <t>Energy Star Refrigerator</t>
  </si>
  <si>
    <t>One Refrigerator meeting current ENERGY STAR® Standards</t>
  </si>
  <si>
    <t>One Refrigerator meeting Federal Standard</t>
  </si>
  <si>
    <t>Heat Pump Clothes Dryer*</t>
  </si>
  <si>
    <t>One Heat Pump Clothes Dryer</t>
  </si>
  <si>
    <t>Removal of 2nd Refrigerator-Freezer</t>
  </si>
  <si>
    <t>No Refrigerator</t>
  </si>
  <si>
    <t>Current Market Average Refrigerator</t>
  </si>
  <si>
    <t>High Efficiency Convection Oven*</t>
  </si>
  <si>
    <t>Cooking</t>
  </si>
  <si>
    <t>One Full-Size Convection Oven meeting current ENERGY STAR® Standards</t>
  </si>
  <si>
    <t>One Standard Economy-Grade Full-Size Oven</t>
  </si>
  <si>
    <t>High Efficiency Induction Cooktop*</t>
  </si>
  <si>
    <t>One residential induction cooktop</t>
  </si>
  <si>
    <t>One standard residential electric cooktop</t>
  </si>
  <si>
    <t>Drain Water Heat Recovery*</t>
  </si>
  <si>
    <t>Domestic Hot Water</t>
  </si>
  <si>
    <t>Hot Water Loop with 50 Gallon Electric Resistance Heater and Drain Water Heat Exchanger</t>
  </si>
  <si>
    <t>Standard Hot Water Loop with 50 Gallon Electric Resistance Heater, No Drain Water Heat Recovery</t>
  </si>
  <si>
    <t>Faucet Aerator</t>
  </si>
  <si>
    <t>Low-flow lavatory faucet aerator, flow rate: 1.0 gpm</t>
  </si>
  <si>
    <t>Federal lavatory flow rate standard, 1994, flow rate: 2.2 gpm</t>
  </si>
  <si>
    <t>Heat Pump Water Heater</t>
  </si>
  <si>
    <t>Heat Pump Water Heater (EF=2.50)</t>
  </si>
  <si>
    <t>Code-Compliant 50 Gallon Electric Resistance Water Heater</t>
  </si>
  <si>
    <t>Heat Trap</t>
  </si>
  <si>
    <t>Existing Water Heater without heat trap</t>
  </si>
  <si>
    <t>Hot Water Pipe Insulation</t>
  </si>
  <si>
    <t>1' of Insulated Pipe in Unconditioned Spaces, Insulation of R-5</t>
  </si>
  <si>
    <t>1' of Pipe in Unconditioned Spaces with Code Minimum of 1"of Insulation</t>
  </si>
  <si>
    <t>Instantaneous Hot Water System*</t>
  </si>
  <si>
    <t>Instantaneous Hot Water System</t>
  </si>
  <si>
    <t>Standard Efficiency Storage Tank Water Heater</t>
  </si>
  <si>
    <t>Low Flow Showerhead</t>
  </si>
  <si>
    <t>Low-Flow Handheld Showerhead, Flow Rate: 1.50 gpm</t>
  </si>
  <si>
    <t>Standard Handheld Showerhead, Flow Rate: 2.50 gpm</t>
  </si>
  <si>
    <t>Solar Water Heater</t>
  </si>
  <si>
    <t>Solar Powered 50 Gallon Electric Resistance Water Heater (EF = 1.84)</t>
  </si>
  <si>
    <t>Thermostatic Shower Restriction Valve*</t>
  </si>
  <si>
    <t>Hot Water Loop with 50 Gallon Electric Resistance Heater and Pressure Balance Shower Valves</t>
  </si>
  <si>
    <t>Standard Hot Water Loop with 50 Gallon Electric Resistance Heater and Standard Shower Valves</t>
  </si>
  <si>
    <t>Water Heater Blanket</t>
  </si>
  <si>
    <t>50 Gallon Electric Resistance Water Heater with Insulated Tank Wrap (R-11)</t>
  </si>
  <si>
    <t>Market Average 50 Gallon Electric Resistance Water Heater, No Tank Wrap</t>
  </si>
  <si>
    <t>Water Heater Thermostat Setback</t>
  </si>
  <si>
    <t>50 Gallon Electric Resistance Water Heater with Temperature Set-point of 125°F</t>
  </si>
  <si>
    <t>Market Average 50 Gallon Electric Resistance Water Heater, Temp. Set-point = 130°F</t>
  </si>
  <si>
    <t>Water Heater Timeclock</t>
  </si>
  <si>
    <t>Existing Water Heater without time clock</t>
  </si>
  <si>
    <t>Energy Star Air Purifier*</t>
  </si>
  <si>
    <t>Electronics</t>
  </si>
  <si>
    <t>One 120 CFM Air Purifier meeting current ENERGY STAR®  Standards</t>
  </si>
  <si>
    <t>One Standard Air Purifier</t>
  </si>
  <si>
    <t>Energy Star Audio-Video Equipment</t>
  </si>
  <si>
    <t>One DVD/Blu-Ray Player meeting current ENERGY STAR® Standards</t>
  </si>
  <si>
    <t>One Market Average DVD/Blu-Ray Player</t>
  </si>
  <si>
    <t>Energy Star Imaging Equipment*</t>
  </si>
  <si>
    <t>One imaging device meeting current ENERGY STAR® Standards</t>
  </si>
  <si>
    <t>One non-ENERGY STAR® imaging device</t>
  </si>
  <si>
    <t>Energy Star Personal Computer</t>
  </si>
  <si>
    <t>One Personal Computer (desktop or laptop) meeting current ENERGY STAR® Standards</t>
  </si>
  <si>
    <t>One non-ENERGY STAR® Personal Computer</t>
  </si>
  <si>
    <t>Energy Star TV</t>
  </si>
  <si>
    <t>One Television meeting current ENERGY STAR® Standards</t>
  </si>
  <si>
    <t>One non-ENERGY STAR® Television</t>
  </si>
  <si>
    <t>Smart Power Strip</t>
  </si>
  <si>
    <t>Smart plug strips for entertainment centers and home office</t>
  </si>
  <si>
    <t>Standard entertainment center or home office usage, no smart strip controls</t>
  </si>
  <si>
    <t>CFL - 15W Flood</t>
  </si>
  <si>
    <t>Lighting</t>
  </si>
  <si>
    <t>CFL (assume 15W) replacing EISA-2020 compliant baseline lamp (65w flood)</t>
  </si>
  <si>
    <t>EISA-2020 compliant baseline lamp (65W flood)</t>
  </si>
  <si>
    <t>CFL - 15W Flood (Exterior)</t>
  </si>
  <si>
    <t>CFL-13W</t>
  </si>
  <si>
    <t>CFL (assume 13W) replacing EISA-2020 compliant baseline lamp (60w equivalent)</t>
  </si>
  <si>
    <t>EISA-2020 compliant baseline lamp (60W equivalent)</t>
  </si>
  <si>
    <t>CFL-23W</t>
  </si>
  <si>
    <t>CFL (assume 23W) replacing EISA-2020 compliant baseline lamp (100w equivalent)</t>
  </si>
  <si>
    <t>EISA-2020 compliant baseline lamp (100W equivalent)</t>
  </si>
  <si>
    <t>Exterior Lighting Controls*</t>
  </si>
  <si>
    <t>Timer on Outdoor Lighting, Controlling 120 Watts</t>
  </si>
  <si>
    <t>120 Watts of Lighting, Manually Controlled</t>
  </si>
  <si>
    <t>Interior Lighting Controls*</t>
  </si>
  <si>
    <t>Switch Mounted Occupancy Sensor, 120 Watts Controlled</t>
  </si>
  <si>
    <t>LED - 14W</t>
  </si>
  <si>
    <t>LED (assume 14W) replacing EISA-2020 compliant baseline lamp (100w equivalent)</t>
  </si>
  <si>
    <t>LED - 9W</t>
  </si>
  <si>
    <t>LED (assume 9W) replacing EISA-2020 compliant baseline lamp (60w equivalent)</t>
  </si>
  <si>
    <t>LED - 9W Flood</t>
  </si>
  <si>
    <t>LED (assume 9W) replacing EISA-2020 compliant baseline lamp (65w flood)</t>
  </si>
  <si>
    <t>EISA Compliant Halogen Lamp</t>
  </si>
  <si>
    <t>LED - 9W Flood (Exterior)</t>
  </si>
  <si>
    <t>LED Specialty Lamps-5W Chandelier*</t>
  </si>
  <si>
    <t>5 W Chandelier LED</t>
  </si>
  <si>
    <t>Standard incandescent chandelier lamp</t>
  </si>
  <si>
    <t>Linear LED*</t>
  </si>
  <si>
    <t>Linear LED Lamps in Linear Fluorescent Fixture</t>
  </si>
  <si>
    <t>Standard (32w) T8 lamps in Linear Fluorescent Fixture</t>
  </si>
  <si>
    <t>Low Wattage T8 Fixture</t>
  </si>
  <si>
    <t>Low Wattage (28w) T8 Lamps in Linear Fluorescent Fixture</t>
  </si>
  <si>
    <t>Energy Star Bathroom Ventilating Fan*</t>
  </si>
  <si>
    <t>Miscellaneous</t>
  </si>
  <si>
    <t>Bathroom Exhaust Fan meeting current ENERGY STAR Standards</t>
  </si>
  <si>
    <t>Bathroom Exhaust Fan meeting Federal Standard</t>
  </si>
  <si>
    <t>Energy Star Ceiling Fan*</t>
  </si>
  <si>
    <t>60" Ceiling Fan Meeting current ENERGY STAR Standards</t>
  </si>
  <si>
    <t>Standard, non-ENERGYSTAR Ceiling Fan</t>
  </si>
  <si>
    <t>Energy Star Dehumidifier*</t>
  </si>
  <si>
    <t>One Dehumidifier meeting current ENERGY STAR Standards</t>
  </si>
  <si>
    <t>One Dehumidifier meeting Federal Standard</t>
  </si>
  <si>
    <t>Heat Pump Pool Heater*</t>
  </si>
  <si>
    <t>Heat Pump Swimming Pool Heater</t>
  </si>
  <si>
    <t>Electric Resistance Swimming Pool Heater</t>
  </si>
  <si>
    <t>Solar Pool Heater*</t>
  </si>
  <si>
    <t>Solar Swimming Pool Heater</t>
  </si>
  <si>
    <t>Solar Powered Pool Pumps</t>
  </si>
  <si>
    <t>Solar Powered Pool Pump</t>
  </si>
  <si>
    <t>Single Speed Pool Pump Motor</t>
  </si>
  <si>
    <t>Two Speed Pool Pump</t>
  </si>
  <si>
    <t>Dual Speed Pool Pump Motor</t>
  </si>
  <si>
    <t>Variable Speed Pool Pump</t>
  </si>
  <si>
    <t>Variable Speed Pool Pump Motor</t>
  </si>
  <si>
    <t>15 SEER Central AC</t>
  </si>
  <si>
    <t>Space Cooling</t>
  </si>
  <si>
    <t>Code-Compliant Central AC, 14 SEER</t>
  </si>
  <si>
    <t>16 SEER Central AC</t>
  </si>
  <si>
    <t>17 SEER Central AC</t>
  </si>
  <si>
    <t>18 SEER Central AC</t>
  </si>
  <si>
    <t>21 SEER Central AC</t>
  </si>
  <si>
    <t>Central AC Tune Up</t>
  </si>
  <si>
    <t>System tune-up, including coil cleaning, refrigerant charging, and other diagnostics</t>
  </si>
  <si>
    <t>Existing Typical Central AC without Regular Maintenance/tune-up</t>
  </si>
  <si>
    <t>Energy Star Room AC</t>
  </si>
  <si>
    <t>Room AC meeting current ENERGY STAR standards</t>
  </si>
  <si>
    <t>Code-Compliant Room AC</t>
  </si>
  <si>
    <t>Solar Attic Fan*</t>
  </si>
  <si>
    <t>Standard Central Air Conditioning with Solar Attic Fan</t>
  </si>
  <si>
    <t>Standard Central Air Conditioning, No Solar Attic Fan</t>
  </si>
  <si>
    <t>14 SEER ASHP from base electric resistance heating</t>
  </si>
  <si>
    <t>Space Cooling, Space Heating</t>
  </si>
  <si>
    <t>14 SEER Air Source Heat Pump</t>
  </si>
  <si>
    <t>Base AC, 14 SEER, Electric resistance heating, 3.41 HSPF</t>
  </si>
  <si>
    <t>15 SEER Air Source Heat Pump</t>
  </si>
  <si>
    <t>Code-Compliant ASHP, 14 SEER, 8.2 HSPF</t>
  </si>
  <si>
    <t>16 SEER Air Source Heat Pump</t>
  </si>
  <si>
    <t>17 SEER Air Source Heat Pump</t>
  </si>
  <si>
    <t>18 SEER Air Source Heat Pump</t>
  </si>
  <si>
    <t>21 SEER Air Source Heat Pump</t>
  </si>
  <si>
    <t>21 SEER ASHP from base electric resistance heating</t>
  </si>
  <si>
    <t>Air Sealing-Infiltration Control</t>
  </si>
  <si>
    <t>Standard Heating and Cooling System with Improved Infiltration Control</t>
  </si>
  <si>
    <t>Standard Heating and Cooling System with Standard Infiltration Control</t>
  </si>
  <si>
    <t>Ceiling Insulation(R12 to R38)</t>
  </si>
  <si>
    <t>Blown-in insulation in ceiling cavity/attic, older (pre-1982) homes</t>
  </si>
  <si>
    <t>Existing ceiling insulation based on building code at time of construction</t>
  </si>
  <si>
    <t>Ceiling Insulation(R19 to R38)</t>
  </si>
  <si>
    <t>Blown-in insulation in ceiling cavity/attic, existing (1982-1985) homes</t>
  </si>
  <si>
    <t>Ceiling Insulation(R2 to R38)</t>
  </si>
  <si>
    <t>Ceiling Insulation(R30 to R38)</t>
  </si>
  <si>
    <t>Blown-in insulation in ceiling cavity/attic, existing (1986-2016) homes</t>
  </si>
  <si>
    <t>Duct Insulation</t>
  </si>
  <si>
    <t>Standard Electric Heating and Central AC with Insulated Ductwork</t>
  </si>
  <si>
    <t>Standard Electric Heating and Central AC with Uninsulated Ductwork</t>
  </si>
  <si>
    <t>Duct Repair</t>
  </si>
  <si>
    <t>Duct Repair to eliminate/minimize leaks, includes testing and sealing</t>
  </si>
  <si>
    <t>Standard Electric Heating and Central AC with typical duct leakage</t>
  </si>
  <si>
    <t>Energy Star Certified Roof Products</t>
  </si>
  <si>
    <t>Standard Black Roof</t>
  </si>
  <si>
    <t>Energy Star Door*</t>
  </si>
  <si>
    <t>21ft2 of Opaque Door meeting current Energy Star Requirements</t>
  </si>
  <si>
    <t>21ft2 of Opaque Door meeting current FL Code Requirements</t>
  </si>
  <si>
    <t>Energy Star Windows</t>
  </si>
  <si>
    <t>100ft2 of Window meeting current Energy Star Version Requirements</t>
  </si>
  <si>
    <t>100ft2 of Window current FL energy code requirements</t>
  </si>
  <si>
    <t>Floor Insulation*</t>
  </si>
  <si>
    <t>Increased Floor Insulation (R-13)</t>
  </si>
  <si>
    <t>Standard Electric Heating and Central AC with Uninsulated Floor</t>
  </si>
  <si>
    <t>Green Roof*</t>
  </si>
  <si>
    <t>Vegetated Roof Surface on top of Standard Roof</t>
  </si>
  <si>
    <t>Ground Source Heat Pump*</t>
  </si>
  <si>
    <t>Ground Source Heat Pump</t>
  </si>
  <si>
    <t>Heat Pump Tune Up</t>
  </si>
  <si>
    <t>Standard Heating and Cooling System without Regular Maintenance/tune-up</t>
  </si>
  <si>
    <t>Home Energy Management System*</t>
  </si>
  <si>
    <t>Typical HVAC by Building Type Controlled by Home Energy Management System (smart hub and hub-connected thermostat)</t>
  </si>
  <si>
    <t>Typical HVAC by Building Type, Manually Controlled</t>
  </si>
  <si>
    <t>Programmable Thermostat</t>
  </si>
  <si>
    <t>Pre-set programmable thermostat that replaces manual thermostat</t>
  </si>
  <si>
    <t>Standard Heating and Cooling System with Manual Thermostat</t>
  </si>
  <si>
    <t>Radiant Barrier</t>
  </si>
  <si>
    <t xml:space="preserve">Radiant Barrier </t>
  </si>
  <si>
    <t>No radiant barrier</t>
  </si>
  <si>
    <t>Sealed crawlspace*</t>
  </si>
  <si>
    <t>Encapsulated and semi-conditioned crawlspace</t>
  </si>
  <si>
    <t>Naturally vented, unconditioned crawlspace</t>
  </si>
  <si>
    <t>Smart Thermostat*</t>
  </si>
  <si>
    <t>Thermostats that include "smart" features such as occupancy sensors, geo-fencing, multi-zone sensors</t>
  </si>
  <si>
    <t>Spray Foam Insulation(Base R12)</t>
  </si>
  <si>
    <t>Open cell spray foam along roofline in older (pre-1982) homes</t>
  </si>
  <si>
    <t>Spray Foam Insulation(Base R19)</t>
  </si>
  <si>
    <t>Open cell spray foam along roofline in existing (1982-1985) homes</t>
  </si>
  <si>
    <t>Spray Foam Insulation(Base R2)</t>
  </si>
  <si>
    <t>Spray Foam Insulation(Base R30)</t>
  </si>
  <si>
    <t>Open cell spray foam along roofline in existing (1986-2016) homes</t>
  </si>
  <si>
    <t>Storm Door*</t>
  </si>
  <si>
    <t>21ft2 of Opaque Door meeting current Energy Star Version Requirements</t>
  </si>
  <si>
    <t>Variable Refrigerant Flow (VRF) HVAC Systems*</t>
  </si>
  <si>
    <t>Variable Refrigerant Flow (VRF) HVAC Systems</t>
  </si>
  <si>
    <t>Wall Insulation</t>
  </si>
  <si>
    <t>Increased Exterior Above-Grade Wall Insulation (R-13)</t>
  </si>
  <si>
    <t>Market Average Existing Exterior Above-Grade Wall Insulation</t>
  </si>
  <si>
    <t>Window Sun Protection</t>
  </si>
  <si>
    <t>Window Film Applied to Standard Window</t>
  </si>
  <si>
    <t>Standard Window with below Code Required Minimum SHGC</t>
  </si>
  <si>
    <t>HVAC ECM Motor</t>
  </si>
  <si>
    <t>Space Heating</t>
  </si>
  <si>
    <t>Variable Speed Electronically Commutated Motor for an Electric Furnace</t>
  </si>
  <si>
    <t>Permanent Split Capacitor Motor for Electric Furnace</t>
  </si>
  <si>
    <t>Efficient Exhaust Hood</t>
  </si>
  <si>
    <t>Kitchen ventilation with automatically adjusting fan controls</t>
  </si>
  <si>
    <t>Kitchen ventilation with constant speed ventilation motor</t>
  </si>
  <si>
    <t>Energy Star Commercial Oven</t>
  </si>
  <si>
    <t>One 12-Pan Combination Oven meeting current ENERGY STAR® Standards</t>
  </si>
  <si>
    <t>One Standard Economy-Grade 12-Pan Combination Oven</t>
  </si>
  <si>
    <t>Energy Star Fryer</t>
  </si>
  <si>
    <t>One Standard Vat Electric Fryer meeting current ENERGY STAR® Standards</t>
  </si>
  <si>
    <t>One Standard Economy-Grade Standard Vat Electric Fryer</t>
  </si>
  <si>
    <t>Energy Star Griddle</t>
  </si>
  <si>
    <t>One Griddle meeting current ENERGY STAR® Standards</t>
  </si>
  <si>
    <t>One Conventional Griddle</t>
  </si>
  <si>
    <t>Energy Star Hot Food Holding Cabinet</t>
  </si>
  <si>
    <t>One Hot Food Holding Cabinet meeting current ENERGY STAR® Standards</t>
  </si>
  <si>
    <t>One Standard Hot Food Holding Cabinet</t>
  </si>
  <si>
    <t>Energy Star Steamer</t>
  </si>
  <si>
    <t>One 4-Pan Electric Steamer meeting current ENERGY STAR® Standards</t>
  </si>
  <si>
    <t>One Standard Economy-Grade 4-Pan Steamer</t>
  </si>
  <si>
    <t>Induction Cooktops</t>
  </si>
  <si>
    <t>Efficient Induction Cooktop</t>
  </si>
  <si>
    <t>One Standard Electric Cooktop</t>
  </si>
  <si>
    <t>Drain Water Heat Recovery</t>
  </si>
  <si>
    <t>Energy Star Commercial Dishwasher</t>
  </si>
  <si>
    <t>Efficient 50 Gallon Electric Heat Pump Water Heater</t>
  </si>
  <si>
    <t>Code-Compliant 50 Gallon Electric Heat Pump Water Heater</t>
  </si>
  <si>
    <t>Hot Water Circulation Pump Control</t>
  </si>
  <si>
    <t>Recirculation Pump with Demand Control Mechanism</t>
  </si>
  <si>
    <t>Uncontrolled Recirculation Pump</t>
  </si>
  <si>
    <t>1' of Insulated Pipe in Unconditioned Spaces, Insulation of R-4</t>
  </si>
  <si>
    <t>Code-Compliant  Electric Storage Water Heater</t>
  </si>
  <si>
    <t>Low Flow Shower Head*</t>
  </si>
  <si>
    <t>Low-Flow Pre-Rinse Sprayers</t>
  </si>
  <si>
    <t>Low-Flow Pre-Rinse Sprayer with Flow Rate of 1.6 gpm</t>
  </si>
  <si>
    <t>Pre-Rinse Sprayer 10% Less Efficient than Federal Standard</t>
  </si>
  <si>
    <t>Solar Powered 50 Gallon Electric Resistance Water Heater (EF = 4.05)</t>
  </si>
  <si>
    <t>Tank Wrap on Water Heater*</t>
  </si>
  <si>
    <t>Bi-Level Lighting Control (Exterior)*</t>
  </si>
  <si>
    <t>Exterior Lighting</t>
  </si>
  <si>
    <t>Bi-Level Controls on Exterior Lighting, 500 Watts Controlled</t>
  </si>
  <si>
    <t>500 Watts of Lighting, Manually Controlled</t>
  </si>
  <si>
    <t>High Efficiency HID Lighting</t>
  </si>
  <si>
    <t>One Pulse Start Metal Halide 200W</t>
  </si>
  <si>
    <t>Average Lumen Equivalent High Intensity Discharge Fixture</t>
  </si>
  <si>
    <t>LED Display Lighting (Exterior)*</t>
  </si>
  <si>
    <t>One Letter of LED Signage, &lt; 2ft in Height</t>
  </si>
  <si>
    <t>One Letter of Neon or Argon-mercury Signage, &lt; 2ft in Height</t>
  </si>
  <si>
    <t>LED Exterior Lighting</t>
  </si>
  <si>
    <t>One 65W LED Canopy Light</t>
  </si>
  <si>
    <t>Average Lumen Equivalent Exterior HID Area Lighting</t>
  </si>
  <si>
    <t>LED Parking Lighting*</t>
  </si>
  <si>
    <t>One 160W LED Area Light</t>
  </si>
  <si>
    <t>LED Street Lights*</t>
  </si>
  <si>
    <t>One 210W LED Area Light</t>
  </si>
  <si>
    <t>LED Traffic and Crosswalk Lighting*</t>
  </si>
  <si>
    <t>LED Crosswalk Sign</t>
  </si>
  <si>
    <t>Energy Star Qualifying Crosswalk Sign</t>
  </si>
  <si>
    <t>Outdoor Lighting Controls</t>
  </si>
  <si>
    <t>Install Exterior Photocell Dimming Controls, 500 Watts Controlled</t>
  </si>
  <si>
    <t>Bi-Level Lighting Control (Interior)*</t>
  </si>
  <si>
    <t>Interior Lighting</t>
  </si>
  <si>
    <t>Bi-Level Controls on Interior Lighting, 500 Watts Controlled</t>
  </si>
  <si>
    <t>High Bay Fluorescent (T5)</t>
  </si>
  <si>
    <t>One 4' 4-Lamp High Bay T5 Fixture</t>
  </si>
  <si>
    <t>High Bay LED</t>
  </si>
  <si>
    <t>One 150W High Bay LED Fixture</t>
  </si>
  <si>
    <t>Weighted Existing Fluorescent High-Bay Fixture</t>
  </si>
  <si>
    <t>Interior Lighting Controls</t>
  </si>
  <si>
    <t>Install Interior Photocell Dimming Controls, 500 Watts Controlled</t>
  </si>
  <si>
    <t>LED Display Lighting (Interior)</t>
  </si>
  <si>
    <t>LED Linear - Fixture Replacement*</t>
  </si>
  <si>
    <t>2x4 LED Troffer</t>
  </si>
  <si>
    <t>Lumen-Equivalent 32-Watt T8 Fixture</t>
  </si>
  <si>
    <t>LED Linear - Lamp Replacement</t>
  </si>
  <si>
    <t>Linear LED (21W)</t>
  </si>
  <si>
    <t>Lumen-Equivalent 32-Watt T8 Lamp</t>
  </si>
  <si>
    <t>Premium T8 - Fixture Replacement</t>
  </si>
  <si>
    <t>Reduced Wattage (28W) T8 Fixture with Low Ballast Factor</t>
  </si>
  <si>
    <t>Premium T8 - Lamp Replacement</t>
  </si>
  <si>
    <t>Replace Bulbs in T8 Fixture with Reduced Wattage (28W) Bulbs</t>
  </si>
  <si>
    <t>32-Watt T8 Fixture</t>
  </si>
  <si>
    <t>Efficient Battery Charger*</t>
  </si>
  <si>
    <t>Single-phase Ferro resonant or silicon-controlled rectifier charging equipment with power conversion efficiency &gt;=89% &amp; maintenance power &lt;= 10 W</t>
  </si>
  <si>
    <t>FR or SCR charging stations with power conversion efficiency &lt; 89% or &gt; 10 W</t>
  </si>
  <si>
    <t>Efficient Motor Belts*</t>
  </si>
  <si>
    <t>Synchronous belt, 98% efficiency</t>
  </si>
  <si>
    <t>Standard V-belt drive</t>
  </si>
  <si>
    <t>ENERGY STAR Commercial Clothes Washer*</t>
  </si>
  <si>
    <t>One Commercial Clothes Washer meeting current ENERGY STAR® Requirements</t>
  </si>
  <si>
    <t>One Commercial Clothes Washer meeting Federal Standard</t>
  </si>
  <si>
    <t>ENERGY STAR Water Cooler*</t>
  </si>
  <si>
    <t>One Storage Type Hot/Cold Water Cooler Unit meeting current ENERGY STAR® Standards</t>
  </si>
  <si>
    <t>One Standard Storage Type Hot/Cold Water Cooler Unit</t>
  </si>
  <si>
    <t>Engine Block Timer*</t>
  </si>
  <si>
    <t>Plug-in timer that activates engine block timer to reduce unnecessary run time</t>
  </si>
  <si>
    <t>Engine block heater (typically used for backup generators) running continuously</t>
  </si>
  <si>
    <t>Regenerative Drive Elevator Motor*</t>
  </si>
  <si>
    <t>Regenerative drive produced energy when motor in overhaul condition</t>
  </si>
  <si>
    <t>Standard motor</t>
  </si>
  <si>
    <t>Two Speed Pool Pump*</t>
  </si>
  <si>
    <t>Variable Speed Pool Pump*</t>
  </si>
  <si>
    <t>Solar Powered Pool Pump*</t>
  </si>
  <si>
    <t>Solar Powered Pool Pump Motor</t>
  </si>
  <si>
    <t>VSD Controlled Compressor</t>
  </si>
  <si>
    <t>Variable Speed Drive Control - includes all non-HVAC  applications</t>
  </si>
  <si>
    <t>Constant speed motors &amp; pumps</t>
  </si>
  <si>
    <t>Facility Energy Management System</t>
  </si>
  <si>
    <t>Multiple End-Uses</t>
  </si>
  <si>
    <t>Energy Management System deployed to automatically control HVAC, lighting, and other systems as applicable</t>
  </si>
  <si>
    <t>Standard/manual facility equipment controls</t>
  </si>
  <si>
    <t>Retro-Commissioning*</t>
  </si>
  <si>
    <t xml:space="preserve">Perform facility retro-commissioning, including assessment, process improvements, and optimization of energy-consuming equipment and systems at the facility  </t>
  </si>
  <si>
    <t xml:space="preserve">Comparable facility, no retro-commissioning </t>
  </si>
  <si>
    <t>ENERGY STAR Imaging Equipment</t>
  </si>
  <si>
    <t>Office Equipment</t>
  </si>
  <si>
    <t>Energy Star PCs</t>
  </si>
  <si>
    <t>Energy Star Servers</t>
  </si>
  <si>
    <t>One Server meeting current ENERGY STAR Standards</t>
  </si>
  <si>
    <t>One Standard Server</t>
  </si>
  <si>
    <t>Energy Star Uninterruptable Power Supply*</t>
  </si>
  <si>
    <t>Standard Desktop Plugged into Energy Star Uninterruptable Power Supply at 25% Load</t>
  </si>
  <si>
    <t>Standard Desktop Plugged into Uninterruptable Power Supply at 25% Load</t>
  </si>
  <si>
    <t>Network PC Power Management*</t>
  </si>
  <si>
    <t>One computer and monitor attached to centralized energy management system that controls when desktop computers and monitors plugged into a network power down to lower power states.</t>
  </si>
  <si>
    <t>One computer and monitor, manually controlled</t>
  </si>
  <si>
    <t>Server Virtualization</t>
  </si>
  <si>
    <t>2 Virtual Host Server</t>
  </si>
  <si>
    <t>20 Single Application Servers</t>
  </si>
  <si>
    <t>Smart Strip Plug Outlet*</t>
  </si>
  <si>
    <t>One Smart Strip Plug Outlet</t>
  </si>
  <si>
    <t>One Standard plug strip/outlet</t>
  </si>
  <si>
    <t>Anti-Sweat Controls</t>
  </si>
  <si>
    <t>Refrigeration</t>
  </si>
  <si>
    <t>One Medium Temperature Reach-In Case with Anti-Sweat Heater Controls</t>
  </si>
  <si>
    <t>One Medium Temperature Reach-In Case without Anti-Sweat Heater Controls</t>
  </si>
  <si>
    <t>Automatic Door Closer for Walk-in Coolers and Freezers</t>
  </si>
  <si>
    <t>One Medium Temperature Walk-In Refrigerator Door with Auto-Closer</t>
  </si>
  <si>
    <t>One Medium Temperature Walk-In Refrigerator Door without Auto-Closer</t>
  </si>
  <si>
    <t>Demand Defrost</t>
  </si>
  <si>
    <t>Walk-In Freezer System with Demand-Controlled Electric Defrost Cycle</t>
  </si>
  <si>
    <t>Walk-In Freezer System with Timer-Controlled Electric Defrost Cycle</t>
  </si>
  <si>
    <t>Energy Star Commercial Glass Door Freezer*</t>
  </si>
  <si>
    <t>One Glass Door Freezer meeting current ENERGY STAR® Standards</t>
  </si>
  <si>
    <t>One Glass Door Freezer meeting Federal Standards</t>
  </si>
  <si>
    <t>Energy Star Commercial Glass Door Refrigerator*</t>
  </si>
  <si>
    <t>One Glass Door Refrigerator meeting current ENERGY STAR® Standards</t>
  </si>
  <si>
    <t>One Glass Door Refrigerator meeting Federal Standards</t>
  </si>
  <si>
    <t>Energy Star Commercial Solid Door Freezer*</t>
  </si>
  <si>
    <t>One Solid Door Freezer meeting current ENERGY STAR® Standards</t>
  </si>
  <si>
    <t>One Solid Door Freezer meeting Federal Standards</t>
  </si>
  <si>
    <t>Energy Star Commercial Solid Door Refrigerator*</t>
  </si>
  <si>
    <t>One Solid Door Refrigerator meeting current ENERGY STAR® Standards</t>
  </si>
  <si>
    <t>One Solid Door Refrigerator meeting Federal Standards</t>
  </si>
  <si>
    <t>Energy Star Ice Maker</t>
  </si>
  <si>
    <t>One Continuous Self-Contained Ice Maker meeting current ENERGY STAR® Standards (8.9 kWh / 100 lbs of ice)</t>
  </si>
  <si>
    <t>One Continuous Self-Contained Ice Maker meeting Federal Standard</t>
  </si>
  <si>
    <t>Energy Star Refrigerator*</t>
  </si>
  <si>
    <t>Energy Star Vending Machine</t>
  </si>
  <si>
    <t>One Refrigerated Vending Machine meeting current ENERGY STAR® Standards</t>
  </si>
  <si>
    <t>One standard efficiency Refrigerated Vending Machine</t>
  </si>
  <si>
    <t>Floating Head Pressure Controls</t>
  </si>
  <si>
    <t>Medium-Temperature Refrigeration System with 5HP Compressor and Adjustable Condenser Head Pressure Control Valve</t>
  </si>
  <si>
    <t>Medium-Temperature Refrigeration System with 5 HP Compressor without Adjustable Condenser Head Pressure Control Valve</t>
  </si>
  <si>
    <t>Freezer-Cooler Replacement Gaskets</t>
  </si>
  <si>
    <t>New Door Gasket on One-Door Medium Temperature Reach-In Case</t>
  </si>
  <si>
    <t>Worn or Damaged Door Gasket on One-Door Medium Temperature Reach-In Case</t>
  </si>
  <si>
    <t>High Efficiency Refrigeration Compressor</t>
  </si>
  <si>
    <t>High Efficiency Refrigeration Compressors</t>
  </si>
  <si>
    <t>Existing Compressor</t>
  </si>
  <si>
    <t>High R-Value Glass Doors</t>
  </si>
  <si>
    <t>Display Door with High R-Value, One-Door Medium Temperature Reach-In Case</t>
  </si>
  <si>
    <t>Standard Door, One-Door Medium Temperature Reach-In Case</t>
  </si>
  <si>
    <t>Night Covers for Display Cases</t>
  </si>
  <si>
    <t>One Open Vertical Case with Night Covers</t>
  </si>
  <si>
    <t>One Existing Open Vertical Case, No Night Covers</t>
  </si>
  <si>
    <t>PSC to ECM Evaporator Fan Motor (Reach-In)*</t>
  </si>
  <si>
    <t>Medium Temperature Reach-In Case with Electronically Commutated Evaporator Fan Motor</t>
  </si>
  <si>
    <t>Medium Temperature Reach-In Case with Permanent Split Capacitor Evaporator Fan Motor</t>
  </si>
  <si>
    <t>PSC to ECM Evaporator Fan Motor (Walk-In, Refrigerator)</t>
  </si>
  <si>
    <t>Medium Temperature Walk-In Case with Electronically Commutated Evaporator Fan Motor</t>
  </si>
  <si>
    <t>Refrigerated Display Case LED Lighting*</t>
  </si>
  <si>
    <t>60" Refrigerated Case LED Strip</t>
  </si>
  <si>
    <t>Refrigerated Display Case Lighting Controls*</t>
  </si>
  <si>
    <t>Occupancy Sensors for Refrigerated Case Lighting to reduce run time</t>
  </si>
  <si>
    <t>Market-Share Weighted Existing Linear Fluorescent Fixture</t>
  </si>
  <si>
    <t>Strip Curtains for Walk-ins</t>
  </si>
  <si>
    <t>Walk-in cooler with strip curtains at least 0.06 inches thick covering the entire area of the doorway</t>
  </si>
  <si>
    <t>Walk-in cooler without strip curtains</t>
  </si>
  <si>
    <t>Chilled Water Controls Optimization*</t>
  </si>
  <si>
    <t>Deploy an algorithm package on the chiller to totalize the available power inputs and calculate the cooling load, and accordingly apply small set-point adjustments to the plant control system</t>
  </si>
  <si>
    <t>Standard chilled water controls</t>
  </si>
  <si>
    <t>Chilled Water System - Variable Speed Drives</t>
  </si>
  <si>
    <t>10HP Chilled Water Pump with VFD Control</t>
  </si>
  <si>
    <t>10HP Chilled Water Pump Single Speed</t>
  </si>
  <si>
    <t>Cool Roof</t>
  </si>
  <si>
    <t>Cool Roof - Includes both DX and chiller cooling systems</t>
  </si>
  <si>
    <t>Code-Compliant Flat Roof</t>
  </si>
  <si>
    <t>High Efficiency Chiller (Air Cooled, 50 tons)</t>
  </si>
  <si>
    <t>Code-Compliant Air Cooled Positive Displacement Chiller, 50 Tons</t>
  </si>
  <si>
    <t>High Efficiency Chiller (Water cooled-centrifugal, 200 tons)</t>
  </si>
  <si>
    <t>Water Cooled Centrifugal Chiller with Integral VFD, 200 Tons</t>
  </si>
  <si>
    <t>Code-Compliant Water Cooled Centrifugal Chiller, 200 Tons</t>
  </si>
  <si>
    <t>Thermal Energy Storage</t>
  </si>
  <si>
    <t>Deploy thermal energy storage technology (ice harvester, etc.) to shift load</t>
  </si>
  <si>
    <t>Code compliant chiller</t>
  </si>
  <si>
    <t>Air Curtains*</t>
  </si>
  <si>
    <t>Air Curtain across door opening</t>
  </si>
  <si>
    <t>Door opening with no air curtain</t>
  </si>
  <si>
    <t>Airside Economizer*</t>
  </si>
  <si>
    <t>Airside Economizer</t>
  </si>
  <si>
    <t>No economizer</t>
  </si>
  <si>
    <t>Blown-in insulation in ceiling cavity/attic</t>
  </si>
  <si>
    <t>Market Average Existing Ceiling Insulation in older steep slope, residential style commercial building</t>
  </si>
  <si>
    <t>Dedicated Outdoor Air System on VRF unit*</t>
  </si>
  <si>
    <t>Code-Compliant VRF utilizing Dedicated Outdoor Air System</t>
  </si>
  <si>
    <t>Code-Compliant PTHP</t>
  </si>
  <si>
    <t>Destratification Fans*</t>
  </si>
  <si>
    <t>Destratification Fans improve temperature distribution by circulating warmer air from the ceiling back down to the floor level</t>
  </si>
  <si>
    <t>No destratification fan</t>
  </si>
  <si>
    <t>Standard Electric Heating and Central AC with Insulated Ductwork (R-8)</t>
  </si>
  <si>
    <t>Standard Electric Heating and Central AC with Uninsulated Ductwork (R-4)</t>
  </si>
  <si>
    <t>Duct Sealing Repair</t>
  </si>
  <si>
    <t>Standard AC with typical duct leakage</t>
  </si>
  <si>
    <t>Energy Recovery Ventilation System (ERV)</t>
  </si>
  <si>
    <t>Unitary Cooling Equipment that Incorporates Energy Recovery</t>
  </si>
  <si>
    <t>Current Market Packaged or Split DX Unit</t>
  </si>
  <si>
    <t>Facility Commissioning*</t>
  </si>
  <si>
    <t>Perform facility commissioning to optimize building operations in new facilities</t>
  </si>
  <si>
    <t>Standard new construction facility with no commissioning</t>
  </si>
  <si>
    <t>Increased Floor Insulation (R-19)</t>
  </si>
  <si>
    <t>Market Average Existing Floor Insulation</t>
  </si>
  <si>
    <t>Geothermal Heat Pump</t>
  </si>
  <si>
    <t>Code-Compliant Air Source Heat Pump</t>
  </si>
  <si>
    <t>Green Roof</t>
  </si>
  <si>
    <t>High Efficiency Chiller (Water cooled-positive displacement, 100 tons)</t>
  </si>
  <si>
    <t>Water Cooled Positive Displacement Chiller with Integral VFD, 100 Tons</t>
  </si>
  <si>
    <t>Code-Compliant Water Cooled Positive Displacement Chiller, 100 Tons</t>
  </si>
  <si>
    <t>High Efficiency Data Center Cooling*</t>
  </si>
  <si>
    <t>High Efficiency CRAC (computer room air conditioner)</t>
  </si>
  <si>
    <t>Standard Efficiency CRAC</t>
  </si>
  <si>
    <t>High Efficiency DX 135k- less than 240k BTU</t>
  </si>
  <si>
    <t>High Efficiency DX Unit, 15 tons</t>
  </si>
  <si>
    <t>Code-Compliant Packaged or Split DX Unit, 15 Tons</t>
  </si>
  <si>
    <t>High Efficiency PTAC</t>
  </si>
  <si>
    <t>Code-Compliant PTAC</t>
  </si>
  <si>
    <t>High Efficiency PTHP</t>
  </si>
  <si>
    <t>Hotel Card Energy Control Systems</t>
  </si>
  <si>
    <t>Guest Room HVAC Unit Controlled by Hotel-Key-Card Activated Energy Control System</t>
  </si>
  <si>
    <t>Guest Room HVAC Unit, Manually Controlled by Guest</t>
  </si>
  <si>
    <t>HVAC tune-up</t>
  </si>
  <si>
    <t>PTAC/PTHP system tune-up, including coil cleaning, refrigerant charging, and other diagnostics</t>
  </si>
  <si>
    <t>Existing PTAC/PTHP without Regular Maintenance/tune-up</t>
  </si>
  <si>
    <t>HVAC tune-up_RTU</t>
  </si>
  <si>
    <t>Rooftop Unit (RTU) System tune-up, including coil cleaning, refrigerant charging, and other diagnostics</t>
  </si>
  <si>
    <t>Existing typical RTU without Regular Maintenance/tune-up</t>
  </si>
  <si>
    <t>Infiltration Reduction - Air Sealing*</t>
  </si>
  <si>
    <t>Reduced leakage through caulking, weather-stripping</t>
  </si>
  <si>
    <t>Standard Heating and Cooling System with Moderate Infiltration</t>
  </si>
  <si>
    <t>Low U-Value Windows*</t>
  </si>
  <si>
    <t>100ft2 of Window meeting current Energy Star Standards</t>
  </si>
  <si>
    <t>100ft2 of Window meeting Florida energy code</t>
  </si>
  <si>
    <t>Programmable Thermostat*</t>
  </si>
  <si>
    <t>Roof Insulation</t>
  </si>
  <si>
    <t>Roof Insulation (built-up roof applicable to flat/low slope roofs)</t>
  </si>
  <si>
    <t>Wall Insulation*</t>
  </si>
  <si>
    <t>Increased Exterior Above-Grade Wall Insulation</t>
  </si>
  <si>
    <t>Warehouse Loading Dock Seals*</t>
  </si>
  <si>
    <t>Seals to reduce infiltration losses at loading dock</t>
  </si>
  <si>
    <t>Loading dock with no seals</t>
  </si>
  <si>
    <t>Water Cooled Refrigeration Heat Recovery*</t>
  </si>
  <si>
    <t>The heat reclaim system transfers waste heat from refrigeration system to space heating or hot water</t>
  </si>
  <si>
    <t>No heat recovery</t>
  </si>
  <si>
    <t>Waterside Economizer*</t>
  </si>
  <si>
    <t>Waterside Economizer</t>
  </si>
  <si>
    <t>Window Sun Protection (Includes sunscreen, film, tinting or overhang to minimize heat gain through window)</t>
  </si>
  <si>
    <t>ECM Motors on Furnaces</t>
  </si>
  <si>
    <t>10HP Open Drip-Proof(ODP) Motor*</t>
  </si>
  <si>
    <t>Ventilation and Circulation</t>
  </si>
  <si>
    <t>High Efficiency 10 HP Open-Drip Proof Motor, 4-Pole, 1800 RPM</t>
  </si>
  <si>
    <t>10 HP Open-Drip Proof Motor with EPACT 1992 Efficiency</t>
  </si>
  <si>
    <t>CO Sensors for Parking Garage Exhaust*</t>
  </si>
  <si>
    <t>Enclosed Parking Garage Exhaust with CO Control</t>
  </si>
  <si>
    <t>Constant Volume Enclosed Parking Garage Exhaust</t>
  </si>
  <si>
    <t>Demand Controlled Ventilation</t>
  </si>
  <si>
    <t>Return Air System with CO2 Sensors</t>
  </si>
  <si>
    <t>Standard Return Air System, No Sensors</t>
  </si>
  <si>
    <t>High Speed Fans</t>
  </si>
  <si>
    <t>High Speed Fan, 24" - 35" Blade Diameter</t>
  </si>
  <si>
    <t>Standard Speed Fan, 24" - 35" Blade Diameter</t>
  </si>
  <si>
    <t>VAV System*</t>
  </si>
  <si>
    <t>Variable Air Volume Distribution System</t>
  </si>
  <si>
    <t>Constant Air Volume Distribution System</t>
  </si>
  <si>
    <t>Building Envelope Improvements</t>
  </si>
  <si>
    <t>HVAC</t>
  </si>
  <si>
    <t>Facility envelope improvements to improve thermal efficiency.  Individual improvements may include additional insulation, cool roof, infiltration reduction, improved fenestration efficiency</t>
  </si>
  <si>
    <t xml:space="preserve">Typical existing facility </t>
  </si>
  <si>
    <t>HVAC Equipment Upgrades</t>
  </si>
  <si>
    <t>Equipment upgrades to improve operating efficiency.  Includes high efficiency HVAC equipment (including DX units and chillers), HVAC VFDs, economizers, ECM motors</t>
  </si>
  <si>
    <t>Market average HVAC equipment at existing facilities</t>
  </si>
  <si>
    <t>HVAC Recommissioning</t>
  </si>
  <si>
    <t>Diagnostic evaluation and optimization of facility HVAC system</t>
  </si>
  <si>
    <t>HVAC Improved Controls</t>
  </si>
  <si>
    <t>Improved control technologies such as EMS, thermostats, demand controlled ventilation</t>
  </si>
  <si>
    <t xml:space="preserve">Standard/manual HVAC controls </t>
  </si>
  <si>
    <t>Efficient Lighting - High Bay</t>
  </si>
  <si>
    <t>Industrial Lighting</t>
  </si>
  <si>
    <t>Efficient high bay lighting fixtures, including HID and LED</t>
  </si>
  <si>
    <t>Market average high bay lighting</t>
  </si>
  <si>
    <t>Efficient Lighting - Other Interior Lighting</t>
  </si>
  <si>
    <t>Efficient interior lighting, including conversion to efficient linear fluorescent, LEDs, and delamping</t>
  </si>
  <si>
    <t>Market average interior lighting</t>
  </si>
  <si>
    <t>Lighting Controls – Interior*</t>
  </si>
  <si>
    <t>Improved control technologies for interior lighting, such as time clocks, bi-level fixture controls, photocell controls, and occupancy/vacancy sensors</t>
  </si>
  <si>
    <t xml:space="preserve">Standard/manual interior lighting controls </t>
  </si>
  <si>
    <t>Efficient Lighting – Exterior*</t>
  </si>
  <si>
    <t>Efficient exterior lighting, including exterior walkway lighting, pathway lighting, security lighting, and customer-owned street lighting</t>
  </si>
  <si>
    <t>Market average exterior lighting</t>
  </si>
  <si>
    <t>Lighting Controls -  Exterior</t>
  </si>
  <si>
    <t>Improved control technologies for exterior lighting, such as time clocks, bi-level fixture controls, photocell controls, and motion sensors</t>
  </si>
  <si>
    <t xml:space="preserve">Standard/manual exterior lighting controls </t>
  </si>
  <si>
    <t>Compressed Air System Optimization</t>
  </si>
  <si>
    <t>Compressed Air</t>
  </si>
  <si>
    <t>Compressed air system improvements, including system optimization, appropriate sizing, minimizing air pressure, replace compressed air use with mechanical or electrical functions</t>
  </si>
  <si>
    <t>Standard compressed air system operations</t>
  </si>
  <si>
    <t>Compressed Air Controls</t>
  </si>
  <si>
    <t>Improved control technologies for compressed air system, including optimized distribution system, VFD controls</t>
  </si>
  <si>
    <t>Standard compressed air system operations with manual controls</t>
  </si>
  <si>
    <t>Compressed Air Equipment</t>
  </si>
  <si>
    <t>Equipment upgrades to improve operating efficiency, including motor replacement, integrated VFD compressed air systems, improved nozzles, receiver capacity additions</t>
  </si>
  <si>
    <t>Market average compressed air equipment</t>
  </si>
  <si>
    <t>Fan Improved Controls</t>
  </si>
  <si>
    <t>Motors Fans Blowers</t>
  </si>
  <si>
    <t>Improved fan control technologies</t>
  </si>
  <si>
    <t xml:space="preserve">Standard/manual fan controls </t>
  </si>
  <si>
    <t>Fan System Optimization</t>
  </si>
  <si>
    <t>Fan system optimization</t>
  </si>
  <si>
    <t>Standard fan operation</t>
  </si>
  <si>
    <t>Fan Equipment Upgrades</t>
  </si>
  <si>
    <t>Equipment upgrades to improve operating efficiency, including motor replacement, VFD installation</t>
  </si>
  <si>
    <t>Market average fan equipment</t>
  </si>
  <si>
    <t>Pump Improved Controls</t>
  </si>
  <si>
    <t>Motors Pumps</t>
  </si>
  <si>
    <t>Improved pump control technologies</t>
  </si>
  <si>
    <t xml:space="preserve">Standard/manual pump controls </t>
  </si>
  <si>
    <t>Pump System Optimization</t>
  </si>
  <si>
    <t>Pump system optimization</t>
  </si>
  <si>
    <t>Standard pump system operations</t>
  </si>
  <si>
    <t>Pump Equipment Upgrade</t>
  </si>
  <si>
    <t>Market average pump equipment</t>
  </si>
  <si>
    <t>Motor Equipment Upgrades</t>
  </si>
  <si>
    <t>Equipment upgrades to improve operating efficiency, including motor replacement, efficient drives, ECM motors, VFD installation</t>
  </si>
  <si>
    <t>Market average motors</t>
  </si>
  <si>
    <t>Motor Improved Controls</t>
  </si>
  <si>
    <t>Improved motor control technologies</t>
  </si>
  <si>
    <t xml:space="preserve">Standard/manual motor controls </t>
  </si>
  <si>
    <t>Motor Optimization</t>
  </si>
  <si>
    <t>Motor system optimization, including replacing drive belts, electric actuators, pump/motor rewinds</t>
  </si>
  <si>
    <t>Standard motor operation</t>
  </si>
  <si>
    <t>Process Heat Improved Controls</t>
  </si>
  <si>
    <t>Process Heating</t>
  </si>
  <si>
    <t>Improved process heat control technologies</t>
  </si>
  <si>
    <t xml:space="preserve">Standard/manual process heat controls </t>
  </si>
  <si>
    <t>Process Heat System Optimization</t>
  </si>
  <si>
    <t>Process heat system optimization</t>
  </si>
  <si>
    <t>Standard process heat system operations</t>
  </si>
  <si>
    <t>Process Heat Equipment Upgrade</t>
  </si>
  <si>
    <t>Equipment upgrades to improve operating efficiency</t>
  </si>
  <si>
    <t>Market average process heating equipment</t>
  </si>
  <si>
    <t>Process Other Systems Optimization</t>
  </si>
  <si>
    <t>Process Specific</t>
  </si>
  <si>
    <t>Process other system optimization</t>
  </si>
  <si>
    <t>Standard process other system operations</t>
  </si>
  <si>
    <t>Process Other Equipment Upgrades</t>
  </si>
  <si>
    <t>Equipment upgrades to improve operating efficiency of industry-specific process equipment, such as injection molders, extruders, and other machinery</t>
  </si>
  <si>
    <t>Market average process equipment</t>
  </si>
  <si>
    <t>Process Refrig System Optimization</t>
  </si>
  <si>
    <t>Process Cooling</t>
  </si>
  <si>
    <t>Process refrigeration system optimization, including ventilation optimization, demand defrost, and floating head pressure controls</t>
  </si>
  <si>
    <t>Standard process refrigeration system operations</t>
  </si>
  <si>
    <t>Process Refrig Controls*</t>
  </si>
  <si>
    <t>Improved process refrigeration control technologies</t>
  </si>
  <si>
    <t xml:space="preserve">Standard/manual process refrigeration controls </t>
  </si>
  <si>
    <t>Process Refrig Equipment Upgrade*</t>
  </si>
  <si>
    <t>Equipment upgrades to improve operating efficiency, including efficient refrigeration compressors, evaporator fan motors, and related equipment</t>
  </si>
  <si>
    <t>Market average process refrigeration equipment</t>
  </si>
  <si>
    <t>Plant Energy Management</t>
  </si>
  <si>
    <t>Facility control technologies and optimization to improve energy efficiency, including the installation of high efficient equipment, controls, and implementing system optimization practices to improve plant efficiency</t>
  </si>
  <si>
    <t>Standard/manual plant energy management practices</t>
  </si>
  <si>
    <t>Reviewed?</t>
  </si>
  <si>
    <t>X</t>
  </si>
  <si>
    <t>Gulf</t>
  </si>
  <si>
    <t>FPL M&amp;V (10-month operation)</t>
  </si>
  <si>
    <t>Reviewed</t>
  </si>
  <si>
    <t>kWh</t>
  </si>
  <si>
    <t>Turnover</t>
  </si>
  <si>
    <t>Single Family</t>
  </si>
  <si>
    <t>Multi-Family</t>
  </si>
  <si>
    <t>Manufactured Home</t>
  </si>
  <si>
    <t>Early Retirement</t>
  </si>
  <si>
    <t>New</t>
  </si>
  <si>
    <t>FP&amp;L Study</t>
  </si>
  <si>
    <t>University of Miami, Department of Industrial Engineering, Field Monitoring of Pool Pump Technologies
Solar Photovoltaic (SPV), Two-Speed, &amp; Variable-Speed Pool Pumps at Ten Residential Homes, Miami-Dade County, Florida</t>
  </si>
  <si>
    <t>Field Study of 10 residential pool pumps (3 2-speed, 3 VSD, 3 solar, 1 site where 3 pumps were alternated)</t>
  </si>
  <si>
    <t>20 months of data collection and regression analysis</t>
  </si>
  <si>
    <t>Nexant Algorithm:</t>
  </si>
  <si>
    <t>Key Differences:</t>
  </si>
  <si>
    <t>Hours per day of operation (Nexant slightly higher  - 12 vs. 10 for 2-speed pump)</t>
  </si>
  <si>
    <t>2-speed:</t>
  </si>
  <si>
    <t>Days per year:</t>
  </si>
  <si>
    <t>Variable Speed:</t>
  </si>
  <si>
    <t>FPL study appears to assume year-round operation</t>
  </si>
  <si>
    <t>Solar:</t>
  </si>
  <si>
    <t>Nexant estimated 212 days/yr based on ENERGY STAR average</t>
  </si>
  <si>
    <t>Existing</t>
  </si>
  <si>
    <t>Use values from measure workbook, the program measure doesn't indicate R-value</t>
  </si>
  <si>
    <t>Smart Thermostat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</si>
</sst>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0.0000000"/>
  </numFmts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Optima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1" applyBorder="1"/>
    <xf numFmtId="0" fontId="3" fillId="0" borderId="1" xfId="1" applyBorder="1"/>
    <xf numFmtId="2" fontId="0" fillId="0" borderId="0" xfId="0" applyNumberFormat="1"/>
    <xf numFmtId="166" fontId="0" fillId="0" borderId="0" xfId="0" applyNumberFormat="1"/>
    <xf numFmtId="0" fontId="4" fillId="0" borderId="0" xfId="0" applyFont="1"/>
    <xf numFmtId="1" fontId="0" fillId="0" borderId="0" xfId="0" applyNumberFormat="1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right"/>
    </xf>
  </cellXfs>
  <cellStyles count="4">
    <cellStyle name="Comma 2" xfId="3"/>
    <cellStyle name="Currency 2 2 4" xfId="2"/>
    <cellStyle name="Normal" xfId="0" builtinId="0"/>
    <cellStyle name="Normal 2 10" xfId="1"/>
  </cellStyles>
  <dxfs count="0"/>
  <tableStyles count="0" defaultTableStyle="TableStyleMedium2" defaultPivotStyle="PivotStyleLight16"/>
  <colors>
    <mruColors>
      <color rgb="FF007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4</xdr:row>
      <xdr:rowOff>85726</xdr:rowOff>
    </xdr:from>
    <xdr:to>
      <xdr:col>6</xdr:col>
      <xdr:colOff>468630</xdr:colOff>
      <xdr:row>14</xdr:row>
      <xdr:rowOff>112506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" y="12788266"/>
          <a:ext cx="5038725" cy="1855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175260</xdr:colOff>
      <xdr:row>15</xdr:row>
      <xdr:rowOff>45720</xdr:rowOff>
    </xdr:from>
    <xdr:to>
      <xdr:col>10</xdr:col>
      <xdr:colOff>442095</xdr:colOff>
      <xdr:row>26</xdr:row>
      <xdr:rowOff>5715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440" y="14759940"/>
          <a:ext cx="8740275" cy="197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SPA%20Projects/610025%20-%20FEECA%20Potential%20Study/Model%20input%20and%20market%20research/Applicability%20factors/Applicability_res_0207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RankingApplicability"/>
      <sheetName val="Applicability"/>
      <sheetName val="Feasibility Factor"/>
      <sheetName val="ESShip"/>
      <sheetName val="GPCApp"/>
      <sheetName val="PairList"/>
      <sheetName val="ParentCategory"/>
      <sheetName val="FL Res Load Shapes"/>
      <sheetName val="GPC Res Load Shapes"/>
      <sheetName val="DEF Appliances Load Shapes"/>
      <sheetName val="FPL Adjustment"/>
      <sheetName val="DEF"/>
      <sheetName val="FPUC"/>
      <sheetName val="Gulf"/>
      <sheetName val="JEA"/>
      <sheetName val="OUC"/>
      <sheetName val="TECO"/>
      <sheetName val="FPL"/>
      <sheetName val="UPDATE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H1" t="str">
            <v>FEECA Measure Name</v>
          </cell>
          <cell r="I1" t="str">
            <v>GPC Measure Name</v>
          </cell>
          <cell r="J1" t="str">
            <v>Duke Proxy Name</v>
          </cell>
        </row>
        <row r="2">
          <cell r="H2" t="str">
            <v>Energy Star Clothes Dryer</v>
          </cell>
          <cell r="I2" t="str">
            <v>Clothes Dryer - ENERGY STAR</v>
          </cell>
          <cell r="J2" t="str">
            <v>Dryer</v>
          </cell>
        </row>
        <row r="3">
          <cell r="H3" t="str">
            <v>Energy Star Clothes Washer</v>
          </cell>
          <cell r="I3" t="str">
            <v>Clothes Washer - ENERGY STAR</v>
          </cell>
          <cell r="J3" t="str">
            <v>Washer</v>
          </cell>
        </row>
        <row r="4">
          <cell r="H4" t="str">
            <v>Energy Star Dishwasher</v>
          </cell>
          <cell r="I4" t="str">
            <v>Dishwasher - ENERGY STAR</v>
          </cell>
        </row>
        <row r="5">
          <cell r="H5" t="str">
            <v>Energy Star Freezer</v>
          </cell>
          <cell r="I5" t="str">
            <v>High Efficiency Freezer (10% above std.) - ENERGY STAR</v>
          </cell>
          <cell r="J5" t="str">
            <v>Refrigerator</v>
          </cell>
        </row>
        <row r="6">
          <cell r="H6" t="str">
            <v>Energy Star Refrigerator</v>
          </cell>
          <cell r="I6" t="str">
            <v>High Efficiency Refrigerator - ENERGY STAR</v>
          </cell>
          <cell r="J6" t="str">
            <v>Refrigerator</v>
          </cell>
        </row>
        <row r="7">
          <cell r="H7" t="str">
            <v>Heat Pump Clothes Dryer</v>
          </cell>
          <cell r="I7" t="str">
            <v>Clothes Dryer - Heat Pump</v>
          </cell>
          <cell r="J7" t="str">
            <v>Dryer</v>
          </cell>
        </row>
        <row r="8">
          <cell r="H8" t="str">
            <v>High Efficiency Convection Oven</v>
          </cell>
          <cell r="I8" t="str">
            <v>Oven - High-Efficiency Convection</v>
          </cell>
          <cell r="J8" t="str">
            <v>Range</v>
          </cell>
        </row>
        <row r="9">
          <cell r="H9" t="str">
            <v>High Efficiency Induction Cooktop</v>
          </cell>
          <cell r="I9" t="str">
            <v>Cooktop - High-Efficiency Induction</v>
          </cell>
          <cell r="J9" t="str">
            <v>Range</v>
          </cell>
        </row>
        <row r="10">
          <cell r="H10" t="str">
            <v>Heat Pump Water Heater</v>
          </cell>
          <cell r="I10" t="str">
            <v>Integral Heat Pump Water Heater</v>
          </cell>
          <cell r="J10" t="str">
            <v>WH</v>
          </cell>
        </row>
        <row r="11">
          <cell r="H11" t="str">
            <v>Instantaneous Hot Water System</v>
          </cell>
          <cell r="I11" t="str">
            <v>Instantaneous Hot Water System</v>
          </cell>
        </row>
        <row r="12">
          <cell r="H12" t="str">
            <v>Solar Water Heater</v>
          </cell>
          <cell r="I12" t="str">
            <v>Solar Water Heater_FP Study</v>
          </cell>
        </row>
        <row r="13">
          <cell r="H13" t="str">
            <v>Energy Star Air Purifier</v>
          </cell>
          <cell r="I13" t="str">
            <v>Room Air Cleaner - ENERGY STAR</v>
          </cell>
        </row>
        <row r="14">
          <cell r="H14" t="str">
            <v>Energy Star Audio-Video Equipment</v>
          </cell>
          <cell r="I14" t="str">
            <v>ENERGY STAR Home Audio</v>
          </cell>
        </row>
        <row r="15">
          <cell r="H15" t="str">
            <v>Energy Star Imaging Equipment</v>
          </cell>
          <cell r="I15" t="str">
            <v>ENERGY STAR imaging equipment</v>
          </cell>
        </row>
        <row r="16">
          <cell r="H16" t="str">
            <v>Energy Star Personal Computer</v>
          </cell>
          <cell r="I16" t="str">
            <v>ENERGY STAR Computer (desktop or laptop)</v>
          </cell>
        </row>
        <row r="17">
          <cell r="H17" t="str">
            <v>Energy Star TV</v>
          </cell>
          <cell r="I17" t="str">
            <v>ENERGY STAR TV</v>
          </cell>
        </row>
        <row r="18">
          <cell r="H18" t="str">
            <v>14 SEER ASHP from base electric resistance heating</v>
          </cell>
          <cell r="I18" t="str">
            <v>Air Source Heat Pump (18.0 SEER)</v>
          </cell>
          <cell r="J18" t="str">
            <v>HP</v>
          </cell>
        </row>
        <row r="19">
          <cell r="H19" t="str">
            <v>15 SEER Air Source Heat Pump</v>
          </cell>
          <cell r="I19" t="str">
            <v>Air Source Heat Pump (18.0 SEER)</v>
          </cell>
          <cell r="J19" t="str">
            <v>HP</v>
          </cell>
        </row>
        <row r="20">
          <cell r="H20" t="str">
            <v>15 SEER Central AC</v>
          </cell>
          <cell r="I20" t="str">
            <v>AC Split Systems, ENERGY STAR</v>
          </cell>
          <cell r="J20" t="str">
            <v>ACEF</v>
          </cell>
        </row>
        <row r="21">
          <cell r="H21" t="str">
            <v>16 SEER Air Source Heat Pump</v>
          </cell>
          <cell r="I21" t="str">
            <v>Air Source Heat Pump (18.0 SEER)</v>
          </cell>
          <cell r="J21" t="str">
            <v>HP</v>
          </cell>
        </row>
        <row r="22">
          <cell r="H22" t="str">
            <v>16 SEER Central AC</v>
          </cell>
          <cell r="I22" t="str">
            <v>AC Split Systems, ENERGY STAR</v>
          </cell>
          <cell r="J22" t="str">
            <v>ACEF</v>
          </cell>
        </row>
        <row r="23">
          <cell r="H23" t="str">
            <v>17 SEER Air Source Heat Pump</v>
          </cell>
          <cell r="I23" t="str">
            <v>Air Source Heat Pump (18.0 SEER)</v>
          </cell>
          <cell r="J23" t="str">
            <v>HP</v>
          </cell>
        </row>
        <row r="24">
          <cell r="H24" t="str">
            <v>17 SEER Central AC</v>
          </cell>
          <cell r="I24" t="str">
            <v>AC Split Systems, ENERGY STAR</v>
          </cell>
          <cell r="J24" t="str">
            <v>ACEF</v>
          </cell>
        </row>
        <row r="25">
          <cell r="H25" t="str">
            <v>18 SEER Air Source Heat Pump</v>
          </cell>
          <cell r="I25" t="str">
            <v>Air Source Heat Pump (18.0 SEER)</v>
          </cell>
          <cell r="J25" t="str">
            <v>HP</v>
          </cell>
        </row>
        <row r="26">
          <cell r="H26" t="str">
            <v>18 SEER Central AC</v>
          </cell>
          <cell r="I26" t="str">
            <v>AC Split Systems 18 SEER</v>
          </cell>
          <cell r="J26" t="str">
            <v>ACEF</v>
          </cell>
        </row>
        <row r="27">
          <cell r="H27" t="str">
            <v>21 SEER Air Source Heat Pump</v>
          </cell>
          <cell r="I27" t="str">
            <v>Air Source Heat Pump (21.0 SEER)</v>
          </cell>
          <cell r="J27" t="str">
            <v>HP</v>
          </cell>
        </row>
        <row r="28">
          <cell r="H28" t="str">
            <v>21 SEER ASHP from base electric resistance heating</v>
          </cell>
          <cell r="I28" t="str">
            <v>Air Source Heat Pump (21.0 SEER)</v>
          </cell>
          <cell r="J28" t="str">
            <v>HP</v>
          </cell>
        </row>
        <row r="29">
          <cell r="H29" t="str">
            <v>21 SEER Central AC</v>
          </cell>
          <cell r="I29" t="str">
            <v>AC Split Systems 21 SEER</v>
          </cell>
          <cell r="J29" t="str">
            <v>ACEF</v>
          </cell>
        </row>
        <row r="30">
          <cell r="H30" t="str">
            <v>Energy Star Room AC</v>
          </cell>
          <cell r="I30" t="str">
            <v>AC Split Systems, ENERGY STAR</v>
          </cell>
          <cell r="J30" t="str">
            <v>ACEF</v>
          </cell>
        </row>
        <row r="31">
          <cell r="H31" t="str">
            <v>Ground Source Heat Pump</v>
          </cell>
          <cell r="I31" t="str">
            <v>Geothermal Heat Pump, Closed Loop 3.6 COP/17.1 EER  ENERGY STAR</v>
          </cell>
          <cell r="J31" t="str">
            <v>HP</v>
          </cell>
        </row>
        <row r="32">
          <cell r="H32" t="str">
            <v>Variable Refrigerant Flow (VRF) HVAC Systems</v>
          </cell>
          <cell r="I32" t="str">
            <v>Variable Refrigerant Flow Heat Pump</v>
          </cell>
          <cell r="J32" t="str">
            <v>HP</v>
          </cell>
        </row>
        <row r="33">
          <cell r="H33" t="str">
            <v>CFL - 15W Flood (Exterior)</v>
          </cell>
          <cell r="I33" t="str">
            <v>LED replacement for incandescent bulbs, Exterior</v>
          </cell>
          <cell r="J33" t="str">
            <v>Nite Lght</v>
          </cell>
        </row>
        <row r="34">
          <cell r="H34" t="str">
            <v>CFL - 15W Flood</v>
          </cell>
          <cell r="I34" t="str">
            <v>LED replacement for incandescent bulbs</v>
          </cell>
        </row>
        <row r="35">
          <cell r="H35" t="str">
            <v>CFL-13W</v>
          </cell>
          <cell r="I35" t="str">
            <v>LED replacement for incandescent bulbs</v>
          </cell>
        </row>
        <row r="36">
          <cell r="H36" t="str">
            <v>CFL-23W</v>
          </cell>
          <cell r="I36" t="str">
            <v>LED replacement for incandescent bulbs</v>
          </cell>
        </row>
        <row r="37">
          <cell r="H37" t="str">
            <v>LED - 14W</v>
          </cell>
          <cell r="I37" t="str">
            <v>LED replacement for incandescent bulbs</v>
          </cell>
        </row>
        <row r="38">
          <cell r="H38" t="str">
            <v>LED - 9W Flood (Exterior)</v>
          </cell>
          <cell r="I38" t="str">
            <v>LED replacement for incandescent bulbs, Exterior</v>
          </cell>
          <cell r="J38" t="str">
            <v>Nite Lght</v>
          </cell>
        </row>
        <row r="39">
          <cell r="H39" t="str">
            <v>LED - 9W Flood</v>
          </cell>
          <cell r="I39" t="str">
            <v>LED replacement for incandescent bulbs</v>
          </cell>
        </row>
        <row r="40">
          <cell r="H40" t="str">
            <v>LED - 9W</v>
          </cell>
          <cell r="I40" t="str">
            <v>LED replacement for incandescent bulbs</v>
          </cell>
        </row>
        <row r="41">
          <cell r="H41" t="str">
            <v>LED Specialty Lamps-5W Chandelier</v>
          </cell>
          <cell r="I41" t="str">
            <v>LED replacement for incandescent bulbs</v>
          </cell>
        </row>
        <row r="42">
          <cell r="H42" t="str">
            <v>Linear LED</v>
          </cell>
          <cell r="I42" t="str">
            <v>LED replacement for T8</v>
          </cell>
        </row>
        <row r="43">
          <cell r="H43" t="str">
            <v>Low Wattage T8 Fixture</v>
          </cell>
          <cell r="I43" t="str">
            <v>T8 Premium lamp, replacing standard T8</v>
          </cell>
        </row>
        <row r="44">
          <cell r="H44" t="str">
            <v>Energy Star Bathroom Ventilating Fan</v>
          </cell>
          <cell r="I44" t="str">
            <v>ENERGY STAR Ventilation Fan</v>
          </cell>
        </row>
        <row r="45">
          <cell r="H45" t="str">
            <v>Energy Star Ceiling Fan</v>
          </cell>
          <cell r="I45" t="str">
            <v>Ceiling fan (ENERGY STAR)</v>
          </cell>
        </row>
        <row r="46">
          <cell r="H46" t="str">
            <v>Energy Star Dehumidifier</v>
          </cell>
          <cell r="I46" t="str">
            <v>Dehumidifier - ENERGY STAR</v>
          </cell>
        </row>
        <row r="47">
          <cell r="H47" t="str">
            <v>Heat Pump Pool Heater</v>
          </cell>
          <cell r="I47" t="str">
            <v>Heat Pump Pool Heater</v>
          </cell>
        </row>
        <row r="48">
          <cell r="H48" t="str">
            <v>Two Speed Pool Pump</v>
          </cell>
          <cell r="I48" t="str">
            <v>high efficiency pool pump (single speed, two speed, variable speed)</v>
          </cell>
          <cell r="J48" t="str">
            <v>PP</v>
          </cell>
        </row>
        <row r="49">
          <cell r="H49" t="str">
            <v>Solar Pool Heater</v>
          </cell>
          <cell r="I49" t="str">
            <v>Heat Pump Pool Heater</v>
          </cell>
        </row>
        <row r="50">
          <cell r="H50" t="str">
            <v>Solar Powered Pool Pumps</v>
          </cell>
          <cell r="I50" t="str">
            <v>high efficiency pool pump (single speed, two speed, variable speed)</v>
          </cell>
          <cell r="J50" t="str">
            <v>PP</v>
          </cell>
        </row>
        <row r="51">
          <cell r="H51" t="str">
            <v>Variable Speed Pool Pump</v>
          </cell>
          <cell r="I51" t="str">
            <v>high efficiency pool pump (single speed, two speed, variable speed)</v>
          </cell>
          <cell r="J51" t="str">
            <v>PP</v>
          </cell>
        </row>
        <row r="52">
          <cell r="H52" t="str">
            <v>Removal of 2nd Refrigerator-Freezer</v>
          </cell>
          <cell r="I52" t="str">
            <v>High Efficiency Refrigerator - ENERGY STAR</v>
          </cell>
          <cell r="J52" t="str">
            <v>Refrigerator</v>
          </cell>
        </row>
        <row r="53">
          <cell r="H53" t="str">
            <v>Drain Water Heat Recovery</v>
          </cell>
          <cell r="I53" t="str">
            <v>Drain Heat Exchanger</v>
          </cell>
        </row>
        <row r="54">
          <cell r="H54" t="str">
            <v>Faucet Aerator</v>
          </cell>
          <cell r="I54" t="str">
            <v>Water Heater Audit (Includes Insul. Jacket, Aerator, Low-flow Showerhead, Pipe Insulation)</v>
          </cell>
        </row>
        <row r="55">
          <cell r="H55" t="str">
            <v>Heat Trap</v>
          </cell>
          <cell r="I55" t="str">
            <v>Water Heater Audit (Includes Insul. Jacket, Aerator, Low-flow Showerhead, Pipe Insulation)</v>
          </cell>
        </row>
        <row r="56">
          <cell r="H56" t="str">
            <v>Hot Water Pipe Insulation</v>
          </cell>
          <cell r="I56" t="str">
            <v>pipe insulation</v>
          </cell>
        </row>
        <row r="57">
          <cell r="H57" t="str">
            <v>Low Flow Showerhead</v>
          </cell>
          <cell r="I57" t="str">
            <v>Water Heater Audit (Includes Insul. Jacket, Aerator, Low-flow Showerhead, Pipe Insulation)</v>
          </cell>
        </row>
        <row r="58">
          <cell r="H58" t="str">
            <v>Thermostatic Shower Restriction Valve</v>
          </cell>
          <cell r="I58" t="str">
            <v>Thermostatic Shower Restriction Valve</v>
          </cell>
        </row>
        <row r="59">
          <cell r="H59" t="str">
            <v>Water Heater Blanket</v>
          </cell>
          <cell r="I59" t="str">
            <v>Water Heater Audit (Includes Insul. Jacket, Aerator, Low-flow Showerhead, Pipe Insulation)</v>
          </cell>
        </row>
        <row r="60">
          <cell r="H60" t="str">
            <v>Water Heater Thermostat Setback</v>
          </cell>
          <cell r="I60" t="str">
            <v>Water Heater Audit (Includes Insul. Jacket, Aerator, Low-flow Showerhead, Pipe Insulation)</v>
          </cell>
        </row>
        <row r="61">
          <cell r="H61" t="str">
            <v>Water Heater Timeclock</v>
          </cell>
          <cell r="I61" t="str">
            <v>Water Heater Timer</v>
          </cell>
        </row>
        <row r="62">
          <cell r="H62" t="str">
            <v>Smart Power Strip</v>
          </cell>
          <cell r="I62" t="str">
            <v>Smart strip</v>
          </cell>
        </row>
        <row r="63">
          <cell r="H63" t="str">
            <v>Air Sealing-Infiltration Control</v>
          </cell>
          <cell r="I63" t="str">
            <v>Infiltration Reduction Air Sealing</v>
          </cell>
          <cell r="J63" t="str">
            <v>DukeHVAC</v>
          </cell>
        </row>
        <row r="64">
          <cell r="H64" t="str">
            <v>Ceiling Insulation(R19 to R38)</v>
          </cell>
          <cell r="I64" t="str">
            <v>Ceiling Insulation R19 - R38</v>
          </cell>
          <cell r="J64" t="str">
            <v>DukeHVAC</v>
          </cell>
        </row>
        <row r="65">
          <cell r="H65" t="str">
            <v>Ceiling Insulation(R30 to R38)</v>
          </cell>
          <cell r="I65" t="str">
            <v>Ceiling Insulation R30 - R38</v>
          </cell>
          <cell r="J65" t="str">
            <v>DukeHVAC</v>
          </cell>
        </row>
        <row r="66">
          <cell r="H66" t="str">
            <v>Ceiling Insulation(R2 to R38)</v>
          </cell>
          <cell r="I66" t="str">
            <v>Ceiling Insulation R0 - R38</v>
          </cell>
          <cell r="J66" t="str">
            <v>DukeHVAC</v>
          </cell>
        </row>
        <row r="67">
          <cell r="H67" t="str">
            <v>Ceiling Insulation(R12 to R38)</v>
          </cell>
          <cell r="I67" t="str">
            <v>Ceiling Insulation R11 - R38</v>
          </cell>
          <cell r="J67" t="str">
            <v>DukeHVAC</v>
          </cell>
        </row>
        <row r="68">
          <cell r="H68" t="str">
            <v>Central AC Tune Up</v>
          </cell>
          <cell r="I68" t="str">
            <v>HVAC Diagnostics and Servicing</v>
          </cell>
          <cell r="J68" t="str">
            <v>DukeHVAC</v>
          </cell>
        </row>
        <row r="69">
          <cell r="H69" t="str">
            <v>Duct Insulation</v>
          </cell>
          <cell r="I69" t="str">
            <v>Duct insulation</v>
          </cell>
          <cell r="J69" t="str">
            <v>DukeHVAC</v>
          </cell>
        </row>
        <row r="70">
          <cell r="H70" t="str">
            <v>Duct Repair</v>
          </cell>
          <cell r="I70" t="str">
            <v>Duct Testing &amp; Sealing</v>
          </cell>
          <cell r="J70" t="str">
            <v>DukeHVAC</v>
          </cell>
        </row>
        <row r="71">
          <cell r="H71" t="str">
            <v>Energy Star Certified Roof Products</v>
          </cell>
          <cell r="I71" t="str">
            <v>ENERGY STAR Reflective Roof Products</v>
          </cell>
          <cell r="J71" t="str">
            <v>DukeHVAC</v>
          </cell>
        </row>
        <row r="72">
          <cell r="H72" t="str">
            <v>Energy Star Door</v>
          </cell>
          <cell r="I72" t="str">
            <v>ENERGY STAR glass door</v>
          </cell>
          <cell r="J72" t="str">
            <v>DukeHVAC</v>
          </cell>
        </row>
        <row r="73">
          <cell r="H73" t="str">
            <v>Energy Star Windows</v>
          </cell>
          <cell r="I73" t="str">
            <v>ENERGY STAR Windows (U=.3 SHGC=.25)</v>
          </cell>
          <cell r="J73" t="str">
            <v>DukeHVAC</v>
          </cell>
        </row>
        <row r="74">
          <cell r="H74" t="str">
            <v>Floor Insulation</v>
          </cell>
          <cell r="I74" t="str">
            <v>Floor Insulation R0 - R19</v>
          </cell>
          <cell r="J74" t="str">
            <v>DukeHVAC</v>
          </cell>
        </row>
        <row r="75">
          <cell r="H75" t="str">
            <v>Green Roof</v>
          </cell>
          <cell r="I75" t="str">
            <v>ENERGY STAR Reflective Roof Products</v>
          </cell>
          <cell r="J75" t="str">
            <v>DukeHVAC</v>
          </cell>
        </row>
        <row r="76">
          <cell r="H76" t="str">
            <v>Heat Pump Tune Up</v>
          </cell>
          <cell r="I76" t="str">
            <v>HVAC Diagnostics and Servicing Heat Pump</v>
          </cell>
          <cell r="J76" t="str">
            <v>DukeHVAC</v>
          </cell>
        </row>
        <row r="77">
          <cell r="H77" t="str">
            <v>Home Energy Management System</v>
          </cell>
          <cell r="I77" t="str">
            <v>Home Energy Management System</v>
          </cell>
          <cell r="J77" t="str">
            <v>DukeHVAC</v>
          </cell>
        </row>
        <row r="78">
          <cell r="H78" t="str">
            <v>HVAC ECM Motor</v>
          </cell>
          <cell r="I78" t="str">
            <v>ECM Motor for HVAC equip (A/C, HP, &amp;  furnace)</v>
          </cell>
          <cell r="J78" t="str">
            <v>DukeHVAC</v>
          </cell>
        </row>
        <row r="79">
          <cell r="H79" t="str">
            <v>Programmable Thermostat</v>
          </cell>
          <cell r="I79" t="str">
            <v>Smart, Wi-Fi-Enabled Thermostat</v>
          </cell>
          <cell r="J79" t="str">
            <v>DukeHVAC</v>
          </cell>
        </row>
        <row r="80">
          <cell r="H80" t="str">
            <v>Radiant Barrier</v>
          </cell>
          <cell r="I80" t="str">
            <v>Radiant Barrier</v>
          </cell>
          <cell r="J80" t="str">
            <v>DukeHVAC</v>
          </cell>
        </row>
        <row r="81">
          <cell r="H81" t="str">
            <v>Sealed crawlspace</v>
          </cell>
          <cell r="I81" t="str">
            <v>Sealed Crawlspace Encapsulation</v>
          </cell>
          <cell r="J81" t="str">
            <v>DukeHVAC</v>
          </cell>
        </row>
        <row r="82">
          <cell r="H82" t="str">
            <v>Smart Thermostat</v>
          </cell>
          <cell r="I82" t="str">
            <v>Smart, Wi-Fi-Enabled Thermostat</v>
          </cell>
          <cell r="J82" t="str">
            <v>DukeHVAC</v>
          </cell>
        </row>
        <row r="83">
          <cell r="H83" t="str">
            <v>Spray Foam Insulation(Base R19)</v>
          </cell>
          <cell r="I83" t="str">
            <v>Ceiling Insulation R19 - R38</v>
          </cell>
          <cell r="J83" t="str">
            <v>DukeHVAC</v>
          </cell>
        </row>
        <row r="84">
          <cell r="H84" t="str">
            <v>Spray Foam Insulation(Base R30)</v>
          </cell>
          <cell r="I84" t="str">
            <v>Ceiling Insulation R30 - R38</v>
          </cell>
          <cell r="J84" t="str">
            <v>DukeHVAC</v>
          </cell>
        </row>
        <row r="85">
          <cell r="H85" t="str">
            <v>Spray Foam Insulation(Base R12)</v>
          </cell>
          <cell r="I85" t="str">
            <v>Ceiling Insulation R0 - R38</v>
          </cell>
          <cell r="J85" t="str">
            <v>DukeHVAC</v>
          </cell>
        </row>
        <row r="86">
          <cell r="H86" t="str">
            <v>Spray Foam Insulation(Base R2)</v>
          </cell>
          <cell r="I86" t="str">
            <v>Ceiling Insulation R11 - R38</v>
          </cell>
          <cell r="J86" t="str">
            <v>DukeHVAC</v>
          </cell>
        </row>
        <row r="87">
          <cell r="H87" t="str">
            <v>Storm Door</v>
          </cell>
          <cell r="I87" t="str">
            <v>Storm Door</v>
          </cell>
          <cell r="J87" t="str">
            <v>DukeHVAC</v>
          </cell>
        </row>
        <row r="88">
          <cell r="H88" t="str">
            <v>Wall Insulation</v>
          </cell>
          <cell r="I88" t="str">
            <v>Wall Insulation R0 - R20</v>
          </cell>
          <cell r="J88" t="str">
            <v>DukeHVAC</v>
          </cell>
        </row>
        <row r="89">
          <cell r="H89" t="str">
            <v>Window Sun Protection</v>
          </cell>
          <cell r="I89" t="str">
            <v>Window Sun Screens</v>
          </cell>
          <cell r="J89" t="str">
            <v>DukeHVAC</v>
          </cell>
        </row>
        <row r="90">
          <cell r="H90" t="str">
            <v>Exterior Lighting Controls</v>
          </cell>
          <cell r="I90" t="str">
            <v>Photocells</v>
          </cell>
        </row>
        <row r="91">
          <cell r="H91" t="str">
            <v>Interior Lighting Controls</v>
          </cell>
          <cell r="I91" t="str">
            <v>Occupancy sensor</v>
          </cell>
        </row>
        <row r="92">
          <cell r="H92" t="str">
            <v>Solar Attic Fan</v>
          </cell>
          <cell r="I92" t="str">
            <v>Radiant Barrier</v>
          </cell>
        </row>
        <row r="93">
          <cell r="H93" t="str">
            <v>ENERGY STAR Certified Home</v>
          </cell>
          <cell r="I93" t="str">
            <v>New MF HP home - 16 SEER</v>
          </cell>
        </row>
      </sheetData>
      <sheetData sheetId="7"/>
      <sheetData sheetId="8">
        <row r="64">
          <cell r="C64" t="str">
            <v>End Use</v>
          </cell>
          <cell r="D64" t="str">
            <v>Ratio</v>
          </cell>
          <cell r="E64" t="str">
            <v>Ratio</v>
          </cell>
        </row>
        <row r="65">
          <cell r="C65" t="str">
            <v>CentralAirConditioningCAC</v>
          </cell>
          <cell r="D65">
            <v>6.1734118931197298E-4</v>
          </cell>
          <cell r="E65">
            <v>0</v>
          </cell>
        </row>
        <row r="66">
          <cell r="C66" t="str">
            <v>ClothesDryer</v>
          </cell>
          <cell r="D66">
            <v>1.2447749365265592E-4</v>
          </cell>
          <cell r="E66">
            <v>1.0128867051303993E-4</v>
          </cell>
        </row>
        <row r="67">
          <cell r="C67" t="str">
            <v>ClothesWasher</v>
          </cell>
          <cell r="D67">
            <v>1.4714786476663751E-4</v>
          </cell>
          <cell r="E67">
            <v>9.2074107423972332E-5</v>
          </cell>
        </row>
        <row r="68">
          <cell r="C68" t="str">
            <v>Dishwasher</v>
          </cell>
          <cell r="D68">
            <v>1.0638262261221554E-4</v>
          </cell>
          <cell r="E68">
            <v>9.2341414625156138E-5</v>
          </cell>
        </row>
        <row r="69">
          <cell r="C69" t="str">
            <v>Heating</v>
          </cell>
          <cell r="D69">
            <v>0</v>
          </cell>
          <cell r="E69">
            <v>8.9048709555079723E-4</v>
          </cell>
        </row>
        <row r="70">
          <cell r="C70" t="str">
            <v>WaterHeating</v>
          </cell>
          <cell r="D70">
            <v>9.0070861659047996E-5</v>
          </cell>
          <cell r="E70">
            <v>1.9388653162790906E-4</v>
          </cell>
        </row>
        <row r="71">
          <cell r="C71" t="str">
            <v>Lighting</v>
          </cell>
          <cell r="D71">
            <v>1.8047095531194106E-4</v>
          </cell>
          <cell r="E71">
            <v>1.4663265119095191E-4</v>
          </cell>
        </row>
        <row r="72">
          <cell r="C72" t="str">
            <v>Refrigerator</v>
          </cell>
          <cell r="D72">
            <v>1.3700578165837523E-4</v>
          </cell>
          <cell r="E72">
            <v>1.0244555930979235E-4</v>
          </cell>
        </row>
        <row r="73">
          <cell r="C73" t="str">
            <v>TvAndPc</v>
          </cell>
          <cell r="D73">
            <v>1.5732867246396199E-4</v>
          </cell>
          <cell r="E73">
            <v>1.2750109202135237E-4</v>
          </cell>
        </row>
        <row r="74">
          <cell r="C74" t="str">
            <v>ExteriorLighting</v>
          </cell>
          <cell r="D74">
            <v>0</v>
          </cell>
          <cell r="E74">
            <v>0</v>
          </cell>
        </row>
        <row r="75">
          <cell r="C75" t="str">
            <v>Laundry Loadshape (Combining CW and CD)</v>
          </cell>
          <cell r="D75">
            <v>1.5726179313484332E-4</v>
          </cell>
          <cell r="E75">
            <v>9.1338395454728966E-5</v>
          </cell>
        </row>
      </sheetData>
      <sheetData sheetId="9"/>
      <sheetData sheetId="10">
        <row r="7">
          <cell r="AC7" t="str">
            <v>Pool</v>
          </cell>
          <cell r="AD7" t="str">
            <v>Range</v>
          </cell>
          <cell r="AE7" t="str">
            <v>Dryer</v>
          </cell>
          <cell r="AF7" t="str">
            <v>Other</v>
          </cell>
          <cell r="AG7" t="str">
            <v>Refrigerator</v>
          </cell>
          <cell r="AH7" t="str">
            <v>Water</v>
          </cell>
          <cell r="AI7" t="str">
            <v>Nite Lght</v>
          </cell>
          <cell r="AJ7" t="str">
            <v>Washer</v>
          </cell>
          <cell r="AK7" t="str">
            <v>WH</v>
          </cell>
          <cell r="AL7" t="str">
            <v>PP</v>
          </cell>
          <cell r="AM7" t="str">
            <v>ACEF</v>
          </cell>
          <cell r="AN7" t="str">
            <v>HP</v>
          </cell>
          <cell r="AR7" t="str">
            <v>AC Split Systems 18 SEER</v>
          </cell>
          <cell r="AS7" t="str">
            <v>AC Split Systems 21 SEER</v>
          </cell>
          <cell r="AT7" t="str">
            <v>AC Split Systems, ENERGY STAR</v>
          </cell>
          <cell r="AU7" t="str">
            <v>Room Air Conditioners, ENERGY STAR - Reverse Cycle/Heat Pump</v>
          </cell>
          <cell r="AV7" t="str">
            <v>high efficiency pool pump (single speed, two speed, variable speed)</v>
          </cell>
          <cell r="AW7" t="str">
            <v>AC Split Systems, ENERGY STAR</v>
          </cell>
          <cell r="AX7" t="str">
            <v>AC Split Systems 21 SEER</v>
          </cell>
          <cell r="AY7" t="str">
            <v>AC Split Systems 18 SEER</v>
          </cell>
          <cell r="AZ7" t="str">
            <v>LED replacement for incandescent bulbs, Exterior</v>
          </cell>
          <cell r="BA7" t="str">
            <v>Compact Fluorescent - Exterior (Hard-Wired Fixture) ENERGY STAR</v>
          </cell>
          <cell r="BB7" t="str">
            <v>Clothes Washer - ENERGY STAR</v>
          </cell>
          <cell r="BC7" t="str">
            <v>High Efficiency Freezer (10% above std.) - ENERGY STAR</v>
          </cell>
          <cell r="BD7" t="str">
            <v>High Efficiency Refrigerator - ENERGY STAR</v>
          </cell>
          <cell r="BE7" t="str">
            <v>Oven - High-Efficiency Convection</v>
          </cell>
          <cell r="BF7" t="str">
            <v>Cooktop - High-Efficiency Induction</v>
          </cell>
          <cell r="BG7" t="str">
            <v>Air Source Heat Pump (18.0 SEER)</v>
          </cell>
          <cell r="BH7" t="str">
            <v>Geothermal Heat Pump, Closed Loop 3.6 COP/17.1 EER  ENERGY STAR</v>
          </cell>
          <cell r="BI7" t="str">
            <v>Air Source Heat Pump Package System ENERGY STAR</v>
          </cell>
          <cell r="BJ7" t="str">
            <v>Air Source Heat Pump (21.0 SEER)</v>
          </cell>
          <cell r="BK7" t="str">
            <v>Clothes Dryer - ENERGY STAR</v>
          </cell>
          <cell r="BL7" t="str">
            <v>Solar Water Heater</v>
          </cell>
          <cell r="BM7" t="str">
            <v>Clothes Dryer - Heat Pump</v>
          </cell>
          <cell r="BN7" t="str">
            <v>Integral Heat Pump Water Heater</v>
          </cell>
          <cell r="BO7" t="str">
            <v>Instantaneous Hot Water System</v>
          </cell>
          <cell r="BP7" t="str">
            <v>AC Split Systems 21 SEER</v>
          </cell>
          <cell r="BQ7" t="str">
            <v>AC Split Systems 18 SEER</v>
          </cell>
          <cell r="BR7" t="str">
            <v>AC Split Systems, ENERGY STAR</v>
          </cell>
          <cell r="BS7" t="str">
            <v>AC Split Systems 21 SEER</v>
          </cell>
          <cell r="BT7" t="str">
            <v>AC Split Systems 18 SEER</v>
          </cell>
          <cell r="BU7" t="str">
            <v>AC Split Systems, ENERGY STAR</v>
          </cell>
          <cell r="BV7" t="str">
            <v>Air Source Heat Pump (21.0 SEER)</v>
          </cell>
          <cell r="BW7" t="str">
            <v>Geothermal Heat Pump, Closed Loop 3.6 COP/17.1 EER  ENERGY STAR</v>
          </cell>
          <cell r="BX7" t="str">
            <v>Air Source Heat Pump (18.0 SEER)</v>
          </cell>
          <cell r="BY7" t="str">
            <v>Variable Refrigerant Flow Heat Pump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2"/>
  <sheetViews>
    <sheetView tabSelected="1" zoomScale="80" zoomScaleNormal="80" workbookViewId="0">
      <selection activeCell="D15" sqref="D15"/>
    </sheetView>
  </sheetViews>
  <sheetFormatPr defaultRowHeight="14.4"/>
  <cols>
    <col min="1" max="1" width="35" customWidth="1"/>
    <col min="2" max="2" width="19.6640625" customWidth="1"/>
    <col min="3" max="3" width="39.6640625" customWidth="1"/>
    <col min="4" max="4" width="43.44140625" customWidth="1"/>
    <col min="6" max="6" width="14.218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622</v>
      </c>
      <c r="F1" s="1" t="s">
        <v>624</v>
      </c>
    </row>
    <row r="2" spans="1:6" ht="28.8">
      <c r="A2" s="2" t="s">
        <v>4</v>
      </c>
      <c r="B2" s="2" t="s">
        <v>5</v>
      </c>
      <c r="C2" s="3" t="s">
        <v>6</v>
      </c>
      <c r="D2" s="3" t="s">
        <v>7</v>
      </c>
      <c r="E2" s="4" t="s">
        <v>623</v>
      </c>
      <c r="F2" s="5"/>
    </row>
    <row r="3" spans="1:6" ht="28.8">
      <c r="A3" s="2" t="s">
        <v>8</v>
      </c>
      <c r="B3" s="2" t="s">
        <v>5</v>
      </c>
      <c r="C3" s="3" t="s">
        <v>9</v>
      </c>
      <c r="D3" s="3" t="s">
        <v>10</v>
      </c>
      <c r="E3" s="4" t="s">
        <v>623</v>
      </c>
      <c r="F3" s="5"/>
    </row>
    <row r="4" spans="1:6" ht="28.8">
      <c r="A4" s="2" t="s">
        <v>11</v>
      </c>
      <c r="B4" s="2" t="s">
        <v>5</v>
      </c>
      <c r="C4" s="3" t="s">
        <v>12</v>
      </c>
      <c r="D4" s="3" t="s">
        <v>13</v>
      </c>
      <c r="E4" s="4" t="s">
        <v>623</v>
      </c>
      <c r="F4" s="5"/>
    </row>
    <row r="5" spans="1:6" ht="28.8">
      <c r="A5" s="2" t="s">
        <v>14</v>
      </c>
      <c r="B5" s="2" t="s">
        <v>5</v>
      </c>
      <c r="C5" s="3" t="s">
        <v>15</v>
      </c>
      <c r="D5" s="3" t="s">
        <v>16</v>
      </c>
      <c r="E5" s="4" t="s">
        <v>623</v>
      </c>
      <c r="F5" s="5"/>
    </row>
    <row r="6" spans="1:6" ht="28.8">
      <c r="A6" s="2" t="s">
        <v>17</v>
      </c>
      <c r="B6" s="2" t="s">
        <v>5</v>
      </c>
      <c r="C6" s="3" t="s">
        <v>18</v>
      </c>
      <c r="D6" s="3" t="s">
        <v>19</v>
      </c>
      <c r="E6" s="4" t="s">
        <v>623</v>
      </c>
      <c r="F6" s="5"/>
    </row>
    <row r="7" spans="1:6">
      <c r="A7" s="2" t="s">
        <v>20</v>
      </c>
      <c r="B7" s="2" t="s">
        <v>5</v>
      </c>
      <c r="C7" s="3" t="s">
        <v>21</v>
      </c>
      <c r="D7" s="3" t="s">
        <v>7</v>
      </c>
      <c r="E7" s="4" t="s">
        <v>623</v>
      </c>
      <c r="F7" s="5"/>
    </row>
    <row r="8" spans="1:6">
      <c r="A8" s="2" t="s">
        <v>22</v>
      </c>
      <c r="B8" s="2" t="s">
        <v>5</v>
      </c>
      <c r="C8" s="3" t="s">
        <v>23</v>
      </c>
      <c r="D8" s="3" t="s">
        <v>24</v>
      </c>
      <c r="E8" s="4" t="s">
        <v>623</v>
      </c>
      <c r="F8" s="5"/>
    </row>
    <row r="9" spans="1:6" ht="28.8">
      <c r="A9" s="2" t="s">
        <v>25</v>
      </c>
      <c r="B9" s="2" t="s">
        <v>26</v>
      </c>
      <c r="C9" s="3" t="s">
        <v>27</v>
      </c>
      <c r="D9" s="3" t="s">
        <v>28</v>
      </c>
      <c r="E9" s="4" t="s">
        <v>623</v>
      </c>
      <c r="F9" s="5"/>
    </row>
    <row r="10" spans="1:6">
      <c r="A10" s="2" t="s">
        <v>29</v>
      </c>
      <c r="B10" s="2" t="s">
        <v>26</v>
      </c>
      <c r="C10" s="3" t="s">
        <v>30</v>
      </c>
      <c r="D10" s="3" t="s">
        <v>31</v>
      </c>
      <c r="E10" s="4" t="s">
        <v>623</v>
      </c>
      <c r="F10" s="5"/>
    </row>
    <row r="11" spans="1:6" ht="43.2">
      <c r="A11" s="2" t="s">
        <v>32</v>
      </c>
      <c r="B11" s="2" t="s">
        <v>33</v>
      </c>
      <c r="C11" s="3" t="s">
        <v>34</v>
      </c>
      <c r="D11" s="3" t="s">
        <v>35</v>
      </c>
      <c r="E11" s="4" t="s">
        <v>623</v>
      </c>
      <c r="F11" s="5"/>
    </row>
    <row r="12" spans="1:6" ht="28.8">
      <c r="A12" s="2" t="s">
        <v>36</v>
      </c>
      <c r="B12" s="2" t="s">
        <v>33</v>
      </c>
      <c r="C12" s="3" t="s">
        <v>37</v>
      </c>
      <c r="D12" s="3" t="s">
        <v>38</v>
      </c>
      <c r="E12" s="4" t="s">
        <v>623</v>
      </c>
      <c r="F12" s="5"/>
    </row>
    <row r="13" spans="1:6" ht="28.8">
      <c r="A13" s="2" t="s">
        <v>39</v>
      </c>
      <c r="B13" s="2" t="s">
        <v>33</v>
      </c>
      <c r="C13" s="3" t="s">
        <v>40</v>
      </c>
      <c r="D13" s="3" t="s">
        <v>41</v>
      </c>
      <c r="E13" s="4" t="s">
        <v>623</v>
      </c>
      <c r="F13" s="5"/>
    </row>
    <row r="14" spans="1:6">
      <c r="A14" s="2" t="s">
        <v>42</v>
      </c>
      <c r="B14" s="2" t="s">
        <v>33</v>
      </c>
      <c r="C14" s="3" t="s">
        <v>42</v>
      </c>
      <c r="D14" s="3" t="s">
        <v>43</v>
      </c>
      <c r="E14" s="4" t="s">
        <v>623</v>
      </c>
      <c r="F14" s="5"/>
    </row>
    <row r="15" spans="1:6" ht="28.8">
      <c r="A15" s="2" t="s">
        <v>44</v>
      </c>
      <c r="B15" s="2" t="s">
        <v>33</v>
      </c>
      <c r="C15" s="3" t="s">
        <v>45</v>
      </c>
      <c r="D15" s="3" t="s">
        <v>46</v>
      </c>
      <c r="E15" s="4" t="s">
        <v>623</v>
      </c>
      <c r="F15" s="5"/>
    </row>
    <row r="16" spans="1:6">
      <c r="A16" s="2" t="s">
        <v>47</v>
      </c>
      <c r="B16" s="2" t="s">
        <v>33</v>
      </c>
      <c r="C16" s="3" t="s">
        <v>48</v>
      </c>
      <c r="D16" s="3" t="s">
        <v>49</v>
      </c>
      <c r="E16" s="4" t="s">
        <v>623</v>
      </c>
      <c r="F16" s="5"/>
    </row>
    <row r="17" spans="1:6" ht="28.8">
      <c r="A17" s="2" t="s">
        <v>50</v>
      </c>
      <c r="B17" s="2" t="s">
        <v>33</v>
      </c>
      <c r="C17" s="3" t="s">
        <v>51</v>
      </c>
      <c r="D17" s="3" t="s">
        <v>52</v>
      </c>
      <c r="E17" s="4" t="s">
        <v>623</v>
      </c>
      <c r="F17" s="5"/>
    </row>
    <row r="18" spans="1:6" ht="28.8">
      <c r="A18" s="2" t="s">
        <v>53</v>
      </c>
      <c r="B18" s="2" t="s">
        <v>33</v>
      </c>
      <c r="C18" s="3" t="s">
        <v>54</v>
      </c>
      <c r="D18" s="3" t="s">
        <v>41</v>
      </c>
      <c r="E18" s="4" t="s">
        <v>623</v>
      </c>
      <c r="F18" s="5"/>
    </row>
    <row r="19" spans="1:6" ht="43.2">
      <c r="A19" s="2" t="s">
        <v>55</v>
      </c>
      <c r="B19" s="2" t="s">
        <v>33</v>
      </c>
      <c r="C19" s="3" t="s">
        <v>56</v>
      </c>
      <c r="D19" s="3" t="s">
        <v>57</v>
      </c>
      <c r="E19" s="4" t="s">
        <v>623</v>
      </c>
      <c r="F19" s="5"/>
    </row>
    <row r="20" spans="1:6" ht="28.8">
      <c r="A20" s="2" t="s">
        <v>58</v>
      </c>
      <c r="B20" s="2" t="s">
        <v>33</v>
      </c>
      <c r="C20" s="3" t="s">
        <v>59</v>
      </c>
      <c r="D20" s="3" t="s">
        <v>60</v>
      </c>
      <c r="E20" s="4" t="s">
        <v>623</v>
      </c>
      <c r="F20" s="5"/>
    </row>
    <row r="21" spans="1:6" ht="28.8">
      <c r="A21" s="2" t="s">
        <v>61</v>
      </c>
      <c r="B21" s="2" t="s">
        <v>33</v>
      </c>
      <c r="C21" s="3" t="s">
        <v>62</v>
      </c>
      <c r="D21" s="3" t="s">
        <v>63</v>
      </c>
      <c r="E21" s="4" t="s">
        <v>623</v>
      </c>
      <c r="F21" s="5"/>
    </row>
    <row r="22" spans="1:6">
      <c r="A22" s="2" t="s">
        <v>64</v>
      </c>
      <c r="B22" s="2" t="s">
        <v>33</v>
      </c>
      <c r="C22" s="3" t="s">
        <v>64</v>
      </c>
      <c r="D22" s="3" t="s">
        <v>65</v>
      </c>
      <c r="E22" s="4" t="s">
        <v>623</v>
      </c>
      <c r="F22" s="5"/>
    </row>
    <row r="23" spans="1:6" ht="28.8">
      <c r="A23" s="2" t="s">
        <v>66</v>
      </c>
      <c r="B23" s="2" t="s">
        <v>67</v>
      </c>
      <c r="C23" s="3" t="s">
        <v>68</v>
      </c>
      <c r="D23" s="3" t="s">
        <v>69</v>
      </c>
      <c r="E23" s="4" t="s">
        <v>623</v>
      </c>
      <c r="F23" s="5"/>
    </row>
    <row r="24" spans="1:6" ht="28.8">
      <c r="A24" s="2" t="s">
        <v>70</v>
      </c>
      <c r="B24" s="2" t="s">
        <v>67</v>
      </c>
      <c r="C24" s="3" t="s">
        <v>71</v>
      </c>
      <c r="D24" s="3" t="s">
        <v>72</v>
      </c>
      <c r="E24" s="4" t="s">
        <v>623</v>
      </c>
      <c r="F24" s="5"/>
    </row>
    <row r="25" spans="1:6" ht="28.8">
      <c r="A25" s="2" t="s">
        <v>73</v>
      </c>
      <c r="B25" s="2" t="s">
        <v>67</v>
      </c>
      <c r="C25" s="3" t="s">
        <v>74</v>
      </c>
      <c r="D25" s="3" t="s">
        <v>75</v>
      </c>
      <c r="E25" s="4" t="s">
        <v>623</v>
      </c>
      <c r="F25" s="5"/>
    </row>
    <row r="26" spans="1:6" ht="28.8">
      <c r="A26" s="2" t="s">
        <v>76</v>
      </c>
      <c r="B26" s="2" t="s">
        <v>67</v>
      </c>
      <c r="C26" s="3" t="s">
        <v>77</v>
      </c>
      <c r="D26" s="3" t="s">
        <v>78</v>
      </c>
      <c r="E26" s="4" t="s">
        <v>623</v>
      </c>
      <c r="F26" s="5"/>
    </row>
    <row r="27" spans="1:6" ht="28.8">
      <c r="A27" s="2" t="s">
        <v>79</v>
      </c>
      <c r="B27" s="2" t="s">
        <v>67</v>
      </c>
      <c r="C27" s="3" t="s">
        <v>80</v>
      </c>
      <c r="D27" s="3" t="s">
        <v>81</v>
      </c>
      <c r="E27" s="4" t="s">
        <v>623</v>
      </c>
      <c r="F27" s="5"/>
    </row>
    <row r="28" spans="1:6" ht="28.8">
      <c r="A28" s="2" t="s">
        <v>82</v>
      </c>
      <c r="B28" s="2" t="s">
        <v>67</v>
      </c>
      <c r="C28" s="3" t="s">
        <v>83</v>
      </c>
      <c r="D28" s="3" t="s">
        <v>84</v>
      </c>
      <c r="E28" s="4" t="s">
        <v>623</v>
      </c>
      <c r="F28" s="5"/>
    </row>
    <row r="29" spans="1:6" ht="28.8">
      <c r="A29" s="2" t="s">
        <v>85</v>
      </c>
      <c r="B29" s="2" t="s">
        <v>86</v>
      </c>
      <c r="C29" s="3" t="s">
        <v>87</v>
      </c>
      <c r="D29" s="3" t="s">
        <v>88</v>
      </c>
      <c r="E29" s="4" t="s">
        <v>623</v>
      </c>
      <c r="F29" s="5"/>
    </row>
    <row r="30" spans="1:6" ht="28.8">
      <c r="A30" s="2" t="s">
        <v>89</v>
      </c>
      <c r="B30" s="2" t="s">
        <v>86</v>
      </c>
      <c r="C30" s="3" t="s">
        <v>87</v>
      </c>
      <c r="D30" s="3" t="s">
        <v>88</v>
      </c>
      <c r="E30" s="4" t="s">
        <v>623</v>
      </c>
      <c r="F30" s="5"/>
    </row>
    <row r="31" spans="1:6" ht="28.8">
      <c r="A31" s="2" t="s">
        <v>90</v>
      </c>
      <c r="B31" s="2" t="s">
        <v>86</v>
      </c>
      <c r="C31" s="3" t="s">
        <v>91</v>
      </c>
      <c r="D31" s="3" t="s">
        <v>92</v>
      </c>
      <c r="E31" s="4" t="s">
        <v>623</v>
      </c>
      <c r="F31" s="5"/>
    </row>
    <row r="32" spans="1:6" ht="28.8">
      <c r="A32" s="2" t="s">
        <v>93</v>
      </c>
      <c r="B32" s="2" t="s">
        <v>86</v>
      </c>
      <c r="C32" s="3" t="s">
        <v>94</v>
      </c>
      <c r="D32" s="3" t="s">
        <v>95</v>
      </c>
      <c r="E32" s="4" t="s">
        <v>623</v>
      </c>
      <c r="F32" s="5"/>
    </row>
    <row r="33" spans="1:6" ht="28.8">
      <c r="A33" s="2" t="s">
        <v>96</v>
      </c>
      <c r="B33" s="2" t="s">
        <v>86</v>
      </c>
      <c r="C33" s="3" t="s">
        <v>97</v>
      </c>
      <c r="D33" s="3" t="s">
        <v>98</v>
      </c>
      <c r="E33" s="4" t="s">
        <v>623</v>
      </c>
      <c r="F33" s="5"/>
    </row>
    <row r="34" spans="1:6" ht="28.8">
      <c r="A34" s="2" t="s">
        <v>99</v>
      </c>
      <c r="B34" s="2" t="s">
        <v>86</v>
      </c>
      <c r="C34" s="3" t="s">
        <v>100</v>
      </c>
      <c r="D34" s="3" t="s">
        <v>98</v>
      </c>
      <c r="E34" s="4" t="s">
        <v>623</v>
      </c>
      <c r="F34" s="5"/>
    </row>
    <row r="35" spans="1:6" ht="28.8">
      <c r="A35" s="2" t="s">
        <v>101</v>
      </c>
      <c r="B35" s="2" t="s">
        <v>86</v>
      </c>
      <c r="C35" s="3" t="s">
        <v>102</v>
      </c>
      <c r="D35" s="3" t="s">
        <v>95</v>
      </c>
      <c r="E35" s="4" t="s">
        <v>623</v>
      </c>
      <c r="F35" s="5"/>
    </row>
    <row r="36" spans="1:6" ht="28.8">
      <c r="A36" s="2" t="s">
        <v>103</v>
      </c>
      <c r="B36" s="2" t="s">
        <v>86</v>
      </c>
      <c r="C36" s="3" t="s">
        <v>104</v>
      </c>
      <c r="D36" s="3" t="s">
        <v>92</v>
      </c>
      <c r="E36" s="4" t="s">
        <v>623</v>
      </c>
      <c r="F36" s="5"/>
    </row>
    <row r="37" spans="1:6" ht="28.8">
      <c r="A37" s="2" t="s">
        <v>105</v>
      </c>
      <c r="B37" s="2" t="s">
        <v>86</v>
      </c>
      <c r="C37" s="3" t="s">
        <v>106</v>
      </c>
      <c r="D37" s="3" t="s">
        <v>107</v>
      </c>
      <c r="E37" s="4" t="s">
        <v>623</v>
      </c>
      <c r="F37" s="5"/>
    </row>
    <row r="38" spans="1:6" ht="28.8">
      <c r="A38" s="2" t="s">
        <v>108</v>
      </c>
      <c r="B38" s="2" t="s">
        <v>86</v>
      </c>
      <c r="C38" s="3" t="s">
        <v>106</v>
      </c>
      <c r="D38" s="3" t="s">
        <v>107</v>
      </c>
      <c r="E38" s="4" t="s">
        <v>623</v>
      </c>
      <c r="F38" s="5"/>
    </row>
    <row r="39" spans="1:6">
      <c r="A39" s="2" t="s">
        <v>109</v>
      </c>
      <c r="B39" s="2" t="s">
        <v>86</v>
      </c>
      <c r="C39" s="3" t="s">
        <v>110</v>
      </c>
      <c r="D39" s="3" t="s">
        <v>111</v>
      </c>
      <c r="E39" s="4" t="s">
        <v>623</v>
      </c>
      <c r="F39" s="5"/>
    </row>
    <row r="40" spans="1:6" ht="28.8">
      <c r="A40" s="2" t="s">
        <v>112</v>
      </c>
      <c r="B40" s="2" t="s">
        <v>86</v>
      </c>
      <c r="C40" s="3" t="s">
        <v>113</v>
      </c>
      <c r="D40" s="3" t="s">
        <v>114</v>
      </c>
      <c r="E40" s="4" t="s">
        <v>623</v>
      </c>
      <c r="F40" s="5"/>
    </row>
    <row r="41" spans="1:6" ht="28.8">
      <c r="A41" s="2" t="s">
        <v>115</v>
      </c>
      <c r="B41" s="2" t="s">
        <v>86</v>
      </c>
      <c r="C41" s="3" t="s">
        <v>116</v>
      </c>
      <c r="D41" s="3" t="s">
        <v>114</v>
      </c>
      <c r="E41" s="4" t="s">
        <v>623</v>
      </c>
      <c r="F41" s="5"/>
    </row>
    <row r="42" spans="1:6" ht="28.8">
      <c r="A42" s="2" t="s">
        <v>117</v>
      </c>
      <c r="B42" s="2" t="s">
        <v>118</v>
      </c>
      <c r="C42" s="3" t="s">
        <v>119</v>
      </c>
      <c r="D42" s="3" t="s">
        <v>120</v>
      </c>
      <c r="E42" s="4" t="s">
        <v>623</v>
      </c>
      <c r="F42" s="5"/>
    </row>
    <row r="43" spans="1:6" ht="28.8">
      <c r="A43" s="2" t="s">
        <v>121</v>
      </c>
      <c r="B43" s="2" t="s">
        <v>118</v>
      </c>
      <c r="C43" s="3" t="s">
        <v>122</v>
      </c>
      <c r="D43" s="3" t="s">
        <v>123</v>
      </c>
      <c r="E43" s="4" t="s">
        <v>623</v>
      </c>
      <c r="F43" s="5"/>
    </row>
    <row r="44" spans="1:6" ht="28.8">
      <c r="A44" s="2" t="s">
        <v>124</v>
      </c>
      <c r="B44" s="2" t="s">
        <v>118</v>
      </c>
      <c r="C44" s="3" t="s">
        <v>125</v>
      </c>
      <c r="D44" s="3" t="s">
        <v>126</v>
      </c>
      <c r="E44" s="4" t="s">
        <v>623</v>
      </c>
      <c r="F44" s="5"/>
    </row>
    <row r="45" spans="1:6">
      <c r="A45" s="2" t="s">
        <v>127</v>
      </c>
      <c r="B45" s="2" t="s">
        <v>118</v>
      </c>
      <c r="C45" s="3" t="s">
        <v>128</v>
      </c>
      <c r="D45" s="3" t="s">
        <v>129</v>
      </c>
      <c r="E45" s="4" t="s">
        <v>623</v>
      </c>
      <c r="F45" s="5"/>
    </row>
    <row r="46" spans="1:6">
      <c r="A46" s="2" t="s">
        <v>130</v>
      </c>
      <c r="B46" s="2" t="s">
        <v>118</v>
      </c>
      <c r="C46" s="3" t="s">
        <v>131</v>
      </c>
      <c r="D46" s="3" t="s">
        <v>129</v>
      </c>
      <c r="E46" s="4" t="s">
        <v>623</v>
      </c>
      <c r="F46" s="5"/>
    </row>
    <row r="47" spans="1:6" ht="43.2">
      <c r="A47" s="2" t="s">
        <v>132</v>
      </c>
      <c r="B47" s="2" t="s">
        <v>118</v>
      </c>
      <c r="C47" s="3" t="s">
        <v>133</v>
      </c>
      <c r="D47" s="3" t="s">
        <v>134</v>
      </c>
      <c r="E47" s="4" t="s">
        <v>623</v>
      </c>
      <c r="F47" s="6" t="s">
        <v>625</v>
      </c>
    </row>
    <row r="48" spans="1:6" ht="43.2">
      <c r="A48" s="2" t="s">
        <v>135</v>
      </c>
      <c r="B48" s="2" t="s">
        <v>118</v>
      </c>
      <c r="C48" s="3" t="s">
        <v>136</v>
      </c>
      <c r="D48" s="3" t="s">
        <v>134</v>
      </c>
      <c r="E48" s="4" t="s">
        <v>623</v>
      </c>
      <c r="F48" s="6" t="s">
        <v>625</v>
      </c>
    </row>
    <row r="49" spans="1:6" ht="43.2">
      <c r="A49" s="2" t="s">
        <v>137</v>
      </c>
      <c r="B49" s="2" t="s">
        <v>118</v>
      </c>
      <c r="C49" s="3" t="s">
        <v>138</v>
      </c>
      <c r="D49" s="3" t="s">
        <v>134</v>
      </c>
      <c r="E49" s="4" t="s">
        <v>623</v>
      </c>
      <c r="F49" s="6" t="s">
        <v>625</v>
      </c>
    </row>
    <row r="50" spans="1:6">
      <c r="A50" s="2" t="s">
        <v>139</v>
      </c>
      <c r="B50" s="2" t="s">
        <v>140</v>
      </c>
      <c r="C50" s="3" t="s">
        <v>139</v>
      </c>
      <c r="D50" s="3" t="s">
        <v>141</v>
      </c>
      <c r="E50" s="4" t="s">
        <v>623</v>
      </c>
      <c r="F50" s="5"/>
    </row>
    <row r="51" spans="1:6">
      <c r="A51" s="2" t="s">
        <v>142</v>
      </c>
      <c r="B51" s="2" t="s">
        <v>140</v>
      </c>
      <c r="C51" s="3" t="s">
        <v>142</v>
      </c>
      <c r="D51" s="3" t="s">
        <v>141</v>
      </c>
      <c r="E51" s="4" t="s">
        <v>623</v>
      </c>
      <c r="F51" s="5"/>
    </row>
    <row r="52" spans="1:6">
      <c r="A52" s="2" t="s">
        <v>143</v>
      </c>
      <c r="B52" s="2" t="s">
        <v>140</v>
      </c>
      <c r="C52" s="3" t="s">
        <v>143</v>
      </c>
      <c r="D52" s="3" t="s">
        <v>141</v>
      </c>
      <c r="E52" s="4" t="s">
        <v>623</v>
      </c>
      <c r="F52" s="5"/>
    </row>
    <row r="53" spans="1:6">
      <c r="A53" s="2" t="s">
        <v>144</v>
      </c>
      <c r="B53" s="2" t="s">
        <v>140</v>
      </c>
      <c r="C53" s="3" t="s">
        <v>144</v>
      </c>
      <c r="D53" s="3" t="s">
        <v>141</v>
      </c>
      <c r="E53" s="4" t="s">
        <v>623</v>
      </c>
      <c r="F53" s="5"/>
    </row>
    <row r="54" spans="1:6">
      <c r="A54" s="2" t="s">
        <v>145</v>
      </c>
      <c r="B54" s="2" t="s">
        <v>140</v>
      </c>
      <c r="C54" s="3" t="s">
        <v>145</v>
      </c>
      <c r="D54" s="3" t="s">
        <v>141</v>
      </c>
      <c r="E54" s="4" t="s">
        <v>623</v>
      </c>
      <c r="F54" s="5"/>
    </row>
    <row r="55" spans="1:6" ht="28.8">
      <c r="A55" s="2" t="s">
        <v>146</v>
      </c>
      <c r="B55" s="2" t="s">
        <v>140</v>
      </c>
      <c r="C55" s="3" t="s">
        <v>147</v>
      </c>
      <c r="D55" s="3" t="s">
        <v>148</v>
      </c>
      <c r="E55" s="4" t="s">
        <v>623</v>
      </c>
      <c r="F55" s="5"/>
    </row>
    <row r="56" spans="1:6" ht="28.8">
      <c r="A56" s="2" t="s">
        <v>149</v>
      </c>
      <c r="B56" s="2" t="s">
        <v>140</v>
      </c>
      <c r="C56" s="3" t="s">
        <v>150</v>
      </c>
      <c r="D56" s="3" t="s">
        <v>151</v>
      </c>
      <c r="E56" s="4" t="s">
        <v>623</v>
      </c>
      <c r="F56" s="5"/>
    </row>
    <row r="57" spans="1:6" ht="28.8">
      <c r="A57" s="2" t="s">
        <v>152</v>
      </c>
      <c r="B57" s="2" t="s">
        <v>140</v>
      </c>
      <c r="C57" s="3" t="s">
        <v>153</v>
      </c>
      <c r="D57" s="3" t="s">
        <v>154</v>
      </c>
      <c r="E57" s="4" t="s">
        <v>623</v>
      </c>
      <c r="F57" s="5"/>
    </row>
    <row r="58" spans="1:6" ht="28.8">
      <c r="A58" s="2" t="s">
        <v>155</v>
      </c>
      <c r="B58" s="2" t="s">
        <v>156</v>
      </c>
      <c r="C58" s="3" t="s">
        <v>157</v>
      </c>
      <c r="D58" s="3" t="s">
        <v>158</v>
      </c>
      <c r="E58" s="4" t="s">
        <v>623</v>
      </c>
      <c r="F58" s="5"/>
    </row>
    <row r="59" spans="1:6">
      <c r="A59" s="2" t="s">
        <v>159</v>
      </c>
      <c r="B59" s="2" t="s">
        <v>156</v>
      </c>
      <c r="C59" s="3" t="s">
        <v>159</v>
      </c>
      <c r="D59" s="3" t="s">
        <v>160</v>
      </c>
      <c r="E59" s="4" t="s">
        <v>623</v>
      </c>
      <c r="F59" s="5"/>
    </row>
    <row r="60" spans="1:6">
      <c r="A60" s="2" t="s">
        <v>161</v>
      </c>
      <c r="B60" s="2" t="s">
        <v>156</v>
      </c>
      <c r="C60" s="3" t="s">
        <v>161</v>
      </c>
      <c r="D60" s="3" t="s">
        <v>160</v>
      </c>
      <c r="E60" s="4" t="s">
        <v>623</v>
      </c>
      <c r="F60" s="5"/>
    </row>
    <row r="61" spans="1:6">
      <c r="A61" s="2" t="s">
        <v>162</v>
      </c>
      <c r="B61" s="2" t="s">
        <v>156</v>
      </c>
      <c r="C61" s="3" t="s">
        <v>162</v>
      </c>
      <c r="D61" s="3" t="s">
        <v>160</v>
      </c>
      <c r="E61" s="4" t="s">
        <v>623</v>
      </c>
      <c r="F61" s="5"/>
    </row>
    <row r="62" spans="1:6">
      <c r="A62" s="2" t="s">
        <v>163</v>
      </c>
      <c r="B62" s="2" t="s">
        <v>156</v>
      </c>
      <c r="C62" s="3" t="s">
        <v>163</v>
      </c>
      <c r="D62" s="3" t="s">
        <v>160</v>
      </c>
      <c r="E62" s="4" t="s">
        <v>623</v>
      </c>
      <c r="F62" s="5"/>
    </row>
    <row r="63" spans="1:6">
      <c r="A63" s="2" t="s">
        <v>164</v>
      </c>
      <c r="B63" s="2" t="s">
        <v>156</v>
      </c>
      <c r="C63" s="3" t="s">
        <v>164</v>
      </c>
      <c r="D63" s="3" t="s">
        <v>160</v>
      </c>
      <c r="E63" s="4" t="s">
        <v>623</v>
      </c>
      <c r="F63" s="5"/>
    </row>
    <row r="64" spans="1:6" ht="28.8">
      <c r="A64" s="2" t="s">
        <v>165</v>
      </c>
      <c r="B64" s="2" t="s">
        <v>156</v>
      </c>
      <c r="C64" s="3" t="s">
        <v>164</v>
      </c>
      <c r="D64" s="3" t="s">
        <v>158</v>
      </c>
      <c r="E64" s="4" t="s">
        <v>623</v>
      </c>
      <c r="F64" s="5"/>
    </row>
    <row r="65" spans="1:6" ht="28.8">
      <c r="A65" s="2" t="s">
        <v>166</v>
      </c>
      <c r="B65" s="2" t="s">
        <v>156</v>
      </c>
      <c r="C65" s="3" t="s">
        <v>167</v>
      </c>
      <c r="D65" s="3" t="s">
        <v>168</v>
      </c>
      <c r="E65" s="4" t="s">
        <v>623</v>
      </c>
      <c r="F65" s="5"/>
    </row>
    <row r="66" spans="1:6" ht="28.8">
      <c r="A66" s="2" t="s">
        <v>169</v>
      </c>
      <c r="B66" s="2" t="s">
        <v>156</v>
      </c>
      <c r="C66" s="3" t="s">
        <v>170</v>
      </c>
      <c r="D66" s="3" t="s">
        <v>171</v>
      </c>
      <c r="E66" s="4" t="s">
        <v>623</v>
      </c>
      <c r="F66" s="5"/>
    </row>
    <row r="67" spans="1:6" ht="28.8">
      <c r="A67" s="2" t="s">
        <v>172</v>
      </c>
      <c r="B67" s="2" t="s">
        <v>156</v>
      </c>
      <c r="C67" s="3" t="s">
        <v>173</v>
      </c>
      <c r="D67" s="3" t="s">
        <v>171</v>
      </c>
      <c r="E67" s="4" t="s">
        <v>623</v>
      </c>
      <c r="F67" s="5"/>
    </row>
    <row r="68" spans="1:6" ht="28.8">
      <c r="A68" s="2" t="s">
        <v>174</v>
      </c>
      <c r="B68" s="2" t="s">
        <v>156</v>
      </c>
      <c r="C68" s="3" t="s">
        <v>170</v>
      </c>
      <c r="D68" s="3" t="s">
        <v>171</v>
      </c>
      <c r="E68" s="4" t="s">
        <v>623</v>
      </c>
      <c r="F68" s="5"/>
    </row>
    <row r="69" spans="1:6" ht="28.8">
      <c r="A69" s="2" t="s">
        <v>175</v>
      </c>
      <c r="B69" s="2" t="s">
        <v>156</v>
      </c>
      <c r="C69" s="3" t="s">
        <v>176</v>
      </c>
      <c r="D69" s="3" t="s">
        <v>171</v>
      </c>
      <c r="E69" s="4" t="s">
        <v>623</v>
      </c>
      <c r="F69" s="5"/>
    </row>
    <row r="70" spans="1:6" ht="28.8">
      <c r="A70" s="2" t="s">
        <v>177</v>
      </c>
      <c r="B70" s="2" t="s">
        <v>156</v>
      </c>
      <c r="C70" s="3" t="s">
        <v>178</v>
      </c>
      <c r="D70" s="3" t="s">
        <v>179</v>
      </c>
      <c r="E70" s="4" t="s">
        <v>623</v>
      </c>
      <c r="F70" s="5"/>
    </row>
    <row r="71" spans="1:6" ht="28.8">
      <c r="A71" s="2" t="s">
        <v>180</v>
      </c>
      <c r="B71" s="2" t="s">
        <v>156</v>
      </c>
      <c r="C71" s="3" t="s">
        <v>181</v>
      </c>
      <c r="D71" s="3" t="s">
        <v>182</v>
      </c>
      <c r="E71" s="4" t="s">
        <v>623</v>
      </c>
      <c r="F71" s="5"/>
    </row>
    <row r="72" spans="1:6">
      <c r="A72" s="2" t="s">
        <v>183</v>
      </c>
      <c r="B72" s="2" t="s">
        <v>156</v>
      </c>
      <c r="C72" s="3" t="s">
        <v>183</v>
      </c>
      <c r="D72" s="3" t="s">
        <v>184</v>
      </c>
      <c r="E72" s="4" t="s">
        <v>623</v>
      </c>
      <c r="F72" s="5"/>
    </row>
    <row r="73" spans="1:6" ht="28.8">
      <c r="A73" s="2" t="s">
        <v>185</v>
      </c>
      <c r="B73" s="2" t="s">
        <v>156</v>
      </c>
      <c r="C73" s="3" t="s">
        <v>186</v>
      </c>
      <c r="D73" s="3" t="s">
        <v>187</v>
      </c>
      <c r="E73" s="4" t="s">
        <v>623</v>
      </c>
      <c r="F73" s="5"/>
    </row>
    <row r="74" spans="1:6" ht="28.8">
      <c r="A74" s="2" t="s">
        <v>188</v>
      </c>
      <c r="B74" s="2" t="s">
        <v>156</v>
      </c>
      <c r="C74" s="3" t="s">
        <v>189</v>
      </c>
      <c r="D74" s="3" t="s">
        <v>190</v>
      </c>
      <c r="E74" s="4" t="s">
        <v>623</v>
      </c>
      <c r="F74" s="5"/>
    </row>
    <row r="75" spans="1:6" ht="28.8">
      <c r="A75" s="2" t="s">
        <v>191</v>
      </c>
      <c r="B75" s="2" t="s">
        <v>156</v>
      </c>
      <c r="C75" s="3" t="s">
        <v>192</v>
      </c>
      <c r="D75" s="3" t="s">
        <v>193</v>
      </c>
      <c r="E75" s="4" t="s">
        <v>623</v>
      </c>
      <c r="F75" s="5"/>
    </row>
    <row r="76" spans="1:6" ht="28.8">
      <c r="A76" s="2" t="s">
        <v>194</v>
      </c>
      <c r="B76" s="2" t="s">
        <v>156</v>
      </c>
      <c r="C76" s="3" t="s">
        <v>195</v>
      </c>
      <c r="D76" s="3" t="s">
        <v>184</v>
      </c>
      <c r="E76" s="4" t="s">
        <v>623</v>
      </c>
      <c r="F76" s="5"/>
    </row>
    <row r="77" spans="1:6">
      <c r="A77" s="2" t="s">
        <v>196</v>
      </c>
      <c r="B77" s="2" t="s">
        <v>156</v>
      </c>
      <c r="C77" s="3" t="s">
        <v>197</v>
      </c>
      <c r="D77" s="3" t="s">
        <v>160</v>
      </c>
      <c r="E77" s="4" t="s">
        <v>623</v>
      </c>
      <c r="F77" s="5"/>
    </row>
    <row r="78" spans="1:6" ht="28.8">
      <c r="A78" s="2" t="s">
        <v>198</v>
      </c>
      <c r="B78" s="2" t="s">
        <v>156</v>
      </c>
      <c r="C78" s="3" t="s">
        <v>147</v>
      </c>
      <c r="D78" s="3" t="s">
        <v>199</v>
      </c>
      <c r="E78" s="4" t="s">
        <v>623</v>
      </c>
      <c r="F78" s="5"/>
    </row>
    <row r="79" spans="1:6" ht="43.2">
      <c r="A79" s="2" t="s">
        <v>200</v>
      </c>
      <c r="B79" s="2" t="s">
        <v>156</v>
      </c>
      <c r="C79" s="3" t="s">
        <v>201</v>
      </c>
      <c r="D79" s="3" t="s">
        <v>202</v>
      </c>
      <c r="E79" s="4" t="s">
        <v>623</v>
      </c>
      <c r="F79" s="5"/>
    </row>
    <row r="80" spans="1:6" ht="56.4" customHeight="1">
      <c r="A80" s="2" t="s">
        <v>203</v>
      </c>
      <c r="B80" s="2" t="s">
        <v>156</v>
      </c>
      <c r="C80" s="3" t="s">
        <v>204</v>
      </c>
      <c r="D80" s="3" t="s">
        <v>205</v>
      </c>
      <c r="E80" s="4" t="s">
        <v>623</v>
      </c>
      <c r="F80" s="6"/>
    </row>
    <row r="81" spans="1:6">
      <c r="A81" s="2" t="s">
        <v>206</v>
      </c>
      <c r="B81" s="2" t="s">
        <v>156</v>
      </c>
      <c r="C81" s="3" t="s">
        <v>207</v>
      </c>
      <c r="D81" s="3" t="s">
        <v>208</v>
      </c>
      <c r="E81" s="4" t="s">
        <v>623</v>
      </c>
      <c r="F81" s="5"/>
    </row>
    <row r="82" spans="1:6" ht="28.8">
      <c r="A82" s="2" t="s">
        <v>209</v>
      </c>
      <c r="B82" s="2" t="s">
        <v>156</v>
      </c>
      <c r="C82" s="3" t="s">
        <v>210</v>
      </c>
      <c r="D82" s="3" t="s">
        <v>211</v>
      </c>
      <c r="E82" s="4" t="s">
        <v>623</v>
      </c>
      <c r="F82" s="6"/>
    </row>
    <row r="83" spans="1:6" ht="43.2">
      <c r="A83" s="2" t="s">
        <v>212</v>
      </c>
      <c r="B83" s="2" t="s">
        <v>156</v>
      </c>
      <c r="C83" s="3" t="s">
        <v>213</v>
      </c>
      <c r="D83" s="3" t="s">
        <v>205</v>
      </c>
      <c r="E83" s="4" t="s">
        <v>623</v>
      </c>
      <c r="F83" s="5"/>
    </row>
    <row r="84" spans="1:6" ht="28.8">
      <c r="A84" s="2" t="s">
        <v>214</v>
      </c>
      <c r="B84" s="2" t="s">
        <v>156</v>
      </c>
      <c r="C84" s="3" t="s">
        <v>215</v>
      </c>
      <c r="D84" s="3" t="s">
        <v>171</v>
      </c>
      <c r="E84" s="4" t="s">
        <v>623</v>
      </c>
      <c r="F84" s="5"/>
    </row>
    <row r="85" spans="1:6" ht="28.8">
      <c r="A85" s="2" t="s">
        <v>216</v>
      </c>
      <c r="B85" s="2" t="s">
        <v>156</v>
      </c>
      <c r="C85" s="3" t="s">
        <v>217</v>
      </c>
      <c r="D85" s="3" t="s">
        <v>171</v>
      </c>
      <c r="E85" s="4" t="s">
        <v>623</v>
      </c>
      <c r="F85" s="5"/>
    </row>
    <row r="86" spans="1:6" ht="28.8">
      <c r="A86" s="2" t="s">
        <v>218</v>
      </c>
      <c r="B86" s="2" t="s">
        <v>156</v>
      </c>
      <c r="C86" s="3" t="s">
        <v>215</v>
      </c>
      <c r="D86" s="3" t="s">
        <v>171</v>
      </c>
      <c r="E86" s="4" t="s">
        <v>623</v>
      </c>
      <c r="F86" s="5"/>
    </row>
    <row r="87" spans="1:6" ht="28.8">
      <c r="A87" s="2" t="s">
        <v>219</v>
      </c>
      <c r="B87" s="2" t="s">
        <v>156</v>
      </c>
      <c r="C87" s="3" t="s">
        <v>220</v>
      </c>
      <c r="D87" s="3" t="s">
        <v>171</v>
      </c>
      <c r="E87" s="4" t="s">
        <v>623</v>
      </c>
      <c r="F87" s="5"/>
    </row>
    <row r="88" spans="1:6" ht="28.8">
      <c r="A88" s="2" t="s">
        <v>221</v>
      </c>
      <c r="B88" s="2" t="s">
        <v>156</v>
      </c>
      <c r="C88" s="3" t="s">
        <v>222</v>
      </c>
      <c r="D88" s="3" t="s">
        <v>187</v>
      </c>
      <c r="E88" s="4" t="s">
        <v>623</v>
      </c>
      <c r="F88" s="5"/>
    </row>
    <row r="89" spans="1:6">
      <c r="A89" s="2" t="s">
        <v>223</v>
      </c>
      <c r="B89" s="2" t="s">
        <v>156</v>
      </c>
      <c r="C89" s="3" t="s">
        <v>224</v>
      </c>
      <c r="D89" s="3" t="s">
        <v>160</v>
      </c>
      <c r="E89" s="4" t="s">
        <v>623</v>
      </c>
      <c r="F89" s="5"/>
    </row>
    <row r="90" spans="1:6" ht="28.8">
      <c r="A90" s="2" t="s">
        <v>225</v>
      </c>
      <c r="B90" s="2" t="s">
        <v>156</v>
      </c>
      <c r="C90" s="3" t="s">
        <v>226</v>
      </c>
      <c r="D90" s="3" t="s">
        <v>227</v>
      </c>
      <c r="E90" s="4" t="s">
        <v>623</v>
      </c>
      <c r="F90" s="5"/>
    </row>
    <row r="91" spans="1:6" ht="28.8">
      <c r="A91" s="2" t="s">
        <v>228</v>
      </c>
      <c r="B91" s="2" t="s">
        <v>156</v>
      </c>
      <c r="C91" s="3" t="s">
        <v>229</v>
      </c>
      <c r="D91" s="3" t="s">
        <v>230</v>
      </c>
      <c r="E91" s="4" t="s">
        <v>623</v>
      </c>
      <c r="F91" s="5"/>
    </row>
    <row r="92" spans="1:6" ht="28.8">
      <c r="A92" s="2" t="s">
        <v>231</v>
      </c>
      <c r="B92" s="2" t="s">
        <v>232</v>
      </c>
      <c r="C92" s="3" t="s">
        <v>233</v>
      </c>
      <c r="D92" s="3" t="s">
        <v>234</v>
      </c>
      <c r="E92" s="4" t="s">
        <v>623</v>
      </c>
      <c r="F92" s="5"/>
    </row>
  </sheetData>
  <autoFilter ref="A1:F9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8"/>
  <sheetViews>
    <sheetView zoomScale="80" zoomScaleNormal="80" workbookViewId="0">
      <selection activeCell="J8" sqref="J8"/>
    </sheetView>
  </sheetViews>
  <sheetFormatPr defaultRowHeight="14.4"/>
  <cols>
    <col min="1" max="1" width="37" customWidth="1"/>
    <col min="2" max="2" width="17" customWidth="1"/>
    <col min="3" max="3" width="44.5546875" customWidth="1"/>
    <col min="4" max="4" width="36.218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626</v>
      </c>
      <c r="F1" s="1" t="s">
        <v>624</v>
      </c>
    </row>
    <row r="2" spans="1:6" ht="28.8">
      <c r="A2" s="2" t="s">
        <v>235</v>
      </c>
      <c r="B2" s="2" t="s">
        <v>26</v>
      </c>
      <c r="C2" s="3" t="s">
        <v>236</v>
      </c>
      <c r="D2" s="3" t="s">
        <v>237</v>
      </c>
      <c r="E2" s="4" t="s">
        <v>623</v>
      </c>
    </row>
    <row r="3" spans="1:6" ht="28.8">
      <c r="A3" s="2" t="s">
        <v>238</v>
      </c>
      <c r="B3" s="2" t="s">
        <v>26</v>
      </c>
      <c r="C3" s="3" t="s">
        <v>239</v>
      </c>
      <c r="D3" s="3" t="s">
        <v>240</v>
      </c>
      <c r="E3" s="4" t="s">
        <v>623</v>
      </c>
    </row>
    <row r="4" spans="1:6" ht="28.8">
      <c r="A4" s="2" t="s">
        <v>241</v>
      </c>
      <c r="B4" s="2" t="s">
        <v>26</v>
      </c>
      <c r="C4" s="3" t="s">
        <v>242</v>
      </c>
      <c r="D4" s="3" t="s">
        <v>243</v>
      </c>
      <c r="E4" s="4" t="s">
        <v>623</v>
      </c>
    </row>
    <row r="5" spans="1:6" ht="28.8">
      <c r="A5" s="2" t="s">
        <v>244</v>
      </c>
      <c r="B5" s="2" t="s">
        <v>26</v>
      </c>
      <c r="C5" s="3" t="s">
        <v>245</v>
      </c>
      <c r="D5" s="3" t="s">
        <v>246</v>
      </c>
      <c r="E5" s="4" t="s">
        <v>623</v>
      </c>
    </row>
    <row r="6" spans="1:6" ht="28.8">
      <c r="A6" s="2" t="s">
        <v>247</v>
      </c>
      <c r="B6" s="2" t="s">
        <v>26</v>
      </c>
      <c r="C6" s="3" t="s">
        <v>248</v>
      </c>
      <c r="D6" s="3" t="s">
        <v>249</v>
      </c>
      <c r="E6" s="4" t="s">
        <v>623</v>
      </c>
    </row>
    <row r="7" spans="1:6" ht="28.8">
      <c r="A7" s="2" t="s">
        <v>250</v>
      </c>
      <c r="B7" s="2" t="s">
        <v>26</v>
      </c>
      <c r="C7" s="3" t="s">
        <v>251</v>
      </c>
      <c r="D7" s="3" t="s">
        <v>252</v>
      </c>
      <c r="E7" s="4" t="s">
        <v>623</v>
      </c>
    </row>
    <row r="8" spans="1:6">
      <c r="A8" s="2" t="s">
        <v>253</v>
      </c>
      <c r="B8" s="2" t="s">
        <v>26</v>
      </c>
      <c r="C8" s="3" t="s">
        <v>254</v>
      </c>
      <c r="D8" s="3" t="s">
        <v>255</v>
      </c>
      <c r="E8" s="4" t="s">
        <v>623</v>
      </c>
    </row>
    <row r="9" spans="1:6" ht="43.2">
      <c r="A9" s="2" t="s">
        <v>256</v>
      </c>
      <c r="B9" s="2" t="s">
        <v>33</v>
      </c>
      <c r="C9" s="3" t="s">
        <v>34</v>
      </c>
      <c r="D9" s="3" t="s">
        <v>35</v>
      </c>
      <c r="E9" s="4" t="s">
        <v>623</v>
      </c>
    </row>
    <row r="10" spans="1:6" ht="28.8">
      <c r="A10" s="2" t="s">
        <v>257</v>
      </c>
      <c r="B10" s="2" t="s">
        <v>33</v>
      </c>
      <c r="C10" s="3" t="s">
        <v>12</v>
      </c>
      <c r="D10" s="3" t="s">
        <v>13</v>
      </c>
      <c r="E10" s="4" t="s">
        <v>623</v>
      </c>
    </row>
    <row r="11" spans="1:6" ht="28.8">
      <c r="A11" s="2" t="s">
        <v>36</v>
      </c>
      <c r="B11" s="2" t="s">
        <v>33</v>
      </c>
      <c r="C11" s="3" t="s">
        <v>37</v>
      </c>
      <c r="D11" s="3" t="s">
        <v>38</v>
      </c>
      <c r="E11" s="4" t="s">
        <v>623</v>
      </c>
    </row>
    <row r="12" spans="1:6" ht="28.8">
      <c r="A12" s="2" t="s">
        <v>39</v>
      </c>
      <c r="B12" s="2" t="s">
        <v>33</v>
      </c>
      <c r="C12" s="3" t="s">
        <v>258</v>
      </c>
      <c r="D12" s="3" t="s">
        <v>259</v>
      </c>
      <c r="E12" s="4" t="s">
        <v>623</v>
      </c>
    </row>
    <row r="13" spans="1:6" ht="28.8">
      <c r="A13" s="2" t="s">
        <v>260</v>
      </c>
      <c r="B13" s="2" t="s">
        <v>33</v>
      </c>
      <c r="C13" s="3" t="s">
        <v>261</v>
      </c>
      <c r="D13" s="3" t="s">
        <v>262</v>
      </c>
      <c r="E13" s="4" t="s">
        <v>623</v>
      </c>
    </row>
    <row r="14" spans="1:6" ht="28.8">
      <c r="A14" s="2" t="s">
        <v>44</v>
      </c>
      <c r="B14" s="2" t="s">
        <v>33</v>
      </c>
      <c r="C14" s="3" t="s">
        <v>263</v>
      </c>
      <c r="D14" s="3" t="s">
        <v>46</v>
      </c>
      <c r="E14" s="4" t="s">
        <v>623</v>
      </c>
    </row>
    <row r="15" spans="1:6" ht="28.8">
      <c r="A15" s="2" t="s">
        <v>47</v>
      </c>
      <c r="B15" s="2" t="s">
        <v>33</v>
      </c>
      <c r="C15" s="3" t="s">
        <v>48</v>
      </c>
      <c r="D15" s="3" t="s">
        <v>264</v>
      </c>
      <c r="E15" s="4" t="s">
        <v>623</v>
      </c>
    </row>
    <row r="16" spans="1:6" ht="28.8">
      <c r="A16" s="2" t="s">
        <v>265</v>
      </c>
      <c r="B16" s="2" t="s">
        <v>33</v>
      </c>
      <c r="C16" s="3" t="s">
        <v>51</v>
      </c>
      <c r="D16" s="3" t="s">
        <v>52</v>
      </c>
      <c r="E16" s="4" t="s">
        <v>623</v>
      </c>
    </row>
    <row r="17" spans="1:5" ht="28.8">
      <c r="A17" s="2" t="s">
        <v>266</v>
      </c>
      <c r="B17" s="2" t="s">
        <v>33</v>
      </c>
      <c r="C17" s="3" t="s">
        <v>267</v>
      </c>
      <c r="D17" s="3" t="s">
        <v>268</v>
      </c>
      <c r="E17" s="4" t="s">
        <v>623</v>
      </c>
    </row>
    <row r="18" spans="1:5" ht="28.8">
      <c r="A18" s="2" t="s">
        <v>53</v>
      </c>
      <c r="B18" s="2" t="s">
        <v>33</v>
      </c>
      <c r="C18" s="3" t="s">
        <v>269</v>
      </c>
      <c r="D18" s="3" t="s">
        <v>259</v>
      </c>
      <c r="E18" s="4" t="s">
        <v>623</v>
      </c>
    </row>
    <row r="19" spans="1:5" ht="28.8">
      <c r="A19" s="2" t="s">
        <v>270</v>
      </c>
      <c r="B19" s="2" t="s">
        <v>33</v>
      </c>
      <c r="C19" s="3" t="s">
        <v>59</v>
      </c>
      <c r="D19" s="3" t="s">
        <v>60</v>
      </c>
      <c r="E19" s="4" t="s">
        <v>623</v>
      </c>
    </row>
    <row r="20" spans="1:5" ht="43.2">
      <c r="A20" s="2" t="s">
        <v>55</v>
      </c>
      <c r="B20" s="2" t="s">
        <v>33</v>
      </c>
      <c r="C20" s="3" t="s">
        <v>56</v>
      </c>
      <c r="D20" s="3" t="s">
        <v>57</v>
      </c>
      <c r="E20" s="4" t="s">
        <v>623</v>
      </c>
    </row>
    <row r="21" spans="1:5" ht="28.8">
      <c r="A21" s="2" t="s">
        <v>271</v>
      </c>
      <c r="B21" s="2" t="s">
        <v>272</v>
      </c>
      <c r="C21" s="3" t="s">
        <v>273</v>
      </c>
      <c r="D21" s="3" t="s">
        <v>274</v>
      </c>
      <c r="E21" s="4" t="s">
        <v>623</v>
      </c>
    </row>
    <row r="22" spans="1:5" ht="28.8">
      <c r="A22" s="2" t="s">
        <v>85</v>
      </c>
      <c r="B22" s="2" t="s">
        <v>272</v>
      </c>
      <c r="C22" s="3" t="s">
        <v>87</v>
      </c>
      <c r="D22" s="3" t="s">
        <v>88</v>
      </c>
      <c r="E22" s="4" t="s">
        <v>623</v>
      </c>
    </row>
    <row r="23" spans="1:5" ht="28.8">
      <c r="A23" s="2" t="s">
        <v>275</v>
      </c>
      <c r="B23" s="2" t="s">
        <v>272</v>
      </c>
      <c r="C23" s="3" t="s">
        <v>276</v>
      </c>
      <c r="D23" s="3" t="s">
        <v>277</v>
      </c>
      <c r="E23" s="4" t="s">
        <v>623</v>
      </c>
    </row>
    <row r="24" spans="1:5" ht="28.8">
      <c r="A24" s="2" t="s">
        <v>105</v>
      </c>
      <c r="B24" s="2" t="s">
        <v>272</v>
      </c>
      <c r="C24" s="3" t="s">
        <v>106</v>
      </c>
      <c r="D24" s="3" t="s">
        <v>88</v>
      </c>
      <c r="E24" s="4" t="s">
        <v>623</v>
      </c>
    </row>
    <row r="25" spans="1:5" ht="28.8">
      <c r="A25" s="2" t="s">
        <v>278</v>
      </c>
      <c r="B25" s="2" t="s">
        <v>272</v>
      </c>
      <c r="C25" s="3" t="s">
        <v>279</v>
      </c>
      <c r="D25" s="3" t="s">
        <v>280</v>
      </c>
      <c r="E25" s="4" t="s">
        <v>623</v>
      </c>
    </row>
    <row r="26" spans="1:5" ht="28.8">
      <c r="A26" s="2" t="s">
        <v>281</v>
      </c>
      <c r="B26" s="2" t="s">
        <v>272</v>
      </c>
      <c r="C26" s="3" t="s">
        <v>282</v>
      </c>
      <c r="D26" s="3" t="s">
        <v>283</v>
      </c>
      <c r="E26" s="4" t="s">
        <v>623</v>
      </c>
    </row>
    <row r="27" spans="1:5" ht="28.8">
      <c r="A27" s="2" t="s">
        <v>284</v>
      </c>
      <c r="B27" s="2" t="s">
        <v>272</v>
      </c>
      <c r="C27" s="3" t="s">
        <v>285</v>
      </c>
      <c r="D27" s="3" t="s">
        <v>283</v>
      </c>
      <c r="E27" s="4" t="s">
        <v>623</v>
      </c>
    </row>
    <row r="28" spans="1:5" ht="28.8">
      <c r="A28" s="2" t="s">
        <v>286</v>
      </c>
      <c r="B28" s="2" t="s">
        <v>272</v>
      </c>
      <c r="C28" s="3" t="s">
        <v>287</v>
      </c>
      <c r="D28" s="3" t="s">
        <v>283</v>
      </c>
      <c r="E28" s="4" t="s">
        <v>623</v>
      </c>
    </row>
    <row r="29" spans="1:5">
      <c r="A29" s="2" t="s">
        <v>288</v>
      </c>
      <c r="B29" s="2" t="s">
        <v>272</v>
      </c>
      <c r="C29" s="3" t="s">
        <v>289</v>
      </c>
      <c r="D29" s="3" t="s">
        <v>290</v>
      </c>
      <c r="E29" s="4" t="s">
        <v>623</v>
      </c>
    </row>
    <row r="30" spans="1:5" ht="28.8">
      <c r="A30" s="2" t="s">
        <v>291</v>
      </c>
      <c r="B30" s="2" t="s">
        <v>272</v>
      </c>
      <c r="C30" s="3" t="s">
        <v>292</v>
      </c>
      <c r="D30" s="3" t="s">
        <v>274</v>
      </c>
      <c r="E30" s="4" t="s">
        <v>623</v>
      </c>
    </row>
    <row r="31" spans="1:5" ht="28.8">
      <c r="A31" s="2" t="s">
        <v>293</v>
      </c>
      <c r="B31" s="2" t="s">
        <v>294</v>
      </c>
      <c r="C31" s="3" t="s">
        <v>295</v>
      </c>
      <c r="D31" s="3" t="s">
        <v>274</v>
      </c>
      <c r="E31" s="4" t="s">
        <v>623</v>
      </c>
    </row>
    <row r="32" spans="1:5" ht="28.8">
      <c r="A32" s="2" t="s">
        <v>93</v>
      </c>
      <c r="B32" s="2" t="s">
        <v>294</v>
      </c>
      <c r="C32" s="3" t="s">
        <v>94</v>
      </c>
      <c r="D32" s="3" t="s">
        <v>95</v>
      </c>
      <c r="E32" s="4" t="s">
        <v>623</v>
      </c>
    </row>
    <row r="33" spans="1:5" ht="28.8">
      <c r="A33" s="2" t="s">
        <v>296</v>
      </c>
      <c r="B33" s="2" t="s">
        <v>294</v>
      </c>
      <c r="C33" s="3" t="s">
        <v>297</v>
      </c>
      <c r="D33" s="3" t="s">
        <v>277</v>
      </c>
      <c r="E33" s="4" t="s">
        <v>623</v>
      </c>
    </row>
    <row r="34" spans="1:5" ht="28.8">
      <c r="A34" s="2" t="s">
        <v>298</v>
      </c>
      <c r="B34" s="2" t="s">
        <v>294</v>
      </c>
      <c r="C34" s="3" t="s">
        <v>299</v>
      </c>
      <c r="D34" s="3" t="s">
        <v>300</v>
      </c>
      <c r="E34" s="4" t="s">
        <v>623</v>
      </c>
    </row>
    <row r="35" spans="1:5" ht="28.8">
      <c r="A35" s="2" t="s">
        <v>301</v>
      </c>
      <c r="B35" s="2" t="s">
        <v>294</v>
      </c>
      <c r="C35" s="3" t="s">
        <v>302</v>
      </c>
      <c r="D35" s="3" t="s">
        <v>274</v>
      </c>
      <c r="E35" s="4" t="s">
        <v>623</v>
      </c>
    </row>
    <row r="36" spans="1:5" ht="28.8">
      <c r="A36" s="2" t="s">
        <v>101</v>
      </c>
      <c r="B36" s="2" t="s">
        <v>294</v>
      </c>
      <c r="C36" s="3" t="s">
        <v>102</v>
      </c>
      <c r="D36" s="3" t="s">
        <v>95</v>
      </c>
      <c r="E36" s="4" t="s">
        <v>623</v>
      </c>
    </row>
    <row r="37" spans="1:5" ht="28.8">
      <c r="A37" s="2" t="s">
        <v>303</v>
      </c>
      <c r="B37" s="2" t="s">
        <v>294</v>
      </c>
      <c r="C37" s="3" t="s">
        <v>279</v>
      </c>
      <c r="D37" s="3" t="s">
        <v>280</v>
      </c>
      <c r="E37" s="4" t="s">
        <v>623</v>
      </c>
    </row>
    <row r="38" spans="1:5">
      <c r="A38" s="2" t="s">
        <v>304</v>
      </c>
      <c r="B38" s="2" t="s">
        <v>294</v>
      </c>
      <c r="C38" s="3" t="s">
        <v>305</v>
      </c>
      <c r="D38" s="3" t="s">
        <v>306</v>
      </c>
      <c r="E38" s="4" t="s">
        <v>623</v>
      </c>
    </row>
    <row r="39" spans="1:5">
      <c r="A39" s="2" t="s">
        <v>307</v>
      </c>
      <c r="B39" s="2" t="s">
        <v>294</v>
      </c>
      <c r="C39" s="3" t="s">
        <v>308</v>
      </c>
      <c r="D39" s="3" t="s">
        <v>309</v>
      </c>
      <c r="E39" s="4" t="s">
        <v>623</v>
      </c>
    </row>
    <row r="40" spans="1:5" ht="28.8">
      <c r="A40" s="2" t="s">
        <v>310</v>
      </c>
      <c r="B40" s="2" t="s">
        <v>294</v>
      </c>
      <c r="C40" s="3" t="s">
        <v>311</v>
      </c>
      <c r="D40" s="3" t="s">
        <v>306</v>
      </c>
      <c r="E40" s="4" t="s">
        <v>623</v>
      </c>
    </row>
    <row r="41" spans="1:5" ht="28.8">
      <c r="A41" s="2" t="s">
        <v>312</v>
      </c>
      <c r="B41" s="2" t="s">
        <v>294</v>
      </c>
      <c r="C41" s="3" t="s">
        <v>313</v>
      </c>
      <c r="D41" s="3" t="s">
        <v>314</v>
      </c>
      <c r="E41" s="4" t="s">
        <v>623</v>
      </c>
    </row>
    <row r="42" spans="1:5" ht="43.2">
      <c r="A42" s="2" t="s">
        <v>315</v>
      </c>
      <c r="B42" s="2" t="s">
        <v>118</v>
      </c>
      <c r="C42" s="3" t="s">
        <v>316</v>
      </c>
      <c r="D42" s="3" t="s">
        <v>317</v>
      </c>
      <c r="E42" s="4" t="s">
        <v>623</v>
      </c>
    </row>
    <row r="43" spans="1:5">
      <c r="A43" s="2" t="s">
        <v>318</v>
      </c>
      <c r="B43" s="2" t="s">
        <v>118</v>
      </c>
      <c r="C43" s="3" t="s">
        <v>319</v>
      </c>
      <c r="D43" s="3" t="s">
        <v>320</v>
      </c>
      <c r="E43" s="4" t="s">
        <v>623</v>
      </c>
    </row>
    <row r="44" spans="1:5" ht="28.8">
      <c r="A44" s="2" t="s">
        <v>321</v>
      </c>
      <c r="B44" s="2" t="s">
        <v>118</v>
      </c>
      <c r="C44" s="3" t="s">
        <v>322</v>
      </c>
      <c r="D44" s="3" t="s">
        <v>323</v>
      </c>
      <c r="E44" s="4" t="s">
        <v>623</v>
      </c>
    </row>
    <row r="45" spans="1:5" ht="28.8">
      <c r="A45" s="2" t="s">
        <v>324</v>
      </c>
      <c r="B45" s="2" t="s">
        <v>118</v>
      </c>
      <c r="C45" s="3" t="s">
        <v>325</v>
      </c>
      <c r="D45" s="3" t="s">
        <v>326</v>
      </c>
      <c r="E45" s="4" t="s">
        <v>623</v>
      </c>
    </row>
    <row r="46" spans="1:5" ht="28.8">
      <c r="A46" s="2" t="s">
        <v>327</v>
      </c>
      <c r="B46" s="2" t="s">
        <v>118</v>
      </c>
      <c r="C46" s="3" t="s">
        <v>328</v>
      </c>
      <c r="D46" s="3" t="s">
        <v>329</v>
      </c>
      <c r="E46" s="4" t="s">
        <v>623</v>
      </c>
    </row>
    <row r="47" spans="1:5" ht="28.8">
      <c r="A47" s="2" t="s">
        <v>330</v>
      </c>
      <c r="B47" s="2" t="s">
        <v>118</v>
      </c>
      <c r="C47" s="3" t="s">
        <v>331</v>
      </c>
      <c r="D47" s="3" t="s">
        <v>332</v>
      </c>
      <c r="E47" s="4" t="s">
        <v>623</v>
      </c>
    </row>
    <row r="48" spans="1:5">
      <c r="A48" s="2" t="s">
        <v>130</v>
      </c>
      <c r="B48" s="2" t="s">
        <v>118</v>
      </c>
      <c r="C48" s="3" t="s">
        <v>131</v>
      </c>
      <c r="D48" s="3" t="s">
        <v>129</v>
      </c>
      <c r="E48" s="4" t="s">
        <v>623</v>
      </c>
    </row>
    <row r="49" spans="1:5">
      <c r="A49" s="2" t="s">
        <v>127</v>
      </c>
      <c r="B49" s="2" t="s">
        <v>118</v>
      </c>
      <c r="C49" s="3" t="s">
        <v>128</v>
      </c>
      <c r="D49" s="3" t="s">
        <v>129</v>
      </c>
      <c r="E49" s="4" t="s">
        <v>623</v>
      </c>
    </row>
    <row r="50" spans="1:5">
      <c r="A50" s="2" t="s">
        <v>333</v>
      </c>
      <c r="B50" s="2" t="s">
        <v>118</v>
      </c>
      <c r="C50" s="3" t="s">
        <v>136</v>
      </c>
      <c r="D50" s="3" t="s">
        <v>134</v>
      </c>
      <c r="E50" s="4" t="s">
        <v>623</v>
      </c>
    </row>
    <row r="51" spans="1:5">
      <c r="A51" s="2" t="s">
        <v>334</v>
      </c>
      <c r="B51" s="2" t="s">
        <v>118</v>
      </c>
      <c r="C51" s="3" t="s">
        <v>138</v>
      </c>
      <c r="D51" s="3" t="s">
        <v>134</v>
      </c>
      <c r="E51" s="4" t="s">
        <v>623</v>
      </c>
    </row>
    <row r="52" spans="1:5">
      <c r="A52" s="2" t="s">
        <v>335</v>
      </c>
      <c r="B52" s="2" t="s">
        <v>118</v>
      </c>
      <c r="C52" s="3" t="s">
        <v>336</v>
      </c>
      <c r="D52" s="3" t="s">
        <v>134</v>
      </c>
      <c r="E52" s="4" t="s">
        <v>623</v>
      </c>
    </row>
    <row r="53" spans="1:5" ht="28.8">
      <c r="A53" s="2" t="s">
        <v>337</v>
      </c>
      <c r="B53" s="2" t="s">
        <v>118</v>
      </c>
      <c r="C53" s="3" t="s">
        <v>338</v>
      </c>
      <c r="D53" s="3" t="s">
        <v>339</v>
      </c>
      <c r="E53" s="4" t="s">
        <v>623</v>
      </c>
    </row>
    <row r="54" spans="1:5" ht="43.2">
      <c r="A54" s="2" t="s">
        <v>340</v>
      </c>
      <c r="B54" s="2" t="s">
        <v>341</v>
      </c>
      <c r="C54" s="3" t="s">
        <v>342</v>
      </c>
      <c r="D54" s="3" t="s">
        <v>343</v>
      </c>
      <c r="E54" s="4" t="s">
        <v>623</v>
      </c>
    </row>
    <row r="55" spans="1:5" ht="57.6">
      <c r="A55" s="2" t="s">
        <v>344</v>
      </c>
      <c r="B55" s="2" t="s">
        <v>341</v>
      </c>
      <c r="C55" s="3" t="s">
        <v>345</v>
      </c>
      <c r="D55" s="3" t="s">
        <v>346</v>
      </c>
      <c r="E55" s="4" t="s">
        <v>623</v>
      </c>
    </row>
    <row r="56" spans="1:5" ht="28.8">
      <c r="A56" s="2" t="s">
        <v>347</v>
      </c>
      <c r="B56" s="2" t="s">
        <v>348</v>
      </c>
      <c r="C56" s="3" t="s">
        <v>74</v>
      </c>
      <c r="D56" s="3" t="s">
        <v>75</v>
      </c>
      <c r="E56" s="4" t="s">
        <v>623</v>
      </c>
    </row>
    <row r="57" spans="1:5" ht="28.8">
      <c r="A57" s="2" t="s">
        <v>349</v>
      </c>
      <c r="B57" s="2" t="s">
        <v>348</v>
      </c>
      <c r="C57" s="3" t="s">
        <v>77</v>
      </c>
      <c r="D57" s="3" t="s">
        <v>78</v>
      </c>
      <c r="E57" s="4" t="s">
        <v>623</v>
      </c>
    </row>
    <row r="58" spans="1:5">
      <c r="A58" s="2" t="s">
        <v>350</v>
      </c>
      <c r="B58" s="2" t="s">
        <v>348</v>
      </c>
      <c r="C58" s="3" t="s">
        <v>351</v>
      </c>
      <c r="D58" s="3" t="s">
        <v>352</v>
      </c>
      <c r="E58" s="4" t="s">
        <v>623</v>
      </c>
    </row>
    <row r="59" spans="1:5" ht="43.2">
      <c r="A59" s="2" t="s">
        <v>353</v>
      </c>
      <c r="B59" s="2" t="s">
        <v>348</v>
      </c>
      <c r="C59" s="3" t="s">
        <v>354</v>
      </c>
      <c r="D59" s="3" t="s">
        <v>355</v>
      </c>
      <c r="E59" s="4" t="s">
        <v>623</v>
      </c>
    </row>
    <row r="60" spans="1:5" ht="57.6">
      <c r="A60" s="2" t="s">
        <v>356</v>
      </c>
      <c r="B60" s="2" t="s">
        <v>348</v>
      </c>
      <c r="C60" s="3" t="s">
        <v>357</v>
      </c>
      <c r="D60" s="3" t="s">
        <v>358</v>
      </c>
      <c r="E60" s="4" t="s">
        <v>623</v>
      </c>
    </row>
    <row r="61" spans="1:5">
      <c r="A61" s="2" t="s">
        <v>359</v>
      </c>
      <c r="B61" s="2" t="s">
        <v>348</v>
      </c>
      <c r="C61" s="3" t="s">
        <v>360</v>
      </c>
      <c r="D61" s="3" t="s">
        <v>361</v>
      </c>
      <c r="E61" s="4" t="s">
        <v>623</v>
      </c>
    </row>
    <row r="62" spans="1:5">
      <c r="A62" s="2" t="s">
        <v>362</v>
      </c>
      <c r="B62" s="2" t="s">
        <v>348</v>
      </c>
      <c r="C62" s="3" t="s">
        <v>363</v>
      </c>
      <c r="D62" s="3" t="s">
        <v>364</v>
      </c>
      <c r="E62" s="4" t="s">
        <v>623</v>
      </c>
    </row>
    <row r="63" spans="1:5" ht="28.8">
      <c r="A63" s="2" t="s">
        <v>365</v>
      </c>
      <c r="B63" s="2" t="s">
        <v>366</v>
      </c>
      <c r="C63" s="3" t="s">
        <v>367</v>
      </c>
      <c r="D63" s="3" t="s">
        <v>368</v>
      </c>
      <c r="E63" s="4" t="s">
        <v>623</v>
      </c>
    </row>
    <row r="64" spans="1:5" ht="28.8">
      <c r="A64" s="2" t="s">
        <v>369</v>
      </c>
      <c r="B64" s="2" t="s">
        <v>366</v>
      </c>
      <c r="C64" s="3" t="s">
        <v>370</v>
      </c>
      <c r="D64" s="3" t="s">
        <v>371</v>
      </c>
      <c r="E64" s="4" t="s">
        <v>623</v>
      </c>
    </row>
    <row r="65" spans="1:5" ht="28.8">
      <c r="A65" s="2" t="s">
        <v>372</v>
      </c>
      <c r="B65" s="2" t="s">
        <v>366</v>
      </c>
      <c r="C65" s="3" t="s">
        <v>373</v>
      </c>
      <c r="D65" s="3" t="s">
        <v>374</v>
      </c>
      <c r="E65" s="4" t="s">
        <v>623</v>
      </c>
    </row>
    <row r="66" spans="1:5" ht="28.8">
      <c r="A66" s="2" t="s">
        <v>375</v>
      </c>
      <c r="B66" s="2" t="s">
        <v>366</v>
      </c>
      <c r="C66" s="3" t="s">
        <v>376</v>
      </c>
      <c r="D66" s="3" t="s">
        <v>377</v>
      </c>
      <c r="E66" s="4" t="s">
        <v>623</v>
      </c>
    </row>
    <row r="67" spans="1:5" ht="28.8">
      <c r="A67" s="2" t="s">
        <v>378</v>
      </c>
      <c r="B67" s="2" t="s">
        <v>366</v>
      </c>
      <c r="C67" s="3" t="s">
        <v>379</v>
      </c>
      <c r="D67" s="3" t="s">
        <v>380</v>
      </c>
      <c r="E67" s="4" t="s">
        <v>623</v>
      </c>
    </row>
    <row r="68" spans="1:5" ht="28.8">
      <c r="A68" s="2" t="s">
        <v>381</v>
      </c>
      <c r="B68" s="2" t="s">
        <v>366</v>
      </c>
      <c r="C68" s="3" t="s">
        <v>382</v>
      </c>
      <c r="D68" s="3" t="s">
        <v>383</v>
      </c>
      <c r="E68" s="4" t="s">
        <v>623</v>
      </c>
    </row>
    <row r="69" spans="1:5" ht="28.8">
      <c r="A69" s="2" t="s">
        <v>384</v>
      </c>
      <c r="B69" s="2" t="s">
        <v>366</v>
      </c>
      <c r="C69" s="3" t="s">
        <v>385</v>
      </c>
      <c r="D69" s="3" t="s">
        <v>386</v>
      </c>
      <c r="E69" s="4" t="s">
        <v>623</v>
      </c>
    </row>
    <row r="70" spans="1:5" ht="43.2">
      <c r="A70" s="2" t="s">
        <v>387</v>
      </c>
      <c r="B70" s="2" t="s">
        <v>366</v>
      </c>
      <c r="C70" s="3" t="s">
        <v>388</v>
      </c>
      <c r="D70" s="3" t="s">
        <v>389</v>
      </c>
      <c r="E70" s="4" t="s">
        <v>623</v>
      </c>
    </row>
    <row r="71" spans="1:5" ht="28.8">
      <c r="A71" s="2" t="s">
        <v>390</v>
      </c>
      <c r="B71" s="2" t="s">
        <v>366</v>
      </c>
      <c r="C71" s="3" t="s">
        <v>18</v>
      </c>
      <c r="D71" s="3" t="s">
        <v>19</v>
      </c>
      <c r="E71" s="4" t="s">
        <v>623</v>
      </c>
    </row>
    <row r="72" spans="1:5" ht="28.8">
      <c r="A72" s="2" t="s">
        <v>391</v>
      </c>
      <c r="B72" s="2" t="s">
        <v>366</v>
      </c>
      <c r="C72" s="3" t="s">
        <v>392</v>
      </c>
      <c r="D72" s="3" t="s">
        <v>393</v>
      </c>
      <c r="E72" s="4" t="s">
        <v>623</v>
      </c>
    </row>
    <row r="73" spans="1:5" ht="57.6">
      <c r="A73" s="2" t="s">
        <v>394</v>
      </c>
      <c r="B73" s="2" t="s">
        <v>366</v>
      </c>
      <c r="C73" s="3" t="s">
        <v>395</v>
      </c>
      <c r="D73" s="3" t="s">
        <v>396</v>
      </c>
      <c r="E73" s="4" t="s">
        <v>623</v>
      </c>
    </row>
    <row r="74" spans="1:5" ht="28.8">
      <c r="A74" s="2" t="s">
        <v>397</v>
      </c>
      <c r="B74" s="2" t="s">
        <v>366</v>
      </c>
      <c r="C74" s="3" t="s">
        <v>398</v>
      </c>
      <c r="D74" s="3" t="s">
        <v>399</v>
      </c>
      <c r="E74" s="4" t="s">
        <v>623</v>
      </c>
    </row>
    <row r="75" spans="1:5">
      <c r="A75" s="2" t="s">
        <v>400</v>
      </c>
      <c r="B75" s="2" t="s">
        <v>366</v>
      </c>
      <c r="C75" s="3" t="s">
        <v>401</v>
      </c>
      <c r="D75" s="3" t="s">
        <v>402</v>
      </c>
      <c r="E75" s="4" t="s">
        <v>623</v>
      </c>
    </row>
    <row r="76" spans="1:5" ht="28.8">
      <c r="A76" s="2" t="s">
        <v>403</v>
      </c>
      <c r="B76" s="2" t="s">
        <v>366</v>
      </c>
      <c r="C76" s="3" t="s">
        <v>404</v>
      </c>
      <c r="D76" s="3" t="s">
        <v>405</v>
      </c>
      <c r="E76" s="4" t="s">
        <v>623</v>
      </c>
    </row>
    <row r="77" spans="1:5" ht="28.8">
      <c r="A77" s="2" t="s">
        <v>406</v>
      </c>
      <c r="B77" s="2" t="s">
        <v>366</v>
      </c>
      <c r="C77" s="3" t="s">
        <v>407</v>
      </c>
      <c r="D77" s="3" t="s">
        <v>408</v>
      </c>
      <c r="E77" s="4" t="s">
        <v>623</v>
      </c>
    </row>
    <row r="78" spans="1:5" ht="43.2">
      <c r="A78" s="2" t="s">
        <v>409</v>
      </c>
      <c r="B78" s="2" t="s">
        <v>366</v>
      </c>
      <c r="C78" s="3" t="s">
        <v>410</v>
      </c>
      <c r="D78" s="3" t="s">
        <v>411</v>
      </c>
      <c r="E78" s="4" t="s">
        <v>623</v>
      </c>
    </row>
    <row r="79" spans="1:5" ht="43.2">
      <c r="A79" s="2" t="s">
        <v>412</v>
      </c>
      <c r="B79" s="2" t="s">
        <v>366</v>
      </c>
      <c r="C79" s="3" t="s">
        <v>413</v>
      </c>
      <c r="D79" s="3" t="s">
        <v>411</v>
      </c>
      <c r="E79" s="4" t="s">
        <v>623</v>
      </c>
    </row>
    <row r="80" spans="1:5">
      <c r="A80" s="2" t="s">
        <v>414</v>
      </c>
      <c r="B80" s="2" t="s">
        <v>366</v>
      </c>
      <c r="C80" s="3" t="s">
        <v>415</v>
      </c>
      <c r="D80" s="3" t="s">
        <v>306</v>
      </c>
      <c r="E80" s="4" t="s">
        <v>623</v>
      </c>
    </row>
    <row r="81" spans="1:5" ht="28.8">
      <c r="A81" s="2" t="s">
        <v>416</v>
      </c>
      <c r="B81" s="2" t="s">
        <v>366</v>
      </c>
      <c r="C81" s="3" t="s">
        <v>417</v>
      </c>
      <c r="D81" s="3" t="s">
        <v>418</v>
      </c>
      <c r="E81" s="4" t="s">
        <v>623</v>
      </c>
    </row>
    <row r="82" spans="1:5" ht="28.8">
      <c r="A82" s="2" t="s">
        <v>419</v>
      </c>
      <c r="B82" s="2" t="s">
        <v>366</v>
      </c>
      <c r="C82" s="3" t="s">
        <v>420</v>
      </c>
      <c r="D82" s="3" t="s">
        <v>421</v>
      </c>
      <c r="E82" s="4" t="s">
        <v>623</v>
      </c>
    </row>
    <row r="83" spans="1:5" ht="57.6">
      <c r="A83" s="2" t="s">
        <v>422</v>
      </c>
      <c r="B83" s="2" t="s">
        <v>140</v>
      </c>
      <c r="C83" s="3" t="s">
        <v>423</v>
      </c>
      <c r="D83" s="3" t="s">
        <v>424</v>
      </c>
      <c r="E83" s="4" t="s">
        <v>623</v>
      </c>
    </row>
    <row r="84" spans="1:5">
      <c r="A84" s="2" t="s">
        <v>425</v>
      </c>
      <c r="B84" s="2" t="s">
        <v>140</v>
      </c>
      <c r="C84" s="3" t="s">
        <v>426</v>
      </c>
      <c r="D84" s="3" t="s">
        <v>427</v>
      </c>
      <c r="E84" s="4" t="s">
        <v>623</v>
      </c>
    </row>
    <row r="85" spans="1:5" ht="28.8">
      <c r="A85" s="2" t="s">
        <v>428</v>
      </c>
      <c r="B85" s="2" t="s">
        <v>140</v>
      </c>
      <c r="C85" s="3" t="s">
        <v>429</v>
      </c>
      <c r="D85" s="3" t="s">
        <v>430</v>
      </c>
      <c r="E85" s="4" t="s">
        <v>623</v>
      </c>
    </row>
    <row r="86" spans="1:5" ht="28.8">
      <c r="A86" s="2" t="s">
        <v>431</v>
      </c>
      <c r="B86" s="2" t="s">
        <v>140</v>
      </c>
      <c r="C86" s="3" t="s">
        <v>431</v>
      </c>
      <c r="D86" s="3" t="s">
        <v>432</v>
      </c>
      <c r="E86" s="4" t="s">
        <v>623</v>
      </c>
    </row>
    <row r="87" spans="1:5" ht="28.8">
      <c r="A87" s="2" t="s">
        <v>433</v>
      </c>
      <c r="B87" s="2" t="s">
        <v>140</v>
      </c>
      <c r="C87" s="3" t="s">
        <v>434</v>
      </c>
      <c r="D87" s="3" t="s">
        <v>435</v>
      </c>
      <c r="E87" s="4" t="s">
        <v>623</v>
      </c>
    </row>
    <row r="88" spans="1:5" ht="28.8">
      <c r="A88" s="2" t="s">
        <v>436</v>
      </c>
      <c r="B88" s="2" t="s">
        <v>140</v>
      </c>
      <c r="C88" s="3" t="s">
        <v>437</v>
      </c>
      <c r="D88" s="3" t="s">
        <v>438</v>
      </c>
      <c r="E88" s="4" t="s">
        <v>623</v>
      </c>
    </row>
    <row r="89" spans="1:5">
      <c r="A89" s="2" t="s">
        <v>439</v>
      </c>
      <c r="B89" s="2" t="s">
        <v>156</v>
      </c>
      <c r="C89" s="3" t="s">
        <v>440</v>
      </c>
      <c r="D89" s="3" t="s">
        <v>441</v>
      </c>
      <c r="E89" s="4" t="s">
        <v>623</v>
      </c>
    </row>
    <row r="90" spans="1:5">
      <c r="A90" s="2" t="s">
        <v>442</v>
      </c>
      <c r="B90" s="2" t="s">
        <v>156</v>
      </c>
      <c r="C90" s="3" t="s">
        <v>443</v>
      </c>
      <c r="D90" s="3" t="s">
        <v>444</v>
      </c>
      <c r="E90" s="4" t="s">
        <v>623</v>
      </c>
    </row>
    <row r="91" spans="1:5" ht="43.2">
      <c r="A91" s="2" t="s">
        <v>169</v>
      </c>
      <c r="B91" s="2" t="s">
        <v>156</v>
      </c>
      <c r="C91" s="3" t="s">
        <v>445</v>
      </c>
      <c r="D91" s="3" t="s">
        <v>446</v>
      </c>
      <c r="E91" s="4" t="s">
        <v>623</v>
      </c>
    </row>
    <row r="92" spans="1:5" ht="43.2">
      <c r="A92" s="2" t="s">
        <v>172</v>
      </c>
      <c r="B92" s="2" t="s">
        <v>156</v>
      </c>
      <c r="C92" s="3" t="s">
        <v>445</v>
      </c>
      <c r="D92" s="3" t="s">
        <v>446</v>
      </c>
      <c r="E92" s="4" t="s">
        <v>623</v>
      </c>
    </row>
    <row r="93" spans="1:5" ht="43.2">
      <c r="A93" s="2" t="s">
        <v>174</v>
      </c>
      <c r="B93" s="2" t="s">
        <v>156</v>
      </c>
      <c r="C93" s="3" t="s">
        <v>445</v>
      </c>
      <c r="D93" s="3" t="s">
        <v>446</v>
      </c>
      <c r="E93" s="4" t="s">
        <v>623</v>
      </c>
    </row>
    <row r="94" spans="1:5" ht="43.2">
      <c r="A94" s="2" t="s">
        <v>175</v>
      </c>
      <c r="B94" s="2" t="s">
        <v>156</v>
      </c>
      <c r="C94" s="3" t="s">
        <v>445</v>
      </c>
      <c r="D94" s="3" t="s">
        <v>446</v>
      </c>
      <c r="E94" s="4" t="s">
        <v>623</v>
      </c>
    </row>
    <row r="95" spans="1:5" ht="28.8">
      <c r="A95" s="2" t="s">
        <v>447</v>
      </c>
      <c r="B95" s="2" t="s">
        <v>156</v>
      </c>
      <c r="C95" s="3" t="s">
        <v>448</v>
      </c>
      <c r="D95" s="3" t="s">
        <v>449</v>
      </c>
      <c r="E95" s="4" t="s">
        <v>623</v>
      </c>
    </row>
    <row r="96" spans="1:5" ht="43.2">
      <c r="A96" s="2" t="s">
        <v>450</v>
      </c>
      <c r="B96" s="2" t="s">
        <v>156</v>
      </c>
      <c r="C96" s="3" t="s">
        <v>451</v>
      </c>
      <c r="D96" s="3" t="s">
        <v>452</v>
      </c>
      <c r="E96" s="4" t="s">
        <v>623</v>
      </c>
    </row>
    <row r="97" spans="1:5" ht="28.8">
      <c r="A97" s="2" t="s">
        <v>177</v>
      </c>
      <c r="B97" s="2" t="s">
        <v>156</v>
      </c>
      <c r="C97" s="3" t="s">
        <v>453</v>
      </c>
      <c r="D97" s="3" t="s">
        <v>454</v>
      </c>
      <c r="E97" s="4" t="s">
        <v>623</v>
      </c>
    </row>
    <row r="98" spans="1:5" ht="28.8">
      <c r="A98" s="2" t="s">
        <v>455</v>
      </c>
      <c r="B98" s="2" t="s">
        <v>156</v>
      </c>
      <c r="C98" s="3" t="s">
        <v>181</v>
      </c>
      <c r="D98" s="3" t="s">
        <v>456</v>
      </c>
      <c r="E98" s="4" t="s">
        <v>623</v>
      </c>
    </row>
    <row r="99" spans="1:5" ht="28.8">
      <c r="A99" s="2" t="s">
        <v>457</v>
      </c>
      <c r="B99" s="2" t="s">
        <v>156</v>
      </c>
      <c r="C99" s="3" t="s">
        <v>458</v>
      </c>
      <c r="D99" s="3" t="s">
        <v>459</v>
      </c>
      <c r="E99" s="4" t="s">
        <v>623</v>
      </c>
    </row>
    <row r="100" spans="1:5" ht="28.8">
      <c r="A100" s="2" t="s">
        <v>460</v>
      </c>
      <c r="B100" s="2" t="s">
        <v>156</v>
      </c>
      <c r="C100" s="3" t="s">
        <v>461</v>
      </c>
      <c r="D100" s="3" t="s">
        <v>462</v>
      </c>
      <c r="E100" s="4" t="s">
        <v>623</v>
      </c>
    </row>
    <row r="101" spans="1:5">
      <c r="A101" s="2" t="s">
        <v>191</v>
      </c>
      <c r="B101" s="2" t="s">
        <v>156</v>
      </c>
      <c r="C101" s="3" t="s">
        <v>463</v>
      </c>
      <c r="D101" s="3" t="s">
        <v>464</v>
      </c>
      <c r="E101" s="4" t="s">
        <v>623</v>
      </c>
    </row>
    <row r="102" spans="1:5">
      <c r="A102" s="2" t="s">
        <v>465</v>
      </c>
      <c r="B102" s="2" t="s">
        <v>156</v>
      </c>
      <c r="C102" s="3" t="s">
        <v>465</v>
      </c>
      <c r="D102" s="3" t="s">
        <v>466</v>
      </c>
      <c r="E102" s="4" t="s">
        <v>623</v>
      </c>
    </row>
    <row r="103" spans="1:5">
      <c r="A103" s="2" t="s">
        <v>194</v>
      </c>
      <c r="B103" s="2" t="s">
        <v>156</v>
      </c>
      <c r="C103" s="3" t="s">
        <v>467</v>
      </c>
      <c r="D103" s="3" t="s">
        <v>430</v>
      </c>
      <c r="E103" s="4" t="s">
        <v>623</v>
      </c>
    </row>
    <row r="104" spans="1:5" ht="28.8">
      <c r="A104" s="2" t="s">
        <v>468</v>
      </c>
      <c r="B104" s="2" t="s">
        <v>156</v>
      </c>
      <c r="C104" s="3" t="s">
        <v>469</v>
      </c>
      <c r="D104" s="3" t="s">
        <v>470</v>
      </c>
      <c r="E104" s="4" t="s">
        <v>623</v>
      </c>
    </row>
    <row r="105" spans="1:5" ht="28.8">
      <c r="A105" s="2" t="s">
        <v>471</v>
      </c>
      <c r="B105" s="2" t="s">
        <v>156</v>
      </c>
      <c r="C105" s="3" t="s">
        <v>472</v>
      </c>
      <c r="D105" s="3" t="s">
        <v>473</v>
      </c>
      <c r="E105" s="4" t="s">
        <v>623</v>
      </c>
    </row>
    <row r="106" spans="1:5" ht="28.8">
      <c r="A106" s="2" t="s">
        <v>474</v>
      </c>
      <c r="B106" s="2" t="s">
        <v>156</v>
      </c>
      <c r="C106" s="3" t="s">
        <v>475</v>
      </c>
      <c r="D106" s="3" t="s">
        <v>476</v>
      </c>
      <c r="E106" s="4" t="s">
        <v>623</v>
      </c>
    </row>
    <row r="107" spans="1:5">
      <c r="A107" s="2" t="s">
        <v>477</v>
      </c>
      <c r="B107" s="2" t="s">
        <v>156</v>
      </c>
      <c r="C107" s="3" t="s">
        <v>477</v>
      </c>
      <c r="D107" s="3" t="s">
        <v>478</v>
      </c>
      <c r="E107" s="4" t="s">
        <v>623</v>
      </c>
    </row>
    <row r="108" spans="1:5">
      <c r="A108" s="2" t="s">
        <v>479</v>
      </c>
      <c r="B108" s="2" t="s">
        <v>156</v>
      </c>
      <c r="C108" s="3" t="s">
        <v>479</v>
      </c>
      <c r="D108" s="3" t="s">
        <v>449</v>
      </c>
      <c r="E108" s="4" t="s">
        <v>623</v>
      </c>
    </row>
    <row r="109" spans="1:5" ht="28.8">
      <c r="A109" s="2" t="s">
        <v>480</v>
      </c>
      <c r="B109" s="2" t="s">
        <v>156</v>
      </c>
      <c r="C109" s="3" t="s">
        <v>481</v>
      </c>
      <c r="D109" s="3" t="s">
        <v>482</v>
      </c>
      <c r="E109" s="4" t="s">
        <v>623</v>
      </c>
    </row>
    <row r="110" spans="1:5" ht="28.8">
      <c r="A110" s="2" t="s">
        <v>483</v>
      </c>
      <c r="B110" s="2" t="s">
        <v>156</v>
      </c>
      <c r="C110" s="3" t="s">
        <v>484</v>
      </c>
      <c r="D110" s="3" t="s">
        <v>485</v>
      </c>
      <c r="E110" s="4" t="s">
        <v>623</v>
      </c>
    </row>
    <row r="111" spans="1:5" ht="28.8">
      <c r="A111" s="2" t="s">
        <v>486</v>
      </c>
      <c r="B111" s="2" t="s">
        <v>156</v>
      </c>
      <c r="C111" s="3" t="s">
        <v>487</v>
      </c>
      <c r="D111" s="3" t="s">
        <v>488</v>
      </c>
      <c r="E111" s="4" t="s">
        <v>623</v>
      </c>
    </row>
    <row r="112" spans="1:5" ht="28.8">
      <c r="A112" s="2" t="s">
        <v>489</v>
      </c>
      <c r="B112" s="2" t="s">
        <v>156</v>
      </c>
      <c r="C112" s="3" t="s">
        <v>490</v>
      </c>
      <c r="D112" s="3" t="s">
        <v>491</v>
      </c>
      <c r="E112" s="4" t="s">
        <v>623</v>
      </c>
    </row>
    <row r="113" spans="1:5" ht="28.8">
      <c r="A113" s="2" t="s">
        <v>492</v>
      </c>
      <c r="B113" s="2" t="s">
        <v>156</v>
      </c>
      <c r="C113" s="3" t="s">
        <v>493</v>
      </c>
      <c r="D113" s="3" t="s">
        <v>494</v>
      </c>
      <c r="E113" s="4" t="s">
        <v>623</v>
      </c>
    </row>
    <row r="114" spans="1:5" ht="28.8">
      <c r="A114" s="2" t="s">
        <v>495</v>
      </c>
      <c r="B114" s="2" t="s">
        <v>156</v>
      </c>
      <c r="C114" s="3" t="s">
        <v>204</v>
      </c>
      <c r="D114" s="3" t="s">
        <v>205</v>
      </c>
      <c r="E114" s="4" t="s">
        <v>623</v>
      </c>
    </row>
    <row r="115" spans="1:5" ht="28.8">
      <c r="A115" s="2" t="s">
        <v>496</v>
      </c>
      <c r="B115" s="2" t="s">
        <v>156</v>
      </c>
      <c r="C115" s="3" t="s">
        <v>497</v>
      </c>
      <c r="D115" s="3" t="s">
        <v>430</v>
      </c>
      <c r="E115" s="4" t="s">
        <v>623</v>
      </c>
    </row>
    <row r="116" spans="1:5" ht="28.8">
      <c r="A116" s="2" t="s">
        <v>212</v>
      </c>
      <c r="B116" s="2" t="s">
        <v>156</v>
      </c>
      <c r="C116" s="3" t="s">
        <v>213</v>
      </c>
      <c r="D116" s="3" t="s">
        <v>205</v>
      </c>
      <c r="E116" s="4" t="s">
        <v>623</v>
      </c>
    </row>
    <row r="117" spans="1:5">
      <c r="A117" s="2" t="s">
        <v>223</v>
      </c>
      <c r="B117" s="2" t="s">
        <v>156</v>
      </c>
      <c r="C117" s="3" t="s">
        <v>224</v>
      </c>
      <c r="D117" s="3" t="s">
        <v>449</v>
      </c>
      <c r="E117" s="4" t="s">
        <v>623</v>
      </c>
    </row>
    <row r="118" spans="1:5" ht="28.8">
      <c r="A118" s="2" t="s">
        <v>498</v>
      </c>
      <c r="B118" s="2" t="s">
        <v>156</v>
      </c>
      <c r="C118" s="3" t="s">
        <v>499</v>
      </c>
      <c r="D118" s="3" t="s">
        <v>227</v>
      </c>
      <c r="E118" s="4" t="s">
        <v>623</v>
      </c>
    </row>
    <row r="119" spans="1:5">
      <c r="A119" s="2" t="s">
        <v>500</v>
      </c>
      <c r="B119" s="2" t="s">
        <v>156</v>
      </c>
      <c r="C119" s="3" t="s">
        <v>501</v>
      </c>
      <c r="D119" s="3" t="s">
        <v>502</v>
      </c>
      <c r="E119" s="4" t="s">
        <v>623</v>
      </c>
    </row>
    <row r="120" spans="1:5" ht="28.8">
      <c r="A120" s="2" t="s">
        <v>503</v>
      </c>
      <c r="B120" s="2" t="s">
        <v>156</v>
      </c>
      <c r="C120" s="3" t="s">
        <v>504</v>
      </c>
      <c r="D120" s="3" t="s">
        <v>505</v>
      </c>
      <c r="E120" s="4" t="s">
        <v>623</v>
      </c>
    </row>
    <row r="121" spans="1:5">
      <c r="A121" s="2" t="s">
        <v>506</v>
      </c>
      <c r="B121" s="2" t="s">
        <v>156</v>
      </c>
      <c r="C121" s="3" t="s">
        <v>507</v>
      </c>
      <c r="D121" s="3" t="s">
        <v>444</v>
      </c>
      <c r="E121" s="4" t="s">
        <v>623</v>
      </c>
    </row>
    <row r="122" spans="1:5" ht="43.2">
      <c r="A122" s="2" t="s">
        <v>228</v>
      </c>
      <c r="B122" s="2" t="s">
        <v>156</v>
      </c>
      <c r="C122" s="3" t="s">
        <v>508</v>
      </c>
      <c r="D122" s="3" t="s">
        <v>230</v>
      </c>
      <c r="E122" s="4" t="s">
        <v>623</v>
      </c>
    </row>
    <row r="123" spans="1:5" ht="28.8">
      <c r="A123" s="2" t="s">
        <v>509</v>
      </c>
      <c r="B123" s="2" t="s">
        <v>232</v>
      </c>
      <c r="C123" s="3" t="s">
        <v>233</v>
      </c>
      <c r="D123" s="3" t="s">
        <v>234</v>
      </c>
      <c r="E123" s="4" t="s">
        <v>623</v>
      </c>
    </row>
    <row r="124" spans="1:5" ht="28.8">
      <c r="A124" s="2" t="s">
        <v>510</v>
      </c>
      <c r="B124" s="2" t="s">
        <v>511</v>
      </c>
      <c r="C124" s="3" t="s">
        <v>512</v>
      </c>
      <c r="D124" s="3" t="s">
        <v>513</v>
      </c>
      <c r="E124" s="4" t="s">
        <v>623</v>
      </c>
    </row>
    <row r="125" spans="1:5" ht="28.8">
      <c r="A125" s="2" t="s">
        <v>514</v>
      </c>
      <c r="B125" s="2" t="s">
        <v>511</v>
      </c>
      <c r="C125" s="3" t="s">
        <v>515</v>
      </c>
      <c r="D125" s="3" t="s">
        <v>516</v>
      </c>
      <c r="E125" s="4" t="s">
        <v>623</v>
      </c>
    </row>
    <row r="126" spans="1:5">
      <c r="A126" s="2" t="s">
        <v>517</v>
      </c>
      <c r="B126" s="2" t="s">
        <v>511</v>
      </c>
      <c r="C126" s="3" t="s">
        <v>518</v>
      </c>
      <c r="D126" s="3" t="s">
        <v>519</v>
      </c>
      <c r="E126" s="4" t="s">
        <v>623</v>
      </c>
    </row>
    <row r="127" spans="1:5" ht="28.8">
      <c r="A127" s="2" t="s">
        <v>520</v>
      </c>
      <c r="B127" s="2" t="s">
        <v>511</v>
      </c>
      <c r="C127" s="3" t="s">
        <v>521</v>
      </c>
      <c r="D127" s="3" t="s">
        <v>522</v>
      </c>
      <c r="E127" s="4" t="s">
        <v>623</v>
      </c>
    </row>
    <row r="128" spans="1:5">
      <c r="A128" s="2" t="s">
        <v>523</v>
      </c>
      <c r="B128" s="2" t="s">
        <v>511</v>
      </c>
      <c r="C128" s="3" t="s">
        <v>524</v>
      </c>
      <c r="D128" s="3" t="s">
        <v>525</v>
      </c>
      <c r="E128" s="4" t="s">
        <v>623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1"/>
  <sheetViews>
    <sheetView workbookViewId="0">
      <selection activeCell="G3" sqref="G3"/>
    </sheetView>
  </sheetViews>
  <sheetFormatPr defaultRowHeight="14.4"/>
  <cols>
    <col min="1" max="1" width="32.109375" customWidth="1"/>
    <col min="2" max="2" width="16.77734375" customWidth="1"/>
    <col min="3" max="3" width="35.21875" customWidth="1"/>
    <col min="4" max="4" width="43.55468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 ht="86.4">
      <c r="A2" s="2" t="s">
        <v>526</v>
      </c>
      <c r="B2" s="2" t="s">
        <v>527</v>
      </c>
      <c r="C2" s="3" t="s">
        <v>528</v>
      </c>
      <c r="D2" s="3" t="s">
        <v>529</v>
      </c>
    </row>
    <row r="3" spans="1:4" ht="72">
      <c r="A3" s="2" t="s">
        <v>530</v>
      </c>
      <c r="B3" s="2" t="s">
        <v>527</v>
      </c>
      <c r="C3" s="3" t="s">
        <v>531</v>
      </c>
      <c r="D3" s="3" t="s">
        <v>532</v>
      </c>
    </row>
    <row r="4" spans="1:4" ht="28.8">
      <c r="A4" s="2" t="s">
        <v>533</v>
      </c>
      <c r="B4" s="2" t="s">
        <v>527</v>
      </c>
      <c r="C4" s="3" t="s">
        <v>534</v>
      </c>
      <c r="D4" s="3" t="s">
        <v>346</v>
      </c>
    </row>
    <row r="5" spans="1:4" ht="43.2">
      <c r="A5" s="2" t="s">
        <v>535</v>
      </c>
      <c r="B5" s="2" t="s">
        <v>527</v>
      </c>
      <c r="C5" s="3" t="s">
        <v>536</v>
      </c>
      <c r="D5" s="3" t="s">
        <v>537</v>
      </c>
    </row>
    <row r="6" spans="1:4" ht="28.8">
      <c r="A6" s="2" t="s">
        <v>538</v>
      </c>
      <c r="B6" s="2" t="s">
        <v>539</v>
      </c>
      <c r="C6" s="3" t="s">
        <v>540</v>
      </c>
      <c r="D6" s="3" t="s">
        <v>541</v>
      </c>
    </row>
    <row r="7" spans="1:4" ht="43.2">
      <c r="A7" s="2" t="s">
        <v>542</v>
      </c>
      <c r="B7" s="2" t="s">
        <v>539</v>
      </c>
      <c r="C7" s="3" t="s">
        <v>543</v>
      </c>
      <c r="D7" s="3" t="s">
        <v>544</v>
      </c>
    </row>
    <row r="8" spans="1:4" ht="57.6">
      <c r="A8" s="2" t="s">
        <v>545</v>
      </c>
      <c r="B8" s="2" t="s">
        <v>539</v>
      </c>
      <c r="C8" s="3" t="s">
        <v>546</v>
      </c>
      <c r="D8" s="3" t="s">
        <v>547</v>
      </c>
    </row>
    <row r="9" spans="1:4" ht="57.6">
      <c r="A9" s="2" t="s">
        <v>548</v>
      </c>
      <c r="B9" s="2" t="s">
        <v>272</v>
      </c>
      <c r="C9" s="3" t="s">
        <v>549</v>
      </c>
      <c r="D9" s="3" t="s">
        <v>550</v>
      </c>
    </row>
    <row r="10" spans="1:4" ht="57.6">
      <c r="A10" s="2" t="s">
        <v>551</v>
      </c>
      <c r="B10" s="2" t="s">
        <v>272</v>
      </c>
      <c r="C10" s="3" t="s">
        <v>552</v>
      </c>
      <c r="D10" s="3" t="s">
        <v>553</v>
      </c>
    </row>
    <row r="11" spans="1:4" ht="72">
      <c r="A11" s="2" t="s">
        <v>554</v>
      </c>
      <c r="B11" s="2" t="s">
        <v>555</v>
      </c>
      <c r="C11" s="3" t="s">
        <v>556</v>
      </c>
      <c r="D11" s="3" t="s">
        <v>557</v>
      </c>
    </row>
    <row r="12" spans="1:4" ht="57.6">
      <c r="A12" s="2" t="s">
        <v>558</v>
      </c>
      <c r="B12" s="2" t="s">
        <v>555</v>
      </c>
      <c r="C12" s="3" t="s">
        <v>559</v>
      </c>
      <c r="D12" s="3" t="s">
        <v>560</v>
      </c>
    </row>
    <row r="13" spans="1:4" ht="72">
      <c r="A13" s="2" t="s">
        <v>561</v>
      </c>
      <c r="B13" s="2" t="s">
        <v>555</v>
      </c>
      <c r="C13" s="3" t="s">
        <v>562</v>
      </c>
      <c r="D13" s="3" t="s">
        <v>563</v>
      </c>
    </row>
    <row r="14" spans="1:4">
      <c r="A14" s="2" t="s">
        <v>564</v>
      </c>
      <c r="B14" s="2" t="s">
        <v>565</v>
      </c>
      <c r="C14" s="3" t="s">
        <v>566</v>
      </c>
      <c r="D14" s="3" t="s">
        <v>567</v>
      </c>
    </row>
    <row r="15" spans="1:4">
      <c r="A15" s="2" t="s">
        <v>568</v>
      </c>
      <c r="B15" s="2" t="s">
        <v>565</v>
      </c>
      <c r="C15" s="3" t="s">
        <v>569</v>
      </c>
      <c r="D15" s="3" t="s">
        <v>570</v>
      </c>
    </row>
    <row r="16" spans="1:4" ht="43.2">
      <c r="A16" s="2" t="s">
        <v>571</v>
      </c>
      <c r="B16" s="2" t="s">
        <v>565</v>
      </c>
      <c r="C16" s="3" t="s">
        <v>572</v>
      </c>
      <c r="D16" s="3" t="s">
        <v>573</v>
      </c>
    </row>
    <row r="17" spans="1:4">
      <c r="A17" s="2" t="s">
        <v>574</v>
      </c>
      <c r="B17" s="2" t="s">
        <v>575</v>
      </c>
      <c r="C17" s="3" t="s">
        <v>576</v>
      </c>
      <c r="D17" s="3" t="s">
        <v>577</v>
      </c>
    </row>
    <row r="18" spans="1:4">
      <c r="A18" s="2" t="s">
        <v>578</v>
      </c>
      <c r="B18" s="2" t="s">
        <v>575</v>
      </c>
      <c r="C18" s="3" t="s">
        <v>579</v>
      </c>
      <c r="D18" s="3" t="s">
        <v>580</v>
      </c>
    </row>
    <row r="19" spans="1:4" ht="43.2">
      <c r="A19" s="2" t="s">
        <v>581</v>
      </c>
      <c r="B19" s="2" t="s">
        <v>575</v>
      </c>
      <c r="C19" s="3" t="s">
        <v>572</v>
      </c>
      <c r="D19" s="3" t="s">
        <v>582</v>
      </c>
    </row>
    <row r="20" spans="1:4" ht="57.6">
      <c r="A20" s="2" t="s">
        <v>583</v>
      </c>
      <c r="B20" s="2" t="s">
        <v>575</v>
      </c>
      <c r="C20" s="3" t="s">
        <v>584</v>
      </c>
      <c r="D20" s="3" t="s">
        <v>585</v>
      </c>
    </row>
    <row r="21" spans="1:4">
      <c r="A21" s="2" t="s">
        <v>586</v>
      </c>
      <c r="B21" s="2" t="s">
        <v>575</v>
      </c>
      <c r="C21" s="3" t="s">
        <v>587</v>
      </c>
      <c r="D21" s="3" t="s">
        <v>588</v>
      </c>
    </row>
    <row r="22" spans="1:4" ht="43.2">
      <c r="A22" s="2" t="s">
        <v>589</v>
      </c>
      <c r="B22" s="2" t="s">
        <v>575</v>
      </c>
      <c r="C22" s="3" t="s">
        <v>590</v>
      </c>
      <c r="D22" s="3" t="s">
        <v>591</v>
      </c>
    </row>
    <row r="23" spans="1:4" ht="28.8">
      <c r="A23" s="2" t="s">
        <v>592</v>
      </c>
      <c r="B23" s="2" t="s">
        <v>593</v>
      </c>
      <c r="C23" s="3" t="s">
        <v>594</v>
      </c>
      <c r="D23" s="3" t="s">
        <v>595</v>
      </c>
    </row>
    <row r="24" spans="1:4">
      <c r="A24" s="2" t="s">
        <v>596</v>
      </c>
      <c r="B24" s="2" t="s">
        <v>593</v>
      </c>
      <c r="C24" s="3" t="s">
        <v>597</v>
      </c>
      <c r="D24" s="3" t="s">
        <v>598</v>
      </c>
    </row>
    <row r="25" spans="1:4" ht="28.8">
      <c r="A25" s="2" t="s">
        <v>599</v>
      </c>
      <c r="B25" s="2" t="s">
        <v>593</v>
      </c>
      <c r="C25" s="3" t="s">
        <v>600</v>
      </c>
      <c r="D25" s="3" t="s">
        <v>601</v>
      </c>
    </row>
    <row r="26" spans="1:4">
      <c r="A26" s="2" t="s">
        <v>602</v>
      </c>
      <c r="B26" s="2" t="s">
        <v>603</v>
      </c>
      <c r="C26" s="3" t="s">
        <v>604</v>
      </c>
      <c r="D26" s="3" t="s">
        <v>605</v>
      </c>
    </row>
    <row r="27" spans="1:4" ht="57.6">
      <c r="A27" s="2" t="s">
        <v>606</v>
      </c>
      <c r="B27" s="2" t="s">
        <v>603</v>
      </c>
      <c r="C27" s="3" t="s">
        <v>607</v>
      </c>
      <c r="D27" s="3" t="s">
        <v>608</v>
      </c>
    </row>
    <row r="28" spans="1:4" ht="57.6">
      <c r="A28" s="2" t="s">
        <v>609</v>
      </c>
      <c r="B28" s="2" t="s">
        <v>610</v>
      </c>
      <c r="C28" s="3" t="s">
        <v>611</v>
      </c>
      <c r="D28" s="3" t="s">
        <v>612</v>
      </c>
    </row>
    <row r="29" spans="1:4" ht="28.8">
      <c r="A29" s="2" t="s">
        <v>613</v>
      </c>
      <c r="B29" s="2" t="s">
        <v>610</v>
      </c>
      <c r="C29" s="3" t="s">
        <v>614</v>
      </c>
      <c r="D29" s="3" t="s">
        <v>615</v>
      </c>
    </row>
    <row r="30" spans="1:4" ht="57.6">
      <c r="A30" s="2" t="s">
        <v>616</v>
      </c>
      <c r="B30" s="2" t="s">
        <v>610</v>
      </c>
      <c r="C30" s="3" t="s">
        <v>617</v>
      </c>
      <c r="D30" s="3" t="s">
        <v>618</v>
      </c>
    </row>
    <row r="31" spans="1:4" ht="86.4">
      <c r="A31" s="2" t="s">
        <v>619</v>
      </c>
      <c r="B31" s="2" t="s">
        <v>341</v>
      </c>
      <c r="C31" s="3" t="s">
        <v>620</v>
      </c>
      <c r="D31" s="3" t="s">
        <v>621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U406"/>
  <sheetViews>
    <sheetView zoomScale="80" zoomScaleNormal="80" workbookViewId="0">
      <selection activeCell="N10" sqref="N10"/>
    </sheetView>
  </sheetViews>
  <sheetFormatPr defaultRowHeight="14.4"/>
  <cols>
    <col min="2" max="2" width="17.6640625" customWidth="1"/>
    <col min="3" max="3" width="12.109375" customWidth="1"/>
    <col min="4" max="4" width="15.44140625" customWidth="1"/>
    <col min="5" max="5" width="17.33203125" customWidth="1"/>
    <col min="6" max="6" width="23.5546875" customWidth="1"/>
    <col min="7" max="7" width="28.44140625" customWidth="1"/>
    <col min="23" max="23" width="8.88671875" style="8"/>
    <col min="24" max="24" width="8.88671875" style="7"/>
    <col min="25" max="25" width="14.6640625" style="7" customWidth="1"/>
    <col min="26" max="26" width="8.88671875" style="7"/>
    <col min="27" max="27" width="17.109375" style="7" customWidth="1"/>
    <col min="28" max="28" width="16.33203125" style="7" customWidth="1"/>
    <col min="29" max="31" width="17.6640625" customWidth="1"/>
    <col min="34" max="34" width="8.88671875" style="7"/>
    <col min="35" max="35" width="40.6640625" customWidth="1"/>
    <col min="36" max="36" width="17.109375" customWidth="1"/>
    <col min="37" max="37" width="16.6640625" customWidth="1"/>
    <col min="38" max="38" width="15" customWidth="1"/>
    <col min="39" max="39" width="26.6640625" customWidth="1"/>
    <col min="40" max="40" width="32.109375" customWidth="1"/>
    <col min="41" max="41" width="19.109375" customWidth="1"/>
    <col min="42" max="42" width="19.5546875" customWidth="1"/>
    <col min="43" max="43" width="23" customWidth="1"/>
    <col min="44" max="44" width="25.5546875" customWidth="1"/>
    <col min="45" max="45" width="21.6640625" customWidth="1"/>
    <col min="47" max="47" width="15" customWidth="1"/>
  </cols>
  <sheetData>
    <row r="1" spans="1:47">
      <c r="A1" s="11" t="s">
        <v>634</v>
      </c>
      <c r="AI1" t="s">
        <v>162</v>
      </c>
      <c r="AJ1" t="s">
        <v>633</v>
      </c>
      <c r="AK1" t="s">
        <v>630</v>
      </c>
      <c r="AL1" t="s">
        <v>140</v>
      </c>
      <c r="AM1">
        <v>741.8866084033607</v>
      </c>
      <c r="AN1">
        <f>SUMIFS($AM:$AM,$AI:$AI,$AI1,$AJ:$AJ,$AJ1,$AK:$AK,$AK1)</f>
        <v>879.0544646292916</v>
      </c>
      <c r="AO1">
        <v>2.6546066510491073E-4</v>
      </c>
      <c r="AP1">
        <v>2.8204583213664591E-4</v>
      </c>
      <c r="AQ1" s="10" t="e">
        <f>#REF!</f>
        <v>#REF!</v>
      </c>
      <c r="AR1" s="10" t="e">
        <f>#REF!</f>
        <v>#REF!</v>
      </c>
      <c r="AS1" t="e">
        <f>AN1/#REF!*#REF!</f>
        <v>#REF!</v>
      </c>
      <c r="AT1">
        <f t="shared" ref="AT1:AT4" si="0">IFERROR(AM1/AN1,0)</f>
        <v>0.8439597752526331</v>
      </c>
      <c r="AU1" t="str">
        <f t="shared" ref="AU1:AU4" si="1">IFERROR(AS1*AT1,"Not Adjusted")</f>
        <v>Not Adjusted</v>
      </c>
    </row>
    <row r="2" spans="1:47">
      <c r="B2" s="13" t="s">
        <v>635</v>
      </c>
      <c r="AI2" t="s">
        <v>162</v>
      </c>
      <c r="AJ2" t="s">
        <v>633</v>
      </c>
      <c r="AK2" t="s">
        <v>631</v>
      </c>
      <c r="AL2" t="s">
        <v>140</v>
      </c>
      <c r="AM2">
        <v>1112.8299126050415</v>
      </c>
      <c r="AN2">
        <f>SUMIFS($AM:$AM,$AI:$AI,$AI2,$AJ:$AJ,$AJ2,$AK:$AK,$AK2)</f>
        <v>1318.5816969439377</v>
      </c>
      <c r="AO2">
        <v>2.6546066510491073E-4</v>
      </c>
      <c r="AP2">
        <v>2.8204583213664591E-4</v>
      </c>
      <c r="AQ2" s="10" t="e">
        <f>#REF!</f>
        <v>#REF!</v>
      </c>
      <c r="AR2" s="10" t="e">
        <f>#REF!</f>
        <v>#REF!</v>
      </c>
      <c r="AS2" t="e">
        <f>AN2/#REF!*#REF!</f>
        <v>#REF!</v>
      </c>
      <c r="AT2">
        <f t="shared" si="0"/>
        <v>0.84395977525263333</v>
      </c>
      <c r="AU2" t="str">
        <f t="shared" si="1"/>
        <v>Not Adjusted</v>
      </c>
    </row>
    <row r="3" spans="1:47">
      <c r="C3" t="s">
        <v>636</v>
      </c>
      <c r="AI3" t="s">
        <v>162</v>
      </c>
      <c r="AJ3" t="s">
        <v>628</v>
      </c>
      <c r="AK3" t="s">
        <v>629</v>
      </c>
      <c r="AL3" t="s">
        <v>232</v>
      </c>
      <c r="AM3">
        <v>205.75178433889619</v>
      </c>
      <c r="AN3">
        <f>SUMIFS($AM:$AM,$AI:$AI,$AI3,$AJ:$AJ,$AJ3,$AK:$AK,$AK3)</f>
        <v>205.75178433889619</v>
      </c>
      <c r="AO3">
        <v>2.6546066510491073E-4</v>
      </c>
      <c r="AP3">
        <v>2.8204583213664591E-4</v>
      </c>
      <c r="AQ3" s="10" t="e">
        <f>#REF!</f>
        <v>#REF!</v>
      </c>
      <c r="AR3" s="10" t="e">
        <f>#REF!</f>
        <v>#REF!</v>
      </c>
      <c r="AS3" t="e">
        <f>AN3/#REF!*#REF!</f>
        <v>#REF!</v>
      </c>
      <c r="AT3">
        <f t="shared" si="0"/>
        <v>1</v>
      </c>
      <c r="AU3" t="str">
        <f t="shared" si="1"/>
        <v>Not Adjusted</v>
      </c>
    </row>
    <row r="4" spans="1:47">
      <c r="C4" t="s">
        <v>637</v>
      </c>
      <c r="AI4" t="s">
        <v>162</v>
      </c>
      <c r="AJ4" t="s">
        <v>628</v>
      </c>
      <c r="AK4" t="s">
        <v>630</v>
      </c>
      <c r="AL4" t="s">
        <v>232</v>
      </c>
      <c r="AM4">
        <v>137.1678562259309</v>
      </c>
      <c r="AN4">
        <f>SUMIFS($AM:$AM,$AI:$AI,$AI4,$AJ:$AJ,$AJ4,$AK:$AK,$AK4)</f>
        <v>137.1678562259309</v>
      </c>
      <c r="AO4">
        <v>2.6546066510491073E-4</v>
      </c>
      <c r="AP4">
        <v>2.8204583213664591E-4</v>
      </c>
      <c r="AQ4" s="10" t="e">
        <f>#REF!</f>
        <v>#REF!</v>
      </c>
      <c r="AR4" s="10" t="e">
        <f>#REF!</f>
        <v>#REF!</v>
      </c>
      <c r="AS4" t="e">
        <f>AN4/#REF!*#REF!</f>
        <v>#REF!</v>
      </c>
      <c r="AT4">
        <f t="shared" si="0"/>
        <v>1</v>
      </c>
      <c r="AU4" t="str">
        <f t="shared" si="1"/>
        <v>Not Adjusted</v>
      </c>
    </row>
    <row r="5" spans="1:47">
      <c r="AI5" t="s">
        <v>162</v>
      </c>
      <c r="AJ5" t="s">
        <v>628</v>
      </c>
      <c r="AK5" t="s">
        <v>631</v>
      </c>
      <c r="AL5" t="s">
        <v>232</v>
      </c>
      <c r="AM5">
        <v>205.75178433889619</v>
      </c>
      <c r="AN5">
        <f>SUMIFS($AM:$AM,$AI:$AI,$AI5,$AJ:$AJ,$AJ5,$AK:$AK,$AK5)</f>
        <v>205.75178433889619</v>
      </c>
      <c r="AO5">
        <v>2.6546066510491073E-4</v>
      </c>
      <c r="AP5">
        <v>2.8204583213664591E-4</v>
      </c>
      <c r="AQ5" s="10" t="e">
        <f>#REF!</f>
        <v>#REF!</v>
      </c>
      <c r="AR5" s="10" t="e">
        <f>#REF!</f>
        <v>#REF!</v>
      </c>
      <c r="AS5" t="e">
        <f>AN5/#REF!*#REF!</f>
        <v>#REF!</v>
      </c>
      <c r="AT5">
        <f t="shared" ref="AT5:AT43" si="2">IFERROR(AM5/AN5,0)</f>
        <v>1</v>
      </c>
      <c r="AU5" t="str">
        <f t="shared" ref="AU5:AU43" si="3">IFERROR(AS5*AT5,"Not Adjusted")</f>
        <v>Not Adjusted</v>
      </c>
    </row>
    <row r="6" spans="1:47">
      <c r="AI6" t="s">
        <v>162</v>
      </c>
      <c r="AJ6" t="s">
        <v>632</v>
      </c>
      <c r="AK6" t="s">
        <v>629</v>
      </c>
      <c r="AL6" t="s">
        <v>232</v>
      </c>
      <c r="AM6">
        <v>205.75178433889619</v>
      </c>
      <c r="AN6">
        <f>SUMIFS($AM:$AM,$AI:$AI,$AI6,$AJ:$AJ,$AJ6,$AK:$AK,$AK6)</f>
        <v>205.75178433889619</v>
      </c>
      <c r="AO6">
        <v>2.6546066510491073E-4</v>
      </c>
      <c r="AP6">
        <v>2.8204583213664591E-4</v>
      </c>
      <c r="AQ6" s="10" t="e">
        <f>#REF!</f>
        <v>#REF!</v>
      </c>
      <c r="AR6" s="10" t="e">
        <f>#REF!</f>
        <v>#REF!</v>
      </c>
      <c r="AS6" t="e">
        <f>AN6/#REF!*#REF!</f>
        <v>#REF!</v>
      </c>
      <c r="AT6">
        <f t="shared" si="2"/>
        <v>1</v>
      </c>
      <c r="AU6" t="str">
        <f t="shared" si="3"/>
        <v>Not Adjusted</v>
      </c>
    </row>
    <row r="7" spans="1:47">
      <c r="AI7" t="s">
        <v>162</v>
      </c>
      <c r="AJ7" t="s">
        <v>632</v>
      </c>
      <c r="AK7" t="s">
        <v>630</v>
      </c>
      <c r="AL7" t="s">
        <v>232</v>
      </c>
      <c r="AM7">
        <v>137.1678562259309</v>
      </c>
      <c r="AN7">
        <f>SUMIFS($AM:$AM,$AI:$AI,$AI7,$AJ:$AJ,$AJ7,$AK:$AK,$AK7)</f>
        <v>137.1678562259309</v>
      </c>
      <c r="AO7">
        <v>2.6546066510491073E-4</v>
      </c>
      <c r="AP7">
        <v>2.8204583213664591E-4</v>
      </c>
      <c r="AQ7" s="10" t="e">
        <f>#REF!</f>
        <v>#REF!</v>
      </c>
      <c r="AR7" s="10" t="e">
        <f>#REF!</f>
        <v>#REF!</v>
      </c>
      <c r="AS7" t="e">
        <f>AN7/#REF!*#REF!</f>
        <v>#REF!</v>
      </c>
      <c r="AT7">
        <f t="shared" si="2"/>
        <v>1</v>
      </c>
      <c r="AU7" t="str">
        <f t="shared" si="3"/>
        <v>Not Adjusted</v>
      </c>
    </row>
    <row r="8" spans="1:47">
      <c r="AI8" t="s">
        <v>162</v>
      </c>
      <c r="AJ8" t="s">
        <v>632</v>
      </c>
      <c r="AK8" t="s">
        <v>631</v>
      </c>
      <c r="AL8" t="s">
        <v>232</v>
      </c>
      <c r="AM8">
        <v>205.75178433889619</v>
      </c>
      <c r="AN8">
        <f>SUMIFS($AM:$AM,$AI:$AI,$AI8,$AJ:$AJ,$AJ8,$AK:$AK,$AK8)</f>
        <v>205.75178433889619</v>
      </c>
      <c r="AO8">
        <v>2.6546066510491073E-4</v>
      </c>
      <c r="AP8">
        <v>2.8204583213664591E-4</v>
      </c>
      <c r="AQ8" s="10" t="e">
        <f>#REF!</f>
        <v>#REF!</v>
      </c>
      <c r="AR8" s="10" t="e">
        <f>#REF!</f>
        <v>#REF!</v>
      </c>
      <c r="AS8" t="e">
        <f>AN8/#REF!*#REF!</f>
        <v>#REF!</v>
      </c>
      <c r="AT8">
        <f t="shared" si="2"/>
        <v>1</v>
      </c>
      <c r="AU8" t="str">
        <f t="shared" si="3"/>
        <v>Not Adjusted</v>
      </c>
    </row>
    <row r="9" spans="1:47">
      <c r="AI9" t="s">
        <v>162</v>
      </c>
      <c r="AJ9" t="s">
        <v>633</v>
      </c>
      <c r="AK9" t="s">
        <v>629</v>
      </c>
      <c r="AL9" t="s">
        <v>232</v>
      </c>
      <c r="AM9">
        <v>205.75178433889619</v>
      </c>
      <c r="AN9">
        <f>SUMIFS($AM:$AM,$AI:$AI,$AI9,$AJ:$AJ,$AJ9,$AK:$AK,$AK9)</f>
        <v>205.75178433889619</v>
      </c>
      <c r="AO9">
        <v>2.6546066510491073E-4</v>
      </c>
      <c r="AP9">
        <v>2.8204583213664591E-4</v>
      </c>
      <c r="AQ9" s="10" t="e">
        <f>#REF!</f>
        <v>#REF!</v>
      </c>
      <c r="AR9" s="10" t="e">
        <f>#REF!</f>
        <v>#REF!</v>
      </c>
      <c r="AS9" t="e">
        <f>AN9/#REF!*#REF!</f>
        <v>#REF!</v>
      </c>
      <c r="AT9">
        <f t="shared" si="2"/>
        <v>1</v>
      </c>
      <c r="AU9" t="str">
        <f t="shared" si="3"/>
        <v>Not Adjusted</v>
      </c>
    </row>
    <row r="10" spans="1:47">
      <c r="AI10" t="s">
        <v>162</v>
      </c>
      <c r="AJ10" t="s">
        <v>633</v>
      </c>
      <c r="AK10" t="s">
        <v>630</v>
      </c>
      <c r="AL10" t="s">
        <v>232</v>
      </c>
      <c r="AM10">
        <v>137.1678562259309</v>
      </c>
      <c r="AN10">
        <f>SUMIFS($AM:$AM,$AI:$AI,$AI10,$AJ:$AJ,$AJ10,$AK:$AK,$AK10)</f>
        <v>879.0544646292916</v>
      </c>
      <c r="AO10">
        <v>2.6546066510491073E-4</v>
      </c>
      <c r="AP10">
        <v>2.8204583213664591E-4</v>
      </c>
      <c r="AQ10" s="10" t="e">
        <f>#REF!</f>
        <v>#REF!</v>
      </c>
      <c r="AR10" s="10" t="e">
        <f>#REF!</f>
        <v>#REF!</v>
      </c>
      <c r="AS10" t="e">
        <f>AN10/#REF!*#REF!</f>
        <v>#REF!</v>
      </c>
      <c r="AT10">
        <f t="shared" si="2"/>
        <v>0.15604022474736684</v>
      </c>
      <c r="AU10" t="str">
        <f t="shared" si="3"/>
        <v>Not Adjusted</v>
      </c>
    </row>
    <row r="11" spans="1:47">
      <c r="AI11" t="s">
        <v>162</v>
      </c>
      <c r="AJ11" t="s">
        <v>633</v>
      </c>
      <c r="AK11" t="s">
        <v>631</v>
      </c>
      <c r="AL11" t="s">
        <v>232</v>
      </c>
      <c r="AM11">
        <v>205.75178433889619</v>
      </c>
      <c r="AN11">
        <f>SUMIFS($AM:$AM,$AI:$AI,$AI11,$AJ:$AJ,$AJ11,$AK:$AK,$AK11)</f>
        <v>1318.5816969439377</v>
      </c>
      <c r="AO11">
        <v>2.6546066510491073E-4</v>
      </c>
      <c r="AP11">
        <v>2.8204583213664591E-4</v>
      </c>
      <c r="AQ11" s="10" t="e">
        <f>#REF!</f>
        <v>#REF!</v>
      </c>
      <c r="AR11" s="10" t="e">
        <f>#REF!</f>
        <v>#REF!</v>
      </c>
      <c r="AS11" t="e">
        <f>AN11/#REF!*#REF!</f>
        <v>#REF!</v>
      </c>
      <c r="AT11">
        <f t="shared" si="2"/>
        <v>0.15604022474736667</v>
      </c>
      <c r="AU11" t="str">
        <f t="shared" si="3"/>
        <v>Not Adjusted</v>
      </c>
    </row>
    <row r="12" spans="1:47">
      <c r="AI12" t="s">
        <v>143</v>
      </c>
      <c r="AJ12" t="s">
        <v>628</v>
      </c>
      <c r="AK12" t="s">
        <v>629</v>
      </c>
      <c r="AL12" t="s">
        <v>140</v>
      </c>
      <c r="AM12">
        <v>1112.8299126050415</v>
      </c>
      <c r="AN12">
        <f>SUMIFS($AM:$AM,$AI:$AI,$AI12,$AJ:$AJ,$AJ12,$AK:$AK,$AK12)</f>
        <v>1112.8299126050415</v>
      </c>
      <c r="AO12">
        <v>6.7786528961732984E-4</v>
      </c>
      <c r="AP12">
        <v>0</v>
      </c>
      <c r="AQ12" t="e">
        <f>#REF!</f>
        <v>#REF!</v>
      </c>
      <c r="AR12" t="e">
        <f>#REF!</f>
        <v>#REF!</v>
      </c>
      <c r="AS12" s="9" t="e">
        <f>#REF!</f>
        <v>#REF!</v>
      </c>
      <c r="AT12">
        <f t="shared" si="2"/>
        <v>1</v>
      </c>
      <c r="AU12" t="str">
        <f t="shared" si="3"/>
        <v>Not Adjusted</v>
      </c>
    </row>
    <row r="13" spans="1:47">
      <c r="AI13" t="s">
        <v>143</v>
      </c>
      <c r="AJ13" t="s">
        <v>628</v>
      </c>
      <c r="AK13" t="s">
        <v>630</v>
      </c>
      <c r="AL13" t="s">
        <v>140</v>
      </c>
      <c r="AM13">
        <v>741.8866084033607</v>
      </c>
      <c r="AN13">
        <f>SUMIFS($AM:$AM,$AI:$AI,$AI13,$AJ:$AJ,$AJ13,$AK:$AK,$AK13)</f>
        <v>741.8866084033607</v>
      </c>
      <c r="AO13">
        <v>6.7786528961732984E-4</v>
      </c>
      <c r="AP13">
        <v>0</v>
      </c>
      <c r="AQ13" t="e">
        <f>#REF!</f>
        <v>#REF!</v>
      </c>
      <c r="AR13" t="e">
        <f>#REF!</f>
        <v>#REF!</v>
      </c>
      <c r="AS13" s="9" t="e">
        <f>#REF!</f>
        <v>#REF!</v>
      </c>
      <c r="AT13">
        <f t="shared" si="2"/>
        <v>1</v>
      </c>
      <c r="AU13" t="str">
        <f t="shared" si="3"/>
        <v>Not Adjusted</v>
      </c>
    </row>
    <row r="14" spans="1:47">
      <c r="AI14" t="s">
        <v>143</v>
      </c>
      <c r="AJ14" t="s">
        <v>628</v>
      </c>
      <c r="AK14" t="s">
        <v>631</v>
      </c>
      <c r="AL14" t="s">
        <v>140</v>
      </c>
      <c r="AM14">
        <v>1112.8299126050415</v>
      </c>
      <c r="AN14">
        <f>SUMIFS($AM:$AM,$AI:$AI,$AI14,$AJ:$AJ,$AJ14,$AK:$AK,$AK14)</f>
        <v>1112.8299126050415</v>
      </c>
      <c r="AO14">
        <v>6.7786528961732984E-4</v>
      </c>
      <c r="AP14">
        <v>0</v>
      </c>
      <c r="AQ14" s="10" t="e">
        <f>#REF!</f>
        <v>#REF!</v>
      </c>
      <c r="AR14" s="10" t="e">
        <f>#REF!</f>
        <v>#REF!</v>
      </c>
      <c r="AS14" s="9" t="e">
        <f>#REF!</f>
        <v>#REF!</v>
      </c>
      <c r="AT14">
        <f t="shared" si="2"/>
        <v>1</v>
      </c>
      <c r="AU14" t="str">
        <f t="shared" si="3"/>
        <v>Not Adjusted</v>
      </c>
    </row>
    <row r="15" spans="1:47">
      <c r="AI15" t="s">
        <v>143</v>
      </c>
      <c r="AJ15" t="s">
        <v>632</v>
      </c>
      <c r="AK15" t="s">
        <v>629</v>
      </c>
      <c r="AL15" t="s">
        <v>140</v>
      </c>
      <c r="AM15">
        <v>1112.8299126050415</v>
      </c>
      <c r="AN15">
        <f>SUMIFS($AM:$AM,$AI:$AI,$AI15,$AJ:$AJ,$AJ15,$AK:$AK,$AK15)</f>
        <v>1112.8299126050415</v>
      </c>
      <c r="AO15">
        <v>6.7786528961732984E-4</v>
      </c>
      <c r="AP15">
        <v>0</v>
      </c>
      <c r="AQ15" t="e">
        <f>#REF!</f>
        <v>#REF!</v>
      </c>
      <c r="AR15" t="e">
        <f>#REF!</f>
        <v>#REF!</v>
      </c>
      <c r="AS15" s="9" t="e">
        <f>#REF!</f>
        <v>#REF!</v>
      </c>
      <c r="AT15">
        <f t="shared" si="2"/>
        <v>1</v>
      </c>
      <c r="AU15" t="str">
        <f t="shared" si="3"/>
        <v>Not Adjusted</v>
      </c>
    </row>
    <row r="16" spans="1:47">
      <c r="AI16" t="s">
        <v>143</v>
      </c>
      <c r="AJ16" t="s">
        <v>632</v>
      </c>
      <c r="AK16" t="s">
        <v>630</v>
      </c>
      <c r="AL16" t="s">
        <v>140</v>
      </c>
      <c r="AM16">
        <v>741.8866084033607</v>
      </c>
      <c r="AN16">
        <f>SUMIFS($AM:$AM,$AI:$AI,$AI16,$AJ:$AJ,$AJ16,$AK:$AK,$AK16)</f>
        <v>741.8866084033607</v>
      </c>
      <c r="AO16">
        <v>6.7786528961732984E-4</v>
      </c>
      <c r="AP16">
        <v>0</v>
      </c>
      <c r="AQ16" t="e">
        <f>#REF!</f>
        <v>#REF!</v>
      </c>
      <c r="AR16" t="e">
        <f>#REF!</f>
        <v>#REF!</v>
      </c>
      <c r="AS16" s="9" t="e">
        <f>#REF!</f>
        <v>#REF!</v>
      </c>
      <c r="AT16">
        <f t="shared" si="2"/>
        <v>1</v>
      </c>
      <c r="AU16" t="str">
        <f t="shared" si="3"/>
        <v>Not Adjusted</v>
      </c>
    </row>
    <row r="17" spans="3:47">
      <c r="AI17" t="s">
        <v>143</v>
      </c>
      <c r="AJ17" t="s">
        <v>632</v>
      </c>
      <c r="AK17" t="s">
        <v>631</v>
      </c>
      <c r="AL17" t="s">
        <v>140</v>
      </c>
      <c r="AM17">
        <v>1112.8299126050415</v>
      </c>
      <c r="AN17">
        <f>SUMIFS($AM:$AM,$AI:$AI,$AI17,$AJ:$AJ,$AJ17,$AK:$AK,$AK17)</f>
        <v>1112.8299126050415</v>
      </c>
      <c r="AO17">
        <v>6.7786528961732984E-4</v>
      </c>
      <c r="AP17">
        <v>0</v>
      </c>
      <c r="AQ17" s="10" t="e">
        <f>#REF!</f>
        <v>#REF!</v>
      </c>
      <c r="AR17" t="e">
        <f>AR15</f>
        <v>#REF!</v>
      </c>
      <c r="AS17" s="9" t="e">
        <f>#REF!</f>
        <v>#REF!</v>
      </c>
      <c r="AT17">
        <f t="shared" si="2"/>
        <v>1</v>
      </c>
      <c r="AU17" t="str">
        <f t="shared" si="3"/>
        <v>Not Adjusted</v>
      </c>
    </row>
    <row r="18" spans="3:47">
      <c r="AI18" t="s">
        <v>143</v>
      </c>
      <c r="AJ18" t="s">
        <v>633</v>
      </c>
      <c r="AK18" t="s">
        <v>629</v>
      </c>
      <c r="AL18" t="s">
        <v>140</v>
      </c>
      <c r="AM18">
        <v>1112.8299126050415</v>
      </c>
      <c r="AN18">
        <f>SUMIFS($AM:$AM,$AI:$AI,$AI18,$AJ:$AJ,$AJ18,$AK:$AK,$AK18)</f>
        <v>1112.8299126050415</v>
      </c>
      <c r="AO18">
        <v>6.7786528961732984E-4</v>
      </c>
      <c r="AP18">
        <v>0</v>
      </c>
      <c r="AQ18" t="e">
        <f>#REF!</f>
        <v>#REF!</v>
      </c>
      <c r="AR18" t="e">
        <f>#REF!</f>
        <v>#REF!</v>
      </c>
      <c r="AS18" s="9" t="e">
        <f>#REF!</f>
        <v>#REF!</v>
      </c>
      <c r="AT18">
        <f t="shared" si="2"/>
        <v>1</v>
      </c>
      <c r="AU18" t="str">
        <f t="shared" si="3"/>
        <v>Not Adjusted</v>
      </c>
    </row>
    <row r="19" spans="3:47">
      <c r="AI19" t="s">
        <v>143</v>
      </c>
      <c r="AJ19" t="s">
        <v>633</v>
      </c>
      <c r="AK19" t="s">
        <v>630</v>
      </c>
      <c r="AL19" t="s">
        <v>140</v>
      </c>
      <c r="AM19">
        <v>741.8866084033607</v>
      </c>
      <c r="AN19">
        <f>SUMIFS($AM:$AM,$AI:$AI,$AI19,$AJ:$AJ,$AJ19,$AK:$AK,$AK19)</f>
        <v>741.8866084033607</v>
      </c>
      <c r="AO19">
        <v>6.7786528961732984E-4</v>
      </c>
      <c r="AP19">
        <v>0</v>
      </c>
      <c r="AQ19" t="e">
        <f>#REF!</f>
        <v>#REF!</v>
      </c>
      <c r="AR19" t="e">
        <f>#REF!</f>
        <v>#REF!</v>
      </c>
      <c r="AS19" s="9" t="e">
        <f>#REF!</f>
        <v>#REF!</v>
      </c>
      <c r="AT19">
        <f t="shared" si="2"/>
        <v>1</v>
      </c>
      <c r="AU19" t="str">
        <f t="shared" si="3"/>
        <v>Not Adjusted</v>
      </c>
    </row>
    <row r="20" spans="3:47">
      <c r="AI20" t="s">
        <v>143</v>
      </c>
      <c r="AJ20" t="s">
        <v>633</v>
      </c>
      <c r="AK20" t="s">
        <v>631</v>
      </c>
      <c r="AL20" t="s">
        <v>140</v>
      </c>
      <c r="AM20">
        <v>1112.8299126050415</v>
      </c>
      <c r="AN20">
        <f>SUMIFS($AM:$AM,$AI:$AI,$AI20,$AJ:$AJ,$AJ20,$AK:$AK,$AK20)</f>
        <v>1112.8299126050415</v>
      </c>
      <c r="AO20">
        <v>6.7786528961732984E-4</v>
      </c>
      <c r="AP20">
        <v>0</v>
      </c>
      <c r="AQ20" s="10" t="e">
        <f>#REF!</f>
        <v>#REF!</v>
      </c>
      <c r="AR20" t="e">
        <f>AR18</f>
        <v>#REF!</v>
      </c>
      <c r="AS20" s="9" t="e">
        <f>#REF!</f>
        <v>#REF!</v>
      </c>
      <c r="AT20">
        <f t="shared" si="2"/>
        <v>1</v>
      </c>
      <c r="AU20" t="str">
        <f t="shared" si="3"/>
        <v>Not Adjusted</v>
      </c>
    </row>
    <row r="21" spans="3:47">
      <c r="AI21" t="s">
        <v>163</v>
      </c>
      <c r="AJ21" t="s">
        <v>628</v>
      </c>
      <c r="AK21" t="s">
        <v>629</v>
      </c>
      <c r="AL21" t="s">
        <v>140</v>
      </c>
      <c r="AM21">
        <v>1401.3413714285707</v>
      </c>
      <c r="AN21">
        <f>SUMIFS($AM:$AM,$AI:$AI,$AI21,$AJ:$AJ,$AJ21,$AK:$AK,$AK21)</f>
        <v>1607.0931557674669</v>
      </c>
      <c r="AO21">
        <v>2.6546066510491073E-4</v>
      </c>
      <c r="AP21">
        <v>2.8204583213664591E-4</v>
      </c>
      <c r="AQ21" s="10" t="e">
        <f>#REF!</f>
        <v>#REF!</v>
      </c>
      <c r="AR21" s="10" t="e">
        <f>#REF!</f>
        <v>#REF!</v>
      </c>
      <c r="AS21" t="e">
        <f>AN21/#REF!*#REF!</f>
        <v>#REF!</v>
      </c>
      <c r="AT21">
        <f t="shared" si="2"/>
        <v>0.87197270824002759</v>
      </c>
      <c r="AU21" t="str">
        <f t="shared" si="3"/>
        <v>Not Adjusted</v>
      </c>
    </row>
    <row r="22" spans="3:47">
      <c r="AI22" t="s">
        <v>163</v>
      </c>
      <c r="AJ22" t="s">
        <v>628</v>
      </c>
      <c r="AK22" t="s">
        <v>630</v>
      </c>
      <c r="AL22" t="s">
        <v>140</v>
      </c>
      <c r="AM22">
        <v>934.22758095238032</v>
      </c>
      <c r="AN22">
        <f>SUMIFS($AM:$AM,$AI:$AI,$AI22,$AJ:$AJ,$AJ22,$AK:$AK,$AK22)</f>
        <v>1071.3954371783111</v>
      </c>
      <c r="AO22">
        <v>2.6546066510491073E-4</v>
      </c>
      <c r="AP22">
        <v>2.8204583213664591E-4</v>
      </c>
      <c r="AQ22" s="10" t="e">
        <f>#REF!</f>
        <v>#REF!</v>
      </c>
      <c r="AR22" s="10" t="e">
        <f>#REF!</f>
        <v>#REF!</v>
      </c>
      <c r="AS22" t="e">
        <f>AN22/#REF!*#REF!</f>
        <v>#REF!</v>
      </c>
      <c r="AT22">
        <f t="shared" si="2"/>
        <v>0.87197270824002759</v>
      </c>
      <c r="AU22" t="str">
        <f t="shared" si="3"/>
        <v>Not Adjusted</v>
      </c>
    </row>
    <row r="23" spans="3:47">
      <c r="AI23" t="s">
        <v>163</v>
      </c>
      <c r="AJ23" t="s">
        <v>628</v>
      </c>
      <c r="AK23" t="s">
        <v>631</v>
      </c>
      <c r="AL23" t="s">
        <v>140</v>
      </c>
      <c r="AM23">
        <v>1401.3413714285707</v>
      </c>
      <c r="AN23">
        <f>SUMIFS($AM:$AM,$AI:$AI,$AI23,$AJ:$AJ,$AJ23,$AK:$AK,$AK23)</f>
        <v>1607.0931557674669</v>
      </c>
      <c r="AO23">
        <v>2.6546066510491073E-4</v>
      </c>
      <c r="AP23">
        <v>2.8204583213664591E-4</v>
      </c>
      <c r="AQ23" s="10" t="e">
        <f>#REF!</f>
        <v>#REF!</v>
      </c>
      <c r="AR23" s="10" t="e">
        <f>#REF!</f>
        <v>#REF!</v>
      </c>
      <c r="AS23" t="e">
        <f>AN23/#REF!*#REF!</f>
        <v>#REF!</v>
      </c>
      <c r="AT23">
        <f t="shared" si="2"/>
        <v>0.87197270824002759</v>
      </c>
      <c r="AU23" t="str">
        <f t="shared" si="3"/>
        <v>Not Adjusted</v>
      </c>
    </row>
    <row r="24" spans="3:47">
      <c r="AI24" t="s">
        <v>163</v>
      </c>
      <c r="AJ24" t="s">
        <v>632</v>
      </c>
      <c r="AK24" t="s">
        <v>629</v>
      </c>
      <c r="AL24" t="s">
        <v>140</v>
      </c>
      <c r="AM24">
        <v>1401.3413714285707</v>
      </c>
      <c r="AN24">
        <f>SUMIFS($AM:$AM,$AI:$AI,$AI24,$AJ:$AJ,$AJ24,$AK:$AK,$AK24)</f>
        <v>1607.0931557674669</v>
      </c>
      <c r="AO24">
        <v>2.6546066510491073E-4</v>
      </c>
      <c r="AP24">
        <v>2.8204583213664591E-4</v>
      </c>
      <c r="AQ24" s="10" t="e">
        <f>#REF!</f>
        <v>#REF!</v>
      </c>
      <c r="AR24" s="10" t="e">
        <f>#REF!</f>
        <v>#REF!</v>
      </c>
      <c r="AS24" t="e">
        <f>AN24/#REF!*#REF!</f>
        <v>#REF!</v>
      </c>
      <c r="AT24">
        <f t="shared" si="2"/>
        <v>0.87197270824002759</v>
      </c>
      <c r="AU24" t="str">
        <f t="shared" si="3"/>
        <v>Not Adjusted</v>
      </c>
    </row>
    <row r="25" spans="3:47">
      <c r="AI25" t="s">
        <v>163</v>
      </c>
      <c r="AJ25" t="s">
        <v>632</v>
      </c>
      <c r="AK25" t="s">
        <v>630</v>
      </c>
      <c r="AL25" t="s">
        <v>140</v>
      </c>
      <c r="AM25">
        <v>934.22758095238032</v>
      </c>
      <c r="AN25">
        <f>SUMIFS($AM:$AM,$AI:$AI,$AI25,$AJ:$AJ,$AJ25,$AK:$AK,$AK25)</f>
        <v>1071.3954371783111</v>
      </c>
      <c r="AO25">
        <v>2.6546066510491073E-4</v>
      </c>
      <c r="AP25">
        <v>2.8204583213664591E-4</v>
      </c>
      <c r="AQ25" s="10" t="e">
        <f>#REF!</f>
        <v>#REF!</v>
      </c>
      <c r="AR25" s="10" t="e">
        <f>#REF!</f>
        <v>#REF!</v>
      </c>
      <c r="AS25" t="e">
        <f>AN25/#REF!*#REF!</f>
        <v>#REF!</v>
      </c>
      <c r="AT25">
        <f t="shared" si="2"/>
        <v>0.87197270824002759</v>
      </c>
      <c r="AU25" t="str">
        <f t="shared" si="3"/>
        <v>Not Adjusted</v>
      </c>
    </row>
    <row r="26" spans="3:47">
      <c r="AI26" t="s">
        <v>163</v>
      </c>
      <c r="AJ26" t="s">
        <v>632</v>
      </c>
      <c r="AK26" t="s">
        <v>631</v>
      </c>
      <c r="AL26" t="s">
        <v>140</v>
      </c>
      <c r="AM26">
        <v>1401.3413714285707</v>
      </c>
      <c r="AN26">
        <f>SUMIFS($AM:$AM,$AI:$AI,$AI26,$AJ:$AJ,$AJ26,$AK:$AK,$AK26)</f>
        <v>1607.0931557674669</v>
      </c>
      <c r="AO26">
        <v>2.6546066510491073E-4</v>
      </c>
      <c r="AP26">
        <v>2.8204583213664591E-4</v>
      </c>
      <c r="AQ26" s="10" t="e">
        <f>#REF!</f>
        <v>#REF!</v>
      </c>
      <c r="AR26" s="10" t="e">
        <f>#REF!</f>
        <v>#REF!</v>
      </c>
      <c r="AS26" t="e">
        <f>AN26/#REF!*#REF!</f>
        <v>#REF!</v>
      </c>
      <c r="AT26">
        <f t="shared" si="2"/>
        <v>0.87197270824002759</v>
      </c>
      <c r="AU26" t="str">
        <f t="shared" si="3"/>
        <v>Not Adjusted</v>
      </c>
    </row>
    <row r="27" spans="3:47">
      <c r="AI27" t="s">
        <v>163</v>
      </c>
      <c r="AJ27" t="s">
        <v>633</v>
      </c>
      <c r="AK27" t="s">
        <v>629</v>
      </c>
      <c r="AL27" t="s">
        <v>140</v>
      </c>
      <c r="AM27">
        <v>1401.3413714285707</v>
      </c>
      <c r="AN27">
        <f>SUMIFS($AM:$AM,$AI:$AI,$AI27,$AJ:$AJ,$AJ27,$AK:$AK,$AK27)</f>
        <v>1401.3413714285707</v>
      </c>
      <c r="AO27">
        <v>2.6546066510491073E-4</v>
      </c>
      <c r="AP27">
        <v>2.8204583213664591E-4</v>
      </c>
      <c r="AQ27" s="10" t="e">
        <f>#REF!</f>
        <v>#REF!</v>
      </c>
      <c r="AR27" s="10" t="e">
        <f>#REF!</f>
        <v>#REF!</v>
      </c>
      <c r="AS27" t="e">
        <f>AN27/#REF!*#REF!</f>
        <v>#REF!</v>
      </c>
      <c r="AT27">
        <f t="shared" si="2"/>
        <v>1</v>
      </c>
      <c r="AU27" t="str">
        <f t="shared" si="3"/>
        <v>Not Adjusted</v>
      </c>
    </row>
    <row r="28" spans="3:47">
      <c r="AI28" t="s">
        <v>163</v>
      </c>
      <c r="AJ28" t="s">
        <v>633</v>
      </c>
      <c r="AK28" t="s">
        <v>630</v>
      </c>
      <c r="AL28" t="s">
        <v>140</v>
      </c>
      <c r="AM28">
        <v>934.22758095238032</v>
      </c>
      <c r="AN28">
        <f>SUMIFS($AM:$AM,$AI:$AI,$AI28,$AJ:$AJ,$AJ28,$AK:$AK,$AK28)</f>
        <v>934.22758095238032</v>
      </c>
      <c r="AO28">
        <v>2.6546066510491073E-4</v>
      </c>
      <c r="AP28">
        <v>2.8204583213664591E-4</v>
      </c>
      <c r="AQ28" s="10" t="e">
        <f>#REF!</f>
        <v>#REF!</v>
      </c>
      <c r="AR28" s="10" t="e">
        <f>#REF!</f>
        <v>#REF!</v>
      </c>
      <c r="AS28" t="e">
        <f>AN28/#REF!*#REF!</f>
        <v>#REF!</v>
      </c>
      <c r="AT28">
        <f t="shared" si="2"/>
        <v>1</v>
      </c>
      <c r="AU28" t="str">
        <f t="shared" si="3"/>
        <v>Not Adjusted</v>
      </c>
    </row>
    <row r="29" spans="3:47">
      <c r="C29" s="14" t="s">
        <v>638</v>
      </c>
      <c r="D29" s="14"/>
      <c r="E29" s="14"/>
      <c r="G29" s="14" t="s">
        <v>639</v>
      </c>
      <c r="AI29" t="s">
        <v>163</v>
      </c>
      <c r="AJ29" t="s">
        <v>633</v>
      </c>
      <c r="AK29" t="s">
        <v>631</v>
      </c>
      <c r="AL29" t="s">
        <v>140</v>
      </c>
      <c r="AM29">
        <v>1401.3413714285707</v>
      </c>
      <c r="AN29">
        <f>SUMIFS($AM:$AM,$AI:$AI,$AI29,$AJ:$AJ,$AJ29,$AK:$AK,$AK29)</f>
        <v>1401.3413714285707</v>
      </c>
      <c r="AO29">
        <v>2.6546066510491073E-4</v>
      </c>
      <c r="AP29">
        <v>2.8204583213664591E-4</v>
      </c>
      <c r="AQ29" s="10" t="e">
        <f>#REF!</f>
        <v>#REF!</v>
      </c>
      <c r="AR29" s="10" t="e">
        <f>#REF!</f>
        <v>#REF!</v>
      </c>
      <c r="AS29" t="e">
        <f>AN29/#REF!*#REF!</f>
        <v>#REF!</v>
      </c>
      <c r="AT29">
        <f t="shared" si="2"/>
        <v>1</v>
      </c>
      <c r="AU29" t="str">
        <f t="shared" si="3"/>
        <v>Not Adjusted</v>
      </c>
    </row>
    <row r="30" spans="3:47">
      <c r="C30" s="14"/>
      <c r="D30" s="14"/>
      <c r="E30" s="14"/>
      <c r="H30" s="14" t="s">
        <v>640</v>
      </c>
      <c r="I30" s="14"/>
      <c r="AI30" t="s">
        <v>163</v>
      </c>
      <c r="AJ30" t="s">
        <v>628</v>
      </c>
      <c r="AK30" t="s">
        <v>629</v>
      </c>
      <c r="AL30" t="s">
        <v>232</v>
      </c>
      <c r="AM30">
        <v>205.75178433889619</v>
      </c>
      <c r="AN30">
        <f>SUMIFS($AM:$AM,$AI:$AI,$AI30,$AJ:$AJ,$AJ30,$AK:$AK,$AK30)</f>
        <v>1607.0931557674669</v>
      </c>
      <c r="AO30">
        <v>2.6546066510491073E-4</v>
      </c>
      <c r="AP30">
        <v>2.8204583213664591E-4</v>
      </c>
      <c r="AQ30" s="10" t="e">
        <f>#REF!</f>
        <v>#REF!</v>
      </c>
      <c r="AR30" s="10" t="e">
        <f>#REF!</f>
        <v>#REF!</v>
      </c>
      <c r="AS30" t="e">
        <f>AN30/#REF!*#REF!</f>
        <v>#REF!</v>
      </c>
      <c r="AT30">
        <f t="shared" si="2"/>
        <v>0.12802729175997235</v>
      </c>
      <c r="AU30" t="str">
        <f t="shared" si="3"/>
        <v>Not Adjusted</v>
      </c>
    </row>
    <row r="31" spans="3:47">
      <c r="C31" s="15" t="s">
        <v>641</v>
      </c>
      <c r="D31" s="14">
        <v>1808</v>
      </c>
      <c r="E31" s="14" t="s">
        <v>627</v>
      </c>
      <c r="H31" s="14" t="s">
        <v>642</v>
      </c>
      <c r="I31" s="14"/>
      <c r="AI31" t="s">
        <v>163</v>
      </c>
      <c r="AJ31" t="s">
        <v>628</v>
      </c>
      <c r="AK31" t="s">
        <v>630</v>
      </c>
      <c r="AL31" t="s">
        <v>232</v>
      </c>
      <c r="AM31">
        <v>137.1678562259309</v>
      </c>
      <c r="AN31">
        <f>SUMIFS($AM:$AM,$AI:$AI,$AI31,$AJ:$AJ,$AJ31,$AK:$AK,$AK31)</f>
        <v>1071.3954371783111</v>
      </c>
      <c r="AO31">
        <v>2.6546066510491073E-4</v>
      </c>
      <c r="AP31">
        <v>2.8204583213664591E-4</v>
      </c>
      <c r="AQ31" s="10" t="e">
        <f>#REF!</f>
        <v>#REF!</v>
      </c>
      <c r="AR31" s="10" t="e">
        <f>#REF!</f>
        <v>#REF!</v>
      </c>
      <c r="AS31" t="e">
        <f>AN31/#REF!*#REF!</f>
        <v>#REF!</v>
      </c>
      <c r="AT31">
        <f t="shared" si="2"/>
        <v>0.12802729175997249</v>
      </c>
      <c r="AU31" t="str">
        <f t="shared" si="3"/>
        <v>Not Adjusted</v>
      </c>
    </row>
    <row r="32" spans="3:47">
      <c r="C32" s="15" t="s">
        <v>643</v>
      </c>
      <c r="D32" s="14">
        <v>1883</v>
      </c>
      <c r="E32" s="14" t="s">
        <v>627</v>
      </c>
      <c r="H32" s="14"/>
      <c r="I32" s="14" t="s">
        <v>644</v>
      </c>
      <c r="AI32" t="s">
        <v>163</v>
      </c>
      <c r="AJ32" t="s">
        <v>628</v>
      </c>
      <c r="AK32" t="s">
        <v>631</v>
      </c>
      <c r="AL32" t="s">
        <v>232</v>
      </c>
      <c r="AM32">
        <v>205.75178433889619</v>
      </c>
      <c r="AN32">
        <f>SUMIFS($AM:$AM,$AI:$AI,$AI32,$AJ:$AJ,$AJ32,$AK:$AK,$AK32)</f>
        <v>1607.0931557674669</v>
      </c>
      <c r="AO32">
        <v>2.6546066510491073E-4</v>
      </c>
      <c r="AP32">
        <v>2.8204583213664591E-4</v>
      </c>
      <c r="AQ32" s="10" t="e">
        <f>#REF!</f>
        <v>#REF!</v>
      </c>
      <c r="AR32" s="10" t="e">
        <f>#REF!</f>
        <v>#REF!</v>
      </c>
      <c r="AS32" t="e">
        <f>AN32/#REF!*#REF!</f>
        <v>#REF!</v>
      </c>
      <c r="AT32">
        <f t="shared" si="2"/>
        <v>0.12802729175997235</v>
      </c>
      <c r="AU32" t="str">
        <f t="shared" si="3"/>
        <v>Not Adjusted</v>
      </c>
    </row>
    <row r="33" spans="3:47">
      <c r="C33" s="15" t="s">
        <v>645</v>
      </c>
      <c r="D33" s="14">
        <v>2370</v>
      </c>
      <c r="E33" s="14" t="s">
        <v>627</v>
      </c>
      <c r="H33" s="14"/>
      <c r="I33" s="14" t="s">
        <v>646</v>
      </c>
      <c r="AI33" t="s">
        <v>163</v>
      </c>
      <c r="AJ33" t="s">
        <v>632</v>
      </c>
      <c r="AK33" t="s">
        <v>629</v>
      </c>
      <c r="AL33" t="s">
        <v>232</v>
      </c>
      <c r="AM33">
        <v>205.75178433889619</v>
      </c>
      <c r="AN33">
        <f>SUMIFS($AM:$AM,$AI:$AI,$AI33,$AJ:$AJ,$AJ33,$AK:$AK,$AK33)</f>
        <v>1607.0931557674669</v>
      </c>
      <c r="AO33">
        <v>2.6546066510491073E-4</v>
      </c>
      <c r="AP33">
        <v>2.8204583213664591E-4</v>
      </c>
      <c r="AQ33" s="10" t="e">
        <f>#REF!</f>
        <v>#REF!</v>
      </c>
      <c r="AR33" s="10" t="e">
        <f>#REF!</f>
        <v>#REF!</v>
      </c>
      <c r="AS33" t="e">
        <f>AN33/#REF!*#REF!</f>
        <v>#REF!</v>
      </c>
      <c r="AT33">
        <f t="shared" si="2"/>
        <v>0.12802729175997235</v>
      </c>
      <c r="AU33" t="str">
        <f t="shared" si="3"/>
        <v>Not Adjusted</v>
      </c>
    </row>
    <row r="34" spans="3:47">
      <c r="C34" s="14"/>
      <c r="D34" s="14"/>
      <c r="E34" s="14"/>
      <c r="AI34" t="s">
        <v>163</v>
      </c>
      <c r="AJ34" t="s">
        <v>632</v>
      </c>
      <c r="AK34" t="s">
        <v>630</v>
      </c>
      <c r="AL34" t="s">
        <v>232</v>
      </c>
      <c r="AM34">
        <v>137.1678562259309</v>
      </c>
      <c r="AN34">
        <f>SUMIFS($AM:$AM,$AI:$AI,$AI34,$AJ:$AJ,$AJ34,$AK:$AK,$AK34)</f>
        <v>1071.3954371783111</v>
      </c>
      <c r="AO34">
        <v>2.6546066510491073E-4</v>
      </c>
      <c r="AP34">
        <v>2.8204583213664591E-4</v>
      </c>
      <c r="AQ34" s="10" t="e">
        <f>#REF!</f>
        <v>#REF!</v>
      </c>
      <c r="AR34" s="10" t="e">
        <f>#REF!</f>
        <v>#REF!</v>
      </c>
      <c r="AS34" t="e">
        <f>AN34/#REF!*#REF!</f>
        <v>#REF!</v>
      </c>
      <c r="AT34">
        <f t="shared" si="2"/>
        <v>0.12802729175997249</v>
      </c>
      <c r="AU34" t="str">
        <f t="shared" si="3"/>
        <v>Not Adjusted</v>
      </c>
    </row>
    <row r="35" spans="3:47">
      <c r="AI35" t="s">
        <v>163</v>
      </c>
      <c r="AJ35" t="s">
        <v>632</v>
      </c>
      <c r="AK35" t="s">
        <v>631</v>
      </c>
      <c r="AL35" t="s">
        <v>232</v>
      </c>
      <c r="AM35">
        <v>205.75178433889619</v>
      </c>
      <c r="AN35">
        <f>SUMIFS($AM:$AM,$AI:$AI,$AI35,$AJ:$AJ,$AJ35,$AK:$AK,$AK35)</f>
        <v>1607.0931557674669</v>
      </c>
      <c r="AO35">
        <v>2.6546066510491073E-4</v>
      </c>
      <c r="AP35">
        <v>2.8204583213664591E-4</v>
      </c>
      <c r="AQ35" s="10" t="e">
        <f>#REF!</f>
        <v>#REF!</v>
      </c>
      <c r="AR35" s="10" t="e">
        <f>#REF!</f>
        <v>#REF!</v>
      </c>
      <c r="AS35" t="e">
        <f>AN35/#REF!*#REF!</f>
        <v>#REF!</v>
      </c>
      <c r="AT35">
        <f t="shared" si="2"/>
        <v>0.12802729175997235</v>
      </c>
      <c r="AU35" t="str">
        <f t="shared" si="3"/>
        <v>Not Adjusted</v>
      </c>
    </row>
    <row r="36" spans="3:47">
      <c r="AI36" t="s">
        <v>164</v>
      </c>
      <c r="AJ36" t="s">
        <v>632</v>
      </c>
      <c r="AK36" t="s">
        <v>630</v>
      </c>
      <c r="AL36" t="s">
        <v>232</v>
      </c>
      <c r="AM36">
        <v>180.42848780487816</v>
      </c>
      <c r="AN36">
        <f>SUMIFS($AM:$AM,$AI:$AI,$AI36,$AJ:$AJ,$AJ36,$AK:$AK,$AK36)</f>
        <v>180.42848780487816</v>
      </c>
      <c r="AO36">
        <v>2.7518972638063133E-4</v>
      </c>
      <c r="AP36">
        <v>2.7479193522594869E-4</v>
      </c>
      <c r="AQ36" s="10" t="e">
        <f>#REF!</f>
        <v>#REF!</v>
      </c>
      <c r="AR36" s="10" t="e">
        <f>#REF!</f>
        <v>#REF!</v>
      </c>
      <c r="AS36" s="9" t="e">
        <f>AN36/#REF!*#REF!</f>
        <v>#REF!</v>
      </c>
      <c r="AT36">
        <f t="shared" si="2"/>
        <v>1</v>
      </c>
      <c r="AU36" t="str">
        <f t="shared" si="3"/>
        <v>Not Adjusted</v>
      </c>
    </row>
    <row r="37" spans="3:47">
      <c r="AI37" t="s">
        <v>164</v>
      </c>
      <c r="AJ37" t="s">
        <v>632</v>
      </c>
      <c r="AK37" t="s">
        <v>631</v>
      </c>
      <c r="AL37" t="s">
        <v>232</v>
      </c>
      <c r="AM37">
        <v>270.64273170731713</v>
      </c>
      <c r="AN37">
        <f>SUMIFS($AM:$AM,$AI:$AI,$AI37,$AJ:$AJ,$AJ37,$AK:$AK,$AK37)</f>
        <v>270.64273170731713</v>
      </c>
      <c r="AO37">
        <v>2.7518972638063133E-4</v>
      </c>
      <c r="AP37">
        <v>2.7479193522594869E-4</v>
      </c>
      <c r="AQ37" s="10" t="e">
        <f>#REF!</f>
        <v>#REF!</v>
      </c>
      <c r="AR37" s="10" t="e">
        <f>#REF!</f>
        <v>#REF!</v>
      </c>
      <c r="AS37" s="9" t="e">
        <f>AN37/#REF!*#REF!</f>
        <v>#REF!</v>
      </c>
      <c r="AT37">
        <f t="shared" si="2"/>
        <v>1</v>
      </c>
      <c r="AU37" t="str">
        <f t="shared" si="3"/>
        <v>Not Adjusted</v>
      </c>
    </row>
    <row r="38" spans="3:47">
      <c r="AI38" t="s">
        <v>164</v>
      </c>
      <c r="AJ38" t="s">
        <v>633</v>
      </c>
      <c r="AK38" t="s">
        <v>629</v>
      </c>
      <c r="AL38" t="s">
        <v>232</v>
      </c>
      <c r="AM38">
        <v>270.64273170731713</v>
      </c>
      <c r="AN38">
        <f>SUMIFS($AM:$AM,$AI:$AI,$AI38,$AJ:$AJ,$AJ38,$AK:$AK,$AK38)</f>
        <v>270.64273170731713</v>
      </c>
      <c r="AO38">
        <v>2.7518972638063133E-4</v>
      </c>
      <c r="AP38">
        <v>2.7479193522594869E-4</v>
      </c>
      <c r="AQ38" s="10" t="e">
        <f>#REF!</f>
        <v>#REF!</v>
      </c>
      <c r="AR38" s="10" t="e">
        <f>#REF!</f>
        <v>#REF!</v>
      </c>
      <c r="AS38" s="9" t="e">
        <f>AN38/#REF!*#REF!</f>
        <v>#REF!</v>
      </c>
      <c r="AT38">
        <f t="shared" si="2"/>
        <v>1</v>
      </c>
      <c r="AU38" t="str">
        <f t="shared" si="3"/>
        <v>Not Adjusted</v>
      </c>
    </row>
    <row r="39" spans="3:47">
      <c r="AI39" t="s">
        <v>164</v>
      </c>
      <c r="AJ39" t="s">
        <v>633</v>
      </c>
      <c r="AK39" t="s">
        <v>630</v>
      </c>
      <c r="AL39" t="s">
        <v>232</v>
      </c>
      <c r="AM39">
        <v>180.42848780487816</v>
      </c>
      <c r="AN39">
        <f>SUMIFS($AM:$AM,$AI:$AI,$AI39,$AJ:$AJ,$AJ39,$AK:$AK,$AK39)</f>
        <v>180.42848780487816</v>
      </c>
      <c r="AO39">
        <v>2.7518972638063133E-4</v>
      </c>
      <c r="AP39">
        <v>2.7479193522594869E-4</v>
      </c>
      <c r="AQ39" s="10" t="e">
        <f>#REF!</f>
        <v>#REF!</v>
      </c>
      <c r="AR39" s="10" t="e">
        <f>#REF!</f>
        <v>#REF!</v>
      </c>
      <c r="AS39" s="9" t="e">
        <f>AN39/#REF!*#REF!</f>
        <v>#REF!</v>
      </c>
      <c r="AT39">
        <f t="shared" si="2"/>
        <v>1</v>
      </c>
      <c r="AU39" t="str">
        <f t="shared" si="3"/>
        <v>Not Adjusted</v>
      </c>
    </row>
    <row r="40" spans="3:47">
      <c r="AI40" t="s">
        <v>164</v>
      </c>
      <c r="AJ40" t="s">
        <v>633</v>
      </c>
      <c r="AK40" t="s">
        <v>631</v>
      </c>
      <c r="AL40" t="s">
        <v>232</v>
      </c>
      <c r="AM40">
        <v>270.64273170731713</v>
      </c>
      <c r="AN40">
        <f>SUMIFS($AM:$AM,$AI:$AI,$AI40,$AJ:$AJ,$AJ40,$AK:$AK,$AK40)</f>
        <v>270.64273170731713</v>
      </c>
      <c r="AO40">
        <v>2.7518972638063133E-4</v>
      </c>
      <c r="AP40">
        <v>2.7479193522594869E-4</v>
      </c>
      <c r="AQ40" s="10" t="e">
        <f>#REF!</f>
        <v>#REF!</v>
      </c>
      <c r="AR40" s="10" t="e">
        <f>#REF!</f>
        <v>#REF!</v>
      </c>
      <c r="AS40" s="9" t="e">
        <f>AN40/#REF!*#REF!</f>
        <v>#REF!</v>
      </c>
      <c r="AT40">
        <f t="shared" si="2"/>
        <v>1</v>
      </c>
      <c r="AU40" t="str">
        <f t="shared" si="3"/>
        <v>Not Adjusted</v>
      </c>
    </row>
    <row r="41" spans="3:47">
      <c r="AI41" t="s">
        <v>145</v>
      </c>
      <c r="AJ41" t="s">
        <v>628</v>
      </c>
      <c r="AK41" t="s">
        <v>629</v>
      </c>
      <c r="AL41" t="s">
        <v>140</v>
      </c>
      <c r="AM41">
        <v>2102.012057142857</v>
      </c>
      <c r="AN41">
        <f>SUMIFS($AM:$AM,$AI:$AI,$AI41,$AJ:$AJ,$AJ41,$AK:$AK,$AK41)</f>
        <v>2102.012057142857</v>
      </c>
      <c r="AO41">
        <v>6.7786528961732984E-4</v>
      </c>
      <c r="AP41">
        <v>0</v>
      </c>
      <c r="AQ41" t="e">
        <f>#REF!</f>
        <v>#REF!</v>
      </c>
      <c r="AR41" t="e">
        <f>#REF!</f>
        <v>#REF!</v>
      </c>
      <c r="AS41" s="9" t="e">
        <f>AN41/#REF!*#REF!</f>
        <v>#REF!</v>
      </c>
      <c r="AT41">
        <f t="shared" si="2"/>
        <v>1</v>
      </c>
      <c r="AU41" t="str">
        <f t="shared" si="3"/>
        <v>Not Adjusted</v>
      </c>
    </row>
    <row r="42" spans="3:47">
      <c r="AI42" t="s">
        <v>145</v>
      </c>
      <c r="AJ42" t="s">
        <v>628</v>
      </c>
      <c r="AK42" t="s">
        <v>630</v>
      </c>
      <c r="AL42" t="s">
        <v>140</v>
      </c>
      <c r="AM42">
        <v>1401.3413714285707</v>
      </c>
      <c r="AN42">
        <f>SUMIFS($AM:$AM,$AI:$AI,$AI42,$AJ:$AJ,$AJ42,$AK:$AK,$AK42)</f>
        <v>1401.3413714285707</v>
      </c>
      <c r="AO42">
        <v>6.7786528961732984E-4</v>
      </c>
      <c r="AP42">
        <v>0</v>
      </c>
      <c r="AQ42" t="e">
        <f>#REF!</f>
        <v>#REF!</v>
      </c>
      <c r="AR42" t="e">
        <f>#REF!</f>
        <v>#REF!</v>
      </c>
      <c r="AS42" s="9" t="e">
        <f>AN42/#REF!*#REF!</f>
        <v>#REF!</v>
      </c>
      <c r="AT42">
        <f t="shared" si="2"/>
        <v>1</v>
      </c>
      <c r="AU42" t="str">
        <f t="shared" si="3"/>
        <v>Not Adjusted</v>
      </c>
    </row>
    <row r="43" spans="3:47">
      <c r="AI43" t="s">
        <v>145</v>
      </c>
      <c r="AJ43" t="s">
        <v>628</v>
      </c>
      <c r="AK43" t="s">
        <v>631</v>
      </c>
      <c r="AL43" t="s">
        <v>140</v>
      </c>
      <c r="AM43">
        <v>2102.012057142857</v>
      </c>
      <c r="AN43">
        <f>SUMIFS($AM:$AM,$AI:$AI,$AI43,$AJ:$AJ,$AJ43,$AK:$AK,$AK43)</f>
        <v>2102.012057142857</v>
      </c>
      <c r="AO43">
        <v>6.7786528961732984E-4</v>
      </c>
      <c r="AP43">
        <v>0</v>
      </c>
      <c r="AQ43" t="e">
        <f>#REF!</f>
        <v>#REF!</v>
      </c>
      <c r="AR43" t="e">
        <f>#REF!</f>
        <v>#REF!</v>
      </c>
      <c r="AS43" s="9" t="e">
        <f>AN43/#REF!*#REF!</f>
        <v>#REF!</v>
      </c>
      <c r="AT43">
        <f t="shared" si="2"/>
        <v>1</v>
      </c>
      <c r="AU43" t="str">
        <f t="shared" si="3"/>
        <v>Not Adjusted</v>
      </c>
    </row>
    <row r="44" spans="3:47">
      <c r="AI44" t="s">
        <v>145</v>
      </c>
      <c r="AJ44" t="s">
        <v>632</v>
      </c>
      <c r="AK44" t="s">
        <v>629</v>
      </c>
      <c r="AL44" t="s">
        <v>140</v>
      </c>
      <c r="AM44">
        <v>2102.012057142857</v>
      </c>
      <c r="AN44">
        <f>SUMIFS($AM:$AM,$AI:$AI,$AI44,$AJ:$AJ,$AJ44,$AK:$AK,$AK44)</f>
        <v>2102.012057142857</v>
      </c>
      <c r="AO44">
        <v>6.7786528961732984E-4</v>
      </c>
      <c r="AP44">
        <v>0</v>
      </c>
      <c r="AQ44" t="e">
        <f>#REF!</f>
        <v>#REF!</v>
      </c>
      <c r="AR44" t="e">
        <f>#REF!</f>
        <v>#REF!</v>
      </c>
      <c r="AS44" s="9" t="e">
        <f>AN44/#REF!*#REF!</f>
        <v>#REF!</v>
      </c>
      <c r="AT44">
        <f t="shared" ref="AT44:AT107" si="4">IFERROR(AM44/AN44,0)</f>
        <v>1</v>
      </c>
      <c r="AU44" t="str">
        <f t="shared" ref="AU44:AU107" si="5">IFERROR(AS44*AT44,"Not Adjusted")</f>
        <v>Not Adjusted</v>
      </c>
    </row>
    <row r="45" spans="3:47">
      <c r="AI45" t="s">
        <v>145</v>
      </c>
      <c r="AJ45" t="s">
        <v>632</v>
      </c>
      <c r="AK45" t="s">
        <v>630</v>
      </c>
      <c r="AL45" t="s">
        <v>140</v>
      </c>
      <c r="AM45">
        <v>1401.3413714285707</v>
      </c>
      <c r="AN45">
        <f>SUMIFS($AM:$AM,$AI:$AI,$AI45,$AJ:$AJ,$AJ45,$AK:$AK,$AK45)</f>
        <v>1401.3413714285707</v>
      </c>
      <c r="AO45">
        <v>6.7786528961732984E-4</v>
      </c>
      <c r="AP45">
        <v>0</v>
      </c>
      <c r="AQ45" t="e">
        <f>#REF!</f>
        <v>#REF!</v>
      </c>
      <c r="AR45" t="e">
        <f>#REF!</f>
        <v>#REF!</v>
      </c>
      <c r="AS45" s="9" t="e">
        <f>AN45/#REF!*#REF!</f>
        <v>#REF!</v>
      </c>
      <c r="AT45">
        <f t="shared" si="4"/>
        <v>1</v>
      </c>
      <c r="AU45" t="str">
        <f t="shared" si="5"/>
        <v>Not Adjusted</v>
      </c>
    </row>
    <row r="46" spans="3:47">
      <c r="AI46" t="s">
        <v>145</v>
      </c>
      <c r="AJ46" t="s">
        <v>632</v>
      </c>
      <c r="AK46" t="s">
        <v>631</v>
      </c>
      <c r="AL46" t="s">
        <v>140</v>
      </c>
      <c r="AM46">
        <v>2102.012057142857</v>
      </c>
      <c r="AN46">
        <f>SUMIFS($AM:$AM,$AI:$AI,$AI46,$AJ:$AJ,$AJ46,$AK:$AK,$AK46)</f>
        <v>2102.012057142857</v>
      </c>
      <c r="AO46">
        <v>6.7786528961732984E-4</v>
      </c>
      <c r="AP46">
        <v>0</v>
      </c>
      <c r="AQ46" t="e">
        <f>#REF!</f>
        <v>#REF!</v>
      </c>
      <c r="AR46" t="e">
        <f>#REF!</f>
        <v>#REF!</v>
      </c>
      <c r="AS46" s="9" t="e">
        <f>AN46/#REF!*#REF!</f>
        <v>#REF!</v>
      </c>
      <c r="AT46">
        <f t="shared" si="4"/>
        <v>1</v>
      </c>
      <c r="AU46" t="str">
        <f t="shared" si="5"/>
        <v>Not Adjusted</v>
      </c>
    </row>
    <row r="47" spans="3:47">
      <c r="AI47" t="s">
        <v>145</v>
      </c>
      <c r="AJ47" t="s">
        <v>633</v>
      </c>
      <c r="AK47" t="s">
        <v>629</v>
      </c>
      <c r="AL47" t="s">
        <v>140</v>
      </c>
      <c r="AM47">
        <v>2102.012057142857</v>
      </c>
      <c r="AN47">
        <f>SUMIFS($AM:$AM,$AI:$AI,$AI47,$AJ:$AJ,$AJ47,$AK:$AK,$AK47)</f>
        <v>2102.012057142857</v>
      </c>
      <c r="AO47">
        <v>6.7786528961732984E-4</v>
      </c>
      <c r="AP47">
        <v>0</v>
      </c>
      <c r="AQ47" t="e">
        <f>#REF!</f>
        <v>#REF!</v>
      </c>
      <c r="AR47" t="e">
        <f>#REF!</f>
        <v>#REF!</v>
      </c>
      <c r="AS47" s="9" t="e">
        <f>AN47/#REF!*#REF!</f>
        <v>#REF!</v>
      </c>
      <c r="AT47">
        <f t="shared" si="4"/>
        <v>1</v>
      </c>
      <c r="AU47" t="str">
        <f t="shared" si="5"/>
        <v>Not Adjusted</v>
      </c>
    </row>
    <row r="48" spans="3:47">
      <c r="AI48" t="s">
        <v>145</v>
      </c>
      <c r="AJ48" t="s">
        <v>633</v>
      </c>
      <c r="AK48" t="s">
        <v>630</v>
      </c>
      <c r="AL48" t="s">
        <v>140</v>
      </c>
      <c r="AM48">
        <v>1401.3413714285707</v>
      </c>
      <c r="AN48">
        <f>SUMIFS($AM:$AM,$AI:$AI,$AI48,$AJ:$AJ,$AJ48,$AK:$AK,$AK48)</f>
        <v>1401.3413714285707</v>
      </c>
      <c r="AO48">
        <v>6.7786528961732984E-4</v>
      </c>
      <c r="AP48">
        <v>0</v>
      </c>
      <c r="AQ48" t="e">
        <f>#REF!</f>
        <v>#REF!</v>
      </c>
      <c r="AR48" t="e">
        <f>#REF!</f>
        <v>#REF!</v>
      </c>
      <c r="AS48" s="9" t="e">
        <f>AN48/#REF!*#REF!</f>
        <v>#REF!</v>
      </c>
      <c r="AT48">
        <f t="shared" si="4"/>
        <v>1</v>
      </c>
      <c r="AU48" t="str">
        <f t="shared" si="5"/>
        <v>Not Adjusted</v>
      </c>
    </row>
    <row r="49" spans="35:47">
      <c r="AI49" t="s">
        <v>145</v>
      </c>
      <c r="AJ49" t="s">
        <v>633</v>
      </c>
      <c r="AK49" t="s">
        <v>631</v>
      </c>
      <c r="AL49" t="s">
        <v>140</v>
      </c>
      <c r="AM49">
        <v>2102.012057142857</v>
      </c>
      <c r="AN49">
        <f>SUMIFS($AM:$AM,$AI:$AI,$AI49,$AJ:$AJ,$AJ49,$AK:$AK,$AK49)</f>
        <v>2102.012057142857</v>
      </c>
      <c r="AO49">
        <v>6.7786528961732984E-4</v>
      </c>
      <c r="AP49">
        <v>0</v>
      </c>
      <c r="AQ49" t="e">
        <f>#REF!</f>
        <v>#REF!</v>
      </c>
      <c r="AR49" t="e">
        <f>#REF!</f>
        <v>#REF!</v>
      </c>
      <c r="AS49" s="9" t="e">
        <f>AN49/#REF!*#REF!</f>
        <v>#REF!</v>
      </c>
      <c r="AT49">
        <f t="shared" si="4"/>
        <v>1</v>
      </c>
      <c r="AU49" t="str">
        <f t="shared" si="5"/>
        <v>Not Adjusted</v>
      </c>
    </row>
    <row r="50" spans="35:47">
      <c r="AI50" t="s">
        <v>169</v>
      </c>
      <c r="AJ50" t="s">
        <v>647</v>
      </c>
      <c r="AK50" t="s">
        <v>629</v>
      </c>
      <c r="AL50" t="s">
        <v>232</v>
      </c>
      <c r="AM50">
        <v>41</v>
      </c>
      <c r="AN50">
        <f>SUMIFS($AM:$AM,$AI:$AI,$AI50,$AJ:$AJ,$AJ50,$AK:$AK,$AK50)</f>
        <v>529</v>
      </c>
      <c r="AO50">
        <v>3.379648260306567E-4</v>
      </c>
      <c r="AP50">
        <v>4.7227367758750916E-4</v>
      </c>
      <c r="AQ50" s="10" t="e">
        <f>IF($AK50="Single Family",#REF!,IF($AK50="Multi-Family",#REF!,#REF!))</f>
        <v>#REF!</v>
      </c>
      <c r="AR50" s="10" t="e">
        <f>IF($AK50="Single Family",#REF!,IF($AK50="Multi-Family",#REF!,#REF!))</f>
        <v>#REF!</v>
      </c>
      <c r="AS50" t="s">
        <v>648</v>
      </c>
      <c r="AT50">
        <f t="shared" si="4"/>
        <v>7.7504725897920609E-2</v>
      </c>
      <c r="AU50" t="str">
        <f t="shared" si="5"/>
        <v>Not Adjusted</v>
      </c>
    </row>
    <row r="51" spans="35:47">
      <c r="AI51" t="s">
        <v>169</v>
      </c>
      <c r="AJ51" t="s">
        <v>647</v>
      </c>
      <c r="AK51" t="s">
        <v>630</v>
      </c>
      <c r="AL51" t="s">
        <v>232</v>
      </c>
      <c r="AM51">
        <v>13</v>
      </c>
      <c r="AN51">
        <f>SUMIFS($AM:$AM,$AI:$AI,$AI51,$AJ:$AJ,$AJ51,$AK:$AK,$AK51)</f>
        <v>323</v>
      </c>
      <c r="AO51">
        <v>3.379648260306567E-4</v>
      </c>
      <c r="AP51">
        <v>4.7227367758750916E-4</v>
      </c>
      <c r="AQ51" s="10" t="e">
        <f>IF($AK51="Single Family",#REF!,IF($AK51="Multi-Family",#REF!,#REF!))</f>
        <v>#REF!</v>
      </c>
      <c r="AR51" s="10" t="e">
        <f>IF($AK51="Single Family",#REF!,IF($AK51="Multi-Family",#REF!,#REF!))</f>
        <v>#REF!</v>
      </c>
      <c r="AS51" t="s">
        <v>648</v>
      </c>
      <c r="AT51">
        <f t="shared" si="4"/>
        <v>4.0247678018575851E-2</v>
      </c>
      <c r="AU51" t="str">
        <f t="shared" si="5"/>
        <v>Not Adjusted</v>
      </c>
    </row>
    <row r="52" spans="35:47">
      <c r="AI52" t="s">
        <v>169</v>
      </c>
      <c r="AJ52" t="s">
        <v>647</v>
      </c>
      <c r="AK52" t="s">
        <v>631</v>
      </c>
      <c r="AL52" t="s">
        <v>232</v>
      </c>
      <c r="AM52">
        <v>14.65</v>
      </c>
      <c r="AN52">
        <f>SUMIFS($AM:$AM,$AI:$AI,$AI52,$AJ:$AJ,$AJ52,$AK:$AK,$AK52)</f>
        <v>322.20000000000016</v>
      </c>
      <c r="AO52">
        <v>3.379648260306567E-4</v>
      </c>
      <c r="AP52">
        <v>4.7227367758750916E-4</v>
      </c>
      <c r="AQ52" s="10" t="e">
        <f>IF($AK52="Single Family",#REF!,IF($AK52="Multi-Family",#REF!,#REF!))</f>
        <v>#REF!</v>
      </c>
      <c r="AR52" s="10" t="e">
        <f>IF($AK52="Single Family",#REF!,IF($AK52="Multi-Family",#REF!,#REF!))</f>
        <v>#REF!</v>
      </c>
      <c r="AS52" t="s">
        <v>648</v>
      </c>
      <c r="AT52">
        <f t="shared" si="4"/>
        <v>4.5468653010552432E-2</v>
      </c>
      <c r="AU52" t="str">
        <f t="shared" si="5"/>
        <v>Not Adjusted</v>
      </c>
    </row>
    <row r="53" spans="35:47">
      <c r="AI53" t="s">
        <v>169</v>
      </c>
      <c r="AJ53" t="s">
        <v>633</v>
      </c>
      <c r="AK53" t="s">
        <v>629</v>
      </c>
      <c r="AL53" t="s">
        <v>232</v>
      </c>
      <c r="AM53">
        <v>41</v>
      </c>
      <c r="AN53">
        <f>SUMIFS($AM:$AM,$AI:$AI,$AI53,$AJ:$AJ,$AJ53,$AK:$AK,$AK53)</f>
        <v>529</v>
      </c>
      <c r="AO53">
        <v>3.379648260306567E-4</v>
      </c>
      <c r="AP53">
        <v>4.7227367758750916E-4</v>
      </c>
      <c r="AQ53" s="10" t="e">
        <f>IF($AK53="Single Family",#REF!,IF($AK53="Multi-Family",#REF!,#REF!))</f>
        <v>#REF!</v>
      </c>
      <c r="AR53" s="10" t="e">
        <f>IF($AK53="Single Family",#REF!,IF($AK53="Multi-Family",#REF!,#REF!))</f>
        <v>#REF!</v>
      </c>
      <c r="AS53" t="s">
        <v>648</v>
      </c>
      <c r="AT53">
        <f t="shared" si="4"/>
        <v>7.7504725897920609E-2</v>
      </c>
      <c r="AU53" t="str">
        <f t="shared" si="5"/>
        <v>Not Adjusted</v>
      </c>
    </row>
    <row r="54" spans="35:47">
      <c r="AI54" t="s">
        <v>169</v>
      </c>
      <c r="AJ54" t="s">
        <v>633</v>
      </c>
      <c r="AK54" t="s">
        <v>630</v>
      </c>
      <c r="AL54" t="s">
        <v>232</v>
      </c>
      <c r="AM54">
        <v>13</v>
      </c>
      <c r="AN54">
        <f>SUMIFS($AM:$AM,$AI:$AI,$AI54,$AJ:$AJ,$AJ54,$AK:$AK,$AK54)</f>
        <v>323</v>
      </c>
      <c r="AO54">
        <v>3.379648260306567E-4</v>
      </c>
      <c r="AP54">
        <v>4.7227367758750916E-4</v>
      </c>
      <c r="AQ54" s="10" t="e">
        <f>IF($AK54="Single Family",#REF!,IF($AK54="Multi-Family",#REF!,#REF!))</f>
        <v>#REF!</v>
      </c>
      <c r="AR54" s="10" t="e">
        <f>IF($AK54="Single Family",#REF!,IF($AK54="Multi-Family",#REF!,#REF!))</f>
        <v>#REF!</v>
      </c>
      <c r="AS54" t="s">
        <v>648</v>
      </c>
      <c r="AT54">
        <f t="shared" si="4"/>
        <v>4.0247678018575851E-2</v>
      </c>
      <c r="AU54" t="str">
        <f t="shared" si="5"/>
        <v>Not Adjusted</v>
      </c>
    </row>
    <row r="55" spans="35:47">
      <c r="AI55" t="s">
        <v>169</v>
      </c>
      <c r="AJ55" t="s">
        <v>633</v>
      </c>
      <c r="AK55" t="s">
        <v>631</v>
      </c>
      <c r="AL55" t="s">
        <v>232</v>
      </c>
      <c r="AM55">
        <v>14.65</v>
      </c>
      <c r="AN55">
        <f>SUMIFS($AM:$AM,$AI:$AI,$AI55,$AJ:$AJ,$AJ55,$AK:$AK,$AK55)</f>
        <v>322.20000000000016</v>
      </c>
      <c r="AO55">
        <v>3.379648260306567E-4</v>
      </c>
      <c r="AP55">
        <v>4.7227367758750916E-4</v>
      </c>
      <c r="AQ55" s="10" t="e">
        <f>IF($AK55="Single Family",#REF!,IF($AK55="Multi-Family",#REF!,#REF!))</f>
        <v>#REF!</v>
      </c>
      <c r="AR55" s="10" t="e">
        <f>IF($AK55="Single Family",#REF!,IF($AK55="Multi-Family",#REF!,#REF!))</f>
        <v>#REF!</v>
      </c>
      <c r="AS55" t="s">
        <v>648</v>
      </c>
      <c r="AT55">
        <f t="shared" si="4"/>
        <v>4.5468653010552432E-2</v>
      </c>
      <c r="AU55" t="str">
        <f t="shared" si="5"/>
        <v>Not Adjusted</v>
      </c>
    </row>
    <row r="56" spans="35:47">
      <c r="AI56" t="s">
        <v>169</v>
      </c>
      <c r="AJ56" t="s">
        <v>647</v>
      </c>
      <c r="AK56" t="s">
        <v>629</v>
      </c>
      <c r="AL56" t="s">
        <v>140</v>
      </c>
      <c r="AM56">
        <v>488</v>
      </c>
      <c r="AN56">
        <f>SUMIFS($AM:$AM,$AI:$AI,$AI56,$AJ:$AJ,$AJ56,$AK:$AK,$AK56)</f>
        <v>529</v>
      </c>
      <c r="AO56">
        <v>3.379648260306567E-4</v>
      </c>
      <c r="AP56">
        <v>4.7227367758750916E-4</v>
      </c>
      <c r="AQ56" s="10" t="e">
        <f>IF($AK56="Single Family",#REF!,IF($AK56="Multi-Family",#REF!,#REF!))</f>
        <v>#REF!</v>
      </c>
      <c r="AR56" s="10" t="e">
        <f>IF($AK56="Single Family",#REF!,IF($AK56="Multi-Family",#REF!,#REF!))</f>
        <v>#REF!</v>
      </c>
      <c r="AS56" t="s">
        <v>648</v>
      </c>
      <c r="AT56">
        <f t="shared" si="4"/>
        <v>0.92249527410207943</v>
      </c>
      <c r="AU56" t="str">
        <f t="shared" si="5"/>
        <v>Not Adjusted</v>
      </c>
    </row>
    <row r="57" spans="35:47">
      <c r="AI57" t="s">
        <v>169</v>
      </c>
      <c r="AJ57" t="s">
        <v>647</v>
      </c>
      <c r="AK57" t="s">
        <v>630</v>
      </c>
      <c r="AL57" t="s">
        <v>140</v>
      </c>
      <c r="AM57">
        <v>310</v>
      </c>
      <c r="AN57">
        <f>SUMIFS($AM:$AM,$AI:$AI,$AI57,$AJ:$AJ,$AJ57,$AK:$AK,$AK57)</f>
        <v>323</v>
      </c>
      <c r="AO57">
        <v>3.379648260306567E-4</v>
      </c>
      <c r="AP57">
        <v>4.7227367758750916E-4</v>
      </c>
      <c r="AQ57" s="10" t="e">
        <f>IF($AK57="Single Family",#REF!,IF($AK57="Multi-Family",#REF!,#REF!))</f>
        <v>#REF!</v>
      </c>
      <c r="AR57" s="10" t="e">
        <f>IF($AK57="Single Family",#REF!,IF($AK57="Multi-Family",#REF!,#REF!))</f>
        <v>#REF!</v>
      </c>
      <c r="AS57" t="s">
        <v>648</v>
      </c>
      <c r="AT57">
        <f t="shared" si="4"/>
        <v>0.95975232198142413</v>
      </c>
      <c r="AU57" t="str">
        <f t="shared" si="5"/>
        <v>Not Adjusted</v>
      </c>
    </row>
    <row r="58" spans="35:47">
      <c r="AI58" t="s">
        <v>169</v>
      </c>
      <c r="AJ58" t="s">
        <v>647</v>
      </c>
      <c r="AK58" t="s">
        <v>631</v>
      </c>
      <c r="AL58" t="s">
        <v>140</v>
      </c>
      <c r="AM58">
        <v>307.55000000000018</v>
      </c>
      <c r="AN58">
        <f>SUMIFS($AM:$AM,$AI:$AI,$AI58,$AJ:$AJ,$AJ58,$AK:$AK,$AK58)</f>
        <v>322.20000000000016</v>
      </c>
      <c r="AO58">
        <v>3.379648260306567E-4</v>
      </c>
      <c r="AP58">
        <v>4.7227367758750916E-4</v>
      </c>
      <c r="AQ58" s="10" t="e">
        <f>IF($AK58="Single Family",#REF!,IF($AK58="Multi-Family",#REF!,#REF!))</f>
        <v>#REF!</v>
      </c>
      <c r="AR58" s="10" t="e">
        <f>IF($AK58="Single Family",#REF!,IF($AK58="Multi-Family",#REF!,#REF!))</f>
        <v>#REF!</v>
      </c>
      <c r="AS58" t="s">
        <v>648</v>
      </c>
      <c r="AT58">
        <f t="shared" si="4"/>
        <v>0.95453134698944764</v>
      </c>
      <c r="AU58" t="str">
        <f t="shared" si="5"/>
        <v>Not Adjusted</v>
      </c>
    </row>
    <row r="59" spans="35:47">
      <c r="AI59" t="s">
        <v>169</v>
      </c>
      <c r="AJ59" t="s">
        <v>633</v>
      </c>
      <c r="AK59" t="s">
        <v>629</v>
      </c>
      <c r="AL59" t="s">
        <v>140</v>
      </c>
      <c r="AM59">
        <v>488</v>
      </c>
      <c r="AN59">
        <f>SUMIFS($AM:$AM,$AI:$AI,$AI59,$AJ:$AJ,$AJ59,$AK:$AK,$AK59)</f>
        <v>529</v>
      </c>
      <c r="AO59">
        <v>3.379648260306567E-4</v>
      </c>
      <c r="AP59">
        <v>4.7227367758750916E-4</v>
      </c>
      <c r="AQ59" s="10" t="e">
        <f>IF($AK59="Single Family",#REF!,IF($AK59="Multi-Family",#REF!,#REF!))</f>
        <v>#REF!</v>
      </c>
      <c r="AR59" s="10" t="e">
        <f>IF($AK59="Single Family",#REF!,IF($AK59="Multi-Family",#REF!,#REF!))</f>
        <v>#REF!</v>
      </c>
      <c r="AS59" t="s">
        <v>648</v>
      </c>
      <c r="AT59">
        <f t="shared" si="4"/>
        <v>0.92249527410207943</v>
      </c>
      <c r="AU59" t="str">
        <f t="shared" si="5"/>
        <v>Not Adjusted</v>
      </c>
    </row>
    <row r="60" spans="35:47">
      <c r="AI60" t="s">
        <v>169</v>
      </c>
      <c r="AJ60" t="s">
        <v>633</v>
      </c>
      <c r="AK60" t="s">
        <v>630</v>
      </c>
      <c r="AL60" t="s">
        <v>140</v>
      </c>
      <c r="AM60">
        <v>310</v>
      </c>
      <c r="AN60">
        <f>SUMIFS($AM:$AM,$AI:$AI,$AI60,$AJ:$AJ,$AJ60,$AK:$AK,$AK60)</f>
        <v>323</v>
      </c>
      <c r="AO60">
        <v>3.379648260306567E-4</v>
      </c>
      <c r="AP60">
        <v>4.7227367758750916E-4</v>
      </c>
      <c r="AQ60" s="10" t="e">
        <f>IF($AK60="Single Family",#REF!,IF($AK60="Multi-Family",#REF!,#REF!))</f>
        <v>#REF!</v>
      </c>
      <c r="AR60" s="10" t="e">
        <f>IF($AK60="Single Family",#REF!,IF($AK60="Multi-Family",#REF!,#REF!))</f>
        <v>#REF!</v>
      </c>
      <c r="AS60" t="s">
        <v>648</v>
      </c>
      <c r="AT60">
        <f t="shared" si="4"/>
        <v>0.95975232198142413</v>
      </c>
      <c r="AU60" t="str">
        <f t="shared" si="5"/>
        <v>Not Adjusted</v>
      </c>
    </row>
    <row r="61" spans="35:47">
      <c r="AI61" t="s">
        <v>169</v>
      </c>
      <c r="AJ61" t="s">
        <v>633</v>
      </c>
      <c r="AK61" t="s">
        <v>631</v>
      </c>
      <c r="AL61" t="s">
        <v>140</v>
      </c>
      <c r="AM61">
        <v>307.55000000000018</v>
      </c>
      <c r="AN61">
        <f>SUMIFS($AM:$AM,$AI:$AI,$AI61,$AJ:$AJ,$AJ61,$AK:$AK,$AK61)</f>
        <v>322.20000000000016</v>
      </c>
      <c r="AO61">
        <v>3.379648260306567E-4</v>
      </c>
      <c r="AP61">
        <v>4.7227367758750916E-4</v>
      </c>
      <c r="AQ61" s="10" t="e">
        <f>IF($AK61="Single Family",#REF!,IF($AK61="Multi-Family",#REF!,#REF!))</f>
        <v>#REF!</v>
      </c>
      <c r="AR61" s="10" t="e">
        <f>IF($AK61="Single Family",#REF!,IF($AK61="Multi-Family",#REF!,#REF!))</f>
        <v>#REF!</v>
      </c>
      <c r="AS61" t="s">
        <v>648</v>
      </c>
      <c r="AT61">
        <f t="shared" si="4"/>
        <v>0.95453134698944764</v>
      </c>
      <c r="AU61" t="str">
        <f t="shared" si="5"/>
        <v>Not Adjusted</v>
      </c>
    </row>
    <row r="62" spans="35:47">
      <c r="AI62" t="s">
        <v>172</v>
      </c>
      <c r="AJ62" t="s">
        <v>647</v>
      </c>
      <c r="AK62" t="s">
        <v>629</v>
      </c>
      <c r="AL62" t="s">
        <v>232</v>
      </c>
      <c r="AM62">
        <v>21</v>
      </c>
      <c r="AN62">
        <f>SUMIFS($AM:$AM,$AI:$AI,$AI62,$AJ:$AJ,$AJ62,$AK:$AK,$AK62)</f>
        <v>264</v>
      </c>
      <c r="AO62">
        <v>3.4374772803857923E-4</v>
      </c>
      <c r="AP62">
        <v>4.893215955235064E-4</v>
      </c>
      <c r="AQ62" s="10" t="e">
        <f>IF($AK62="Single Family",#REF!,IF($AK62="Multi-Family",#REF!,#REF!))</f>
        <v>#REF!</v>
      </c>
      <c r="AR62" s="10" t="e">
        <f>IF($AK62="Single Family",#REF!,IF($AK62="Multi-Family",#REF!,#REF!))</f>
        <v>#REF!</v>
      </c>
      <c r="AS62" t="s">
        <v>648</v>
      </c>
      <c r="AT62">
        <f t="shared" si="4"/>
        <v>7.9545454545454544E-2</v>
      </c>
      <c r="AU62" t="str">
        <f t="shared" si="5"/>
        <v>Not Adjusted</v>
      </c>
    </row>
    <row r="63" spans="35:47">
      <c r="AI63" t="s">
        <v>172</v>
      </c>
      <c r="AJ63" t="s">
        <v>647</v>
      </c>
      <c r="AK63" t="s">
        <v>630</v>
      </c>
      <c r="AL63" t="s">
        <v>232</v>
      </c>
      <c r="AM63">
        <v>3</v>
      </c>
      <c r="AN63">
        <f>SUMIFS($AM:$AM,$AI:$AI,$AI63,$AJ:$AJ,$AJ63,$AK:$AK,$AK63)</f>
        <v>157</v>
      </c>
      <c r="AO63">
        <v>3.4374772803857923E-4</v>
      </c>
      <c r="AP63">
        <v>4.893215955235064E-4</v>
      </c>
      <c r="AQ63" s="10" t="e">
        <f>IF($AK63="Single Family",#REF!,IF($AK63="Multi-Family",#REF!,#REF!))</f>
        <v>#REF!</v>
      </c>
      <c r="AR63" s="10" t="e">
        <f>IF($AK63="Single Family",#REF!,IF($AK63="Multi-Family",#REF!,#REF!))</f>
        <v>#REF!</v>
      </c>
      <c r="AS63" t="s">
        <v>648</v>
      </c>
      <c r="AT63">
        <f t="shared" si="4"/>
        <v>1.9108280254777069E-2</v>
      </c>
      <c r="AU63" t="str">
        <f t="shared" si="5"/>
        <v>Not Adjusted</v>
      </c>
    </row>
    <row r="64" spans="35:47">
      <c r="AI64" t="s">
        <v>172</v>
      </c>
      <c r="AJ64" t="s">
        <v>647</v>
      </c>
      <c r="AK64" t="s">
        <v>631</v>
      </c>
      <c r="AL64" t="s">
        <v>232</v>
      </c>
      <c r="AM64">
        <v>8.01</v>
      </c>
      <c r="AN64">
        <f>SUMIFS($AM:$AM,$AI:$AI,$AI64,$AJ:$AJ,$AJ64,$AK:$AK,$AK64)</f>
        <v>157.86999999999966</v>
      </c>
      <c r="AO64">
        <v>3.4374772803857923E-4</v>
      </c>
      <c r="AP64">
        <v>4.893215955235064E-4</v>
      </c>
      <c r="AQ64" s="10" t="e">
        <f>IF($AK64="Single Family",#REF!,IF($AK64="Multi-Family",#REF!,#REF!))</f>
        <v>#REF!</v>
      </c>
      <c r="AR64" s="10" t="e">
        <f>IF($AK64="Single Family",#REF!,IF($AK64="Multi-Family",#REF!,#REF!))</f>
        <v>#REF!</v>
      </c>
      <c r="AS64" t="s">
        <v>648</v>
      </c>
      <c r="AT64">
        <f t="shared" si="4"/>
        <v>5.0737948945334878E-2</v>
      </c>
      <c r="AU64" t="str">
        <f t="shared" si="5"/>
        <v>Not Adjusted</v>
      </c>
    </row>
    <row r="65" spans="35:47">
      <c r="AI65" t="s">
        <v>172</v>
      </c>
      <c r="AJ65" t="s">
        <v>633</v>
      </c>
      <c r="AK65" t="s">
        <v>629</v>
      </c>
      <c r="AL65" t="s">
        <v>232</v>
      </c>
      <c r="AM65">
        <v>21</v>
      </c>
      <c r="AN65">
        <f>SUMIFS($AM:$AM,$AI:$AI,$AI65,$AJ:$AJ,$AJ65,$AK:$AK,$AK65)</f>
        <v>264</v>
      </c>
      <c r="AO65">
        <v>3.4374772803857923E-4</v>
      </c>
      <c r="AP65">
        <v>4.893215955235064E-4</v>
      </c>
      <c r="AQ65" s="10" t="e">
        <f>IF($AK65="Single Family",#REF!,IF($AK65="Multi-Family",#REF!,#REF!))</f>
        <v>#REF!</v>
      </c>
      <c r="AR65" s="10" t="e">
        <f>IF($AK65="Single Family",#REF!,IF($AK65="Multi-Family",#REF!,#REF!))</f>
        <v>#REF!</v>
      </c>
      <c r="AS65" t="s">
        <v>648</v>
      </c>
      <c r="AT65">
        <f t="shared" si="4"/>
        <v>7.9545454545454544E-2</v>
      </c>
      <c r="AU65" t="str">
        <f t="shared" si="5"/>
        <v>Not Adjusted</v>
      </c>
    </row>
    <row r="66" spans="35:47">
      <c r="AI66" t="s">
        <v>172</v>
      </c>
      <c r="AJ66" t="s">
        <v>633</v>
      </c>
      <c r="AK66" t="s">
        <v>630</v>
      </c>
      <c r="AL66" t="s">
        <v>232</v>
      </c>
      <c r="AM66">
        <v>3</v>
      </c>
      <c r="AN66">
        <f>SUMIFS($AM:$AM,$AI:$AI,$AI66,$AJ:$AJ,$AJ66,$AK:$AK,$AK66)</f>
        <v>157</v>
      </c>
      <c r="AO66">
        <v>3.4374772803857923E-4</v>
      </c>
      <c r="AP66">
        <v>4.893215955235064E-4</v>
      </c>
      <c r="AQ66" s="10" t="e">
        <f>IF($AK66="Single Family",#REF!,IF($AK66="Multi-Family",#REF!,#REF!))</f>
        <v>#REF!</v>
      </c>
      <c r="AR66" s="10" t="e">
        <f>IF($AK66="Single Family",#REF!,IF($AK66="Multi-Family",#REF!,#REF!))</f>
        <v>#REF!</v>
      </c>
      <c r="AS66" t="s">
        <v>648</v>
      </c>
      <c r="AT66">
        <f t="shared" si="4"/>
        <v>1.9108280254777069E-2</v>
      </c>
      <c r="AU66" t="str">
        <f t="shared" si="5"/>
        <v>Not Adjusted</v>
      </c>
    </row>
    <row r="67" spans="35:47">
      <c r="AI67" t="s">
        <v>172</v>
      </c>
      <c r="AJ67" t="s">
        <v>633</v>
      </c>
      <c r="AK67" t="s">
        <v>631</v>
      </c>
      <c r="AL67" t="s">
        <v>232</v>
      </c>
      <c r="AM67">
        <v>8.01</v>
      </c>
      <c r="AN67">
        <f>SUMIFS($AM:$AM,$AI:$AI,$AI67,$AJ:$AJ,$AJ67,$AK:$AK,$AK67)</f>
        <v>157.86999999999966</v>
      </c>
      <c r="AO67">
        <v>3.4374772803857923E-4</v>
      </c>
      <c r="AP67">
        <v>4.893215955235064E-4</v>
      </c>
      <c r="AQ67" s="10" t="e">
        <f>IF($AK67="Single Family",#REF!,IF($AK67="Multi-Family",#REF!,#REF!))</f>
        <v>#REF!</v>
      </c>
      <c r="AR67" s="10" t="e">
        <f>IF($AK67="Single Family",#REF!,IF($AK67="Multi-Family",#REF!,#REF!))</f>
        <v>#REF!</v>
      </c>
      <c r="AS67" t="s">
        <v>648</v>
      </c>
      <c r="AT67">
        <f t="shared" si="4"/>
        <v>5.0737948945334878E-2</v>
      </c>
      <c r="AU67" t="str">
        <f t="shared" si="5"/>
        <v>Not Adjusted</v>
      </c>
    </row>
    <row r="68" spans="35:47">
      <c r="AI68" t="s">
        <v>172</v>
      </c>
      <c r="AJ68" t="s">
        <v>647</v>
      </c>
      <c r="AK68" t="s">
        <v>629</v>
      </c>
      <c r="AL68" t="s">
        <v>140</v>
      </c>
      <c r="AM68">
        <v>243</v>
      </c>
      <c r="AN68">
        <f>SUMIFS($AM:$AM,$AI:$AI,$AI68,$AJ:$AJ,$AJ68,$AK:$AK,$AK68)</f>
        <v>264</v>
      </c>
      <c r="AO68">
        <v>3.4374772803857923E-4</v>
      </c>
      <c r="AP68">
        <v>4.893215955235064E-4</v>
      </c>
      <c r="AQ68" s="10" t="e">
        <f>IF($AK68="Single Family",#REF!,IF($AK68="Multi-Family",#REF!,#REF!))</f>
        <v>#REF!</v>
      </c>
      <c r="AR68" s="10" t="e">
        <f>IF($AK68="Single Family",#REF!,IF($AK68="Multi-Family",#REF!,#REF!))</f>
        <v>#REF!</v>
      </c>
      <c r="AS68" t="s">
        <v>648</v>
      </c>
      <c r="AT68">
        <f t="shared" si="4"/>
        <v>0.92045454545454541</v>
      </c>
      <c r="AU68" t="str">
        <f t="shared" si="5"/>
        <v>Not Adjusted</v>
      </c>
    </row>
    <row r="69" spans="35:47">
      <c r="AI69" t="s">
        <v>172</v>
      </c>
      <c r="AJ69" t="s">
        <v>647</v>
      </c>
      <c r="AK69" t="s">
        <v>630</v>
      </c>
      <c r="AL69" t="s">
        <v>140</v>
      </c>
      <c r="AM69">
        <v>154</v>
      </c>
      <c r="AN69">
        <f>SUMIFS($AM:$AM,$AI:$AI,$AI69,$AJ:$AJ,$AJ69,$AK:$AK,$AK69)</f>
        <v>157</v>
      </c>
      <c r="AO69">
        <v>3.4374772803857923E-4</v>
      </c>
      <c r="AP69">
        <v>4.893215955235064E-4</v>
      </c>
      <c r="AQ69" s="10" t="e">
        <f>IF($AK69="Single Family",#REF!,IF($AK69="Multi-Family",#REF!,#REF!))</f>
        <v>#REF!</v>
      </c>
      <c r="AR69" s="10" t="e">
        <f>IF($AK69="Single Family",#REF!,IF($AK69="Multi-Family",#REF!,#REF!))</f>
        <v>#REF!</v>
      </c>
      <c r="AS69" t="s">
        <v>648</v>
      </c>
      <c r="AT69">
        <f t="shared" si="4"/>
        <v>0.98089171974522293</v>
      </c>
      <c r="AU69" t="str">
        <f t="shared" si="5"/>
        <v>Not Adjusted</v>
      </c>
    </row>
    <row r="70" spans="35:47">
      <c r="AI70" t="s">
        <v>172</v>
      </c>
      <c r="AJ70" t="s">
        <v>647</v>
      </c>
      <c r="AK70" t="s">
        <v>631</v>
      </c>
      <c r="AL70" t="s">
        <v>140</v>
      </c>
      <c r="AM70">
        <v>149.85999999999967</v>
      </c>
      <c r="AN70">
        <f>SUMIFS($AM:$AM,$AI:$AI,$AI70,$AJ:$AJ,$AJ70,$AK:$AK,$AK70)</f>
        <v>157.86999999999966</v>
      </c>
      <c r="AO70">
        <v>3.4374772803857923E-4</v>
      </c>
      <c r="AP70">
        <v>4.893215955235064E-4</v>
      </c>
      <c r="AQ70" s="10" t="e">
        <f>IF($AK70="Single Family",#REF!,IF($AK70="Multi-Family",#REF!,#REF!))</f>
        <v>#REF!</v>
      </c>
      <c r="AR70" s="10" t="e">
        <f>IF($AK70="Single Family",#REF!,IF($AK70="Multi-Family",#REF!,#REF!))</f>
        <v>#REF!</v>
      </c>
      <c r="AS70" t="s">
        <v>648</v>
      </c>
      <c r="AT70">
        <f t="shared" si="4"/>
        <v>0.94926205105466521</v>
      </c>
      <c r="AU70" t="str">
        <f t="shared" si="5"/>
        <v>Not Adjusted</v>
      </c>
    </row>
    <row r="71" spans="35:47">
      <c r="AI71" t="s">
        <v>172</v>
      </c>
      <c r="AJ71" t="s">
        <v>633</v>
      </c>
      <c r="AK71" t="s">
        <v>629</v>
      </c>
      <c r="AL71" t="s">
        <v>140</v>
      </c>
      <c r="AM71">
        <v>243</v>
      </c>
      <c r="AN71">
        <f>SUMIFS($AM:$AM,$AI:$AI,$AI71,$AJ:$AJ,$AJ71,$AK:$AK,$AK71)</f>
        <v>264</v>
      </c>
      <c r="AO71">
        <v>3.4374772803857923E-4</v>
      </c>
      <c r="AP71">
        <v>4.893215955235064E-4</v>
      </c>
      <c r="AQ71" s="10" t="e">
        <f>IF($AK71="Single Family",#REF!,IF($AK71="Multi-Family",#REF!,#REF!))</f>
        <v>#REF!</v>
      </c>
      <c r="AR71" s="10" t="e">
        <f>IF($AK71="Single Family",#REF!,IF($AK71="Multi-Family",#REF!,#REF!))</f>
        <v>#REF!</v>
      </c>
      <c r="AS71" t="s">
        <v>648</v>
      </c>
      <c r="AT71">
        <f t="shared" si="4"/>
        <v>0.92045454545454541</v>
      </c>
      <c r="AU71" t="str">
        <f t="shared" si="5"/>
        <v>Not Adjusted</v>
      </c>
    </row>
    <row r="72" spans="35:47">
      <c r="AI72" t="s">
        <v>172</v>
      </c>
      <c r="AJ72" t="s">
        <v>633</v>
      </c>
      <c r="AK72" t="s">
        <v>630</v>
      </c>
      <c r="AL72" t="s">
        <v>140</v>
      </c>
      <c r="AM72">
        <v>154</v>
      </c>
      <c r="AN72">
        <f>SUMIFS($AM:$AM,$AI:$AI,$AI72,$AJ:$AJ,$AJ72,$AK:$AK,$AK72)</f>
        <v>157</v>
      </c>
      <c r="AO72">
        <v>3.4374772803857923E-4</v>
      </c>
      <c r="AP72">
        <v>4.893215955235064E-4</v>
      </c>
      <c r="AQ72" s="10" t="e">
        <f>IF($AK72="Single Family",#REF!,IF($AK72="Multi-Family",#REF!,#REF!))</f>
        <v>#REF!</v>
      </c>
      <c r="AR72" s="10" t="e">
        <f>IF($AK72="Single Family",#REF!,IF($AK72="Multi-Family",#REF!,#REF!))</f>
        <v>#REF!</v>
      </c>
      <c r="AS72" t="s">
        <v>648</v>
      </c>
      <c r="AT72">
        <f t="shared" si="4"/>
        <v>0.98089171974522293</v>
      </c>
      <c r="AU72" t="str">
        <f t="shared" si="5"/>
        <v>Not Adjusted</v>
      </c>
    </row>
    <row r="73" spans="35:47">
      <c r="AI73" t="s">
        <v>172</v>
      </c>
      <c r="AJ73" t="s">
        <v>633</v>
      </c>
      <c r="AK73" t="s">
        <v>631</v>
      </c>
      <c r="AL73" t="s">
        <v>140</v>
      </c>
      <c r="AM73">
        <v>149.85999999999967</v>
      </c>
      <c r="AN73">
        <f>SUMIFS($AM:$AM,$AI:$AI,$AI73,$AJ:$AJ,$AJ73,$AK:$AK,$AK73)</f>
        <v>157.86999999999966</v>
      </c>
      <c r="AO73">
        <v>3.4374772803857923E-4</v>
      </c>
      <c r="AP73">
        <v>4.893215955235064E-4</v>
      </c>
      <c r="AQ73" s="10" t="e">
        <f>IF($AK73="Single Family",#REF!,IF($AK73="Multi-Family",#REF!,#REF!))</f>
        <v>#REF!</v>
      </c>
      <c r="AR73" s="10" t="e">
        <f>IF($AK73="Single Family",#REF!,IF($AK73="Multi-Family",#REF!,#REF!))</f>
        <v>#REF!</v>
      </c>
      <c r="AS73" t="s">
        <v>648</v>
      </c>
      <c r="AT73">
        <f t="shared" si="4"/>
        <v>0.94926205105466521</v>
      </c>
      <c r="AU73" t="str">
        <f t="shared" si="5"/>
        <v>Not Adjusted</v>
      </c>
    </row>
    <row r="74" spans="35:47">
      <c r="AI74" t="s">
        <v>174</v>
      </c>
      <c r="AJ74" t="s">
        <v>647</v>
      </c>
      <c r="AK74" t="s">
        <v>629</v>
      </c>
      <c r="AL74" t="s">
        <v>232</v>
      </c>
      <c r="AM74">
        <v>161</v>
      </c>
      <c r="AN74">
        <f>SUMIFS($AM:$AM,$AI:$AI,$AI74,$AJ:$AJ,$AJ74,$AK:$AK,$AK74)</f>
        <v>2098</v>
      </c>
      <c r="AO74">
        <v>2.5059588369913399E-4</v>
      </c>
      <c r="AP74">
        <v>4.6084323548711836E-4</v>
      </c>
      <c r="AQ74" s="10" t="e">
        <f>IF($AK74="Single Family",#REF!,IF($AK74="Multi-Family",#REF!,#REF!))</f>
        <v>#REF!</v>
      </c>
      <c r="AR74" s="10" t="e">
        <f>IF($AK74="Single Family",#REF!,IF($AK74="Multi-Family",#REF!,#REF!))</f>
        <v>#REF!</v>
      </c>
      <c r="AS74" t="s">
        <v>648</v>
      </c>
      <c r="AT74">
        <f t="shared" si="4"/>
        <v>7.6739752144899906E-2</v>
      </c>
      <c r="AU74" t="str">
        <f t="shared" si="5"/>
        <v>Not Adjusted</v>
      </c>
    </row>
    <row r="75" spans="35:47">
      <c r="AI75" t="s">
        <v>174</v>
      </c>
      <c r="AJ75" t="s">
        <v>647</v>
      </c>
      <c r="AK75" t="s">
        <v>630</v>
      </c>
      <c r="AL75" t="s">
        <v>232</v>
      </c>
      <c r="AM75">
        <v>63</v>
      </c>
      <c r="AN75">
        <f>SUMIFS($AM:$AM,$AI:$AI,$AI75,$AJ:$AJ,$AJ75,$AK:$AK,$AK75)</f>
        <v>1265</v>
      </c>
      <c r="AO75">
        <v>2.5059588369913399E-4</v>
      </c>
      <c r="AP75">
        <v>4.6084323548711836E-4</v>
      </c>
      <c r="AQ75" s="10" t="e">
        <f>IF($AK75="Single Family",#REF!,IF($AK75="Multi-Family",#REF!,#REF!))</f>
        <v>#REF!</v>
      </c>
      <c r="AR75" s="10" t="e">
        <f>IF($AK75="Single Family",#REF!,IF($AK75="Multi-Family",#REF!,#REF!))</f>
        <v>#REF!</v>
      </c>
      <c r="AS75" t="s">
        <v>648</v>
      </c>
      <c r="AT75">
        <f t="shared" si="4"/>
        <v>4.9802371541501973E-2</v>
      </c>
      <c r="AU75" t="str">
        <f t="shared" si="5"/>
        <v>Not Adjusted</v>
      </c>
    </row>
    <row r="76" spans="35:47">
      <c r="AI76" t="s">
        <v>174</v>
      </c>
      <c r="AJ76" t="s">
        <v>647</v>
      </c>
      <c r="AK76" t="s">
        <v>631</v>
      </c>
      <c r="AL76" t="s">
        <v>232</v>
      </c>
      <c r="AM76">
        <v>73.86</v>
      </c>
      <c r="AN76">
        <f>SUMIFS($AM:$AM,$AI:$AI,$AI76,$AJ:$AJ,$AJ76,$AK:$AK,$AK76)</f>
        <v>1297.7700000000007</v>
      </c>
      <c r="AO76">
        <v>2.5059588369913399E-4</v>
      </c>
      <c r="AP76">
        <v>4.6084323548711836E-4</v>
      </c>
      <c r="AQ76" s="10" t="e">
        <f>IF($AK76="Single Family",#REF!,IF($AK76="Multi-Family",#REF!,#REF!))</f>
        <v>#REF!</v>
      </c>
      <c r="AR76" s="10" t="e">
        <f>IF($AK76="Single Family",#REF!,IF($AK76="Multi-Family",#REF!,#REF!))</f>
        <v>#REF!</v>
      </c>
      <c r="AS76" t="s">
        <v>648</v>
      </c>
      <c r="AT76">
        <f t="shared" si="4"/>
        <v>5.6913012321135457E-2</v>
      </c>
      <c r="AU76" t="str">
        <f t="shared" si="5"/>
        <v>Not Adjusted</v>
      </c>
    </row>
    <row r="77" spans="35:47">
      <c r="AI77" t="s">
        <v>174</v>
      </c>
      <c r="AJ77" t="s">
        <v>633</v>
      </c>
      <c r="AK77" t="s">
        <v>629</v>
      </c>
      <c r="AL77" t="s">
        <v>232</v>
      </c>
      <c r="AM77">
        <v>161</v>
      </c>
      <c r="AN77">
        <f>SUMIFS($AM:$AM,$AI:$AI,$AI77,$AJ:$AJ,$AJ77,$AK:$AK,$AK77)</f>
        <v>2098</v>
      </c>
      <c r="AO77">
        <v>2.5059588369913399E-4</v>
      </c>
      <c r="AP77">
        <v>4.6084323548711836E-4</v>
      </c>
      <c r="AQ77" s="10" t="e">
        <f>IF($AK77="Single Family",#REF!,IF($AK77="Multi-Family",#REF!,#REF!))</f>
        <v>#REF!</v>
      </c>
      <c r="AR77" s="10" t="e">
        <f>IF($AK77="Single Family",#REF!,IF($AK77="Multi-Family",#REF!,#REF!))</f>
        <v>#REF!</v>
      </c>
      <c r="AS77" t="s">
        <v>648</v>
      </c>
      <c r="AT77">
        <f t="shared" si="4"/>
        <v>7.6739752144899906E-2</v>
      </c>
      <c r="AU77" t="str">
        <f t="shared" si="5"/>
        <v>Not Adjusted</v>
      </c>
    </row>
    <row r="78" spans="35:47">
      <c r="AI78" t="s">
        <v>174</v>
      </c>
      <c r="AJ78" t="s">
        <v>633</v>
      </c>
      <c r="AK78" t="s">
        <v>630</v>
      </c>
      <c r="AL78" t="s">
        <v>232</v>
      </c>
      <c r="AM78">
        <v>63</v>
      </c>
      <c r="AN78">
        <f>SUMIFS($AM:$AM,$AI:$AI,$AI78,$AJ:$AJ,$AJ78,$AK:$AK,$AK78)</f>
        <v>1265</v>
      </c>
      <c r="AO78">
        <v>2.5059588369913399E-4</v>
      </c>
      <c r="AP78">
        <v>4.6084323548711836E-4</v>
      </c>
      <c r="AQ78" s="10" t="e">
        <f>IF($AK78="Single Family",#REF!,IF($AK78="Multi-Family",#REF!,#REF!))</f>
        <v>#REF!</v>
      </c>
      <c r="AR78" s="10" t="e">
        <f>IF($AK78="Single Family",#REF!,IF($AK78="Multi-Family",#REF!,#REF!))</f>
        <v>#REF!</v>
      </c>
      <c r="AS78" t="s">
        <v>648</v>
      </c>
      <c r="AT78">
        <f t="shared" si="4"/>
        <v>4.9802371541501973E-2</v>
      </c>
      <c r="AU78" t="str">
        <f t="shared" si="5"/>
        <v>Not Adjusted</v>
      </c>
    </row>
    <row r="79" spans="35:47">
      <c r="AI79" t="s">
        <v>174</v>
      </c>
      <c r="AJ79" t="s">
        <v>633</v>
      </c>
      <c r="AK79" t="s">
        <v>631</v>
      </c>
      <c r="AL79" t="s">
        <v>232</v>
      </c>
      <c r="AM79">
        <v>73.86</v>
      </c>
      <c r="AN79">
        <f>SUMIFS($AM:$AM,$AI:$AI,$AI79,$AJ:$AJ,$AJ79,$AK:$AK,$AK79)</f>
        <v>1297.7700000000007</v>
      </c>
      <c r="AO79">
        <v>2.5059588369913399E-4</v>
      </c>
      <c r="AP79">
        <v>4.6084323548711836E-4</v>
      </c>
      <c r="AQ79" s="10" t="e">
        <f>IF($AK79="Single Family",#REF!,IF($AK79="Multi-Family",#REF!,#REF!))</f>
        <v>#REF!</v>
      </c>
      <c r="AR79" s="10" t="e">
        <f>IF($AK79="Single Family",#REF!,IF($AK79="Multi-Family",#REF!,#REF!))</f>
        <v>#REF!</v>
      </c>
      <c r="AS79" t="s">
        <v>648</v>
      </c>
      <c r="AT79">
        <f t="shared" si="4"/>
        <v>5.6913012321135457E-2</v>
      </c>
      <c r="AU79" t="str">
        <f t="shared" si="5"/>
        <v>Not Adjusted</v>
      </c>
    </row>
    <row r="80" spans="35:47">
      <c r="AI80" t="s">
        <v>174</v>
      </c>
      <c r="AJ80" t="s">
        <v>647</v>
      </c>
      <c r="AK80" t="s">
        <v>629</v>
      </c>
      <c r="AL80" t="s">
        <v>140</v>
      </c>
      <c r="AM80">
        <v>1937</v>
      </c>
      <c r="AN80">
        <f>SUMIFS($AM:$AM,$AI:$AI,$AI80,$AJ:$AJ,$AJ80,$AK:$AK,$AK80)</f>
        <v>2098</v>
      </c>
      <c r="AO80">
        <v>2.5059588369913399E-4</v>
      </c>
      <c r="AP80">
        <v>4.6084323548711836E-4</v>
      </c>
      <c r="AQ80" s="10" t="e">
        <f>IF($AK80="Single Family",#REF!,IF($AK80="Multi-Family",#REF!,#REF!))</f>
        <v>#REF!</v>
      </c>
      <c r="AR80" s="10" t="e">
        <f>IF($AK80="Single Family",#REF!,IF($AK80="Multi-Family",#REF!,#REF!))</f>
        <v>#REF!</v>
      </c>
      <c r="AS80" t="s">
        <v>648</v>
      </c>
      <c r="AT80">
        <f t="shared" si="4"/>
        <v>0.92326024785510008</v>
      </c>
      <c r="AU80" t="str">
        <f t="shared" si="5"/>
        <v>Not Adjusted</v>
      </c>
    </row>
    <row r="81" spans="35:47">
      <c r="AI81" t="s">
        <v>174</v>
      </c>
      <c r="AJ81" t="s">
        <v>647</v>
      </c>
      <c r="AK81" t="s">
        <v>630</v>
      </c>
      <c r="AL81" t="s">
        <v>140</v>
      </c>
      <c r="AM81">
        <v>1202</v>
      </c>
      <c r="AN81">
        <f>SUMIFS($AM:$AM,$AI:$AI,$AI81,$AJ:$AJ,$AJ81,$AK:$AK,$AK81)</f>
        <v>1265</v>
      </c>
      <c r="AO81">
        <v>2.5059588369913399E-4</v>
      </c>
      <c r="AP81">
        <v>4.6084323548711836E-4</v>
      </c>
      <c r="AQ81" s="10" t="e">
        <f>IF($AK81="Single Family",#REF!,IF($AK81="Multi-Family",#REF!,#REF!))</f>
        <v>#REF!</v>
      </c>
      <c r="AR81" s="10" t="e">
        <f>IF($AK81="Single Family",#REF!,IF($AK81="Multi-Family",#REF!,#REF!))</f>
        <v>#REF!</v>
      </c>
      <c r="AS81" t="s">
        <v>648</v>
      </c>
      <c r="AT81">
        <f t="shared" si="4"/>
        <v>0.95019762845849798</v>
      </c>
      <c r="AU81" t="str">
        <f t="shared" si="5"/>
        <v>Not Adjusted</v>
      </c>
    </row>
    <row r="82" spans="35:47">
      <c r="AI82" t="s">
        <v>174</v>
      </c>
      <c r="AJ82" t="s">
        <v>647</v>
      </c>
      <c r="AK82" t="s">
        <v>631</v>
      </c>
      <c r="AL82" t="s">
        <v>140</v>
      </c>
      <c r="AM82">
        <v>1223.9100000000008</v>
      </c>
      <c r="AN82">
        <f>SUMIFS($AM:$AM,$AI:$AI,$AI82,$AJ:$AJ,$AJ82,$AK:$AK,$AK82)</f>
        <v>1297.7700000000007</v>
      </c>
      <c r="AO82">
        <v>2.5059588369913399E-4</v>
      </c>
      <c r="AP82">
        <v>4.6084323548711836E-4</v>
      </c>
      <c r="AQ82" s="10" t="e">
        <f>IF($AK82="Single Family",#REF!,IF($AK82="Multi-Family",#REF!,#REF!))</f>
        <v>#REF!</v>
      </c>
      <c r="AR82" s="10" t="e">
        <f>IF($AK82="Single Family",#REF!,IF($AK82="Multi-Family",#REF!,#REF!))</f>
        <v>#REF!</v>
      </c>
      <c r="AS82" t="s">
        <v>648</v>
      </c>
      <c r="AT82">
        <f t="shared" si="4"/>
        <v>0.94308698767886467</v>
      </c>
      <c r="AU82" t="str">
        <f t="shared" si="5"/>
        <v>Not Adjusted</v>
      </c>
    </row>
    <row r="83" spans="35:47">
      <c r="AI83" t="s">
        <v>174</v>
      </c>
      <c r="AJ83" t="s">
        <v>633</v>
      </c>
      <c r="AK83" t="s">
        <v>629</v>
      </c>
      <c r="AL83" t="s">
        <v>140</v>
      </c>
      <c r="AM83">
        <v>1937</v>
      </c>
      <c r="AN83">
        <f>SUMIFS($AM:$AM,$AI:$AI,$AI83,$AJ:$AJ,$AJ83,$AK:$AK,$AK83)</f>
        <v>2098</v>
      </c>
      <c r="AO83">
        <v>2.5059588369913399E-4</v>
      </c>
      <c r="AP83">
        <v>4.6084323548711836E-4</v>
      </c>
      <c r="AQ83" s="10" t="e">
        <f>IF($AK83="Single Family",#REF!,IF($AK83="Multi-Family",#REF!,#REF!))</f>
        <v>#REF!</v>
      </c>
      <c r="AR83" s="10" t="e">
        <f>IF($AK83="Single Family",#REF!,IF($AK83="Multi-Family",#REF!,#REF!))</f>
        <v>#REF!</v>
      </c>
      <c r="AS83" t="s">
        <v>648</v>
      </c>
      <c r="AT83">
        <f t="shared" si="4"/>
        <v>0.92326024785510008</v>
      </c>
      <c r="AU83" t="str">
        <f t="shared" si="5"/>
        <v>Not Adjusted</v>
      </c>
    </row>
    <row r="84" spans="35:47">
      <c r="AI84" t="s">
        <v>174</v>
      </c>
      <c r="AJ84" t="s">
        <v>633</v>
      </c>
      <c r="AK84" t="s">
        <v>630</v>
      </c>
      <c r="AL84" t="s">
        <v>140</v>
      </c>
      <c r="AM84">
        <v>1202</v>
      </c>
      <c r="AN84">
        <f>SUMIFS($AM:$AM,$AI:$AI,$AI84,$AJ:$AJ,$AJ84,$AK:$AK,$AK84)</f>
        <v>1265</v>
      </c>
      <c r="AO84">
        <v>2.5059588369913399E-4</v>
      </c>
      <c r="AP84">
        <v>4.6084323548711836E-4</v>
      </c>
      <c r="AQ84" s="10" t="e">
        <f>IF($AK84="Single Family",#REF!,IF($AK84="Multi-Family",#REF!,#REF!))</f>
        <v>#REF!</v>
      </c>
      <c r="AR84" s="10" t="e">
        <f>IF($AK84="Single Family",#REF!,IF($AK84="Multi-Family",#REF!,#REF!))</f>
        <v>#REF!</v>
      </c>
      <c r="AS84" t="s">
        <v>648</v>
      </c>
      <c r="AT84">
        <f t="shared" si="4"/>
        <v>0.95019762845849798</v>
      </c>
      <c r="AU84" t="str">
        <f t="shared" si="5"/>
        <v>Not Adjusted</v>
      </c>
    </row>
    <row r="85" spans="35:47">
      <c r="AI85" t="s">
        <v>174</v>
      </c>
      <c r="AJ85" t="s">
        <v>633</v>
      </c>
      <c r="AK85" t="s">
        <v>631</v>
      </c>
      <c r="AL85" t="s">
        <v>140</v>
      </c>
      <c r="AM85">
        <v>1223.9100000000008</v>
      </c>
      <c r="AN85">
        <f>SUMIFS($AM:$AM,$AI:$AI,$AI85,$AJ:$AJ,$AJ85,$AK:$AK,$AK85)</f>
        <v>1297.7700000000007</v>
      </c>
      <c r="AO85">
        <v>2.5059588369913399E-4</v>
      </c>
      <c r="AP85">
        <v>4.6084323548711836E-4</v>
      </c>
      <c r="AQ85" s="10" t="e">
        <f>IF($AK85="Single Family",#REF!,IF($AK85="Multi-Family",#REF!,#REF!))</f>
        <v>#REF!</v>
      </c>
      <c r="AR85" s="10" t="e">
        <f>IF($AK85="Single Family",#REF!,IF($AK85="Multi-Family",#REF!,#REF!))</f>
        <v>#REF!</v>
      </c>
      <c r="AS85" t="s">
        <v>648</v>
      </c>
      <c r="AT85">
        <f t="shared" si="4"/>
        <v>0.94308698767886467</v>
      </c>
      <c r="AU85" t="str">
        <f t="shared" si="5"/>
        <v>Not Adjusted</v>
      </c>
    </row>
    <row r="86" spans="35:47">
      <c r="AI86" t="s">
        <v>175</v>
      </c>
      <c r="AJ86" t="s">
        <v>647</v>
      </c>
      <c r="AK86" t="s">
        <v>629</v>
      </c>
      <c r="AL86" t="s">
        <v>232</v>
      </c>
      <c r="AM86">
        <v>6</v>
      </c>
      <c r="AN86">
        <f>SUMIFS($AM:$AM,$AI:$AI,$AI86,$AJ:$AJ,$AJ86,$AK:$AK,$AK86)</f>
        <v>69</v>
      </c>
      <c r="AO86">
        <v>3.4251625766046345E-4</v>
      </c>
      <c r="AP86">
        <v>5.0066591938957572E-4</v>
      </c>
      <c r="AQ86" s="10" t="e">
        <f>IF($AK86="Single Family",#REF!,IF($AK86="Multi-Family",#REF!,#REF!))</f>
        <v>#REF!</v>
      </c>
      <c r="AR86" s="10" t="e">
        <f>IF($AK86="Single Family",#REF!,IF($AK86="Multi-Family",#REF!,#REF!))</f>
        <v>#REF!</v>
      </c>
      <c r="AS86" t="s">
        <v>648</v>
      </c>
      <c r="AT86">
        <f t="shared" si="4"/>
        <v>8.6956521739130432E-2</v>
      </c>
      <c r="AU86" t="str">
        <f t="shared" si="5"/>
        <v>Not Adjusted</v>
      </c>
    </row>
    <row r="87" spans="35:47">
      <c r="AI87" t="s">
        <v>175</v>
      </c>
      <c r="AJ87" t="s">
        <v>647</v>
      </c>
      <c r="AK87" t="s">
        <v>630</v>
      </c>
      <c r="AL87" t="s">
        <v>232</v>
      </c>
      <c r="AM87">
        <v>0</v>
      </c>
      <c r="AN87">
        <f>SUMIFS($AM:$AM,$AI:$AI,$AI87,$AJ:$AJ,$AJ87,$AK:$AK,$AK87)</f>
        <v>40</v>
      </c>
      <c r="AO87">
        <v>3.4251625766046345E-4</v>
      </c>
      <c r="AP87">
        <v>5.0066591938957572E-4</v>
      </c>
      <c r="AQ87" s="10" t="e">
        <f>IF($AK87="Single Family",#REF!,IF($AK87="Multi-Family",#REF!,#REF!))</f>
        <v>#REF!</v>
      </c>
      <c r="AR87" s="10" t="e">
        <f>IF($AK87="Single Family",#REF!,IF($AK87="Multi-Family",#REF!,#REF!))</f>
        <v>#REF!</v>
      </c>
      <c r="AS87" t="s">
        <v>648</v>
      </c>
      <c r="AT87">
        <f t="shared" si="4"/>
        <v>0</v>
      </c>
      <c r="AU87" t="str">
        <f t="shared" si="5"/>
        <v>Not Adjusted</v>
      </c>
    </row>
    <row r="88" spans="35:47">
      <c r="AI88" t="s">
        <v>175</v>
      </c>
      <c r="AJ88" t="s">
        <v>647</v>
      </c>
      <c r="AK88" t="s">
        <v>631</v>
      </c>
      <c r="AL88" t="s">
        <v>232</v>
      </c>
      <c r="AM88">
        <v>4.49</v>
      </c>
      <c r="AN88">
        <f>SUMIFS($AM:$AM,$AI:$AI,$AI88,$AJ:$AJ,$AJ88,$AK:$AK,$AK88)</f>
        <v>45.519999999999747</v>
      </c>
      <c r="AO88">
        <v>3.4251625766046345E-4</v>
      </c>
      <c r="AP88">
        <v>5.0066591938957572E-4</v>
      </c>
      <c r="AQ88" s="10" t="e">
        <f>IF($AK88="Single Family",#REF!,IF($AK88="Multi-Family",#REF!,#REF!))</f>
        <v>#REF!</v>
      </c>
      <c r="AR88" s="10" t="e">
        <f>IF($AK88="Single Family",#REF!,IF($AK88="Multi-Family",#REF!,#REF!))</f>
        <v>#REF!</v>
      </c>
      <c r="AS88" t="s">
        <v>648</v>
      </c>
      <c r="AT88">
        <f t="shared" si="4"/>
        <v>9.8637961335677177E-2</v>
      </c>
      <c r="AU88" t="str">
        <f t="shared" si="5"/>
        <v>Not Adjusted</v>
      </c>
    </row>
    <row r="89" spans="35:47">
      <c r="AI89" t="s">
        <v>175</v>
      </c>
      <c r="AJ89" t="s">
        <v>633</v>
      </c>
      <c r="AK89" t="s">
        <v>629</v>
      </c>
      <c r="AL89" t="s">
        <v>232</v>
      </c>
      <c r="AM89">
        <v>6</v>
      </c>
      <c r="AN89">
        <f>SUMIFS($AM:$AM,$AI:$AI,$AI89,$AJ:$AJ,$AJ89,$AK:$AK,$AK89)</f>
        <v>69</v>
      </c>
      <c r="AO89">
        <v>3.4251625766046345E-4</v>
      </c>
      <c r="AP89">
        <v>5.0066591938957572E-4</v>
      </c>
      <c r="AQ89" s="10" t="e">
        <f>IF($AK89="Single Family",#REF!,IF($AK89="Multi-Family",#REF!,#REF!))</f>
        <v>#REF!</v>
      </c>
      <c r="AR89" s="10" t="e">
        <f>IF($AK89="Single Family",#REF!,IF($AK89="Multi-Family",#REF!,#REF!))</f>
        <v>#REF!</v>
      </c>
      <c r="AS89" t="s">
        <v>648</v>
      </c>
      <c r="AT89">
        <f t="shared" si="4"/>
        <v>8.6956521739130432E-2</v>
      </c>
      <c r="AU89" t="str">
        <f t="shared" si="5"/>
        <v>Not Adjusted</v>
      </c>
    </row>
    <row r="90" spans="35:47">
      <c r="AI90" t="s">
        <v>175</v>
      </c>
      <c r="AJ90" t="s">
        <v>633</v>
      </c>
      <c r="AK90" t="s">
        <v>630</v>
      </c>
      <c r="AL90" t="s">
        <v>232</v>
      </c>
      <c r="AM90">
        <v>0</v>
      </c>
      <c r="AN90">
        <f>SUMIFS($AM:$AM,$AI:$AI,$AI90,$AJ:$AJ,$AJ90,$AK:$AK,$AK90)</f>
        <v>40</v>
      </c>
      <c r="AO90">
        <v>3.4251625766046345E-4</v>
      </c>
      <c r="AP90">
        <v>5.0066591938957572E-4</v>
      </c>
      <c r="AQ90" s="10" t="e">
        <f>IF($AK90="Single Family",#REF!,IF($AK90="Multi-Family",#REF!,#REF!))</f>
        <v>#REF!</v>
      </c>
      <c r="AR90" s="10" t="e">
        <f>IF($AK90="Single Family",#REF!,IF($AK90="Multi-Family",#REF!,#REF!))</f>
        <v>#REF!</v>
      </c>
      <c r="AS90" t="s">
        <v>648</v>
      </c>
      <c r="AT90">
        <f t="shared" si="4"/>
        <v>0</v>
      </c>
      <c r="AU90" t="str">
        <f t="shared" si="5"/>
        <v>Not Adjusted</v>
      </c>
    </row>
    <row r="91" spans="35:47">
      <c r="AI91" t="s">
        <v>175</v>
      </c>
      <c r="AJ91" t="s">
        <v>633</v>
      </c>
      <c r="AK91" t="s">
        <v>631</v>
      </c>
      <c r="AL91" t="s">
        <v>232</v>
      </c>
      <c r="AM91">
        <v>4.49</v>
      </c>
      <c r="AN91">
        <f>SUMIFS($AM:$AM,$AI:$AI,$AI91,$AJ:$AJ,$AJ91,$AK:$AK,$AK91)</f>
        <v>45.519999999999747</v>
      </c>
      <c r="AO91">
        <v>3.4251625766046345E-4</v>
      </c>
      <c r="AP91">
        <v>5.0066591938957572E-4</v>
      </c>
      <c r="AQ91" s="10" t="e">
        <f>IF($AK91="Single Family",#REF!,IF($AK91="Multi-Family",#REF!,#REF!))</f>
        <v>#REF!</v>
      </c>
      <c r="AR91" s="10" t="e">
        <f>IF($AK91="Single Family",#REF!,IF($AK91="Multi-Family",#REF!,#REF!))</f>
        <v>#REF!</v>
      </c>
      <c r="AS91" t="s">
        <v>648</v>
      </c>
      <c r="AT91">
        <f t="shared" si="4"/>
        <v>9.8637961335677177E-2</v>
      </c>
      <c r="AU91" t="str">
        <f t="shared" si="5"/>
        <v>Not Adjusted</v>
      </c>
    </row>
    <row r="92" spans="35:47">
      <c r="AI92" t="s">
        <v>175</v>
      </c>
      <c r="AJ92" t="s">
        <v>647</v>
      </c>
      <c r="AK92" t="s">
        <v>629</v>
      </c>
      <c r="AL92" t="s">
        <v>140</v>
      </c>
      <c r="AM92">
        <v>63</v>
      </c>
      <c r="AN92">
        <f>SUMIFS($AM:$AM,$AI:$AI,$AI92,$AJ:$AJ,$AJ92,$AK:$AK,$AK92)</f>
        <v>69</v>
      </c>
      <c r="AO92">
        <v>3.4251625766046345E-4</v>
      </c>
      <c r="AP92">
        <v>5.0066591938957572E-4</v>
      </c>
      <c r="AQ92" s="10" t="e">
        <f>IF($AK92="Single Family",#REF!,IF($AK92="Multi-Family",#REF!,#REF!))</f>
        <v>#REF!</v>
      </c>
      <c r="AR92" s="10" t="e">
        <f>IF($AK92="Single Family",#REF!,IF($AK92="Multi-Family",#REF!,#REF!))</f>
        <v>#REF!</v>
      </c>
      <c r="AS92" t="s">
        <v>648</v>
      </c>
      <c r="AT92">
        <f t="shared" si="4"/>
        <v>0.91304347826086951</v>
      </c>
      <c r="AU92" t="str">
        <f t="shared" si="5"/>
        <v>Not Adjusted</v>
      </c>
    </row>
    <row r="93" spans="35:47">
      <c r="AI93" t="s">
        <v>175</v>
      </c>
      <c r="AJ93" t="s">
        <v>647</v>
      </c>
      <c r="AK93" t="s">
        <v>630</v>
      </c>
      <c r="AL93" t="s">
        <v>140</v>
      </c>
      <c r="AM93">
        <v>40</v>
      </c>
      <c r="AN93">
        <f>SUMIFS($AM:$AM,$AI:$AI,$AI93,$AJ:$AJ,$AJ93,$AK:$AK,$AK93)</f>
        <v>40</v>
      </c>
      <c r="AO93">
        <v>3.4251625766046345E-4</v>
      </c>
      <c r="AP93">
        <v>5.0066591938957572E-4</v>
      </c>
      <c r="AQ93" s="10" t="e">
        <f>IF($AK93="Single Family",#REF!,IF($AK93="Multi-Family",#REF!,#REF!))</f>
        <v>#REF!</v>
      </c>
      <c r="AR93" s="10" t="e">
        <f>IF($AK93="Single Family",#REF!,IF($AK93="Multi-Family",#REF!,#REF!))</f>
        <v>#REF!</v>
      </c>
      <c r="AS93" t="s">
        <v>648</v>
      </c>
      <c r="AT93">
        <f t="shared" si="4"/>
        <v>1</v>
      </c>
      <c r="AU93" t="str">
        <f t="shared" si="5"/>
        <v>Not Adjusted</v>
      </c>
    </row>
    <row r="94" spans="35:47">
      <c r="AI94" t="s">
        <v>175</v>
      </c>
      <c r="AJ94" t="s">
        <v>647</v>
      </c>
      <c r="AK94" t="s">
        <v>631</v>
      </c>
      <c r="AL94" t="s">
        <v>140</v>
      </c>
      <c r="AM94">
        <v>41.029999999999745</v>
      </c>
      <c r="AN94">
        <f>SUMIFS($AM:$AM,$AI:$AI,$AI94,$AJ:$AJ,$AJ94,$AK:$AK,$AK94)</f>
        <v>45.519999999999747</v>
      </c>
      <c r="AO94">
        <v>3.4251625766046345E-4</v>
      </c>
      <c r="AP94">
        <v>5.0066591938957572E-4</v>
      </c>
      <c r="AQ94" s="10" t="e">
        <f>IF($AK94="Single Family",#REF!,IF($AK94="Multi-Family",#REF!,#REF!))</f>
        <v>#REF!</v>
      </c>
      <c r="AR94" s="10" t="e">
        <f>IF($AK94="Single Family",#REF!,IF($AK94="Multi-Family",#REF!,#REF!))</f>
        <v>#REF!</v>
      </c>
      <c r="AS94" t="s">
        <v>648</v>
      </c>
      <c r="AT94">
        <f t="shared" si="4"/>
        <v>0.90136203866432274</v>
      </c>
      <c r="AU94" t="str">
        <f t="shared" si="5"/>
        <v>Not Adjusted</v>
      </c>
    </row>
    <row r="95" spans="35:47">
      <c r="AI95" t="s">
        <v>175</v>
      </c>
      <c r="AJ95" t="s">
        <v>633</v>
      </c>
      <c r="AK95" t="s">
        <v>629</v>
      </c>
      <c r="AL95" t="s">
        <v>140</v>
      </c>
      <c r="AM95">
        <v>63</v>
      </c>
      <c r="AN95">
        <f>SUMIFS($AM:$AM,$AI:$AI,$AI95,$AJ:$AJ,$AJ95,$AK:$AK,$AK95)</f>
        <v>69</v>
      </c>
      <c r="AO95">
        <v>3.4251625766046345E-4</v>
      </c>
      <c r="AP95">
        <v>5.0066591938957572E-4</v>
      </c>
      <c r="AQ95" s="10" t="e">
        <f>IF($AK95="Single Family",#REF!,IF($AK95="Multi-Family",#REF!,#REF!))</f>
        <v>#REF!</v>
      </c>
      <c r="AR95" s="10" t="e">
        <f>IF($AK95="Single Family",#REF!,IF($AK95="Multi-Family",#REF!,#REF!))</f>
        <v>#REF!</v>
      </c>
      <c r="AS95" t="s">
        <v>648</v>
      </c>
      <c r="AT95">
        <f t="shared" si="4"/>
        <v>0.91304347826086951</v>
      </c>
      <c r="AU95" t="str">
        <f t="shared" si="5"/>
        <v>Not Adjusted</v>
      </c>
    </row>
    <row r="96" spans="35:47">
      <c r="AI96" t="s">
        <v>175</v>
      </c>
      <c r="AJ96" t="s">
        <v>633</v>
      </c>
      <c r="AK96" t="s">
        <v>630</v>
      </c>
      <c r="AL96" t="s">
        <v>140</v>
      </c>
      <c r="AM96">
        <v>40</v>
      </c>
      <c r="AN96">
        <f>SUMIFS($AM:$AM,$AI:$AI,$AI96,$AJ:$AJ,$AJ96,$AK:$AK,$AK96)</f>
        <v>40</v>
      </c>
      <c r="AO96">
        <v>3.4251625766046345E-4</v>
      </c>
      <c r="AP96">
        <v>5.0066591938957572E-4</v>
      </c>
      <c r="AQ96" s="10" t="e">
        <f>IF($AK96="Single Family",#REF!,IF($AK96="Multi-Family",#REF!,#REF!))</f>
        <v>#REF!</v>
      </c>
      <c r="AR96" s="10" t="e">
        <f>IF($AK96="Single Family",#REF!,IF($AK96="Multi-Family",#REF!,#REF!))</f>
        <v>#REF!</v>
      </c>
      <c r="AS96" t="s">
        <v>648</v>
      </c>
      <c r="AT96">
        <f t="shared" si="4"/>
        <v>1</v>
      </c>
      <c r="AU96" t="str">
        <f t="shared" si="5"/>
        <v>Not Adjusted</v>
      </c>
    </row>
    <row r="97" spans="35:47">
      <c r="AI97" t="s">
        <v>175</v>
      </c>
      <c r="AJ97" t="s">
        <v>633</v>
      </c>
      <c r="AK97" t="s">
        <v>631</v>
      </c>
      <c r="AL97" t="s">
        <v>140</v>
      </c>
      <c r="AM97">
        <v>41.029999999999745</v>
      </c>
      <c r="AN97">
        <f>SUMIFS($AM:$AM,$AI:$AI,$AI97,$AJ:$AJ,$AJ97,$AK:$AK,$AK97)</f>
        <v>45.519999999999747</v>
      </c>
      <c r="AO97">
        <v>3.4251625766046345E-4</v>
      </c>
      <c r="AP97">
        <v>5.0066591938957572E-4</v>
      </c>
      <c r="AQ97" s="10" t="e">
        <f>IF($AK97="Single Family",#REF!,IF($AK97="Multi-Family",#REF!,#REF!))</f>
        <v>#REF!</v>
      </c>
      <c r="AR97" s="10" t="e">
        <f>IF($AK97="Single Family",#REF!,IF($AK97="Multi-Family",#REF!,#REF!))</f>
        <v>#REF!</v>
      </c>
      <c r="AS97" t="s">
        <v>648</v>
      </c>
      <c r="AT97">
        <f t="shared" si="4"/>
        <v>0.90136203866432274</v>
      </c>
      <c r="AU97" t="str">
        <f t="shared" si="5"/>
        <v>Not Adjusted</v>
      </c>
    </row>
    <row r="98" spans="35:47">
      <c r="AI98" t="s">
        <v>214</v>
      </c>
      <c r="AJ98" t="s">
        <v>647</v>
      </c>
      <c r="AK98" t="s">
        <v>629</v>
      </c>
      <c r="AL98" t="s">
        <v>232</v>
      </c>
      <c r="AM98">
        <v>32</v>
      </c>
      <c r="AN98">
        <f>SUMIFS($AM:$AM,$AI:$AI,$AI98,$AJ:$AJ,$AJ98,$AK:$AK,$AK98)</f>
        <v>1213</v>
      </c>
      <c r="AO98">
        <v>2.5059588369913399E-4</v>
      </c>
      <c r="AP98">
        <v>4.6084323548711836E-4</v>
      </c>
      <c r="AQ98" s="10" t="e">
        <f>IF($AK98="Single Family",#REF!,IF($AK98="Multi-Family",#REF!,#REF!))</f>
        <v>#REF!</v>
      </c>
      <c r="AR98" s="10" t="e">
        <f>IF($AK98="Single Family",#REF!,IF($AK98="Multi-Family",#REF!,#REF!))</f>
        <v>#REF!</v>
      </c>
      <c r="AS98" t="s">
        <v>648</v>
      </c>
      <c r="AT98">
        <f t="shared" si="4"/>
        <v>2.6380873866446827E-2</v>
      </c>
      <c r="AU98" t="str">
        <f t="shared" si="5"/>
        <v>Not Adjusted</v>
      </c>
    </row>
    <row r="99" spans="35:47">
      <c r="AI99" t="s">
        <v>214</v>
      </c>
      <c r="AJ99" t="s">
        <v>647</v>
      </c>
      <c r="AK99" t="s">
        <v>630</v>
      </c>
      <c r="AL99" t="s">
        <v>232</v>
      </c>
      <c r="AM99">
        <v>13</v>
      </c>
      <c r="AN99">
        <f>SUMIFS($AM:$AM,$AI:$AI,$AI99,$AJ:$AJ,$AJ99,$AK:$AK,$AK99)</f>
        <v>765</v>
      </c>
      <c r="AO99">
        <v>2.5059588369913399E-4</v>
      </c>
      <c r="AP99">
        <v>4.6084323548711836E-4</v>
      </c>
      <c r="AQ99" s="10" t="e">
        <f>IF($AK99="Single Family",#REF!,IF($AK99="Multi-Family",#REF!,#REF!))</f>
        <v>#REF!</v>
      </c>
      <c r="AR99" s="10" t="e">
        <f>IF($AK99="Single Family",#REF!,IF($AK99="Multi-Family",#REF!,#REF!))</f>
        <v>#REF!</v>
      </c>
      <c r="AS99" t="s">
        <v>648</v>
      </c>
      <c r="AT99">
        <f t="shared" si="4"/>
        <v>1.699346405228758E-2</v>
      </c>
      <c r="AU99" t="str">
        <f t="shared" si="5"/>
        <v>Not Adjusted</v>
      </c>
    </row>
    <row r="100" spans="35:47">
      <c r="AI100" t="s">
        <v>214</v>
      </c>
      <c r="AJ100" t="s">
        <v>647</v>
      </c>
      <c r="AK100" t="s">
        <v>631</v>
      </c>
      <c r="AL100" t="s">
        <v>232</v>
      </c>
      <c r="AM100">
        <v>18.95</v>
      </c>
      <c r="AN100">
        <f>SUMIFS($AM:$AM,$AI:$AI,$AI100,$AJ:$AJ,$AJ100,$AK:$AK,$AK100)</f>
        <v>980.66000000000008</v>
      </c>
      <c r="AO100">
        <v>2.5059588369913399E-4</v>
      </c>
      <c r="AP100">
        <v>4.6084323548711836E-4</v>
      </c>
      <c r="AQ100" s="10" t="e">
        <f>IF($AK100="Single Family",#REF!,IF($AK100="Multi-Family",#REF!,#REF!))</f>
        <v>#REF!</v>
      </c>
      <c r="AR100" s="10" t="e">
        <f>IF($AK100="Single Family",#REF!,IF($AK100="Multi-Family",#REF!,#REF!))</f>
        <v>#REF!</v>
      </c>
      <c r="AS100" t="s">
        <v>648</v>
      </c>
      <c r="AT100">
        <f t="shared" si="4"/>
        <v>1.9323720759488506E-2</v>
      </c>
      <c r="AU100" t="str">
        <f t="shared" si="5"/>
        <v>Not Adjusted</v>
      </c>
    </row>
    <row r="101" spans="35:47">
      <c r="AI101" t="s">
        <v>214</v>
      </c>
      <c r="AJ101" t="s">
        <v>633</v>
      </c>
      <c r="AK101" t="s">
        <v>629</v>
      </c>
      <c r="AL101" t="s">
        <v>232</v>
      </c>
      <c r="AM101">
        <v>32</v>
      </c>
      <c r="AN101">
        <f>SUMIFS($AM:$AM,$AI:$AI,$AI101,$AJ:$AJ,$AJ101,$AK:$AK,$AK101)</f>
        <v>1213</v>
      </c>
      <c r="AO101">
        <v>2.5059588369913399E-4</v>
      </c>
      <c r="AP101">
        <v>4.6084323548711836E-4</v>
      </c>
      <c r="AQ101" s="10" t="e">
        <f>IF($AK101="Single Family",#REF!,IF($AK101="Multi-Family",#REF!,#REF!))</f>
        <v>#REF!</v>
      </c>
      <c r="AR101" s="10" t="e">
        <f>IF($AK101="Single Family",#REF!,IF($AK101="Multi-Family",#REF!,#REF!))</f>
        <v>#REF!</v>
      </c>
      <c r="AS101" t="s">
        <v>648</v>
      </c>
      <c r="AT101">
        <f t="shared" si="4"/>
        <v>2.6380873866446827E-2</v>
      </c>
      <c r="AU101" t="str">
        <f t="shared" si="5"/>
        <v>Not Adjusted</v>
      </c>
    </row>
    <row r="102" spans="35:47">
      <c r="AI102" t="s">
        <v>214</v>
      </c>
      <c r="AJ102" t="s">
        <v>633</v>
      </c>
      <c r="AK102" t="s">
        <v>630</v>
      </c>
      <c r="AL102" t="s">
        <v>232</v>
      </c>
      <c r="AM102">
        <v>13</v>
      </c>
      <c r="AN102">
        <f>SUMIFS($AM:$AM,$AI:$AI,$AI102,$AJ:$AJ,$AJ102,$AK:$AK,$AK102)</f>
        <v>765</v>
      </c>
      <c r="AO102">
        <v>2.5059588369913399E-4</v>
      </c>
      <c r="AP102">
        <v>4.6084323548711836E-4</v>
      </c>
      <c r="AQ102" s="10" t="e">
        <f>IF($AK102="Single Family",#REF!,IF($AK102="Multi-Family",#REF!,#REF!))</f>
        <v>#REF!</v>
      </c>
      <c r="AR102" s="10" t="e">
        <f>IF($AK102="Single Family",#REF!,IF($AK102="Multi-Family",#REF!,#REF!))</f>
        <v>#REF!</v>
      </c>
      <c r="AS102" t="s">
        <v>648</v>
      </c>
      <c r="AT102">
        <f t="shared" si="4"/>
        <v>1.699346405228758E-2</v>
      </c>
      <c r="AU102" t="str">
        <f t="shared" si="5"/>
        <v>Not Adjusted</v>
      </c>
    </row>
    <row r="103" spans="35:47">
      <c r="AI103" t="s">
        <v>214</v>
      </c>
      <c r="AJ103" t="s">
        <v>633</v>
      </c>
      <c r="AK103" t="s">
        <v>631</v>
      </c>
      <c r="AL103" t="s">
        <v>232</v>
      </c>
      <c r="AM103">
        <v>18.95</v>
      </c>
      <c r="AN103">
        <f>SUMIFS($AM:$AM,$AI:$AI,$AI103,$AJ:$AJ,$AJ103,$AK:$AK,$AK103)</f>
        <v>980.66000000000008</v>
      </c>
      <c r="AO103">
        <v>2.5059588369913399E-4</v>
      </c>
      <c r="AP103">
        <v>4.6084323548711836E-4</v>
      </c>
      <c r="AQ103" s="10" t="e">
        <f>IF($AK103="Single Family",#REF!,IF($AK103="Multi-Family",#REF!,#REF!))</f>
        <v>#REF!</v>
      </c>
      <c r="AR103" s="10" t="e">
        <f>IF($AK103="Single Family",#REF!,IF($AK103="Multi-Family",#REF!,#REF!))</f>
        <v>#REF!</v>
      </c>
      <c r="AS103" t="s">
        <v>648</v>
      </c>
      <c r="AT103">
        <f t="shared" si="4"/>
        <v>1.9323720759488506E-2</v>
      </c>
      <c r="AU103" t="str">
        <f t="shared" si="5"/>
        <v>Not Adjusted</v>
      </c>
    </row>
    <row r="104" spans="35:47">
      <c r="AI104" t="s">
        <v>214</v>
      </c>
      <c r="AJ104" t="s">
        <v>647</v>
      </c>
      <c r="AK104" t="s">
        <v>629</v>
      </c>
      <c r="AL104" t="s">
        <v>140</v>
      </c>
      <c r="AM104">
        <v>1181</v>
      </c>
      <c r="AN104">
        <f>SUMIFS($AM:$AM,$AI:$AI,$AI104,$AJ:$AJ,$AJ104,$AK:$AK,$AK104)</f>
        <v>1213</v>
      </c>
      <c r="AO104">
        <v>2.5059588369913399E-4</v>
      </c>
      <c r="AP104">
        <v>4.6084323548711836E-4</v>
      </c>
      <c r="AQ104" s="10" t="e">
        <f>IF($AK104="Single Family",#REF!,IF($AK104="Multi-Family",#REF!,#REF!))</f>
        <v>#REF!</v>
      </c>
      <c r="AR104" s="10" t="e">
        <f>IF($AK104="Single Family",#REF!,IF($AK104="Multi-Family",#REF!,#REF!))</f>
        <v>#REF!</v>
      </c>
      <c r="AS104" t="s">
        <v>648</v>
      </c>
      <c r="AT104">
        <f t="shared" si="4"/>
        <v>0.97361912613355317</v>
      </c>
      <c r="AU104" t="str">
        <f t="shared" si="5"/>
        <v>Not Adjusted</v>
      </c>
    </row>
    <row r="105" spans="35:47">
      <c r="AI105" t="s">
        <v>214</v>
      </c>
      <c r="AJ105" t="s">
        <v>647</v>
      </c>
      <c r="AK105" t="s">
        <v>630</v>
      </c>
      <c r="AL105" t="s">
        <v>140</v>
      </c>
      <c r="AM105">
        <v>752</v>
      </c>
      <c r="AN105">
        <f>SUMIFS($AM:$AM,$AI:$AI,$AI105,$AJ:$AJ,$AJ105,$AK:$AK,$AK105)</f>
        <v>765</v>
      </c>
      <c r="AO105">
        <v>2.5059588369913399E-4</v>
      </c>
      <c r="AP105">
        <v>4.6084323548711836E-4</v>
      </c>
      <c r="AQ105" s="10" t="e">
        <f>IF($AK105="Single Family",#REF!,IF($AK105="Multi-Family",#REF!,#REF!))</f>
        <v>#REF!</v>
      </c>
      <c r="AR105" s="10" t="e">
        <f>IF($AK105="Single Family",#REF!,IF($AK105="Multi-Family",#REF!,#REF!))</f>
        <v>#REF!</v>
      </c>
      <c r="AS105" t="s">
        <v>648</v>
      </c>
      <c r="AT105">
        <f t="shared" si="4"/>
        <v>0.98300653594771237</v>
      </c>
      <c r="AU105" t="str">
        <f t="shared" si="5"/>
        <v>Not Adjusted</v>
      </c>
    </row>
    <row r="106" spans="35:47">
      <c r="AI106" t="s">
        <v>214</v>
      </c>
      <c r="AJ106" t="s">
        <v>647</v>
      </c>
      <c r="AK106" t="s">
        <v>631</v>
      </c>
      <c r="AL106" t="s">
        <v>140</v>
      </c>
      <c r="AM106">
        <v>961.71</v>
      </c>
      <c r="AN106">
        <f>SUMIFS($AM:$AM,$AI:$AI,$AI106,$AJ:$AJ,$AJ106,$AK:$AK,$AK106)</f>
        <v>980.66000000000008</v>
      </c>
      <c r="AO106">
        <v>2.5059588369913399E-4</v>
      </c>
      <c r="AP106">
        <v>4.6084323548711836E-4</v>
      </c>
      <c r="AQ106" s="10" t="e">
        <f>IF($AK106="Single Family",#REF!,IF($AK106="Multi-Family",#REF!,#REF!))</f>
        <v>#REF!</v>
      </c>
      <c r="AR106" s="10" t="e">
        <f>IF($AK106="Single Family",#REF!,IF($AK106="Multi-Family",#REF!,#REF!))</f>
        <v>#REF!</v>
      </c>
      <c r="AS106" t="s">
        <v>648</v>
      </c>
      <c r="AT106">
        <f t="shared" si="4"/>
        <v>0.98067627924051148</v>
      </c>
      <c r="AU106" t="str">
        <f t="shared" si="5"/>
        <v>Not Adjusted</v>
      </c>
    </row>
    <row r="107" spans="35:47">
      <c r="AI107" t="s">
        <v>214</v>
      </c>
      <c r="AJ107" t="s">
        <v>633</v>
      </c>
      <c r="AK107" t="s">
        <v>629</v>
      </c>
      <c r="AL107" t="s">
        <v>140</v>
      </c>
      <c r="AM107">
        <v>1181</v>
      </c>
      <c r="AN107">
        <f>SUMIFS($AM:$AM,$AI:$AI,$AI107,$AJ:$AJ,$AJ107,$AK:$AK,$AK107)</f>
        <v>1213</v>
      </c>
      <c r="AO107">
        <v>2.5059588369913399E-4</v>
      </c>
      <c r="AP107">
        <v>4.6084323548711836E-4</v>
      </c>
      <c r="AQ107" s="10" t="e">
        <f>IF($AK107="Single Family",#REF!,IF($AK107="Multi-Family",#REF!,#REF!))</f>
        <v>#REF!</v>
      </c>
      <c r="AR107" s="10" t="e">
        <f>IF($AK107="Single Family",#REF!,IF($AK107="Multi-Family",#REF!,#REF!))</f>
        <v>#REF!</v>
      </c>
      <c r="AS107" t="s">
        <v>648</v>
      </c>
      <c r="AT107">
        <f t="shared" si="4"/>
        <v>0.97361912613355317</v>
      </c>
      <c r="AU107" t="str">
        <f t="shared" si="5"/>
        <v>Not Adjusted</v>
      </c>
    </row>
    <row r="108" spans="35:47">
      <c r="AI108" t="s">
        <v>214</v>
      </c>
      <c r="AJ108" t="s">
        <v>633</v>
      </c>
      <c r="AK108" t="s">
        <v>630</v>
      </c>
      <c r="AL108" t="s">
        <v>140</v>
      </c>
      <c r="AM108">
        <v>752</v>
      </c>
      <c r="AN108">
        <f>SUMIFS($AM:$AM,$AI:$AI,$AI108,$AJ:$AJ,$AJ108,$AK:$AK,$AK108)</f>
        <v>765</v>
      </c>
      <c r="AO108">
        <v>2.5059588369913399E-4</v>
      </c>
      <c r="AP108">
        <v>4.6084323548711836E-4</v>
      </c>
      <c r="AQ108" s="10" t="e">
        <f>IF($AK108="Single Family",#REF!,IF($AK108="Multi-Family",#REF!,#REF!))</f>
        <v>#REF!</v>
      </c>
      <c r="AR108" s="10" t="e">
        <f>IF($AK108="Single Family",#REF!,IF($AK108="Multi-Family",#REF!,#REF!))</f>
        <v>#REF!</v>
      </c>
      <c r="AS108" t="s">
        <v>648</v>
      </c>
      <c r="AT108">
        <f t="shared" ref="AT108:AT145" si="6">IFERROR(AM108/AN108,0)</f>
        <v>0.98300653594771237</v>
      </c>
      <c r="AU108" t="str">
        <f t="shared" ref="AU108:AU145" si="7">IFERROR(AS108*AT108,"Not Adjusted")</f>
        <v>Not Adjusted</v>
      </c>
    </row>
    <row r="109" spans="35:47">
      <c r="AI109" t="s">
        <v>214</v>
      </c>
      <c r="AJ109" t="s">
        <v>633</v>
      </c>
      <c r="AK109" t="s">
        <v>631</v>
      </c>
      <c r="AL109" t="s">
        <v>140</v>
      </c>
      <c r="AM109">
        <v>961.71</v>
      </c>
      <c r="AN109">
        <f>SUMIFS($AM:$AM,$AI:$AI,$AI109,$AJ:$AJ,$AJ109,$AK:$AK,$AK109)</f>
        <v>980.66000000000008</v>
      </c>
      <c r="AO109">
        <v>2.5059588369913399E-4</v>
      </c>
      <c r="AP109">
        <v>4.6084323548711836E-4</v>
      </c>
      <c r="AQ109" s="10" t="e">
        <f>IF($AK109="Single Family",#REF!,IF($AK109="Multi-Family",#REF!,#REF!))</f>
        <v>#REF!</v>
      </c>
      <c r="AR109" s="10" t="e">
        <f>IF($AK109="Single Family",#REF!,IF($AK109="Multi-Family",#REF!,#REF!))</f>
        <v>#REF!</v>
      </c>
      <c r="AS109" t="s">
        <v>648</v>
      </c>
      <c r="AT109">
        <f t="shared" si="6"/>
        <v>0.98067627924051148</v>
      </c>
      <c r="AU109" t="str">
        <f t="shared" si="7"/>
        <v>Not Adjusted</v>
      </c>
    </row>
    <row r="110" spans="35:47">
      <c r="AI110" t="s">
        <v>216</v>
      </c>
      <c r="AJ110" t="s">
        <v>647</v>
      </c>
      <c r="AK110" t="s">
        <v>629</v>
      </c>
      <c r="AL110" t="s">
        <v>232</v>
      </c>
      <c r="AM110">
        <v>12</v>
      </c>
      <c r="AN110">
        <f>SUMIFS($AM:$AM,$AI:$AI,$AI110,$AJ:$AJ,$AJ110,$AK:$AK,$AK110)</f>
        <v>968</v>
      </c>
      <c r="AO110">
        <v>3.4374772803857923E-4</v>
      </c>
      <c r="AP110">
        <v>4.893215955235064E-4</v>
      </c>
      <c r="AQ110" s="10" t="e">
        <f>IF($AK110="Single Family",#REF!,IF($AK110="Multi-Family",#REF!,#REF!))</f>
        <v>#REF!</v>
      </c>
      <c r="AR110" s="10" t="e">
        <f>IF($AK110="Single Family",#REF!,IF($AK110="Multi-Family",#REF!,#REF!))</f>
        <v>#REF!</v>
      </c>
      <c r="AS110" t="s">
        <v>648</v>
      </c>
      <c r="AT110">
        <f t="shared" si="6"/>
        <v>1.2396694214876033E-2</v>
      </c>
      <c r="AU110" t="str">
        <f t="shared" si="7"/>
        <v>Not Adjusted</v>
      </c>
    </row>
    <row r="111" spans="35:47">
      <c r="AI111" t="s">
        <v>216</v>
      </c>
      <c r="AJ111" t="s">
        <v>647</v>
      </c>
      <c r="AK111" t="s">
        <v>630</v>
      </c>
      <c r="AL111" t="s">
        <v>232</v>
      </c>
      <c r="AM111">
        <v>3</v>
      </c>
      <c r="AN111">
        <f>SUMIFS($AM:$AM,$AI:$AI,$AI111,$AJ:$AJ,$AJ111,$AK:$AK,$AK111)</f>
        <v>614</v>
      </c>
      <c r="AO111">
        <v>3.4374772803857923E-4</v>
      </c>
      <c r="AP111">
        <v>4.893215955235064E-4</v>
      </c>
      <c r="AQ111" s="10" t="e">
        <f>IF($AK111="Single Family",#REF!,IF($AK111="Multi-Family",#REF!,#REF!))</f>
        <v>#REF!</v>
      </c>
      <c r="AR111" s="10" t="e">
        <f>IF($AK111="Single Family",#REF!,IF($AK111="Multi-Family",#REF!,#REF!))</f>
        <v>#REF!</v>
      </c>
      <c r="AS111" t="s">
        <v>648</v>
      </c>
      <c r="AT111">
        <f t="shared" si="6"/>
        <v>4.8859934853420191E-3</v>
      </c>
      <c r="AU111" t="str">
        <f t="shared" si="7"/>
        <v>Not Adjusted</v>
      </c>
    </row>
    <row r="112" spans="35:47">
      <c r="AI112" t="s">
        <v>216</v>
      </c>
      <c r="AJ112" t="s">
        <v>647</v>
      </c>
      <c r="AK112" t="s">
        <v>631</v>
      </c>
      <c r="AL112" t="s">
        <v>232</v>
      </c>
      <c r="AM112">
        <v>12.309999999999999</v>
      </c>
      <c r="AN112">
        <f>SUMIFS($AM:$AM,$AI:$AI,$AI112,$AJ:$AJ,$AJ112,$AK:$AK,$AK112)</f>
        <v>830.38999999999987</v>
      </c>
      <c r="AO112">
        <v>3.4374772803857923E-4</v>
      </c>
      <c r="AP112">
        <v>4.893215955235064E-4</v>
      </c>
      <c r="AQ112" s="10" t="e">
        <f>IF($AK112="Single Family",#REF!,IF($AK112="Multi-Family",#REF!,#REF!))</f>
        <v>#REF!</v>
      </c>
      <c r="AR112" s="10" t="e">
        <f>IF($AK112="Single Family",#REF!,IF($AK112="Multi-Family",#REF!,#REF!))</f>
        <v>#REF!</v>
      </c>
      <c r="AS112" t="s">
        <v>648</v>
      </c>
      <c r="AT112">
        <f t="shared" si="6"/>
        <v>1.4824359638242272E-2</v>
      </c>
      <c r="AU112" t="str">
        <f t="shared" si="7"/>
        <v>Not Adjusted</v>
      </c>
    </row>
    <row r="113" spans="35:47">
      <c r="AI113" t="s">
        <v>216</v>
      </c>
      <c r="AJ113" t="s">
        <v>633</v>
      </c>
      <c r="AK113" t="s">
        <v>629</v>
      </c>
      <c r="AL113" t="s">
        <v>232</v>
      </c>
      <c r="AM113">
        <v>12</v>
      </c>
      <c r="AN113">
        <f>SUMIFS($AM:$AM,$AI:$AI,$AI113,$AJ:$AJ,$AJ113,$AK:$AK,$AK113)</f>
        <v>968</v>
      </c>
      <c r="AO113">
        <v>3.4374772803857923E-4</v>
      </c>
      <c r="AP113">
        <v>4.893215955235064E-4</v>
      </c>
      <c r="AQ113" s="10" t="e">
        <f>IF($AK113="Single Family",#REF!,IF($AK113="Multi-Family",#REF!,#REF!))</f>
        <v>#REF!</v>
      </c>
      <c r="AR113" s="10" t="e">
        <f>IF($AK113="Single Family",#REF!,IF($AK113="Multi-Family",#REF!,#REF!))</f>
        <v>#REF!</v>
      </c>
      <c r="AS113" t="s">
        <v>648</v>
      </c>
      <c r="AT113">
        <f t="shared" si="6"/>
        <v>1.2396694214876033E-2</v>
      </c>
      <c r="AU113" t="str">
        <f t="shared" si="7"/>
        <v>Not Adjusted</v>
      </c>
    </row>
    <row r="114" spans="35:47">
      <c r="AI114" t="s">
        <v>216</v>
      </c>
      <c r="AJ114" t="s">
        <v>633</v>
      </c>
      <c r="AK114" t="s">
        <v>630</v>
      </c>
      <c r="AL114" t="s">
        <v>232</v>
      </c>
      <c r="AM114">
        <v>3</v>
      </c>
      <c r="AN114">
        <f>SUMIFS($AM:$AM,$AI:$AI,$AI114,$AJ:$AJ,$AJ114,$AK:$AK,$AK114)</f>
        <v>614</v>
      </c>
      <c r="AO114">
        <v>3.4374772803857923E-4</v>
      </c>
      <c r="AP114">
        <v>4.893215955235064E-4</v>
      </c>
      <c r="AQ114" s="10" t="e">
        <f>IF($AK114="Single Family",#REF!,IF($AK114="Multi-Family",#REF!,#REF!))</f>
        <v>#REF!</v>
      </c>
      <c r="AR114" s="10" t="e">
        <f>IF($AK114="Single Family",#REF!,IF($AK114="Multi-Family",#REF!,#REF!))</f>
        <v>#REF!</v>
      </c>
      <c r="AS114" t="s">
        <v>648</v>
      </c>
      <c r="AT114">
        <f t="shared" si="6"/>
        <v>4.8859934853420191E-3</v>
      </c>
      <c r="AU114" t="str">
        <f t="shared" si="7"/>
        <v>Not Adjusted</v>
      </c>
    </row>
    <row r="115" spans="35:47">
      <c r="AI115" t="s">
        <v>216</v>
      </c>
      <c r="AJ115" t="s">
        <v>633</v>
      </c>
      <c r="AK115" t="s">
        <v>631</v>
      </c>
      <c r="AL115" t="s">
        <v>232</v>
      </c>
      <c r="AM115">
        <v>12.309999999999999</v>
      </c>
      <c r="AN115">
        <f>SUMIFS($AM:$AM,$AI:$AI,$AI115,$AJ:$AJ,$AJ115,$AK:$AK,$AK115)</f>
        <v>830.38999999999987</v>
      </c>
      <c r="AO115">
        <v>3.4374772803857923E-4</v>
      </c>
      <c r="AP115">
        <v>4.893215955235064E-4</v>
      </c>
      <c r="AQ115" s="10" t="e">
        <f>IF($AK115="Single Family",#REF!,IF($AK115="Multi-Family",#REF!,#REF!))</f>
        <v>#REF!</v>
      </c>
      <c r="AR115" s="10" t="e">
        <f>IF($AK115="Single Family",#REF!,IF($AK115="Multi-Family",#REF!,#REF!))</f>
        <v>#REF!</v>
      </c>
      <c r="AS115" t="s">
        <v>648</v>
      </c>
      <c r="AT115">
        <f t="shared" si="6"/>
        <v>1.4824359638242272E-2</v>
      </c>
      <c r="AU115" t="str">
        <f t="shared" si="7"/>
        <v>Not Adjusted</v>
      </c>
    </row>
    <row r="116" spans="35:47">
      <c r="AI116" t="s">
        <v>216</v>
      </c>
      <c r="AJ116" t="s">
        <v>647</v>
      </c>
      <c r="AK116" t="s">
        <v>629</v>
      </c>
      <c r="AL116" t="s">
        <v>140</v>
      </c>
      <c r="AM116">
        <v>956</v>
      </c>
      <c r="AN116">
        <f>SUMIFS($AM:$AM,$AI:$AI,$AI116,$AJ:$AJ,$AJ116,$AK:$AK,$AK116)</f>
        <v>968</v>
      </c>
      <c r="AO116">
        <v>3.4374772803857923E-4</v>
      </c>
      <c r="AP116">
        <v>4.893215955235064E-4</v>
      </c>
      <c r="AQ116" s="10" t="e">
        <f>IF($AK116="Single Family",#REF!,IF($AK116="Multi-Family",#REF!,#REF!))</f>
        <v>#REF!</v>
      </c>
      <c r="AR116" s="10" t="e">
        <f>IF($AK116="Single Family",#REF!,IF($AK116="Multi-Family",#REF!,#REF!))</f>
        <v>#REF!</v>
      </c>
      <c r="AS116" t="s">
        <v>648</v>
      </c>
      <c r="AT116">
        <f t="shared" si="6"/>
        <v>0.98760330578512401</v>
      </c>
      <c r="AU116" t="str">
        <f t="shared" si="7"/>
        <v>Not Adjusted</v>
      </c>
    </row>
    <row r="117" spans="35:47">
      <c r="AI117" t="s">
        <v>216</v>
      </c>
      <c r="AJ117" t="s">
        <v>647</v>
      </c>
      <c r="AK117" t="s">
        <v>630</v>
      </c>
      <c r="AL117" t="s">
        <v>140</v>
      </c>
      <c r="AM117">
        <v>611</v>
      </c>
      <c r="AN117">
        <f>SUMIFS($AM:$AM,$AI:$AI,$AI117,$AJ:$AJ,$AJ117,$AK:$AK,$AK117)</f>
        <v>614</v>
      </c>
      <c r="AO117">
        <v>3.4374772803857923E-4</v>
      </c>
      <c r="AP117">
        <v>4.893215955235064E-4</v>
      </c>
      <c r="AQ117" s="10" t="e">
        <f>IF($AK117="Single Family",#REF!,IF($AK117="Multi-Family",#REF!,#REF!))</f>
        <v>#REF!</v>
      </c>
      <c r="AR117" s="10" t="e">
        <f>IF($AK117="Single Family",#REF!,IF($AK117="Multi-Family",#REF!,#REF!))</f>
        <v>#REF!</v>
      </c>
      <c r="AS117" t="s">
        <v>648</v>
      </c>
      <c r="AT117">
        <f t="shared" si="6"/>
        <v>0.99511400651465798</v>
      </c>
      <c r="AU117" t="str">
        <f t="shared" si="7"/>
        <v>Not Adjusted</v>
      </c>
    </row>
    <row r="118" spans="35:47">
      <c r="AI118" t="s">
        <v>216</v>
      </c>
      <c r="AJ118" t="s">
        <v>647</v>
      </c>
      <c r="AK118" t="s">
        <v>631</v>
      </c>
      <c r="AL118" t="s">
        <v>140</v>
      </c>
      <c r="AM118">
        <v>818.07999999999993</v>
      </c>
      <c r="AN118">
        <f>SUMIFS($AM:$AM,$AI:$AI,$AI118,$AJ:$AJ,$AJ118,$AK:$AK,$AK118)</f>
        <v>830.38999999999987</v>
      </c>
      <c r="AO118">
        <v>3.4374772803857923E-4</v>
      </c>
      <c r="AP118">
        <v>4.893215955235064E-4</v>
      </c>
      <c r="AQ118" s="10" t="e">
        <f>IF($AK118="Single Family",#REF!,IF($AK118="Multi-Family",#REF!,#REF!))</f>
        <v>#REF!</v>
      </c>
      <c r="AR118" s="10" t="e">
        <f>IF($AK118="Single Family",#REF!,IF($AK118="Multi-Family",#REF!,#REF!))</f>
        <v>#REF!</v>
      </c>
      <c r="AS118" t="s">
        <v>648</v>
      </c>
      <c r="AT118">
        <f t="shared" si="6"/>
        <v>0.98517564036175775</v>
      </c>
      <c r="AU118" t="str">
        <f t="shared" si="7"/>
        <v>Not Adjusted</v>
      </c>
    </row>
    <row r="119" spans="35:47">
      <c r="AI119" t="s">
        <v>216</v>
      </c>
      <c r="AJ119" t="s">
        <v>633</v>
      </c>
      <c r="AK119" t="s">
        <v>629</v>
      </c>
      <c r="AL119" t="s">
        <v>140</v>
      </c>
      <c r="AM119">
        <v>956</v>
      </c>
      <c r="AN119">
        <f>SUMIFS($AM:$AM,$AI:$AI,$AI119,$AJ:$AJ,$AJ119,$AK:$AK,$AK119)</f>
        <v>968</v>
      </c>
      <c r="AO119">
        <v>3.4374772803857923E-4</v>
      </c>
      <c r="AP119">
        <v>4.893215955235064E-4</v>
      </c>
      <c r="AQ119" s="10" t="e">
        <f>IF($AK119="Single Family",#REF!,IF($AK119="Multi-Family",#REF!,#REF!))</f>
        <v>#REF!</v>
      </c>
      <c r="AR119" s="10" t="e">
        <f>IF($AK119="Single Family",#REF!,IF($AK119="Multi-Family",#REF!,#REF!))</f>
        <v>#REF!</v>
      </c>
      <c r="AS119" t="s">
        <v>648</v>
      </c>
      <c r="AT119">
        <f t="shared" si="6"/>
        <v>0.98760330578512401</v>
      </c>
      <c r="AU119" t="str">
        <f t="shared" si="7"/>
        <v>Not Adjusted</v>
      </c>
    </row>
    <row r="120" spans="35:47">
      <c r="AI120" t="s">
        <v>216</v>
      </c>
      <c r="AJ120" t="s">
        <v>633</v>
      </c>
      <c r="AK120" t="s">
        <v>630</v>
      </c>
      <c r="AL120" t="s">
        <v>140</v>
      </c>
      <c r="AM120">
        <v>611</v>
      </c>
      <c r="AN120">
        <f>SUMIFS($AM:$AM,$AI:$AI,$AI120,$AJ:$AJ,$AJ120,$AK:$AK,$AK120)</f>
        <v>614</v>
      </c>
      <c r="AO120">
        <v>3.4374772803857923E-4</v>
      </c>
      <c r="AP120">
        <v>4.893215955235064E-4</v>
      </c>
      <c r="AQ120" s="10" t="e">
        <f>IF($AK120="Single Family",#REF!,IF($AK120="Multi-Family",#REF!,#REF!))</f>
        <v>#REF!</v>
      </c>
      <c r="AR120" s="10" t="e">
        <f>IF($AK120="Single Family",#REF!,IF($AK120="Multi-Family",#REF!,#REF!))</f>
        <v>#REF!</v>
      </c>
      <c r="AS120" t="s">
        <v>648</v>
      </c>
      <c r="AT120">
        <f t="shared" si="6"/>
        <v>0.99511400651465798</v>
      </c>
      <c r="AU120" t="str">
        <f t="shared" si="7"/>
        <v>Not Adjusted</v>
      </c>
    </row>
    <row r="121" spans="35:47">
      <c r="AI121" t="s">
        <v>216</v>
      </c>
      <c r="AJ121" t="s">
        <v>633</v>
      </c>
      <c r="AK121" t="s">
        <v>631</v>
      </c>
      <c r="AL121" t="s">
        <v>140</v>
      </c>
      <c r="AM121">
        <v>818.07999999999993</v>
      </c>
      <c r="AN121">
        <f>SUMIFS($AM:$AM,$AI:$AI,$AI121,$AJ:$AJ,$AJ121,$AK:$AK,$AK121)</f>
        <v>830.38999999999987</v>
      </c>
      <c r="AO121">
        <v>3.4374772803857923E-4</v>
      </c>
      <c r="AP121">
        <v>4.893215955235064E-4</v>
      </c>
      <c r="AQ121" s="10" t="e">
        <f>IF($AK121="Single Family",#REF!,IF($AK121="Multi-Family",#REF!,#REF!))</f>
        <v>#REF!</v>
      </c>
      <c r="AR121" s="10" t="e">
        <f>IF($AK121="Single Family",#REF!,IF($AK121="Multi-Family",#REF!,#REF!))</f>
        <v>#REF!</v>
      </c>
      <c r="AS121" t="s">
        <v>648</v>
      </c>
      <c r="AT121">
        <f t="shared" si="6"/>
        <v>0.98517564036175775</v>
      </c>
      <c r="AU121" t="str">
        <f t="shared" si="7"/>
        <v>Not Adjusted</v>
      </c>
    </row>
    <row r="122" spans="35:47">
      <c r="AI122" t="s">
        <v>218</v>
      </c>
      <c r="AJ122" t="s">
        <v>647</v>
      </c>
      <c r="AK122" t="s">
        <v>629</v>
      </c>
      <c r="AL122" t="s">
        <v>232</v>
      </c>
      <c r="AM122">
        <v>155</v>
      </c>
      <c r="AN122">
        <f>SUMIFS($AM:$AM,$AI:$AI,$AI122,$AJ:$AJ,$AJ122,$AK:$AK,$AK122)</f>
        <v>2608</v>
      </c>
      <c r="AO122">
        <v>3.379648260306567E-4</v>
      </c>
      <c r="AP122">
        <v>4.7227367758750916E-4</v>
      </c>
      <c r="AQ122" s="10" t="e">
        <f>IF($AK122="Single Family",#REF!,IF($AK122="Multi-Family",#REF!,#REF!))</f>
        <v>#REF!</v>
      </c>
      <c r="AR122" s="10" t="e">
        <f>IF($AK122="Single Family",#REF!,IF($AK122="Multi-Family",#REF!,#REF!))</f>
        <v>#REF!</v>
      </c>
      <c r="AS122" t="s">
        <v>648</v>
      </c>
      <c r="AT122">
        <f t="shared" si="6"/>
        <v>5.943251533742331E-2</v>
      </c>
      <c r="AU122" t="str">
        <f t="shared" si="7"/>
        <v>Not Adjusted</v>
      </c>
    </row>
    <row r="123" spans="35:47">
      <c r="AI123" t="s">
        <v>218</v>
      </c>
      <c r="AJ123" t="s">
        <v>647</v>
      </c>
      <c r="AK123" t="s">
        <v>630</v>
      </c>
      <c r="AL123" t="s">
        <v>232</v>
      </c>
      <c r="AM123">
        <v>63</v>
      </c>
      <c r="AN123">
        <f>SUMIFS($AM:$AM,$AI:$AI,$AI123,$AJ:$AJ,$AJ123,$AK:$AK,$AK123)</f>
        <v>1614</v>
      </c>
      <c r="AO123">
        <v>3.379648260306567E-4</v>
      </c>
      <c r="AP123">
        <v>4.7227367758750916E-4</v>
      </c>
      <c r="AQ123" s="10" t="e">
        <f>IF($AK123="Single Family",#REF!,IF($AK123="Multi-Family",#REF!,#REF!))</f>
        <v>#REF!</v>
      </c>
      <c r="AR123" s="10" t="e">
        <f>IF($AK123="Single Family",#REF!,IF($AK123="Multi-Family",#REF!,#REF!))</f>
        <v>#REF!</v>
      </c>
      <c r="AS123" t="s">
        <v>648</v>
      </c>
      <c r="AT123">
        <f t="shared" si="6"/>
        <v>3.9033457249070633E-2</v>
      </c>
      <c r="AU123" t="str">
        <f t="shared" si="7"/>
        <v>Not Adjusted</v>
      </c>
    </row>
    <row r="124" spans="35:47">
      <c r="AI124" t="s">
        <v>218</v>
      </c>
      <c r="AJ124" t="s">
        <v>647</v>
      </c>
      <c r="AK124" t="s">
        <v>631</v>
      </c>
      <c r="AL124" t="s">
        <v>232</v>
      </c>
      <c r="AM124">
        <v>78.16</v>
      </c>
      <c r="AN124">
        <f>SUMIFS($AM:$AM,$AI:$AI,$AI124,$AJ:$AJ,$AJ124,$AK:$AK,$AK124)</f>
        <v>1864.8000000000013</v>
      </c>
      <c r="AO124">
        <v>3.379648260306567E-4</v>
      </c>
      <c r="AP124">
        <v>4.7227367758750916E-4</v>
      </c>
      <c r="AQ124" s="10" t="e">
        <f>IF($AK124="Single Family",#REF!,IF($AK124="Multi-Family",#REF!,#REF!))</f>
        <v>#REF!</v>
      </c>
      <c r="AR124" s="10" t="e">
        <f>IF($AK124="Single Family",#REF!,IF($AK124="Multi-Family",#REF!,#REF!))</f>
        <v>#REF!</v>
      </c>
      <c r="AS124" t="s">
        <v>648</v>
      </c>
      <c r="AT124">
        <f t="shared" si="6"/>
        <v>4.1913341913341881E-2</v>
      </c>
      <c r="AU124" t="str">
        <f t="shared" si="7"/>
        <v>Not Adjusted</v>
      </c>
    </row>
    <row r="125" spans="35:47">
      <c r="AI125" t="s">
        <v>218</v>
      </c>
      <c r="AJ125" t="s">
        <v>633</v>
      </c>
      <c r="AK125" t="s">
        <v>629</v>
      </c>
      <c r="AL125" t="s">
        <v>232</v>
      </c>
      <c r="AM125">
        <v>155</v>
      </c>
      <c r="AN125">
        <f>SUMIFS($AM:$AM,$AI:$AI,$AI125,$AJ:$AJ,$AJ125,$AK:$AK,$AK125)</f>
        <v>2608</v>
      </c>
      <c r="AO125">
        <v>3.379648260306567E-4</v>
      </c>
      <c r="AP125">
        <v>4.7227367758750916E-4</v>
      </c>
      <c r="AQ125" s="10" t="e">
        <f>IF($AK125="Single Family",#REF!,IF($AK125="Multi-Family",#REF!,#REF!))</f>
        <v>#REF!</v>
      </c>
      <c r="AR125" s="10" t="e">
        <f>IF($AK125="Single Family",#REF!,IF($AK125="Multi-Family",#REF!,#REF!))</f>
        <v>#REF!</v>
      </c>
      <c r="AS125" t="s">
        <v>648</v>
      </c>
      <c r="AT125">
        <f t="shared" si="6"/>
        <v>5.943251533742331E-2</v>
      </c>
      <c r="AU125" t="str">
        <f t="shared" si="7"/>
        <v>Not Adjusted</v>
      </c>
    </row>
    <row r="126" spans="35:47">
      <c r="AI126" t="s">
        <v>218</v>
      </c>
      <c r="AJ126" t="s">
        <v>633</v>
      </c>
      <c r="AK126" t="s">
        <v>630</v>
      </c>
      <c r="AL126" t="s">
        <v>232</v>
      </c>
      <c r="AM126">
        <v>63</v>
      </c>
      <c r="AN126">
        <f>SUMIFS($AM:$AM,$AI:$AI,$AI126,$AJ:$AJ,$AJ126,$AK:$AK,$AK126)</f>
        <v>1614</v>
      </c>
      <c r="AO126">
        <v>3.379648260306567E-4</v>
      </c>
      <c r="AP126">
        <v>4.7227367758750916E-4</v>
      </c>
      <c r="AQ126" s="10" t="e">
        <f>IF($AK126="Single Family",#REF!,IF($AK126="Multi-Family",#REF!,#REF!))</f>
        <v>#REF!</v>
      </c>
      <c r="AR126" s="10" t="e">
        <f>IF($AK126="Single Family",#REF!,IF($AK126="Multi-Family",#REF!,#REF!))</f>
        <v>#REF!</v>
      </c>
      <c r="AS126" t="s">
        <v>648</v>
      </c>
      <c r="AT126">
        <f t="shared" si="6"/>
        <v>3.9033457249070633E-2</v>
      </c>
      <c r="AU126" t="str">
        <f t="shared" si="7"/>
        <v>Not Adjusted</v>
      </c>
    </row>
    <row r="127" spans="35:47">
      <c r="AI127" t="s">
        <v>218</v>
      </c>
      <c r="AJ127" t="s">
        <v>633</v>
      </c>
      <c r="AK127" t="s">
        <v>631</v>
      </c>
      <c r="AL127" t="s">
        <v>232</v>
      </c>
      <c r="AM127">
        <v>78.16</v>
      </c>
      <c r="AN127">
        <f>SUMIFS($AM:$AM,$AI:$AI,$AI127,$AJ:$AJ,$AJ127,$AK:$AK,$AK127)</f>
        <v>1864.8000000000013</v>
      </c>
      <c r="AO127">
        <v>3.379648260306567E-4</v>
      </c>
      <c r="AP127">
        <v>4.7227367758750916E-4</v>
      </c>
      <c r="AQ127" s="10" t="e">
        <f>IF($AK127="Single Family",#REF!,IF($AK127="Multi-Family",#REF!,#REF!))</f>
        <v>#REF!</v>
      </c>
      <c r="AR127" s="10" t="e">
        <f>IF($AK127="Single Family",#REF!,IF($AK127="Multi-Family",#REF!,#REF!))</f>
        <v>#REF!</v>
      </c>
      <c r="AS127" t="s">
        <v>648</v>
      </c>
      <c r="AT127">
        <f t="shared" si="6"/>
        <v>4.1913341913341881E-2</v>
      </c>
      <c r="AU127" t="str">
        <f t="shared" si="7"/>
        <v>Not Adjusted</v>
      </c>
    </row>
    <row r="128" spans="35:47">
      <c r="AI128" t="s">
        <v>218</v>
      </c>
      <c r="AJ128" t="s">
        <v>647</v>
      </c>
      <c r="AK128" t="s">
        <v>629</v>
      </c>
      <c r="AL128" t="s">
        <v>140</v>
      </c>
      <c r="AM128">
        <v>2453</v>
      </c>
      <c r="AN128">
        <f>SUMIFS($AM:$AM,$AI:$AI,$AI128,$AJ:$AJ,$AJ128,$AK:$AK,$AK128)</f>
        <v>2608</v>
      </c>
      <c r="AO128">
        <v>3.379648260306567E-4</v>
      </c>
      <c r="AP128">
        <v>4.7227367758750916E-4</v>
      </c>
      <c r="AQ128" s="10" t="e">
        <f>IF($AK128="Single Family",#REF!,IF($AK128="Multi-Family",#REF!,#REF!))</f>
        <v>#REF!</v>
      </c>
      <c r="AR128" s="10" t="e">
        <f>IF($AK128="Single Family",#REF!,IF($AK128="Multi-Family",#REF!,#REF!))</f>
        <v>#REF!</v>
      </c>
      <c r="AS128" t="s">
        <v>648</v>
      </c>
      <c r="AT128">
        <f t="shared" si="6"/>
        <v>0.94056748466257667</v>
      </c>
      <c r="AU128" t="str">
        <f t="shared" si="7"/>
        <v>Not Adjusted</v>
      </c>
    </row>
    <row r="129" spans="35:47">
      <c r="AI129" t="s">
        <v>218</v>
      </c>
      <c r="AJ129" t="s">
        <v>647</v>
      </c>
      <c r="AK129" t="s">
        <v>630</v>
      </c>
      <c r="AL129" t="s">
        <v>140</v>
      </c>
      <c r="AM129">
        <v>1551</v>
      </c>
      <c r="AN129">
        <f>SUMIFS($AM:$AM,$AI:$AI,$AI129,$AJ:$AJ,$AJ129,$AK:$AK,$AK129)</f>
        <v>1614</v>
      </c>
      <c r="AO129">
        <v>3.379648260306567E-4</v>
      </c>
      <c r="AP129">
        <v>4.7227367758750916E-4</v>
      </c>
      <c r="AQ129" s="10" t="e">
        <f>IF($AK129="Single Family",#REF!,IF($AK129="Multi-Family",#REF!,#REF!))</f>
        <v>#REF!</v>
      </c>
      <c r="AR129" s="10" t="e">
        <f>IF($AK129="Single Family",#REF!,IF($AK129="Multi-Family",#REF!,#REF!))</f>
        <v>#REF!</v>
      </c>
      <c r="AS129" t="s">
        <v>648</v>
      </c>
      <c r="AT129">
        <f t="shared" si="6"/>
        <v>0.96096654275092941</v>
      </c>
      <c r="AU129" t="str">
        <f t="shared" si="7"/>
        <v>Not Adjusted</v>
      </c>
    </row>
    <row r="130" spans="35:47">
      <c r="AI130" t="s">
        <v>218</v>
      </c>
      <c r="AJ130" t="s">
        <v>647</v>
      </c>
      <c r="AK130" t="s">
        <v>631</v>
      </c>
      <c r="AL130" t="s">
        <v>140</v>
      </c>
      <c r="AM130">
        <v>1786.6400000000012</v>
      </c>
      <c r="AN130">
        <f>SUMIFS($AM:$AM,$AI:$AI,$AI130,$AJ:$AJ,$AJ130,$AK:$AK,$AK130)</f>
        <v>1864.8000000000013</v>
      </c>
      <c r="AO130">
        <v>3.379648260306567E-4</v>
      </c>
      <c r="AP130">
        <v>4.7227367758750916E-4</v>
      </c>
      <c r="AQ130" s="10" t="e">
        <f>IF($AK130="Single Family",#REF!,IF($AK130="Multi-Family",#REF!,#REF!))</f>
        <v>#REF!</v>
      </c>
      <c r="AR130" s="10" t="e">
        <f>IF($AK130="Single Family",#REF!,IF($AK130="Multi-Family",#REF!,#REF!))</f>
        <v>#REF!</v>
      </c>
      <c r="AS130" t="s">
        <v>648</v>
      </c>
      <c r="AT130">
        <f t="shared" si="6"/>
        <v>0.95808665808665805</v>
      </c>
      <c r="AU130" t="str">
        <f t="shared" si="7"/>
        <v>Not Adjusted</v>
      </c>
    </row>
    <row r="131" spans="35:47">
      <c r="AI131" t="s">
        <v>218</v>
      </c>
      <c r="AJ131" t="s">
        <v>633</v>
      </c>
      <c r="AK131" t="s">
        <v>629</v>
      </c>
      <c r="AL131" t="s">
        <v>140</v>
      </c>
      <c r="AM131">
        <v>2453</v>
      </c>
      <c r="AN131">
        <f>SUMIFS($AM:$AM,$AI:$AI,$AI131,$AJ:$AJ,$AJ131,$AK:$AK,$AK131)</f>
        <v>2608</v>
      </c>
      <c r="AO131">
        <v>3.379648260306567E-4</v>
      </c>
      <c r="AP131">
        <v>4.7227367758750916E-4</v>
      </c>
      <c r="AQ131" s="10" t="e">
        <f>IF($AK131="Single Family",#REF!,IF($AK131="Multi-Family",#REF!,#REF!))</f>
        <v>#REF!</v>
      </c>
      <c r="AR131" s="10" t="e">
        <f>IF($AK131="Single Family",#REF!,IF($AK131="Multi-Family",#REF!,#REF!))</f>
        <v>#REF!</v>
      </c>
      <c r="AS131" t="s">
        <v>648</v>
      </c>
      <c r="AT131">
        <f t="shared" si="6"/>
        <v>0.94056748466257667</v>
      </c>
      <c r="AU131" t="str">
        <f t="shared" si="7"/>
        <v>Not Adjusted</v>
      </c>
    </row>
    <row r="132" spans="35:47">
      <c r="AI132" t="s">
        <v>218</v>
      </c>
      <c r="AJ132" t="s">
        <v>633</v>
      </c>
      <c r="AK132" t="s">
        <v>630</v>
      </c>
      <c r="AL132" t="s">
        <v>140</v>
      </c>
      <c r="AM132">
        <v>1551</v>
      </c>
      <c r="AN132">
        <f>SUMIFS($AM:$AM,$AI:$AI,$AI132,$AJ:$AJ,$AJ132,$AK:$AK,$AK132)</f>
        <v>1614</v>
      </c>
      <c r="AO132">
        <v>3.379648260306567E-4</v>
      </c>
      <c r="AP132">
        <v>4.7227367758750916E-4</v>
      </c>
      <c r="AQ132" s="10" t="e">
        <f>IF($AK132="Single Family",#REF!,IF($AK132="Multi-Family",#REF!,#REF!))</f>
        <v>#REF!</v>
      </c>
      <c r="AR132" s="10" t="e">
        <f>IF($AK132="Single Family",#REF!,IF($AK132="Multi-Family",#REF!,#REF!))</f>
        <v>#REF!</v>
      </c>
      <c r="AS132" t="s">
        <v>648</v>
      </c>
      <c r="AT132">
        <f t="shared" si="6"/>
        <v>0.96096654275092941</v>
      </c>
      <c r="AU132" t="str">
        <f t="shared" si="7"/>
        <v>Not Adjusted</v>
      </c>
    </row>
    <row r="133" spans="35:47">
      <c r="AI133" t="s">
        <v>218</v>
      </c>
      <c r="AJ133" t="s">
        <v>633</v>
      </c>
      <c r="AK133" t="s">
        <v>631</v>
      </c>
      <c r="AL133" t="s">
        <v>140</v>
      </c>
      <c r="AM133">
        <v>1786.6400000000012</v>
      </c>
      <c r="AN133">
        <f>SUMIFS($AM:$AM,$AI:$AI,$AI133,$AJ:$AJ,$AJ133,$AK:$AK,$AK133)</f>
        <v>1864.8000000000013</v>
      </c>
      <c r="AO133">
        <v>3.379648260306567E-4</v>
      </c>
      <c r="AP133">
        <v>4.7227367758750916E-4</v>
      </c>
      <c r="AQ133" s="10" t="e">
        <f>IF($AK133="Single Family",#REF!,IF($AK133="Multi-Family",#REF!,#REF!))</f>
        <v>#REF!</v>
      </c>
      <c r="AR133" s="10" t="e">
        <f>IF($AK133="Single Family",#REF!,IF($AK133="Multi-Family",#REF!,#REF!))</f>
        <v>#REF!</v>
      </c>
      <c r="AS133" t="s">
        <v>648</v>
      </c>
      <c r="AT133">
        <f t="shared" si="6"/>
        <v>0.95808665808665805</v>
      </c>
      <c r="AU133" t="str">
        <f t="shared" si="7"/>
        <v>Not Adjusted</v>
      </c>
    </row>
    <row r="134" spans="35:47">
      <c r="AI134" t="s">
        <v>219</v>
      </c>
      <c r="AJ134" t="s">
        <v>647</v>
      </c>
      <c r="AK134" t="s">
        <v>629</v>
      </c>
      <c r="AL134" t="s">
        <v>232</v>
      </c>
      <c r="AM134">
        <v>0</v>
      </c>
      <c r="AN134">
        <f>SUMIFS($AM:$AM,$AI:$AI,$AI134,$AJ:$AJ,$AJ134,$AK:$AK,$AK134)</f>
        <v>797</v>
      </c>
      <c r="AO134">
        <v>3.4251625766046345E-4</v>
      </c>
      <c r="AP134">
        <v>5.0066591938957572E-4</v>
      </c>
      <c r="AQ134" s="10" t="e">
        <f>IF($AK134="Single Family",#REF!,IF($AK134="Multi-Family",#REF!,#REF!))</f>
        <v>#REF!</v>
      </c>
      <c r="AR134" s="10" t="e">
        <f>IF($AK134="Single Family",#REF!,IF($AK134="Multi-Family",#REF!,#REF!))</f>
        <v>#REF!</v>
      </c>
      <c r="AS134" t="s">
        <v>648</v>
      </c>
      <c r="AT134">
        <f t="shared" si="6"/>
        <v>0</v>
      </c>
      <c r="AU134" t="str">
        <f t="shared" si="7"/>
        <v>Not Adjusted</v>
      </c>
    </row>
    <row r="135" spans="35:47">
      <c r="AI135" t="s">
        <v>219</v>
      </c>
      <c r="AJ135" t="s">
        <v>647</v>
      </c>
      <c r="AK135" t="s">
        <v>630</v>
      </c>
      <c r="AL135" t="s">
        <v>232</v>
      </c>
      <c r="AM135">
        <v>0</v>
      </c>
      <c r="AN135">
        <f>SUMIFS($AM:$AM,$AI:$AI,$AI135,$AJ:$AJ,$AJ135,$AK:$AK,$AK135)</f>
        <v>514</v>
      </c>
      <c r="AO135">
        <v>3.4251625766046345E-4</v>
      </c>
      <c r="AP135">
        <v>5.0066591938957572E-4</v>
      </c>
      <c r="AQ135" s="10" t="e">
        <f>IF($AK135="Single Family",#REF!,IF($AK135="Multi-Family",#REF!,#REF!))</f>
        <v>#REF!</v>
      </c>
      <c r="AR135" s="10" t="e">
        <f>IF($AK135="Single Family",#REF!,IF($AK135="Multi-Family",#REF!,#REF!))</f>
        <v>#REF!</v>
      </c>
      <c r="AS135" t="s">
        <v>648</v>
      </c>
      <c r="AT135">
        <f t="shared" si="6"/>
        <v>0</v>
      </c>
      <c r="AU135" t="str">
        <f t="shared" si="7"/>
        <v>Not Adjusted</v>
      </c>
    </row>
    <row r="136" spans="35:47">
      <c r="AI136" t="s">
        <v>219</v>
      </c>
      <c r="AJ136" t="s">
        <v>647</v>
      </c>
      <c r="AK136" t="s">
        <v>631</v>
      </c>
      <c r="AL136" t="s">
        <v>232</v>
      </c>
      <c r="AM136">
        <v>8.7899999999999991</v>
      </c>
      <c r="AN136">
        <f>SUMIFS($AM:$AM,$AI:$AI,$AI136,$AJ:$AJ,$AJ136,$AK:$AK,$AK136)</f>
        <v>726.83999999999924</v>
      </c>
      <c r="AO136">
        <v>3.4251625766046345E-4</v>
      </c>
      <c r="AP136">
        <v>5.0066591938957572E-4</v>
      </c>
      <c r="AQ136" s="10" t="e">
        <f>IF($AK136="Single Family",#REF!,IF($AK136="Multi-Family",#REF!,#REF!))</f>
        <v>#REF!</v>
      </c>
      <c r="AR136" s="10" t="e">
        <f>IF($AK136="Single Family",#REF!,IF($AK136="Multi-Family",#REF!,#REF!))</f>
        <v>#REF!</v>
      </c>
      <c r="AS136" t="s">
        <v>648</v>
      </c>
      <c r="AT136">
        <f t="shared" si="6"/>
        <v>1.2093445600132089E-2</v>
      </c>
      <c r="AU136" t="str">
        <f t="shared" si="7"/>
        <v>Not Adjusted</v>
      </c>
    </row>
    <row r="137" spans="35:47">
      <c r="AI137" t="s">
        <v>219</v>
      </c>
      <c r="AJ137" t="s">
        <v>633</v>
      </c>
      <c r="AK137" t="s">
        <v>629</v>
      </c>
      <c r="AL137" t="s">
        <v>232</v>
      </c>
      <c r="AM137">
        <v>0</v>
      </c>
      <c r="AN137">
        <f>SUMIFS($AM:$AM,$AI:$AI,$AI137,$AJ:$AJ,$AJ137,$AK:$AK,$AK137)</f>
        <v>797</v>
      </c>
      <c r="AO137">
        <v>3.4251625766046345E-4</v>
      </c>
      <c r="AP137">
        <v>5.0066591938957572E-4</v>
      </c>
      <c r="AQ137" s="10" t="e">
        <f>IF($AK137="Single Family",#REF!,IF($AK137="Multi-Family",#REF!,#REF!))</f>
        <v>#REF!</v>
      </c>
      <c r="AR137" s="10" t="e">
        <f>IF($AK137="Single Family",#REF!,IF($AK137="Multi-Family",#REF!,#REF!))</f>
        <v>#REF!</v>
      </c>
      <c r="AS137" t="s">
        <v>648</v>
      </c>
      <c r="AT137">
        <f t="shared" si="6"/>
        <v>0</v>
      </c>
      <c r="AU137" t="str">
        <f t="shared" si="7"/>
        <v>Not Adjusted</v>
      </c>
    </row>
    <row r="138" spans="35:47">
      <c r="AI138" t="s">
        <v>219</v>
      </c>
      <c r="AJ138" t="s">
        <v>633</v>
      </c>
      <c r="AK138" t="s">
        <v>630</v>
      </c>
      <c r="AL138" t="s">
        <v>232</v>
      </c>
      <c r="AM138">
        <v>0</v>
      </c>
      <c r="AN138">
        <f>SUMIFS($AM:$AM,$AI:$AI,$AI138,$AJ:$AJ,$AJ138,$AK:$AK,$AK138)</f>
        <v>514</v>
      </c>
      <c r="AO138">
        <v>3.4251625766046345E-4</v>
      </c>
      <c r="AP138">
        <v>5.0066591938957572E-4</v>
      </c>
      <c r="AQ138" s="10" t="e">
        <f>IF($AK138="Single Family",#REF!,IF($AK138="Multi-Family",#REF!,#REF!))</f>
        <v>#REF!</v>
      </c>
      <c r="AR138" s="10" t="e">
        <f>IF($AK138="Single Family",#REF!,IF($AK138="Multi-Family",#REF!,#REF!))</f>
        <v>#REF!</v>
      </c>
      <c r="AS138" t="s">
        <v>648</v>
      </c>
      <c r="AT138">
        <f t="shared" si="6"/>
        <v>0</v>
      </c>
      <c r="AU138" t="str">
        <f t="shared" si="7"/>
        <v>Not Adjusted</v>
      </c>
    </row>
    <row r="139" spans="35:47">
      <c r="AI139" t="s">
        <v>219</v>
      </c>
      <c r="AJ139" t="s">
        <v>633</v>
      </c>
      <c r="AK139" t="s">
        <v>631</v>
      </c>
      <c r="AL139" t="s">
        <v>232</v>
      </c>
      <c r="AM139">
        <v>8.7899999999999991</v>
      </c>
      <c r="AN139">
        <f>SUMIFS($AM:$AM,$AI:$AI,$AI139,$AJ:$AJ,$AJ139,$AK:$AK,$AK139)</f>
        <v>726.83999999999924</v>
      </c>
      <c r="AO139">
        <v>3.4251625766046345E-4</v>
      </c>
      <c r="AP139">
        <v>5.0066591938957572E-4</v>
      </c>
      <c r="AQ139" s="10" t="e">
        <f>IF($AK139="Single Family",#REF!,IF($AK139="Multi-Family",#REF!,#REF!))</f>
        <v>#REF!</v>
      </c>
      <c r="AR139" s="10" t="e">
        <f>IF($AK139="Single Family",#REF!,IF($AK139="Multi-Family",#REF!,#REF!))</f>
        <v>#REF!</v>
      </c>
      <c r="AS139" t="s">
        <v>648</v>
      </c>
      <c r="AT139">
        <f t="shared" si="6"/>
        <v>1.2093445600132089E-2</v>
      </c>
      <c r="AU139" t="str">
        <f t="shared" si="7"/>
        <v>Not Adjusted</v>
      </c>
    </row>
    <row r="140" spans="35:47">
      <c r="AI140" t="s">
        <v>219</v>
      </c>
      <c r="AJ140" t="s">
        <v>647</v>
      </c>
      <c r="AK140" t="s">
        <v>629</v>
      </c>
      <c r="AL140" t="s">
        <v>140</v>
      </c>
      <c r="AM140">
        <v>797</v>
      </c>
      <c r="AN140">
        <f>SUMIFS($AM:$AM,$AI:$AI,$AI140,$AJ:$AJ,$AJ140,$AK:$AK,$AK140)</f>
        <v>797</v>
      </c>
      <c r="AO140">
        <v>3.4251625766046345E-4</v>
      </c>
      <c r="AP140">
        <v>5.0066591938957572E-4</v>
      </c>
      <c r="AQ140" s="10" t="e">
        <f>IF($AK140="Single Family",#REF!,IF($AK140="Multi-Family",#REF!,#REF!))</f>
        <v>#REF!</v>
      </c>
      <c r="AR140" s="10" t="e">
        <f>IF($AK140="Single Family",#REF!,IF($AK140="Multi-Family",#REF!,#REF!))</f>
        <v>#REF!</v>
      </c>
      <c r="AS140" t="s">
        <v>648</v>
      </c>
      <c r="AT140">
        <f t="shared" si="6"/>
        <v>1</v>
      </c>
      <c r="AU140" t="str">
        <f t="shared" si="7"/>
        <v>Not Adjusted</v>
      </c>
    </row>
    <row r="141" spans="35:47">
      <c r="AI141" t="s">
        <v>219</v>
      </c>
      <c r="AJ141" t="s">
        <v>647</v>
      </c>
      <c r="AK141" t="s">
        <v>630</v>
      </c>
      <c r="AL141" t="s">
        <v>140</v>
      </c>
      <c r="AM141">
        <v>514</v>
      </c>
      <c r="AN141">
        <f>SUMIFS($AM:$AM,$AI:$AI,$AI141,$AJ:$AJ,$AJ141,$AK:$AK,$AK141)</f>
        <v>514</v>
      </c>
      <c r="AO141">
        <v>3.4251625766046345E-4</v>
      </c>
      <c r="AP141">
        <v>5.0066591938957572E-4</v>
      </c>
      <c r="AQ141" s="10" t="e">
        <f>IF($AK141="Single Family",#REF!,IF($AK141="Multi-Family",#REF!,#REF!))</f>
        <v>#REF!</v>
      </c>
      <c r="AR141" s="10" t="e">
        <f>IF($AK141="Single Family",#REF!,IF($AK141="Multi-Family",#REF!,#REF!))</f>
        <v>#REF!</v>
      </c>
      <c r="AS141" t="s">
        <v>648</v>
      </c>
      <c r="AT141">
        <f t="shared" si="6"/>
        <v>1</v>
      </c>
      <c r="AU141" t="str">
        <f t="shared" si="7"/>
        <v>Not Adjusted</v>
      </c>
    </row>
    <row r="142" spans="35:47">
      <c r="AI142" t="s">
        <v>219</v>
      </c>
      <c r="AJ142" t="s">
        <v>647</v>
      </c>
      <c r="AK142" t="s">
        <v>631</v>
      </c>
      <c r="AL142" t="s">
        <v>140</v>
      </c>
      <c r="AM142">
        <v>718.04999999999927</v>
      </c>
      <c r="AN142">
        <f>SUMIFS($AM:$AM,$AI:$AI,$AI142,$AJ:$AJ,$AJ142,$AK:$AK,$AK142)</f>
        <v>726.83999999999924</v>
      </c>
      <c r="AO142">
        <v>3.4251625766046345E-4</v>
      </c>
      <c r="AP142">
        <v>5.0066591938957572E-4</v>
      </c>
      <c r="AQ142" s="10" t="e">
        <f>IF($AK142="Single Family",#REF!,IF($AK142="Multi-Family",#REF!,#REF!))</f>
        <v>#REF!</v>
      </c>
      <c r="AR142" s="10" t="e">
        <f>IF($AK142="Single Family",#REF!,IF($AK142="Multi-Family",#REF!,#REF!))</f>
        <v>#REF!</v>
      </c>
      <c r="AS142" t="s">
        <v>648</v>
      </c>
      <c r="AT142">
        <f t="shared" si="6"/>
        <v>0.98790655439986796</v>
      </c>
      <c r="AU142" t="str">
        <f t="shared" si="7"/>
        <v>Not Adjusted</v>
      </c>
    </row>
    <row r="143" spans="35:47">
      <c r="AI143" t="s">
        <v>219</v>
      </c>
      <c r="AJ143" t="s">
        <v>633</v>
      </c>
      <c r="AK143" t="s">
        <v>629</v>
      </c>
      <c r="AL143" t="s">
        <v>140</v>
      </c>
      <c r="AM143">
        <v>797</v>
      </c>
      <c r="AN143">
        <f>SUMIFS($AM:$AM,$AI:$AI,$AI143,$AJ:$AJ,$AJ143,$AK:$AK,$AK143)</f>
        <v>797</v>
      </c>
      <c r="AO143">
        <v>3.4251625766046345E-4</v>
      </c>
      <c r="AP143">
        <v>5.0066591938957572E-4</v>
      </c>
      <c r="AQ143" s="10" t="e">
        <f>IF($AK143="Single Family",#REF!,IF($AK143="Multi-Family",#REF!,#REF!))</f>
        <v>#REF!</v>
      </c>
      <c r="AR143" s="10" t="e">
        <f>IF($AK143="Single Family",#REF!,IF($AK143="Multi-Family",#REF!,#REF!))</f>
        <v>#REF!</v>
      </c>
      <c r="AS143" t="s">
        <v>648</v>
      </c>
      <c r="AT143">
        <f t="shared" si="6"/>
        <v>1</v>
      </c>
      <c r="AU143" t="str">
        <f t="shared" si="7"/>
        <v>Not Adjusted</v>
      </c>
    </row>
    <row r="144" spans="35:47">
      <c r="AI144" t="s">
        <v>219</v>
      </c>
      <c r="AJ144" t="s">
        <v>633</v>
      </c>
      <c r="AK144" t="s">
        <v>630</v>
      </c>
      <c r="AL144" t="s">
        <v>140</v>
      </c>
      <c r="AM144">
        <v>514</v>
      </c>
      <c r="AN144">
        <f>SUMIFS($AM:$AM,$AI:$AI,$AI144,$AJ:$AJ,$AJ144,$AK:$AK,$AK144)</f>
        <v>514</v>
      </c>
      <c r="AO144">
        <v>3.4251625766046345E-4</v>
      </c>
      <c r="AP144">
        <v>5.0066591938957572E-4</v>
      </c>
      <c r="AQ144" s="10" t="e">
        <f>IF($AK144="Single Family",#REF!,IF($AK144="Multi-Family",#REF!,#REF!))</f>
        <v>#REF!</v>
      </c>
      <c r="AR144" s="10" t="e">
        <f>IF($AK144="Single Family",#REF!,IF($AK144="Multi-Family",#REF!,#REF!))</f>
        <v>#REF!</v>
      </c>
      <c r="AS144" t="s">
        <v>648</v>
      </c>
      <c r="AT144">
        <f t="shared" si="6"/>
        <v>1</v>
      </c>
      <c r="AU144" t="str">
        <f t="shared" si="7"/>
        <v>Not Adjusted</v>
      </c>
    </row>
    <row r="145" spans="35:47">
      <c r="AI145" t="s">
        <v>219</v>
      </c>
      <c r="AJ145" t="s">
        <v>633</v>
      </c>
      <c r="AK145" t="s">
        <v>631</v>
      </c>
      <c r="AL145" t="s">
        <v>140</v>
      </c>
      <c r="AM145">
        <v>718.04999999999927</v>
      </c>
      <c r="AN145">
        <f>SUMIFS($AM:$AM,$AI:$AI,$AI145,$AJ:$AJ,$AJ145,$AK:$AK,$AK145)</f>
        <v>726.83999999999924</v>
      </c>
      <c r="AO145">
        <v>3.4251625766046345E-4</v>
      </c>
      <c r="AP145">
        <v>5.0066591938957572E-4</v>
      </c>
      <c r="AQ145" s="10" t="e">
        <f>IF($AK145="Single Family",#REF!,IF($AK145="Multi-Family",#REF!,#REF!))</f>
        <v>#REF!</v>
      </c>
      <c r="AR145" s="10" t="e">
        <f>IF($AK145="Single Family",#REF!,IF($AK145="Multi-Family",#REF!,#REF!))</f>
        <v>#REF!</v>
      </c>
      <c r="AS145" t="s">
        <v>648</v>
      </c>
      <c r="AT145">
        <f t="shared" si="6"/>
        <v>0.98790655439986796</v>
      </c>
      <c r="AU145" t="str">
        <f t="shared" si="7"/>
        <v>Not Adjusted</v>
      </c>
    </row>
    <row r="146" spans="35:47">
      <c r="AI146" t="s">
        <v>132</v>
      </c>
      <c r="AJ146" t="s">
        <v>628</v>
      </c>
      <c r="AK146" t="s">
        <v>629</v>
      </c>
      <c r="AL146" t="s">
        <v>118</v>
      </c>
      <c r="AM146">
        <v>2183.33</v>
      </c>
      <c r="AN146">
        <f>SUMIFS($AM:$AM,$AI:$AI,$AI146,$AJ:$AJ,$AJ146,$AK:$AK,$AK146)</f>
        <v>2183.33</v>
      </c>
      <c r="AO146">
        <v>5.4347823606804013E-4</v>
      </c>
      <c r="AP146">
        <v>0</v>
      </c>
      <c r="AQ146" s="10" t="e">
        <f>#REF!</f>
        <v>#REF!</v>
      </c>
      <c r="AR146" s="10" t="e">
        <f>#REF!</f>
        <v>#REF!</v>
      </c>
    </row>
    <row r="147" spans="35:47">
      <c r="AI147" t="s">
        <v>132</v>
      </c>
      <c r="AJ147" t="s">
        <v>628</v>
      </c>
      <c r="AK147" t="s">
        <v>630</v>
      </c>
      <c r="AL147" t="s">
        <v>118</v>
      </c>
      <c r="AM147">
        <v>2183.33</v>
      </c>
      <c r="AN147">
        <f>SUMIFS($AM:$AM,$AI:$AI,$AI147,$AJ:$AJ,$AJ147,$AK:$AK,$AK147)</f>
        <v>2183.33</v>
      </c>
      <c r="AO147">
        <v>5.4347823606804013E-4</v>
      </c>
      <c r="AP147">
        <v>0</v>
      </c>
      <c r="AQ147" s="10" t="e">
        <f>#REF!</f>
        <v>#REF!</v>
      </c>
      <c r="AR147" s="10" t="e">
        <f>#REF!</f>
        <v>#REF!</v>
      </c>
    </row>
    <row r="148" spans="35:47">
      <c r="AI148" t="s">
        <v>132</v>
      </c>
      <c r="AJ148" t="s">
        <v>628</v>
      </c>
      <c r="AK148" t="s">
        <v>631</v>
      </c>
      <c r="AL148" t="s">
        <v>118</v>
      </c>
      <c r="AM148">
        <v>2183.33</v>
      </c>
      <c r="AN148">
        <f>SUMIFS($AM:$AM,$AI:$AI,$AI148,$AJ:$AJ,$AJ148,$AK:$AK,$AK148)</f>
        <v>2183.33</v>
      </c>
      <c r="AO148">
        <v>5.4347823606804013E-4</v>
      </c>
      <c r="AP148">
        <v>0</v>
      </c>
      <c r="AQ148" s="10" t="e">
        <f>#REF!</f>
        <v>#REF!</v>
      </c>
      <c r="AR148" s="10" t="e">
        <f>#REF!</f>
        <v>#REF!</v>
      </c>
    </row>
    <row r="149" spans="35:47">
      <c r="AI149" t="s">
        <v>132</v>
      </c>
      <c r="AJ149" t="s">
        <v>632</v>
      </c>
      <c r="AK149" t="s">
        <v>629</v>
      </c>
      <c r="AL149" t="s">
        <v>118</v>
      </c>
      <c r="AM149">
        <v>2183.33</v>
      </c>
      <c r="AN149">
        <f>SUMIFS($AM:$AM,$AI:$AI,$AI149,$AJ:$AJ,$AJ149,$AK:$AK,$AK149)</f>
        <v>2183.33</v>
      </c>
      <c r="AO149">
        <v>5.4347823606804013E-4</v>
      </c>
      <c r="AP149">
        <v>0</v>
      </c>
      <c r="AQ149" s="10" t="e">
        <f>#REF!</f>
        <v>#REF!</v>
      </c>
      <c r="AR149" s="10" t="e">
        <f>#REF!</f>
        <v>#REF!</v>
      </c>
    </row>
    <row r="150" spans="35:47">
      <c r="AI150" t="s">
        <v>132</v>
      </c>
      <c r="AJ150" t="s">
        <v>632</v>
      </c>
      <c r="AK150" t="s">
        <v>630</v>
      </c>
      <c r="AL150" t="s">
        <v>118</v>
      </c>
      <c r="AM150">
        <v>2183.33</v>
      </c>
      <c r="AN150">
        <f>SUMIFS($AM:$AM,$AI:$AI,$AI150,$AJ:$AJ,$AJ150,$AK:$AK,$AK150)</f>
        <v>2183.33</v>
      </c>
      <c r="AO150">
        <v>5.4347823606804013E-4</v>
      </c>
      <c r="AP150">
        <v>0</v>
      </c>
      <c r="AQ150" s="10" t="e">
        <f>#REF!</f>
        <v>#REF!</v>
      </c>
      <c r="AR150" s="10" t="e">
        <f>#REF!</f>
        <v>#REF!</v>
      </c>
    </row>
    <row r="151" spans="35:47">
      <c r="AI151" t="s">
        <v>132</v>
      </c>
      <c r="AJ151" t="s">
        <v>632</v>
      </c>
      <c r="AK151" t="s">
        <v>631</v>
      </c>
      <c r="AL151" t="s">
        <v>118</v>
      </c>
      <c r="AM151">
        <v>2183.33</v>
      </c>
      <c r="AN151">
        <f>SUMIFS($AM:$AM,$AI:$AI,$AI151,$AJ:$AJ,$AJ151,$AK:$AK,$AK151)</f>
        <v>2183.33</v>
      </c>
      <c r="AO151">
        <v>5.4347823606804013E-4</v>
      </c>
      <c r="AP151">
        <v>0</v>
      </c>
      <c r="AQ151" s="10" t="e">
        <f>#REF!</f>
        <v>#REF!</v>
      </c>
      <c r="AR151" s="10" t="e">
        <f>#REF!</f>
        <v>#REF!</v>
      </c>
    </row>
    <row r="152" spans="35:47">
      <c r="AI152" t="s">
        <v>132</v>
      </c>
      <c r="AJ152" t="s">
        <v>633</v>
      </c>
      <c r="AK152" t="s">
        <v>629</v>
      </c>
      <c r="AL152" t="s">
        <v>118</v>
      </c>
      <c r="AM152">
        <v>2183.33</v>
      </c>
      <c r="AN152">
        <f>SUMIFS($AM:$AM,$AI:$AI,$AI152,$AJ:$AJ,$AJ152,$AK:$AK,$AK152)</f>
        <v>2183.33</v>
      </c>
      <c r="AO152">
        <v>5.4347823606804013E-4</v>
      </c>
      <c r="AP152">
        <v>0</v>
      </c>
      <c r="AQ152" s="10" t="e">
        <f>#REF!</f>
        <v>#REF!</v>
      </c>
      <c r="AR152" s="10" t="e">
        <f>#REF!</f>
        <v>#REF!</v>
      </c>
    </row>
    <row r="153" spans="35:47">
      <c r="AI153" t="s">
        <v>132</v>
      </c>
      <c r="AJ153" t="s">
        <v>633</v>
      </c>
      <c r="AK153" t="s">
        <v>630</v>
      </c>
      <c r="AL153" t="s">
        <v>118</v>
      </c>
      <c r="AM153">
        <v>2183.33</v>
      </c>
      <c r="AN153">
        <f>SUMIFS($AM:$AM,$AI:$AI,$AI153,$AJ:$AJ,$AJ153,$AK:$AK,$AK153)</f>
        <v>2183.33</v>
      </c>
      <c r="AO153">
        <v>5.4347823606804013E-4</v>
      </c>
      <c r="AP153">
        <v>0</v>
      </c>
      <c r="AQ153" s="10" t="e">
        <f>#REF!</f>
        <v>#REF!</v>
      </c>
      <c r="AR153" s="10" t="e">
        <f>#REF!</f>
        <v>#REF!</v>
      </c>
    </row>
    <row r="154" spans="35:47">
      <c r="AI154" t="s">
        <v>132</v>
      </c>
      <c r="AJ154" t="s">
        <v>633</v>
      </c>
      <c r="AK154" t="s">
        <v>631</v>
      </c>
      <c r="AL154" t="s">
        <v>118</v>
      </c>
      <c r="AM154">
        <v>2183.33</v>
      </c>
      <c r="AN154">
        <f>SUMIFS($AM:$AM,$AI:$AI,$AI154,$AJ:$AJ,$AJ154,$AK:$AK,$AK154)</f>
        <v>2183.33</v>
      </c>
      <c r="AO154">
        <v>5.4347823606804013E-4</v>
      </c>
      <c r="AP154">
        <v>0</v>
      </c>
      <c r="AQ154" s="10" t="e">
        <f>#REF!</f>
        <v>#REF!</v>
      </c>
      <c r="AR154" s="10" t="e">
        <f>#REF!</f>
        <v>#REF!</v>
      </c>
    </row>
    <row r="155" spans="35:47">
      <c r="AI155" t="s">
        <v>135</v>
      </c>
      <c r="AJ155" t="s">
        <v>628</v>
      </c>
      <c r="AK155" t="s">
        <v>629</v>
      </c>
      <c r="AL155" t="s">
        <v>118</v>
      </c>
      <c r="AM155">
        <v>1046.07</v>
      </c>
      <c r="AN155">
        <f>SUMIFS($AM:$AM,$AI:$AI,$AI155,$AJ:$AJ,$AJ155,$AK:$AK,$AK155)</f>
        <v>1046.07</v>
      </c>
      <c r="AO155">
        <v>5.4347823606804013E-4</v>
      </c>
      <c r="AP155">
        <v>0</v>
      </c>
      <c r="AQ155" s="10" t="e">
        <f>#REF!</f>
        <v>#REF!</v>
      </c>
      <c r="AR155" s="10" t="e">
        <f>#REF!</f>
        <v>#REF!</v>
      </c>
    </row>
    <row r="156" spans="35:47">
      <c r="AI156" t="s">
        <v>135</v>
      </c>
      <c r="AJ156" t="s">
        <v>628</v>
      </c>
      <c r="AK156" t="s">
        <v>630</v>
      </c>
      <c r="AL156" t="s">
        <v>118</v>
      </c>
      <c r="AM156">
        <v>1046.07</v>
      </c>
      <c r="AN156">
        <f>SUMIFS($AM:$AM,$AI:$AI,$AI156,$AJ:$AJ,$AJ156,$AK:$AK,$AK156)</f>
        <v>1046.07</v>
      </c>
      <c r="AO156">
        <v>5.4347823606804013E-4</v>
      </c>
      <c r="AP156">
        <v>0</v>
      </c>
      <c r="AQ156" s="10" t="e">
        <f>#REF!</f>
        <v>#REF!</v>
      </c>
      <c r="AR156" s="10" t="e">
        <f>#REF!</f>
        <v>#REF!</v>
      </c>
    </row>
    <row r="157" spans="35:47">
      <c r="AI157" t="s">
        <v>135</v>
      </c>
      <c r="AJ157" t="s">
        <v>628</v>
      </c>
      <c r="AK157" t="s">
        <v>631</v>
      </c>
      <c r="AL157" t="s">
        <v>118</v>
      </c>
      <c r="AM157">
        <v>1046.07</v>
      </c>
      <c r="AN157">
        <f>SUMIFS($AM:$AM,$AI:$AI,$AI157,$AJ:$AJ,$AJ157,$AK:$AK,$AK157)</f>
        <v>1046.07</v>
      </c>
      <c r="AO157">
        <v>5.4347823606804013E-4</v>
      </c>
      <c r="AP157">
        <v>0</v>
      </c>
      <c r="AQ157" s="10" t="e">
        <f>#REF!</f>
        <v>#REF!</v>
      </c>
      <c r="AR157" s="10" t="e">
        <f>#REF!</f>
        <v>#REF!</v>
      </c>
    </row>
    <row r="158" spans="35:47">
      <c r="AI158" t="s">
        <v>135</v>
      </c>
      <c r="AJ158" t="s">
        <v>632</v>
      </c>
      <c r="AK158" t="s">
        <v>629</v>
      </c>
      <c r="AL158" t="s">
        <v>118</v>
      </c>
      <c r="AM158">
        <v>1046.07</v>
      </c>
      <c r="AN158">
        <f>SUMIFS($AM:$AM,$AI:$AI,$AI158,$AJ:$AJ,$AJ158,$AK:$AK,$AK158)</f>
        <v>1046.07</v>
      </c>
      <c r="AO158">
        <v>5.4347823606804013E-4</v>
      </c>
      <c r="AP158">
        <v>0</v>
      </c>
      <c r="AQ158" s="10" t="e">
        <f>#REF!</f>
        <v>#REF!</v>
      </c>
      <c r="AR158" s="10" t="e">
        <f>#REF!</f>
        <v>#REF!</v>
      </c>
    </row>
    <row r="159" spans="35:47">
      <c r="AI159" t="s">
        <v>135</v>
      </c>
      <c r="AJ159" t="s">
        <v>632</v>
      </c>
      <c r="AK159" t="s">
        <v>630</v>
      </c>
      <c r="AL159" t="s">
        <v>118</v>
      </c>
      <c r="AM159">
        <v>1046.07</v>
      </c>
      <c r="AN159">
        <f>SUMIFS($AM:$AM,$AI:$AI,$AI159,$AJ:$AJ,$AJ159,$AK:$AK,$AK159)</f>
        <v>1046.07</v>
      </c>
      <c r="AO159">
        <v>5.4347823606804013E-4</v>
      </c>
      <c r="AP159">
        <v>0</v>
      </c>
      <c r="AQ159" s="10" t="e">
        <f>#REF!</f>
        <v>#REF!</v>
      </c>
      <c r="AR159" s="10" t="e">
        <f>#REF!</f>
        <v>#REF!</v>
      </c>
    </row>
    <row r="160" spans="35:47">
      <c r="AI160" t="s">
        <v>135</v>
      </c>
      <c r="AJ160" t="s">
        <v>632</v>
      </c>
      <c r="AK160" t="s">
        <v>631</v>
      </c>
      <c r="AL160" t="s">
        <v>118</v>
      </c>
      <c r="AM160">
        <v>1046.07</v>
      </c>
      <c r="AN160">
        <f>SUMIFS($AM:$AM,$AI:$AI,$AI160,$AJ:$AJ,$AJ160,$AK:$AK,$AK160)</f>
        <v>1046.07</v>
      </c>
      <c r="AO160">
        <v>5.4347823606804013E-4</v>
      </c>
      <c r="AP160">
        <v>0</v>
      </c>
      <c r="AQ160" s="10" t="e">
        <f>#REF!</f>
        <v>#REF!</v>
      </c>
      <c r="AR160" s="10" t="e">
        <f>#REF!</f>
        <v>#REF!</v>
      </c>
    </row>
    <row r="161" spans="35:47">
      <c r="AI161" t="s">
        <v>135</v>
      </c>
      <c r="AJ161" t="s">
        <v>633</v>
      </c>
      <c r="AK161" t="s">
        <v>629</v>
      </c>
      <c r="AL161" t="s">
        <v>118</v>
      </c>
      <c r="AM161">
        <v>1046.07</v>
      </c>
      <c r="AN161">
        <f>SUMIFS($AM:$AM,$AI:$AI,$AI161,$AJ:$AJ,$AJ161,$AK:$AK,$AK161)</f>
        <v>1046.07</v>
      </c>
      <c r="AO161">
        <v>5.4347823606804013E-4</v>
      </c>
      <c r="AP161">
        <v>0</v>
      </c>
      <c r="AQ161" s="10" t="e">
        <f>#REF!</f>
        <v>#REF!</v>
      </c>
      <c r="AR161" s="10" t="e">
        <f>#REF!</f>
        <v>#REF!</v>
      </c>
    </row>
    <row r="162" spans="35:47">
      <c r="AI162" t="s">
        <v>135</v>
      </c>
      <c r="AJ162" t="s">
        <v>633</v>
      </c>
      <c r="AK162" t="s">
        <v>630</v>
      </c>
      <c r="AL162" t="s">
        <v>118</v>
      </c>
      <c r="AM162">
        <v>1046.07</v>
      </c>
      <c r="AN162">
        <f>SUMIFS($AM:$AM,$AI:$AI,$AI162,$AJ:$AJ,$AJ162,$AK:$AK,$AK162)</f>
        <v>1046.07</v>
      </c>
      <c r="AO162">
        <v>5.4347823606804013E-4</v>
      </c>
      <c r="AP162">
        <v>0</v>
      </c>
      <c r="AQ162" s="10" t="e">
        <f>#REF!</f>
        <v>#REF!</v>
      </c>
      <c r="AR162" s="10" t="e">
        <f>#REF!</f>
        <v>#REF!</v>
      </c>
    </row>
    <row r="163" spans="35:47">
      <c r="AI163" t="s">
        <v>135</v>
      </c>
      <c r="AJ163" t="s">
        <v>633</v>
      </c>
      <c r="AK163" t="s">
        <v>631</v>
      </c>
      <c r="AL163" t="s">
        <v>118</v>
      </c>
      <c r="AM163">
        <v>1046.07</v>
      </c>
      <c r="AN163">
        <f>SUMIFS($AM:$AM,$AI:$AI,$AI163,$AJ:$AJ,$AJ163,$AK:$AK,$AK163)</f>
        <v>1046.07</v>
      </c>
      <c r="AO163">
        <v>5.4347823606804013E-4</v>
      </c>
      <c r="AP163">
        <v>0</v>
      </c>
      <c r="AQ163" s="10" t="e">
        <f>#REF!</f>
        <v>#REF!</v>
      </c>
      <c r="AR163" s="10" t="e">
        <f>#REF!</f>
        <v>#REF!</v>
      </c>
    </row>
    <row r="164" spans="35:47">
      <c r="AI164" t="s">
        <v>137</v>
      </c>
      <c r="AJ164" t="s">
        <v>628</v>
      </c>
      <c r="AK164" t="s">
        <v>629</v>
      </c>
      <c r="AL164" t="s">
        <v>118</v>
      </c>
      <c r="AM164">
        <v>3161.84</v>
      </c>
      <c r="AN164">
        <f>SUMIFS($AM:$AM,$AI:$AI,$AI164,$AJ:$AJ,$AJ164,$AK:$AK,$AK164)</f>
        <v>3161.84</v>
      </c>
      <c r="AO164">
        <v>5.4347823606804013E-4</v>
      </c>
      <c r="AP164">
        <v>0</v>
      </c>
      <c r="AQ164" s="10" t="e">
        <f>#REF!</f>
        <v>#REF!</v>
      </c>
      <c r="AR164" s="10" t="e">
        <f>#REF!</f>
        <v>#REF!</v>
      </c>
    </row>
    <row r="165" spans="35:47">
      <c r="AI165" t="s">
        <v>137</v>
      </c>
      <c r="AJ165" t="s">
        <v>628</v>
      </c>
      <c r="AK165" t="s">
        <v>630</v>
      </c>
      <c r="AL165" t="s">
        <v>118</v>
      </c>
      <c r="AM165">
        <v>3161.84</v>
      </c>
      <c r="AN165">
        <f>SUMIFS($AM:$AM,$AI:$AI,$AI165,$AJ:$AJ,$AJ165,$AK:$AK,$AK165)</f>
        <v>3161.84</v>
      </c>
      <c r="AO165">
        <v>5.4347823606804013E-4</v>
      </c>
      <c r="AP165">
        <v>0</v>
      </c>
      <c r="AQ165" s="10" t="e">
        <f>#REF!</f>
        <v>#REF!</v>
      </c>
      <c r="AR165" s="10" t="e">
        <f>#REF!</f>
        <v>#REF!</v>
      </c>
    </row>
    <row r="166" spans="35:47">
      <c r="AI166" t="s">
        <v>137</v>
      </c>
      <c r="AJ166" t="s">
        <v>628</v>
      </c>
      <c r="AK166" t="s">
        <v>631</v>
      </c>
      <c r="AL166" t="s">
        <v>118</v>
      </c>
      <c r="AM166">
        <v>3161.84</v>
      </c>
      <c r="AN166">
        <f>SUMIFS($AM:$AM,$AI:$AI,$AI166,$AJ:$AJ,$AJ166,$AK:$AK,$AK166)</f>
        <v>3161.84</v>
      </c>
      <c r="AO166">
        <v>5.4347823606804013E-4</v>
      </c>
      <c r="AP166">
        <v>0</v>
      </c>
      <c r="AQ166" s="10" t="e">
        <f>#REF!</f>
        <v>#REF!</v>
      </c>
      <c r="AR166" s="10" t="e">
        <f>#REF!</f>
        <v>#REF!</v>
      </c>
    </row>
    <row r="167" spans="35:47">
      <c r="AI167" t="s">
        <v>137</v>
      </c>
      <c r="AJ167" t="s">
        <v>632</v>
      </c>
      <c r="AK167" t="s">
        <v>629</v>
      </c>
      <c r="AL167" t="s">
        <v>118</v>
      </c>
      <c r="AM167">
        <v>3161.84</v>
      </c>
      <c r="AN167">
        <f>SUMIFS($AM:$AM,$AI:$AI,$AI167,$AJ:$AJ,$AJ167,$AK:$AK,$AK167)</f>
        <v>3161.84</v>
      </c>
      <c r="AO167">
        <v>5.4347823606804013E-4</v>
      </c>
      <c r="AP167">
        <v>0</v>
      </c>
      <c r="AQ167" s="10" t="e">
        <f>#REF!</f>
        <v>#REF!</v>
      </c>
      <c r="AR167" s="10" t="e">
        <f>#REF!</f>
        <v>#REF!</v>
      </c>
    </row>
    <row r="168" spans="35:47">
      <c r="AI168" t="s">
        <v>137</v>
      </c>
      <c r="AJ168" t="s">
        <v>632</v>
      </c>
      <c r="AK168" t="s">
        <v>630</v>
      </c>
      <c r="AL168" t="s">
        <v>118</v>
      </c>
      <c r="AM168">
        <v>3161.84</v>
      </c>
      <c r="AN168">
        <f>SUMIFS($AM:$AM,$AI:$AI,$AI168,$AJ:$AJ,$AJ168,$AK:$AK,$AK168)</f>
        <v>3161.84</v>
      </c>
      <c r="AO168">
        <v>5.4347823606804013E-4</v>
      </c>
      <c r="AP168">
        <v>0</v>
      </c>
      <c r="AQ168" s="10" t="e">
        <f>#REF!</f>
        <v>#REF!</v>
      </c>
      <c r="AR168" s="10" t="e">
        <f>#REF!</f>
        <v>#REF!</v>
      </c>
    </row>
    <row r="169" spans="35:47">
      <c r="AI169" t="s">
        <v>137</v>
      </c>
      <c r="AJ169" t="s">
        <v>632</v>
      </c>
      <c r="AK169" t="s">
        <v>631</v>
      </c>
      <c r="AL169" t="s">
        <v>118</v>
      </c>
      <c r="AM169">
        <v>3161.84</v>
      </c>
      <c r="AN169">
        <f>SUMIFS($AM:$AM,$AI:$AI,$AI169,$AJ:$AJ,$AJ169,$AK:$AK,$AK169)</f>
        <v>3161.84</v>
      </c>
      <c r="AO169">
        <v>5.4347823606804013E-4</v>
      </c>
      <c r="AP169">
        <v>0</v>
      </c>
      <c r="AQ169" s="10" t="e">
        <f>#REF!</f>
        <v>#REF!</v>
      </c>
      <c r="AR169" s="10" t="e">
        <f>#REF!</f>
        <v>#REF!</v>
      </c>
    </row>
    <row r="170" spans="35:47">
      <c r="AI170" t="s">
        <v>137</v>
      </c>
      <c r="AJ170" t="s">
        <v>633</v>
      </c>
      <c r="AK170" t="s">
        <v>629</v>
      </c>
      <c r="AL170" t="s">
        <v>118</v>
      </c>
      <c r="AM170">
        <v>3161.84</v>
      </c>
      <c r="AN170">
        <f>SUMIFS($AM:$AM,$AI:$AI,$AI170,$AJ:$AJ,$AJ170,$AK:$AK,$AK170)</f>
        <v>3161.84</v>
      </c>
      <c r="AO170">
        <v>5.4347823606804013E-4</v>
      </c>
      <c r="AP170">
        <v>0</v>
      </c>
      <c r="AQ170" s="10" t="e">
        <f>#REF!</f>
        <v>#REF!</v>
      </c>
      <c r="AR170" s="10" t="e">
        <f>#REF!</f>
        <v>#REF!</v>
      </c>
    </row>
    <row r="171" spans="35:47">
      <c r="AI171" t="s">
        <v>137</v>
      </c>
      <c r="AJ171" t="s">
        <v>633</v>
      </c>
      <c r="AK171" t="s">
        <v>630</v>
      </c>
      <c r="AL171" t="s">
        <v>118</v>
      </c>
      <c r="AM171">
        <v>3161.84</v>
      </c>
      <c r="AN171">
        <f>SUMIFS($AM:$AM,$AI:$AI,$AI171,$AJ:$AJ,$AJ171,$AK:$AK,$AK171)</f>
        <v>3161.84</v>
      </c>
      <c r="AO171">
        <v>5.4347823606804013E-4</v>
      </c>
      <c r="AP171">
        <v>0</v>
      </c>
      <c r="AQ171" s="10" t="e">
        <f>#REF!</f>
        <v>#REF!</v>
      </c>
      <c r="AR171" s="10" t="e">
        <f>#REF!</f>
        <v>#REF!</v>
      </c>
    </row>
    <row r="172" spans="35:47">
      <c r="AI172" t="s">
        <v>137</v>
      </c>
      <c r="AJ172" t="s">
        <v>633</v>
      </c>
      <c r="AK172" t="s">
        <v>631</v>
      </c>
      <c r="AL172" t="s">
        <v>118</v>
      </c>
      <c r="AM172">
        <v>3161.84</v>
      </c>
      <c r="AN172">
        <f>SUMIFS($AM:$AM,$AI:$AI,$AI172,$AJ:$AJ,$AJ172,$AK:$AK,$AK172)</f>
        <v>3161.84</v>
      </c>
      <c r="AO172">
        <v>5.4347823606804013E-4</v>
      </c>
      <c r="AP172">
        <v>0</v>
      </c>
      <c r="AQ172" s="10" t="e">
        <f>#REF!</f>
        <v>#REF!</v>
      </c>
      <c r="AR172" s="10" t="e">
        <f>#REF!</f>
        <v>#REF!</v>
      </c>
    </row>
    <row r="173" spans="35:47">
      <c r="AI173" t="s">
        <v>649</v>
      </c>
      <c r="AJ173" t="s">
        <v>647</v>
      </c>
      <c r="AK173" t="s">
        <v>629</v>
      </c>
      <c r="AL173" t="s">
        <v>140</v>
      </c>
      <c r="AM173">
        <v>204.71595843537321</v>
      </c>
      <c r="AN173">
        <f>SUMIFS($AM:$AM,$AI:$AI,$AI173,$AJ:$AJ,$AJ173,$AK:$AK,$AK173)</f>
        <v>207.29616489421514</v>
      </c>
      <c r="AO173">
        <v>4.8014827189035714E-4</v>
      </c>
      <c r="AP173">
        <v>0</v>
      </c>
      <c r="AQ173" s="10" t="e">
        <f>#REF!/#REF!</f>
        <v>#REF!</v>
      </c>
      <c r="AR173" s="10">
        <v>8.9048709555079723E-4</v>
      </c>
      <c r="AS173" s="9" t="e">
        <f>#REF!</f>
        <v>#REF!</v>
      </c>
      <c r="AT173">
        <f t="shared" ref="AT173:AT184" si="8">IFERROR(AM173/AN173,0)</f>
        <v>0.98755304296073865</v>
      </c>
      <c r="AU173" t="str">
        <f t="shared" ref="AU173:AU184" si="9">IFERROR(AS173*AT173,"Not Adjusted")</f>
        <v>Not Adjusted</v>
      </c>
    </row>
    <row r="174" spans="35:47">
      <c r="AI174" t="s">
        <v>649</v>
      </c>
      <c r="AJ174" t="s">
        <v>647</v>
      </c>
      <c r="AK174" t="s">
        <v>630</v>
      </c>
      <c r="AL174" t="s">
        <v>140</v>
      </c>
      <c r="AM174">
        <v>99.160794803418796</v>
      </c>
      <c r="AN174">
        <f>SUMIFS($AM:$AM,$AI:$AI,$AI174,$AJ:$AJ,$AJ174,$AK:$AK,$AK174)</f>
        <v>101.39745618683038</v>
      </c>
      <c r="AO174">
        <v>4.8014827189035714E-4</v>
      </c>
      <c r="AP174">
        <v>0</v>
      </c>
      <c r="AQ174" s="10" t="e">
        <f>#REF!/#REF!</f>
        <v>#REF!</v>
      </c>
      <c r="AR174" s="10">
        <v>8.9048709555079723E-4</v>
      </c>
      <c r="AS174" t="e">
        <f>AN174/AN173*AS173</f>
        <v>#REF!</v>
      </c>
      <c r="AT174">
        <f t="shared" si="8"/>
        <v>0.9779416420537177</v>
      </c>
      <c r="AU174" t="str">
        <f t="shared" si="9"/>
        <v>Not Adjusted</v>
      </c>
    </row>
    <row r="175" spans="35:47">
      <c r="AI175" t="s">
        <v>649</v>
      </c>
      <c r="AJ175" t="s">
        <v>647</v>
      </c>
      <c r="AK175" t="s">
        <v>631</v>
      </c>
      <c r="AL175" t="s">
        <v>140</v>
      </c>
      <c r="AM175">
        <v>136.20267848205128</v>
      </c>
      <c r="AN175">
        <f>SUMIFS($AM:$AM,$AI:$AI,$AI175,$AJ:$AJ,$AJ175,$AK:$AK,$AK175)</f>
        <v>139.78061751178524</v>
      </c>
      <c r="AO175">
        <v>4.8014827189035714E-4</v>
      </c>
      <c r="AP175">
        <v>0</v>
      </c>
      <c r="AQ175" s="10" t="e">
        <f>#REF!/#REF!</f>
        <v>#REF!</v>
      </c>
      <c r="AR175" s="10">
        <v>8.9048709555079723E-4</v>
      </c>
      <c r="AS175" t="e">
        <f>AN175/AN173*AS173</f>
        <v>#REF!</v>
      </c>
      <c r="AT175">
        <f t="shared" si="8"/>
        <v>0.97440318197598252</v>
      </c>
      <c r="AU175" t="str">
        <f t="shared" si="9"/>
        <v>Not Adjusted</v>
      </c>
    </row>
    <row r="176" spans="35:47">
      <c r="AI176" t="s">
        <v>649</v>
      </c>
      <c r="AJ176" t="s">
        <v>633</v>
      </c>
      <c r="AK176" t="s">
        <v>629</v>
      </c>
      <c r="AL176" t="s">
        <v>140</v>
      </c>
      <c r="AM176">
        <v>204.71595843537321</v>
      </c>
      <c r="AN176">
        <f>SUMIFS($AM:$AM,$AI:$AI,$AI176,$AJ:$AJ,$AJ176,$AK:$AK,$AK176)</f>
        <v>207.29616489421514</v>
      </c>
      <c r="AO176">
        <v>4.8014827189035714E-4</v>
      </c>
      <c r="AP176">
        <v>0</v>
      </c>
      <c r="AQ176" s="10" t="e">
        <f>#REF!/#REF!</f>
        <v>#REF!</v>
      </c>
      <c r="AR176" s="10">
        <v>8.9048709555079723E-4</v>
      </c>
      <c r="AS176" s="9" t="e">
        <f>AS173</f>
        <v>#REF!</v>
      </c>
      <c r="AT176">
        <f t="shared" si="8"/>
        <v>0.98755304296073865</v>
      </c>
      <c r="AU176" t="str">
        <f t="shared" si="9"/>
        <v>Not Adjusted</v>
      </c>
    </row>
    <row r="177" spans="35:47">
      <c r="AI177" t="s">
        <v>649</v>
      </c>
      <c r="AJ177" t="s">
        <v>633</v>
      </c>
      <c r="AK177" t="s">
        <v>630</v>
      </c>
      <c r="AL177" t="s">
        <v>140</v>
      </c>
      <c r="AM177">
        <v>99.160794803418796</v>
      </c>
      <c r="AN177">
        <f>SUMIFS($AM:$AM,$AI:$AI,$AI177,$AJ:$AJ,$AJ177,$AK:$AK,$AK177)</f>
        <v>101.39745618683038</v>
      </c>
      <c r="AO177">
        <v>4.8014827189035714E-4</v>
      </c>
      <c r="AP177">
        <v>0</v>
      </c>
      <c r="AQ177" s="10" t="e">
        <f>#REF!/#REF!</f>
        <v>#REF!</v>
      </c>
      <c r="AR177" s="10">
        <v>8.9048709555079723E-4</v>
      </c>
      <c r="AS177" t="e">
        <f>AS174</f>
        <v>#REF!</v>
      </c>
      <c r="AT177">
        <f t="shared" si="8"/>
        <v>0.9779416420537177</v>
      </c>
      <c r="AU177" t="str">
        <f t="shared" si="9"/>
        <v>Not Adjusted</v>
      </c>
    </row>
    <row r="178" spans="35:47">
      <c r="AI178" t="s">
        <v>649</v>
      </c>
      <c r="AJ178" t="s">
        <v>633</v>
      </c>
      <c r="AK178" t="s">
        <v>631</v>
      </c>
      <c r="AL178" t="s">
        <v>140</v>
      </c>
      <c r="AM178">
        <v>136.20267848205128</v>
      </c>
      <c r="AN178">
        <f>SUMIFS($AM:$AM,$AI:$AI,$AI178,$AJ:$AJ,$AJ178,$AK:$AK,$AK178)</f>
        <v>139.78061751178524</v>
      </c>
      <c r="AO178">
        <v>4.8014827189035714E-4</v>
      </c>
      <c r="AP178">
        <v>0</v>
      </c>
      <c r="AQ178" s="10" t="e">
        <f>#REF!/#REF!</f>
        <v>#REF!</v>
      </c>
      <c r="AR178" s="10">
        <v>8.9048709555079723E-4</v>
      </c>
      <c r="AS178" t="e">
        <f>AS175</f>
        <v>#REF!</v>
      </c>
      <c r="AT178">
        <f t="shared" si="8"/>
        <v>0.97440318197598252</v>
      </c>
      <c r="AU178" t="str">
        <f t="shared" si="9"/>
        <v>Not Adjusted</v>
      </c>
    </row>
    <row r="179" spans="35:47">
      <c r="AI179" t="s">
        <v>649</v>
      </c>
      <c r="AJ179" t="s">
        <v>647</v>
      </c>
      <c r="AK179" t="s">
        <v>629</v>
      </c>
      <c r="AL179" t="s">
        <v>232</v>
      </c>
      <c r="AM179">
        <v>2.5802064588419409</v>
      </c>
      <c r="AN179">
        <f>SUMIFS($AM:$AM,$AI:$AI,$AI179,$AJ:$AJ,$AJ179,$AK:$AK,$AK179)</f>
        <v>207.29616489421514</v>
      </c>
      <c r="AO179">
        <v>4.8014827189035714E-4</v>
      </c>
      <c r="AP179">
        <v>0</v>
      </c>
      <c r="AQ179" s="10" t="e">
        <f>#REF!/#REF!</f>
        <v>#REF!</v>
      </c>
      <c r="AR179" s="10">
        <v>0</v>
      </c>
      <c r="AS179" s="9" t="e">
        <f>AS173</f>
        <v>#REF!</v>
      </c>
      <c r="AT179">
        <f t="shared" si="8"/>
        <v>1.2446957039261389E-2</v>
      </c>
      <c r="AU179" t="str">
        <f t="shared" si="9"/>
        <v>Not Adjusted</v>
      </c>
    </row>
    <row r="180" spans="35:47">
      <c r="AI180" t="s">
        <v>649</v>
      </c>
      <c r="AJ180" t="s">
        <v>647</v>
      </c>
      <c r="AK180" t="s">
        <v>630</v>
      </c>
      <c r="AL180" t="s">
        <v>232</v>
      </c>
      <c r="AM180">
        <v>2.2366613834115809</v>
      </c>
      <c r="AN180">
        <f>SUMIFS($AM:$AM,$AI:$AI,$AI180,$AJ:$AJ,$AJ180,$AK:$AK,$AK180)</f>
        <v>101.39745618683038</v>
      </c>
      <c r="AO180">
        <v>4.8014827189035714E-4</v>
      </c>
      <c r="AP180">
        <v>0</v>
      </c>
      <c r="AQ180" s="10" t="e">
        <f>#REF!/#REF!</f>
        <v>#REF!</v>
      </c>
      <c r="AR180" s="10">
        <v>0</v>
      </c>
      <c r="AS180" t="e">
        <f>AS174</f>
        <v>#REF!</v>
      </c>
      <c r="AT180">
        <f t="shared" si="8"/>
        <v>2.2058357946282296E-2</v>
      </c>
      <c r="AU180" t="str">
        <f t="shared" si="9"/>
        <v>Not Adjusted</v>
      </c>
    </row>
    <row r="181" spans="35:47">
      <c r="AI181" t="s">
        <v>649</v>
      </c>
      <c r="AJ181" t="s">
        <v>647</v>
      </c>
      <c r="AK181" t="s">
        <v>631</v>
      </c>
      <c r="AL181" t="s">
        <v>232</v>
      </c>
      <c r="AM181">
        <v>3.5779390297339595</v>
      </c>
      <c r="AN181">
        <f>SUMIFS($AM:$AM,$AI:$AI,$AI181,$AJ:$AJ,$AJ181,$AK:$AK,$AK181)</f>
        <v>139.78061751178524</v>
      </c>
      <c r="AO181">
        <v>4.8014827189035714E-4</v>
      </c>
      <c r="AP181">
        <v>0</v>
      </c>
      <c r="AQ181" s="10" t="e">
        <f>#REF!/#REF!</f>
        <v>#REF!</v>
      </c>
      <c r="AR181" s="10">
        <v>0</v>
      </c>
      <c r="AS181" t="e">
        <f>AS175</f>
        <v>#REF!</v>
      </c>
      <c r="AT181">
        <f t="shared" si="8"/>
        <v>2.5596818024017493E-2</v>
      </c>
      <c r="AU181" t="str">
        <f t="shared" si="9"/>
        <v>Not Adjusted</v>
      </c>
    </row>
    <row r="182" spans="35:47">
      <c r="AI182" t="s">
        <v>649</v>
      </c>
      <c r="AJ182" t="s">
        <v>633</v>
      </c>
      <c r="AK182" t="s">
        <v>629</v>
      </c>
      <c r="AL182" t="s">
        <v>232</v>
      </c>
      <c r="AM182">
        <v>2.5802064588419409</v>
      </c>
      <c r="AN182">
        <f>SUMIFS($AM:$AM,$AI:$AI,$AI182,$AJ:$AJ,$AJ182,$AK:$AK,$AK182)</f>
        <v>207.29616489421514</v>
      </c>
      <c r="AO182">
        <v>4.8014827189035714E-4</v>
      </c>
      <c r="AP182">
        <v>0</v>
      </c>
      <c r="AQ182" s="10" t="e">
        <f>#REF!/#REF!</f>
        <v>#REF!</v>
      </c>
      <c r="AR182" s="10">
        <v>0</v>
      </c>
      <c r="AS182" s="9" t="e">
        <f>AS173</f>
        <v>#REF!</v>
      </c>
      <c r="AT182">
        <f t="shared" si="8"/>
        <v>1.2446957039261389E-2</v>
      </c>
      <c r="AU182" t="str">
        <f t="shared" si="9"/>
        <v>Not Adjusted</v>
      </c>
    </row>
    <row r="183" spans="35:47">
      <c r="AI183" t="s">
        <v>649</v>
      </c>
      <c r="AJ183" t="s">
        <v>633</v>
      </c>
      <c r="AK183" t="s">
        <v>630</v>
      </c>
      <c r="AL183" t="s">
        <v>232</v>
      </c>
      <c r="AM183">
        <v>2.2366613834115809</v>
      </c>
      <c r="AN183">
        <f>SUMIFS($AM:$AM,$AI:$AI,$AI183,$AJ:$AJ,$AJ183,$AK:$AK,$AK183)</f>
        <v>101.39745618683038</v>
      </c>
      <c r="AO183">
        <v>4.8014827189035714E-4</v>
      </c>
      <c r="AP183">
        <v>0</v>
      </c>
      <c r="AQ183" s="10" t="e">
        <f>#REF!/#REF!</f>
        <v>#REF!</v>
      </c>
      <c r="AR183" s="10">
        <v>0</v>
      </c>
      <c r="AS183" t="e">
        <f>AS174</f>
        <v>#REF!</v>
      </c>
      <c r="AT183">
        <f t="shared" si="8"/>
        <v>2.2058357946282296E-2</v>
      </c>
      <c r="AU183" t="str">
        <f t="shared" si="9"/>
        <v>Not Adjusted</v>
      </c>
    </row>
    <row r="184" spans="35:47">
      <c r="AI184" t="s">
        <v>649</v>
      </c>
      <c r="AJ184" t="s">
        <v>633</v>
      </c>
      <c r="AK184" t="s">
        <v>631</v>
      </c>
      <c r="AL184" t="s">
        <v>232</v>
      </c>
      <c r="AM184">
        <v>3.5779390297339595</v>
      </c>
      <c r="AN184">
        <f>SUMIFS($AM:$AM,$AI:$AI,$AI184,$AJ:$AJ,$AJ184,$AK:$AK,$AK184)</f>
        <v>139.78061751178524</v>
      </c>
      <c r="AO184">
        <v>4.8014827189035714E-4</v>
      </c>
      <c r="AP184">
        <v>0</v>
      </c>
      <c r="AQ184" s="10" t="e">
        <f>#REF!/#REF!</f>
        <v>#REF!</v>
      </c>
      <c r="AR184" s="10">
        <v>0</v>
      </c>
      <c r="AS184" t="e">
        <f>AS175</f>
        <v>#REF!</v>
      </c>
      <c r="AT184">
        <f t="shared" si="8"/>
        <v>2.5596818024017493E-2</v>
      </c>
      <c r="AU184" t="str">
        <f t="shared" si="9"/>
        <v>Not Adjusted</v>
      </c>
    </row>
    <row r="185" spans="35:47">
      <c r="AI185" t="s">
        <v>203</v>
      </c>
      <c r="AJ185" t="s">
        <v>647</v>
      </c>
      <c r="AK185" t="s">
        <v>629</v>
      </c>
      <c r="AL185" t="s">
        <v>140</v>
      </c>
      <c r="AM185">
        <v>191.51616162137606</v>
      </c>
      <c r="AN185">
        <f>SUMIFS($AM:$AM,$AI:$AI,$AI185,$AJ:$AJ,$AJ185,$AK:$AK,$AK185)</f>
        <v>193.93</v>
      </c>
      <c r="AO185">
        <v>4.8014827189035714E-4</v>
      </c>
      <c r="AP185">
        <v>0</v>
      </c>
      <c r="AQ185" s="10" t="e">
        <f>AQ184</f>
        <v>#REF!</v>
      </c>
      <c r="AR185" s="10">
        <v>8.9048709555079723E-4</v>
      </c>
    </row>
    <row r="186" spans="35:47">
      <c r="AI186" t="s">
        <v>203</v>
      </c>
      <c r="AJ186" t="s">
        <v>647</v>
      </c>
      <c r="AK186" t="s">
        <v>630</v>
      </c>
      <c r="AL186" t="s">
        <v>140</v>
      </c>
      <c r="AM186">
        <v>92.767046346662312</v>
      </c>
      <c r="AN186">
        <f>SUMIFS($AM:$AM,$AI:$AI,$AI186,$AJ:$AJ,$AJ186,$AK:$AK,$AK186)</f>
        <v>94.859490952699076</v>
      </c>
      <c r="AO186">
        <v>4.8014827189035714E-4</v>
      </c>
      <c r="AP186">
        <v>0</v>
      </c>
      <c r="AQ186" s="10" t="e">
        <f t="shared" ref="AQ186:AQ196" si="10">AQ185</f>
        <v>#REF!</v>
      </c>
      <c r="AR186" s="10">
        <v>8.9048709555079723E-4</v>
      </c>
    </row>
    <row r="187" spans="35:47">
      <c r="AI187" t="s">
        <v>203</v>
      </c>
      <c r="AJ187" t="s">
        <v>647</v>
      </c>
      <c r="AK187" t="s">
        <v>631</v>
      </c>
      <c r="AL187" t="s">
        <v>140</v>
      </c>
      <c r="AM187">
        <v>127.42052151087006</v>
      </c>
      <c r="AN187">
        <f>SUMIFS($AM:$AM,$AI:$AI,$AI187,$AJ:$AJ,$AJ187,$AK:$AK,$AK187)</f>
        <v>130.76776006875846</v>
      </c>
      <c r="AO187">
        <v>4.8014827189035714E-4</v>
      </c>
      <c r="AP187">
        <v>0</v>
      </c>
      <c r="AQ187" s="10" t="e">
        <f t="shared" si="10"/>
        <v>#REF!</v>
      </c>
      <c r="AR187" s="10">
        <v>8.9048709555079723E-4</v>
      </c>
    </row>
    <row r="188" spans="35:47">
      <c r="AI188" t="s">
        <v>203</v>
      </c>
      <c r="AJ188" t="s">
        <v>633</v>
      </c>
      <c r="AK188" t="s">
        <v>629</v>
      </c>
      <c r="AL188" t="s">
        <v>140</v>
      </c>
      <c r="AM188">
        <v>191.51616162137606</v>
      </c>
      <c r="AN188">
        <f>SUMIFS($AM:$AM,$AI:$AI,$AI188,$AJ:$AJ,$AJ188,$AK:$AK,$AK188)</f>
        <v>193.93</v>
      </c>
      <c r="AO188">
        <v>4.8014827189035714E-4</v>
      </c>
      <c r="AP188">
        <v>0</v>
      </c>
      <c r="AQ188" s="10" t="e">
        <f t="shared" si="10"/>
        <v>#REF!</v>
      </c>
      <c r="AR188" s="10">
        <v>8.9048709555079723E-4</v>
      </c>
    </row>
    <row r="189" spans="35:47">
      <c r="AI189" t="s">
        <v>203</v>
      </c>
      <c r="AJ189" t="s">
        <v>633</v>
      </c>
      <c r="AK189" t="s">
        <v>630</v>
      </c>
      <c r="AL189" t="s">
        <v>140</v>
      </c>
      <c r="AM189">
        <v>92.767046346662312</v>
      </c>
      <c r="AN189">
        <f>SUMIFS($AM:$AM,$AI:$AI,$AI189,$AJ:$AJ,$AJ189,$AK:$AK,$AK189)</f>
        <v>94.859490952699076</v>
      </c>
      <c r="AO189">
        <v>4.8014827189035714E-4</v>
      </c>
      <c r="AP189">
        <v>0</v>
      </c>
      <c r="AQ189" s="10" t="e">
        <f t="shared" si="10"/>
        <v>#REF!</v>
      </c>
      <c r="AR189" s="10">
        <v>8.9048709555079723E-4</v>
      </c>
    </row>
    <row r="190" spans="35:47">
      <c r="AI190" t="s">
        <v>203</v>
      </c>
      <c r="AJ190" t="s">
        <v>633</v>
      </c>
      <c r="AK190" t="s">
        <v>631</v>
      </c>
      <c r="AL190" t="s">
        <v>140</v>
      </c>
      <c r="AM190">
        <v>127.42052151087006</v>
      </c>
      <c r="AN190">
        <f>SUMIFS($AM:$AM,$AI:$AI,$AI190,$AJ:$AJ,$AJ190,$AK:$AK,$AK190)</f>
        <v>130.76776006875846</v>
      </c>
      <c r="AO190">
        <v>4.8014827189035714E-4</v>
      </c>
      <c r="AP190">
        <v>0</v>
      </c>
      <c r="AQ190" s="10" t="e">
        <f t="shared" si="10"/>
        <v>#REF!</v>
      </c>
      <c r="AR190" s="10">
        <v>8.9048709555079723E-4</v>
      </c>
    </row>
    <row r="191" spans="35:47">
      <c r="AI191" t="s">
        <v>203</v>
      </c>
      <c r="AJ191" t="s">
        <v>647</v>
      </c>
      <c r="AK191" t="s">
        <v>629</v>
      </c>
      <c r="AL191" t="s">
        <v>232</v>
      </c>
      <c r="AM191">
        <v>2.4138383786239612</v>
      </c>
      <c r="AN191">
        <f>SUMIFS($AM:$AM,$AI:$AI,$AI191,$AJ:$AJ,$AJ191,$AK:$AK,$AK191)</f>
        <v>193.93</v>
      </c>
      <c r="AO191">
        <v>4.8014827189035714E-4</v>
      </c>
      <c r="AP191">
        <v>0</v>
      </c>
      <c r="AQ191" s="10" t="e">
        <f t="shared" si="10"/>
        <v>#REF!</v>
      </c>
      <c r="AR191" s="10">
        <v>0</v>
      </c>
    </row>
    <row r="192" spans="35:47">
      <c r="AI192" t="s">
        <v>203</v>
      </c>
      <c r="AJ192" t="s">
        <v>647</v>
      </c>
      <c r="AK192" t="s">
        <v>630</v>
      </c>
      <c r="AL192" t="s">
        <v>232</v>
      </c>
      <c r="AM192">
        <v>2.0924446060367634</v>
      </c>
      <c r="AN192">
        <f>SUMIFS($AM:$AM,$AI:$AI,$AI192,$AJ:$AJ,$AJ192,$AK:$AK,$AK192)</f>
        <v>94.859490952699076</v>
      </c>
      <c r="AO192">
        <v>4.8014827189035714E-4</v>
      </c>
      <c r="AP192">
        <v>0</v>
      </c>
      <c r="AQ192" s="10" t="e">
        <f t="shared" si="10"/>
        <v>#REF!</v>
      </c>
      <c r="AR192" s="10">
        <v>0</v>
      </c>
    </row>
    <row r="193" spans="35:44">
      <c r="AI193" t="s">
        <v>203</v>
      </c>
      <c r="AJ193" t="s">
        <v>647</v>
      </c>
      <c r="AK193" t="s">
        <v>631</v>
      </c>
      <c r="AL193" t="s">
        <v>232</v>
      </c>
      <c r="AM193">
        <v>3.3472385578883914</v>
      </c>
      <c r="AN193">
        <f>SUMIFS($AM:$AM,$AI:$AI,$AI193,$AJ:$AJ,$AJ193,$AK:$AK,$AK193)</f>
        <v>130.76776006875846</v>
      </c>
      <c r="AO193">
        <v>4.8014827189035714E-4</v>
      </c>
      <c r="AP193">
        <v>0</v>
      </c>
      <c r="AQ193" s="10" t="e">
        <f t="shared" si="10"/>
        <v>#REF!</v>
      </c>
      <c r="AR193" s="10">
        <v>0</v>
      </c>
    </row>
    <row r="194" spans="35:44">
      <c r="AI194" t="s">
        <v>203</v>
      </c>
      <c r="AJ194" t="s">
        <v>633</v>
      </c>
      <c r="AK194" t="s">
        <v>629</v>
      </c>
      <c r="AL194" t="s">
        <v>232</v>
      </c>
      <c r="AM194">
        <v>2.4138383786239612</v>
      </c>
      <c r="AN194">
        <f>SUMIFS($AM:$AM,$AI:$AI,$AI194,$AJ:$AJ,$AJ194,$AK:$AK,$AK194)</f>
        <v>193.93</v>
      </c>
      <c r="AO194">
        <v>4.8014827189035714E-4</v>
      </c>
      <c r="AP194">
        <v>0</v>
      </c>
      <c r="AQ194" s="10" t="e">
        <f t="shared" si="10"/>
        <v>#REF!</v>
      </c>
      <c r="AR194" s="10">
        <v>0</v>
      </c>
    </row>
    <row r="195" spans="35:44">
      <c r="AI195" t="s">
        <v>203</v>
      </c>
      <c r="AJ195" t="s">
        <v>633</v>
      </c>
      <c r="AK195" t="s">
        <v>630</v>
      </c>
      <c r="AL195" t="s">
        <v>232</v>
      </c>
      <c r="AM195">
        <v>2.0924446060367634</v>
      </c>
      <c r="AN195">
        <f>SUMIFS($AM:$AM,$AI:$AI,$AI195,$AJ:$AJ,$AJ195,$AK:$AK,$AK195)</f>
        <v>94.859490952699076</v>
      </c>
      <c r="AO195">
        <v>4.8014827189035714E-4</v>
      </c>
      <c r="AP195">
        <v>0</v>
      </c>
      <c r="AQ195" s="10" t="e">
        <f t="shared" si="10"/>
        <v>#REF!</v>
      </c>
      <c r="AR195" s="10">
        <v>0</v>
      </c>
    </row>
    <row r="196" spans="35:44">
      <c r="AI196" t="s">
        <v>203</v>
      </c>
      <c r="AJ196" t="s">
        <v>633</v>
      </c>
      <c r="AK196" t="s">
        <v>631</v>
      </c>
      <c r="AL196" t="s">
        <v>232</v>
      </c>
      <c r="AM196">
        <v>3.3472385578883914</v>
      </c>
      <c r="AN196">
        <f>SUMIFS($AM:$AM,$AI:$AI,$AI196,$AJ:$AJ,$AJ196,$AK:$AK,$AK196)</f>
        <v>130.76776006875846</v>
      </c>
      <c r="AO196">
        <v>4.8014827189035714E-4</v>
      </c>
      <c r="AP196">
        <v>0</v>
      </c>
      <c r="AQ196" s="10" t="e">
        <f t="shared" si="10"/>
        <v>#REF!</v>
      </c>
      <c r="AR196" s="10">
        <v>0</v>
      </c>
    </row>
    <row r="197" spans="35:44">
      <c r="AI197" t="s">
        <v>224</v>
      </c>
      <c r="AJ197" t="s">
        <v>628</v>
      </c>
      <c r="AK197" t="s">
        <v>629</v>
      </c>
      <c r="AL197" t="s">
        <v>140</v>
      </c>
      <c r="AM197">
        <v>1135.2973952147083</v>
      </c>
      <c r="AN197">
        <f>SUMIFS($AM:$AM,$AI:$AI,$AI197,$AJ:$AJ,$AJ197,$AK:$AK,$AK197)</f>
        <v>2004.9101612581708</v>
      </c>
      <c r="AO197">
        <v>5.4736752645112574E-5</v>
      </c>
      <c r="AP197">
        <v>1.1174443352501839E-4</v>
      </c>
      <c r="AQ197" s="10" t="e">
        <f>#REF!</f>
        <v>#REF!</v>
      </c>
      <c r="AR197" s="10" t="e">
        <f>#REF!</f>
        <v>#REF!</v>
      </c>
    </row>
    <row r="198" spans="35:44">
      <c r="AI198" t="s">
        <v>224</v>
      </c>
      <c r="AJ198" t="s">
        <v>628</v>
      </c>
      <c r="AK198" t="s">
        <v>630</v>
      </c>
      <c r="AL198" t="s">
        <v>140</v>
      </c>
      <c r="AM198">
        <v>563.77905998661095</v>
      </c>
      <c r="AN198">
        <f>SUMIFS($AM:$AM,$AI:$AI,$AI198,$AJ:$AJ,$AJ198,$AK:$AK,$AK198)</f>
        <v>1336.606774172114</v>
      </c>
      <c r="AO198">
        <v>5.4736752645112574E-5</v>
      </c>
      <c r="AP198">
        <v>1.1174443352501839E-4</v>
      </c>
      <c r="AQ198" s="10" t="e">
        <f>#REF!</f>
        <v>#REF!</v>
      </c>
      <c r="AR198" s="10" t="e">
        <f>#REF!</f>
        <v>#REF!</v>
      </c>
    </row>
    <row r="199" spans="35:44">
      <c r="AI199" t="s">
        <v>224</v>
      </c>
      <c r="AJ199" t="s">
        <v>628</v>
      </c>
      <c r="AK199" t="s">
        <v>631</v>
      </c>
      <c r="AL199" t="s">
        <v>140</v>
      </c>
      <c r="AM199">
        <v>772.16762428806112</v>
      </c>
      <c r="AN199">
        <f>SUMIFS($AM:$AM,$AI:$AI,$AI199,$AJ:$AJ,$AJ199,$AK:$AK,$AK199)</f>
        <v>2004.9101612581708</v>
      </c>
      <c r="AO199">
        <v>5.4736752645112574E-5</v>
      </c>
      <c r="AP199">
        <v>1.1174443352501839E-4</v>
      </c>
      <c r="AQ199" s="10" t="e">
        <f>#REF!</f>
        <v>#REF!</v>
      </c>
      <c r="AR199" s="10" t="e">
        <f>#REF!</f>
        <v>#REF!</v>
      </c>
    </row>
    <row r="200" spans="35:44">
      <c r="AI200" t="s">
        <v>224</v>
      </c>
      <c r="AJ200" t="s">
        <v>632</v>
      </c>
      <c r="AK200" t="s">
        <v>629</v>
      </c>
      <c r="AL200" t="s">
        <v>140</v>
      </c>
      <c r="AM200">
        <v>1135.2973952147083</v>
      </c>
      <c r="AN200">
        <f>SUMIFS($AM:$AM,$AI:$AI,$AI200,$AJ:$AJ,$AJ200,$AK:$AK,$AK200)</f>
        <v>2004.9101612581708</v>
      </c>
      <c r="AO200">
        <v>5.4736752645112574E-5</v>
      </c>
      <c r="AP200">
        <v>1.1174443352501839E-4</v>
      </c>
      <c r="AQ200" s="10" t="e">
        <f>#REF!</f>
        <v>#REF!</v>
      </c>
      <c r="AR200" s="10" t="e">
        <f>#REF!</f>
        <v>#REF!</v>
      </c>
    </row>
    <row r="201" spans="35:44">
      <c r="AI201" t="s">
        <v>224</v>
      </c>
      <c r="AJ201" t="s">
        <v>632</v>
      </c>
      <c r="AK201" t="s">
        <v>630</v>
      </c>
      <c r="AL201" t="s">
        <v>140</v>
      </c>
      <c r="AM201">
        <v>563.77905998661095</v>
      </c>
      <c r="AN201">
        <f>SUMIFS($AM:$AM,$AI:$AI,$AI201,$AJ:$AJ,$AJ201,$AK:$AK,$AK201)</f>
        <v>1336.606774172114</v>
      </c>
      <c r="AO201">
        <v>5.4736752645112574E-5</v>
      </c>
      <c r="AP201">
        <v>1.1174443352501839E-4</v>
      </c>
      <c r="AQ201" s="10" t="e">
        <f>#REF!</f>
        <v>#REF!</v>
      </c>
      <c r="AR201" s="10" t="e">
        <f>#REF!</f>
        <v>#REF!</v>
      </c>
    </row>
    <row r="202" spans="35:44">
      <c r="AI202" t="s">
        <v>224</v>
      </c>
      <c r="AJ202" t="s">
        <v>632</v>
      </c>
      <c r="AK202" t="s">
        <v>631</v>
      </c>
      <c r="AL202" t="s">
        <v>140</v>
      </c>
      <c r="AM202">
        <v>772.16762428806112</v>
      </c>
      <c r="AN202">
        <f>SUMIFS($AM:$AM,$AI:$AI,$AI202,$AJ:$AJ,$AJ202,$AK:$AK,$AK202)</f>
        <v>2004.9101612581708</v>
      </c>
      <c r="AO202">
        <v>5.4736752645112574E-5</v>
      </c>
      <c r="AP202">
        <v>1.1174443352501839E-4</v>
      </c>
      <c r="AQ202" s="10" t="e">
        <f>#REF!</f>
        <v>#REF!</v>
      </c>
      <c r="AR202" s="10" t="e">
        <f>#REF!</f>
        <v>#REF!</v>
      </c>
    </row>
    <row r="203" spans="35:44">
      <c r="AI203" t="s">
        <v>224</v>
      </c>
      <c r="AJ203" t="s">
        <v>633</v>
      </c>
      <c r="AK203" t="s">
        <v>629</v>
      </c>
      <c r="AL203" t="s">
        <v>140</v>
      </c>
      <c r="AM203">
        <v>1135.2973952147083</v>
      </c>
      <c r="AN203">
        <f>SUMIFS($AM:$AM,$AI:$AI,$AI203,$AJ:$AJ,$AJ203,$AK:$AK,$AK203)</f>
        <v>2004.9101612581708</v>
      </c>
      <c r="AO203">
        <v>5.4736752645112574E-5</v>
      </c>
      <c r="AP203">
        <v>1.1174443352501839E-4</v>
      </c>
      <c r="AQ203" s="10" t="e">
        <f>#REF!</f>
        <v>#REF!</v>
      </c>
      <c r="AR203" s="10" t="e">
        <f>#REF!</f>
        <v>#REF!</v>
      </c>
    </row>
    <row r="204" spans="35:44">
      <c r="AI204" t="s">
        <v>224</v>
      </c>
      <c r="AJ204" t="s">
        <v>633</v>
      </c>
      <c r="AK204" t="s">
        <v>630</v>
      </c>
      <c r="AL204" t="s">
        <v>140</v>
      </c>
      <c r="AM204">
        <v>563.77905998661095</v>
      </c>
      <c r="AN204">
        <f>SUMIFS($AM:$AM,$AI:$AI,$AI204,$AJ:$AJ,$AJ204,$AK:$AK,$AK204)</f>
        <v>1336.606774172114</v>
      </c>
      <c r="AO204">
        <v>5.4736752645112574E-5</v>
      </c>
      <c r="AP204">
        <v>1.1174443352501839E-4</v>
      </c>
      <c r="AQ204" s="10" t="e">
        <f>#REF!</f>
        <v>#REF!</v>
      </c>
      <c r="AR204" s="10" t="e">
        <f>#REF!</f>
        <v>#REF!</v>
      </c>
    </row>
    <row r="205" spans="35:44">
      <c r="AI205" t="s">
        <v>224</v>
      </c>
      <c r="AJ205" t="s">
        <v>633</v>
      </c>
      <c r="AK205" t="s">
        <v>631</v>
      </c>
      <c r="AL205" t="s">
        <v>140</v>
      </c>
      <c r="AM205">
        <v>772.16762428806112</v>
      </c>
      <c r="AN205">
        <f>SUMIFS($AM:$AM,$AI:$AI,$AI205,$AJ:$AJ,$AJ205,$AK:$AK,$AK205)</f>
        <v>2004.9101612581708</v>
      </c>
      <c r="AO205">
        <v>5.4736752645112574E-5</v>
      </c>
      <c r="AP205">
        <v>1.1174443352501839E-4</v>
      </c>
      <c r="AQ205" s="10" t="e">
        <f>#REF!</f>
        <v>#REF!</v>
      </c>
      <c r="AR205" s="10" t="e">
        <f>#REF!</f>
        <v>#REF!</v>
      </c>
    </row>
    <row r="206" spans="35:44">
      <c r="AI206" t="s">
        <v>224</v>
      </c>
      <c r="AJ206" t="s">
        <v>628</v>
      </c>
      <c r="AK206" t="s">
        <v>629</v>
      </c>
      <c r="AL206" t="s">
        <v>232</v>
      </c>
      <c r="AM206">
        <v>869.61276604346244</v>
      </c>
      <c r="AN206">
        <f>SUMIFS($AM:$AM,$AI:$AI,$AI206,$AJ:$AJ,$AJ206,$AK:$AK,$AK206)</f>
        <v>2004.9101612581708</v>
      </c>
      <c r="AO206">
        <v>5.4736752645112574E-5</v>
      </c>
      <c r="AP206">
        <v>1.1174443352501839E-4</v>
      </c>
      <c r="AQ206" s="10" t="e">
        <f>#REF!</f>
        <v>#REF!</v>
      </c>
      <c r="AR206" s="10" t="e">
        <f>#REF!</f>
        <v>#REF!</v>
      </c>
    </row>
    <row r="207" spans="35:44">
      <c r="AI207" t="s">
        <v>224</v>
      </c>
      <c r="AJ207" t="s">
        <v>628</v>
      </c>
      <c r="AK207" t="s">
        <v>630</v>
      </c>
      <c r="AL207" t="s">
        <v>232</v>
      </c>
      <c r="AM207">
        <v>772.82771418550294</v>
      </c>
      <c r="AN207">
        <f>SUMIFS($AM:$AM,$AI:$AI,$AI207,$AJ:$AJ,$AJ207,$AK:$AK,$AK207)</f>
        <v>1336.606774172114</v>
      </c>
      <c r="AO207">
        <v>5.4736752645112574E-5</v>
      </c>
      <c r="AP207">
        <v>1.1174443352501839E-4</v>
      </c>
      <c r="AQ207" s="10" t="e">
        <f>#REF!</f>
        <v>#REF!</v>
      </c>
      <c r="AR207" s="10" t="e">
        <f>#REF!</f>
        <v>#REF!</v>
      </c>
    </row>
    <row r="208" spans="35:44">
      <c r="AI208" t="s">
        <v>224</v>
      </c>
      <c r="AJ208" t="s">
        <v>628</v>
      </c>
      <c r="AK208" t="s">
        <v>631</v>
      </c>
      <c r="AL208" t="s">
        <v>232</v>
      </c>
      <c r="AM208">
        <v>1232.7425369701095</v>
      </c>
      <c r="AN208">
        <f>SUMIFS($AM:$AM,$AI:$AI,$AI208,$AJ:$AJ,$AJ208,$AK:$AK,$AK208)</f>
        <v>2004.9101612581708</v>
      </c>
      <c r="AO208">
        <v>5.4736752645112574E-5</v>
      </c>
      <c r="AP208">
        <v>1.1174443352501839E-4</v>
      </c>
      <c r="AQ208" s="10" t="e">
        <f>#REF!</f>
        <v>#REF!</v>
      </c>
      <c r="AR208" s="10" t="e">
        <f>#REF!</f>
        <v>#REF!</v>
      </c>
    </row>
    <row r="209" spans="35:44">
      <c r="AI209" t="s">
        <v>224</v>
      </c>
      <c r="AJ209" t="s">
        <v>632</v>
      </c>
      <c r="AK209" t="s">
        <v>629</v>
      </c>
      <c r="AL209" t="s">
        <v>232</v>
      </c>
      <c r="AM209">
        <v>869.61276604346244</v>
      </c>
      <c r="AN209">
        <f>SUMIFS($AM:$AM,$AI:$AI,$AI209,$AJ:$AJ,$AJ209,$AK:$AK,$AK209)</f>
        <v>2004.9101612581708</v>
      </c>
      <c r="AO209">
        <v>5.4736752645112574E-5</v>
      </c>
      <c r="AP209">
        <v>1.1174443352501839E-4</v>
      </c>
      <c r="AQ209" s="10" t="e">
        <f>#REF!</f>
        <v>#REF!</v>
      </c>
      <c r="AR209" s="10" t="e">
        <f>#REF!</f>
        <v>#REF!</v>
      </c>
    </row>
    <row r="210" spans="35:44">
      <c r="AI210" t="s">
        <v>224</v>
      </c>
      <c r="AJ210" t="s">
        <v>632</v>
      </c>
      <c r="AK210" t="s">
        <v>630</v>
      </c>
      <c r="AL210" t="s">
        <v>232</v>
      </c>
      <c r="AM210">
        <v>772.82771418550294</v>
      </c>
      <c r="AN210">
        <f>SUMIFS($AM:$AM,$AI:$AI,$AI210,$AJ:$AJ,$AJ210,$AK:$AK,$AK210)</f>
        <v>1336.606774172114</v>
      </c>
      <c r="AO210">
        <v>5.4736752645112574E-5</v>
      </c>
      <c r="AP210">
        <v>1.1174443352501839E-4</v>
      </c>
      <c r="AQ210" s="10" t="e">
        <f>#REF!</f>
        <v>#REF!</v>
      </c>
      <c r="AR210" s="10" t="e">
        <f>#REF!</f>
        <v>#REF!</v>
      </c>
    </row>
    <row r="211" spans="35:44">
      <c r="AI211" t="s">
        <v>224</v>
      </c>
      <c r="AJ211" t="s">
        <v>632</v>
      </c>
      <c r="AK211" t="s">
        <v>631</v>
      </c>
      <c r="AL211" t="s">
        <v>232</v>
      </c>
      <c r="AM211">
        <v>1232.7425369701095</v>
      </c>
      <c r="AN211">
        <f>SUMIFS($AM:$AM,$AI:$AI,$AI211,$AJ:$AJ,$AJ211,$AK:$AK,$AK211)</f>
        <v>2004.9101612581708</v>
      </c>
      <c r="AO211">
        <v>5.4736752645112574E-5</v>
      </c>
      <c r="AP211">
        <v>1.1174443352501839E-4</v>
      </c>
      <c r="AQ211" s="10" t="e">
        <f>#REF!</f>
        <v>#REF!</v>
      </c>
      <c r="AR211" s="10" t="e">
        <f>#REF!</f>
        <v>#REF!</v>
      </c>
    </row>
    <row r="212" spans="35:44">
      <c r="AI212" t="s">
        <v>224</v>
      </c>
      <c r="AJ212" t="s">
        <v>633</v>
      </c>
      <c r="AK212" t="s">
        <v>629</v>
      </c>
      <c r="AL212" t="s">
        <v>232</v>
      </c>
      <c r="AM212">
        <v>869.61276604346244</v>
      </c>
      <c r="AN212">
        <f>SUMIFS($AM:$AM,$AI:$AI,$AI212,$AJ:$AJ,$AJ212,$AK:$AK,$AK212)</f>
        <v>2004.9101612581708</v>
      </c>
      <c r="AO212">
        <v>5.4736752645112574E-5</v>
      </c>
      <c r="AP212">
        <v>1.1174443352501839E-4</v>
      </c>
      <c r="AQ212" s="10" t="e">
        <f>#REF!</f>
        <v>#REF!</v>
      </c>
      <c r="AR212" s="10" t="e">
        <f>#REF!</f>
        <v>#REF!</v>
      </c>
    </row>
    <row r="213" spans="35:44">
      <c r="AI213" t="s">
        <v>224</v>
      </c>
      <c r="AJ213" t="s">
        <v>633</v>
      </c>
      <c r="AK213" t="s">
        <v>630</v>
      </c>
      <c r="AL213" t="s">
        <v>232</v>
      </c>
      <c r="AM213">
        <v>772.82771418550294</v>
      </c>
      <c r="AN213">
        <f>SUMIFS($AM:$AM,$AI:$AI,$AI213,$AJ:$AJ,$AJ213,$AK:$AK,$AK213)</f>
        <v>1336.606774172114</v>
      </c>
      <c r="AO213">
        <v>5.4736752645112574E-5</v>
      </c>
      <c r="AP213">
        <v>1.1174443352501839E-4</v>
      </c>
      <c r="AQ213" s="10" t="e">
        <f>#REF!</f>
        <v>#REF!</v>
      </c>
      <c r="AR213" s="10" t="e">
        <f>#REF!</f>
        <v>#REF!</v>
      </c>
    </row>
    <row r="214" spans="35:44">
      <c r="AI214" t="s">
        <v>224</v>
      </c>
      <c r="AJ214" t="s">
        <v>633</v>
      </c>
      <c r="AK214" t="s">
        <v>631</v>
      </c>
      <c r="AL214" t="s">
        <v>232</v>
      </c>
      <c r="AM214">
        <v>1232.7425369701095</v>
      </c>
      <c r="AN214">
        <f>SUMIFS($AM:$AM,$AI:$AI,$AI214,$AJ:$AJ,$AJ214,$AK:$AK,$AK214)</f>
        <v>2004.9101612581708</v>
      </c>
      <c r="AO214">
        <v>5.4736752645112574E-5</v>
      </c>
      <c r="AP214">
        <v>1.1174443352501839E-4</v>
      </c>
      <c r="AQ214" s="10" t="e">
        <f>#REF!</f>
        <v>#REF!</v>
      </c>
      <c r="AR214" s="10" t="e">
        <f>#REF!</f>
        <v>#REF!</v>
      </c>
    </row>
    <row r="215" spans="35:44">
      <c r="AI215" t="s">
        <v>149</v>
      </c>
      <c r="AJ215" t="s">
        <v>628</v>
      </c>
      <c r="AK215" t="s">
        <v>629</v>
      </c>
      <c r="AL215" t="s">
        <v>140</v>
      </c>
      <c r="AM215">
        <v>247.48460000000023</v>
      </c>
      <c r="AN215">
        <f>SUMIFS($AM:$AM,$AI:$AI,$AI215,$AJ:$AJ,$AJ215,$AK:$AK,$AK215)</f>
        <v>247.48460000000023</v>
      </c>
      <c r="AO215">
        <v>6.7786528961732984E-4</v>
      </c>
      <c r="AP215">
        <v>0</v>
      </c>
      <c r="AQ215" s="10" t="e">
        <f>#REF!</f>
        <v>#REF!</v>
      </c>
      <c r="AR215" s="12" t="e">
        <f>#REF!</f>
        <v>#REF!</v>
      </c>
    </row>
    <row r="216" spans="35:44">
      <c r="AI216" t="s">
        <v>149</v>
      </c>
      <c r="AJ216" t="s">
        <v>628</v>
      </c>
      <c r="AK216" t="s">
        <v>630</v>
      </c>
      <c r="AL216" t="s">
        <v>140</v>
      </c>
      <c r="AM216">
        <v>247.48460000000023</v>
      </c>
      <c r="AN216">
        <f>SUMIFS($AM:$AM,$AI:$AI,$AI216,$AJ:$AJ,$AJ216,$AK:$AK,$AK216)</f>
        <v>247.48460000000023</v>
      </c>
      <c r="AO216">
        <v>6.7786528961732984E-4</v>
      </c>
      <c r="AP216">
        <v>0</v>
      </c>
      <c r="AQ216" s="10" t="e">
        <f>#REF!</f>
        <v>#REF!</v>
      </c>
      <c r="AR216" s="12" t="e">
        <f>#REF!</f>
        <v>#REF!</v>
      </c>
    </row>
    <row r="217" spans="35:44">
      <c r="AI217" t="s">
        <v>149</v>
      </c>
      <c r="AJ217" t="s">
        <v>628</v>
      </c>
      <c r="AK217" t="s">
        <v>631</v>
      </c>
      <c r="AL217" t="s">
        <v>140</v>
      </c>
      <c r="AM217">
        <v>247.48460000000023</v>
      </c>
      <c r="AN217">
        <f>SUMIFS($AM:$AM,$AI:$AI,$AI217,$AJ:$AJ,$AJ217,$AK:$AK,$AK217)</f>
        <v>247.48460000000023</v>
      </c>
      <c r="AO217">
        <v>6.7786528961732984E-4</v>
      </c>
      <c r="AP217">
        <v>0</v>
      </c>
      <c r="AQ217" s="10" t="e">
        <f>#REF!</f>
        <v>#REF!</v>
      </c>
      <c r="AR217" s="12" t="e">
        <f>#REF!</f>
        <v>#REF!</v>
      </c>
    </row>
    <row r="218" spans="35:44">
      <c r="AI218" t="s">
        <v>149</v>
      </c>
      <c r="AJ218" t="s">
        <v>632</v>
      </c>
      <c r="AK218" t="s">
        <v>629</v>
      </c>
      <c r="AL218" t="s">
        <v>140</v>
      </c>
      <c r="AM218">
        <v>247.48460000000023</v>
      </c>
      <c r="AN218">
        <f>SUMIFS($AM:$AM,$AI:$AI,$AI218,$AJ:$AJ,$AJ218,$AK:$AK,$AK218)</f>
        <v>247.48460000000023</v>
      </c>
      <c r="AO218">
        <v>6.7786528961732984E-4</v>
      </c>
      <c r="AP218">
        <v>0</v>
      </c>
      <c r="AQ218" s="10" t="e">
        <f>#REF!</f>
        <v>#REF!</v>
      </c>
      <c r="AR218" s="12" t="e">
        <f>#REF!</f>
        <v>#REF!</v>
      </c>
    </row>
    <row r="219" spans="35:44">
      <c r="AI219" t="s">
        <v>149</v>
      </c>
      <c r="AJ219" t="s">
        <v>632</v>
      </c>
      <c r="AK219" t="s">
        <v>630</v>
      </c>
      <c r="AL219" t="s">
        <v>140</v>
      </c>
      <c r="AM219">
        <v>247.48460000000023</v>
      </c>
      <c r="AN219">
        <f>SUMIFS($AM:$AM,$AI:$AI,$AI219,$AJ:$AJ,$AJ219,$AK:$AK,$AK219)</f>
        <v>247.48460000000023</v>
      </c>
      <c r="AO219">
        <v>6.7786528961732984E-4</v>
      </c>
      <c r="AP219">
        <v>0</v>
      </c>
      <c r="AQ219" s="10" t="e">
        <f>#REF!</f>
        <v>#REF!</v>
      </c>
      <c r="AR219" s="12" t="e">
        <f>#REF!</f>
        <v>#REF!</v>
      </c>
    </row>
    <row r="220" spans="35:44">
      <c r="AI220" t="s">
        <v>149</v>
      </c>
      <c r="AJ220" t="s">
        <v>632</v>
      </c>
      <c r="AK220" t="s">
        <v>631</v>
      </c>
      <c r="AL220" t="s">
        <v>140</v>
      </c>
      <c r="AM220">
        <v>247.48460000000023</v>
      </c>
      <c r="AN220">
        <f>SUMIFS($AM:$AM,$AI:$AI,$AI220,$AJ:$AJ,$AJ220,$AK:$AK,$AK220)</f>
        <v>247.48460000000023</v>
      </c>
      <c r="AO220">
        <v>6.7786528961732984E-4</v>
      </c>
      <c r="AP220">
        <v>0</v>
      </c>
      <c r="AQ220" s="10" t="e">
        <f>#REF!</f>
        <v>#REF!</v>
      </c>
      <c r="AR220" s="12" t="e">
        <f>#REF!</f>
        <v>#REF!</v>
      </c>
    </row>
    <row r="221" spans="35:44">
      <c r="AI221" t="s">
        <v>149</v>
      </c>
      <c r="AJ221" t="s">
        <v>633</v>
      </c>
      <c r="AK221" t="s">
        <v>629</v>
      </c>
      <c r="AL221" t="s">
        <v>140</v>
      </c>
      <c r="AM221">
        <v>247.48460000000023</v>
      </c>
      <c r="AN221">
        <f>SUMIFS($AM:$AM,$AI:$AI,$AI221,$AJ:$AJ,$AJ221,$AK:$AK,$AK221)</f>
        <v>247.48460000000023</v>
      </c>
      <c r="AO221">
        <v>6.7786528961732984E-4</v>
      </c>
      <c r="AP221">
        <v>0</v>
      </c>
      <c r="AQ221" s="10" t="e">
        <f>#REF!</f>
        <v>#REF!</v>
      </c>
      <c r="AR221" s="12" t="e">
        <f>#REF!</f>
        <v>#REF!</v>
      </c>
    </row>
    <row r="222" spans="35:44">
      <c r="AI222" t="s">
        <v>149</v>
      </c>
      <c r="AJ222" t="s">
        <v>633</v>
      </c>
      <c r="AK222" t="s">
        <v>630</v>
      </c>
      <c r="AL222" t="s">
        <v>140</v>
      </c>
      <c r="AM222">
        <v>247.48460000000023</v>
      </c>
      <c r="AN222">
        <f>SUMIFS($AM:$AM,$AI:$AI,$AI222,$AJ:$AJ,$AJ222,$AK:$AK,$AK222)</f>
        <v>247.48460000000023</v>
      </c>
      <c r="AO222">
        <v>6.7786528961732984E-4</v>
      </c>
      <c r="AP222">
        <v>0</v>
      </c>
      <c r="AQ222" s="10" t="e">
        <f>#REF!</f>
        <v>#REF!</v>
      </c>
      <c r="AR222" s="12" t="e">
        <f>#REF!</f>
        <v>#REF!</v>
      </c>
    </row>
    <row r="223" spans="35:44">
      <c r="AI223" t="s">
        <v>149</v>
      </c>
      <c r="AJ223" t="s">
        <v>633</v>
      </c>
      <c r="AK223" t="s">
        <v>631</v>
      </c>
      <c r="AL223" t="s">
        <v>140</v>
      </c>
      <c r="AM223">
        <v>247.48460000000023</v>
      </c>
      <c r="AN223">
        <f>SUMIFS($AM:$AM,$AI:$AI,$AI223,$AJ:$AJ,$AJ223,$AK:$AK,$AK223)</f>
        <v>247.48460000000023</v>
      </c>
      <c r="AO223">
        <v>6.7786528961732984E-4</v>
      </c>
      <c r="AP223">
        <v>0</v>
      </c>
      <c r="AQ223" s="10" t="e">
        <f>#REF!</f>
        <v>#REF!</v>
      </c>
      <c r="AR223" s="12" t="e">
        <f>#REF!</f>
        <v>#REF!</v>
      </c>
    </row>
    <row r="224" spans="35:44">
      <c r="AQ224" s="10"/>
      <c r="AR224" s="10"/>
    </row>
    <row r="225" spans="43:44">
      <c r="AQ225" s="10"/>
      <c r="AR225" s="10"/>
    </row>
    <row r="226" spans="43:44">
      <c r="AQ226" s="10"/>
      <c r="AR226" s="10"/>
    </row>
    <row r="227" spans="43:44">
      <c r="AQ227" s="10"/>
      <c r="AR227" s="10"/>
    </row>
    <row r="228" spans="43:44">
      <c r="AQ228" s="10"/>
      <c r="AR228" s="10"/>
    </row>
    <row r="229" spans="43:44">
      <c r="AQ229" s="10"/>
      <c r="AR229" s="10"/>
    </row>
    <row r="230" spans="43:44">
      <c r="AQ230" s="10"/>
      <c r="AR230" s="10"/>
    </row>
    <row r="231" spans="43:44">
      <c r="AQ231" s="10"/>
      <c r="AR231" s="10"/>
    </row>
    <row r="232" spans="43:44">
      <c r="AQ232" s="10"/>
      <c r="AR232" s="10"/>
    </row>
    <row r="233" spans="43:44">
      <c r="AQ233" s="10"/>
      <c r="AR233" s="10"/>
    </row>
    <row r="234" spans="43:44">
      <c r="AQ234" s="10"/>
      <c r="AR234" s="10"/>
    </row>
    <row r="235" spans="43:44">
      <c r="AQ235" s="10"/>
      <c r="AR235" s="10"/>
    </row>
    <row r="236" spans="43:44">
      <c r="AQ236" s="10"/>
      <c r="AR236" s="10"/>
    </row>
    <row r="237" spans="43:44">
      <c r="AQ237" s="10"/>
      <c r="AR237" s="10"/>
    </row>
    <row r="238" spans="43:44">
      <c r="AQ238" s="10"/>
      <c r="AR238" s="10"/>
    </row>
    <row r="239" spans="43:44">
      <c r="AQ239" s="10"/>
      <c r="AR239" s="10"/>
    </row>
    <row r="240" spans="43:44">
      <c r="AQ240" s="10"/>
      <c r="AR240" s="10"/>
    </row>
    <row r="241" spans="43:44">
      <c r="AQ241" s="10"/>
      <c r="AR241" s="10"/>
    </row>
    <row r="242" spans="43:44">
      <c r="AQ242" s="10"/>
      <c r="AR242" s="10"/>
    </row>
    <row r="243" spans="43:44">
      <c r="AQ243" s="10"/>
      <c r="AR243" s="10"/>
    </row>
    <row r="244" spans="43:44">
      <c r="AQ244" s="10"/>
      <c r="AR244" s="10"/>
    </row>
    <row r="245" spans="43:44">
      <c r="AQ245" s="10"/>
      <c r="AR245" s="10"/>
    </row>
    <row r="246" spans="43:44">
      <c r="AQ246" s="10"/>
      <c r="AR246" s="10"/>
    </row>
    <row r="247" spans="43:44">
      <c r="AQ247" s="10"/>
      <c r="AR247" s="10"/>
    </row>
    <row r="248" spans="43:44">
      <c r="AQ248" s="10"/>
      <c r="AR248" s="10"/>
    </row>
    <row r="249" spans="43:44">
      <c r="AQ249" s="10"/>
      <c r="AR249" s="10"/>
    </row>
    <row r="250" spans="43:44">
      <c r="AQ250" s="10"/>
      <c r="AR250" s="10"/>
    </row>
    <row r="251" spans="43:44">
      <c r="AQ251" s="10"/>
      <c r="AR251" s="10"/>
    </row>
    <row r="252" spans="43:44">
      <c r="AQ252" s="10"/>
      <c r="AR252" s="10"/>
    </row>
    <row r="253" spans="43:44">
      <c r="AQ253" s="10"/>
      <c r="AR253" s="10"/>
    </row>
    <row r="254" spans="43:44">
      <c r="AQ254" s="10"/>
      <c r="AR254" s="10"/>
    </row>
    <row r="255" spans="43:44">
      <c r="AQ255" s="10"/>
      <c r="AR255" s="10"/>
    </row>
    <row r="256" spans="43:44">
      <c r="AQ256" s="10"/>
      <c r="AR256" s="10"/>
    </row>
    <row r="257" spans="43:44">
      <c r="AQ257" s="10"/>
      <c r="AR257" s="10"/>
    </row>
    <row r="258" spans="43:44">
      <c r="AQ258" s="10"/>
      <c r="AR258" s="10"/>
    </row>
    <row r="259" spans="43:44">
      <c r="AQ259" s="10"/>
      <c r="AR259" s="10"/>
    </row>
    <row r="260" spans="43:44">
      <c r="AQ260" s="10"/>
      <c r="AR260" s="10"/>
    </row>
    <row r="261" spans="43:44">
      <c r="AQ261" s="10"/>
      <c r="AR261" s="10"/>
    </row>
    <row r="262" spans="43:44">
      <c r="AQ262" s="10"/>
      <c r="AR262" s="10"/>
    </row>
    <row r="263" spans="43:44">
      <c r="AQ263" s="10"/>
      <c r="AR263" s="10"/>
    </row>
    <row r="264" spans="43:44">
      <c r="AQ264" s="10"/>
      <c r="AR264" s="10"/>
    </row>
    <row r="265" spans="43:44">
      <c r="AQ265" s="10"/>
      <c r="AR265" s="10"/>
    </row>
    <row r="266" spans="43:44">
      <c r="AQ266" s="10"/>
      <c r="AR266" s="10"/>
    </row>
    <row r="267" spans="43:44">
      <c r="AQ267" s="10"/>
      <c r="AR267" s="10"/>
    </row>
    <row r="268" spans="43:44">
      <c r="AQ268" s="10"/>
      <c r="AR268" s="10"/>
    </row>
    <row r="269" spans="43:44">
      <c r="AQ269" s="10"/>
      <c r="AR269" s="10"/>
    </row>
    <row r="270" spans="43:44">
      <c r="AQ270" s="10"/>
      <c r="AR270" s="10"/>
    </row>
    <row r="271" spans="43:44">
      <c r="AQ271" s="10"/>
      <c r="AR271" s="10"/>
    </row>
    <row r="272" spans="43:44">
      <c r="AQ272" s="10"/>
      <c r="AR272" s="10"/>
    </row>
    <row r="273" spans="43:44">
      <c r="AQ273" s="10"/>
      <c r="AR273" s="10"/>
    </row>
    <row r="274" spans="43:44">
      <c r="AQ274" s="10"/>
      <c r="AR274" s="10"/>
    </row>
    <row r="275" spans="43:44">
      <c r="AQ275" s="10"/>
      <c r="AR275" s="10"/>
    </row>
    <row r="276" spans="43:44">
      <c r="AQ276" s="10"/>
      <c r="AR276" s="10"/>
    </row>
    <row r="277" spans="43:44">
      <c r="AQ277" s="10"/>
      <c r="AR277" s="10"/>
    </row>
    <row r="278" spans="43:44">
      <c r="AQ278" s="10"/>
      <c r="AR278" s="10"/>
    </row>
    <row r="279" spans="43:44">
      <c r="AQ279" s="10"/>
      <c r="AR279" s="10"/>
    </row>
    <row r="280" spans="43:44">
      <c r="AQ280" s="10"/>
      <c r="AR280" s="10"/>
    </row>
    <row r="281" spans="43:44">
      <c r="AQ281" s="10"/>
      <c r="AR281" s="10"/>
    </row>
    <row r="282" spans="43:44">
      <c r="AQ282" s="10"/>
      <c r="AR282" s="10"/>
    </row>
    <row r="283" spans="43:44">
      <c r="AQ283" s="10"/>
      <c r="AR283" s="10"/>
    </row>
    <row r="284" spans="43:44">
      <c r="AQ284" s="10"/>
      <c r="AR284" s="10"/>
    </row>
    <row r="285" spans="43:44">
      <c r="AQ285" s="10"/>
      <c r="AR285" s="10"/>
    </row>
    <row r="286" spans="43:44">
      <c r="AQ286" s="10"/>
      <c r="AR286" s="10"/>
    </row>
    <row r="287" spans="43:44">
      <c r="AQ287" s="10"/>
      <c r="AR287" s="10"/>
    </row>
    <row r="288" spans="43:44">
      <c r="AQ288" s="10"/>
      <c r="AR288" s="10"/>
    </row>
    <row r="289" spans="43:44">
      <c r="AQ289" s="10"/>
      <c r="AR289" s="10"/>
    </row>
    <row r="290" spans="43:44">
      <c r="AQ290" s="10"/>
      <c r="AR290" s="10"/>
    </row>
    <row r="291" spans="43:44">
      <c r="AQ291" s="10"/>
      <c r="AR291" s="10"/>
    </row>
    <row r="292" spans="43:44">
      <c r="AQ292" s="10"/>
      <c r="AR292" s="10"/>
    </row>
    <row r="293" spans="43:44">
      <c r="AQ293" s="10"/>
      <c r="AR293" s="10"/>
    </row>
    <row r="294" spans="43:44">
      <c r="AQ294" s="10"/>
      <c r="AR294" s="10"/>
    </row>
    <row r="295" spans="43:44">
      <c r="AQ295" s="10"/>
      <c r="AR295" s="10"/>
    </row>
    <row r="296" spans="43:44">
      <c r="AQ296" s="10"/>
      <c r="AR296" s="10"/>
    </row>
    <row r="297" spans="43:44">
      <c r="AQ297" s="10"/>
      <c r="AR297" s="10"/>
    </row>
    <row r="298" spans="43:44">
      <c r="AQ298" s="10"/>
      <c r="AR298" s="10"/>
    </row>
    <row r="299" spans="43:44">
      <c r="AQ299" s="10"/>
      <c r="AR299" s="10"/>
    </row>
    <row r="300" spans="43:44">
      <c r="AQ300" s="10"/>
      <c r="AR300" s="10"/>
    </row>
    <row r="301" spans="43:44">
      <c r="AQ301" s="10"/>
      <c r="AR301" s="10"/>
    </row>
    <row r="302" spans="43:44">
      <c r="AQ302" s="10"/>
      <c r="AR302" s="10"/>
    </row>
    <row r="303" spans="43:44">
      <c r="AQ303" s="10"/>
      <c r="AR303" s="10"/>
    </row>
    <row r="304" spans="43:44">
      <c r="AQ304" s="10"/>
      <c r="AR304" s="10"/>
    </row>
    <row r="305" spans="43:44">
      <c r="AQ305" s="10"/>
      <c r="AR305" s="10"/>
    </row>
    <row r="306" spans="43:44">
      <c r="AQ306" s="10"/>
      <c r="AR306" s="10"/>
    </row>
    <row r="307" spans="43:44">
      <c r="AQ307" s="10"/>
      <c r="AR307" s="10"/>
    </row>
    <row r="308" spans="43:44">
      <c r="AQ308" s="10"/>
      <c r="AR308" s="10"/>
    </row>
    <row r="309" spans="43:44">
      <c r="AQ309" s="10"/>
      <c r="AR309" s="10"/>
    </row>
    <row r="310" spans="43:44">
      <c r="AQ310" s="10"/>
      <c r="AR310" s="10"/>
    </row>
    <row r="311" spans="43:44">
      <c r="AQ311" s="10"/>
      <c r="AR311" s="10"/>
    </row>
    <row r="312" spans="43:44">
      <c r="AQ312" s="10"/>
      <c r="AR312" s="10"/>
    </row>
    <row r="313" spans="43:44">
      <c r="AQ313" s="10"/>
      <c r="AR313" s="10"/>
    </row>
    <row r="314" spans="43:44">
      <c r="AQ314" s="10"/>
      <c r="AR314" s="10"/>
    </row>
    <row r="315" spans="43:44">
      <c r="AQ315" s="10"/>
      <c r="AR315" s="10"/>
    </row>
    <row r="316" spans="43:44">
      <c r="AQ316" s="10"/>
      <c r="AR316" s="10"/>
    </row>
    <row r="317" spans="43:44">
      <c r="AQ317" s="10"/>
      <c r="AR317" s="10"/>
    </row>
    <row r="318" spans="43:44">
      <c r="AQ318" s="10"/>
      <c r="AR318" s="10"/>
    </row>
    <row r="319" spans="43:44">
      <c r="AQ319" s="10"/>
      <c r="AR319" s="10"/>
    </row>
    <row r="320" spans="43:44">
      <c r="AQ320" s="10"/>
      <c r="AR320" s="10"/>
    </row>
    <row r="321" spans="43:44">
      <c r="AQ321" s="10"/>
      <c r="AR321" s="10"/>
    </row>
    <row r="322" spans="43:44">
      <c r="AQ322" s="10"/>
      <c r="AR322" s="10"/>
    </row>
    <row r="323" spans="43:44">
      <c r="AQ323" s="10"/>
      <c r="AR323" s="10"/>
    </row>
    <row r="324" spans="43:44">
      <c r="AQ324" s="10"/>
      <c r="AR324" s="10"/>
    </row>
    <row r="325" spans="43:44">
      <c r="AQ325" s="10"/>
      <c r="AR325" s="10"/>
    </row>
    <row r="326" spans="43:44">
      <c r="AQ326" s="10"/>
      <c r="AR326" s="10"/>
    </row>
    <row r="327" spans="43:44">
      <c r="AQ327" s="10"/>
      <c r="AR327" s="10"/>
    </row>
    <row r="328" spans="43:44">
      <c r="AQ328" s="10"/>
      <c r="AR328" s="10"/>
    </row>
    <row r="329" spans="43:44">
      <c r="AQ329" s="10"/>
      <c r="AR329" s="10"/>
    </row>
    <row r="330" spans="43:44">
      <c r="AQ330" s="10"/>
      <c r="AR330" s="10"/>
    </row>
    <row r="331" spans="43:44">
      <c r="AQ331" s="10"/>
      <c r="AR331" s="10"/>
    </row>
    <row r="332" spans="43:44">
      <c r="AQ332" s="10"/>
      <c r="AR332" s="10"/>
    </row>
    <row r="333" spans="43:44">
      <c r="AQ333" s="10"/>
      <c r="AR333" s="10"/>
    </row>
    <row r="334" spans="43:44">
      <c r="AQ334" s="10"/>
      <c r="AR334" s="10"/>
    </row>
    <row r="335" spans="43:44">
      <c r="AQ335" s="10"/>
      <c r="AR335" s="10"/>
    </row>
    <row r="336" spans="43:44">
      <c r="AQ336" s="10"/>
      <c r="AR336" s="10"/>
    </row>
    <row r="337" spans="43:44">
      <c r="AQ337" s="10"/>
      <c r="AR337" s="10"/>
    </row>
    <row r="338" spans="43:44">
      <c r="AQ338" s="10"/>
      <c r="AR338" s="10"/>
    </row>
    <row r="339" spans="43:44">
      <c r="AQ339" s="10"/>
      <c r="AR339" s="10"/>
    </row>
    <row r="340" spans="43:44">
      <c r="AQ340" s="10"/>
      <c r="AR340" s="10"/>
    </row>
    <row r="341" spans="43:44">
      <c r="AQ341" s="10"/>
      <c r="AR341" s="10"/>
    </row>
    <row r="342" spans="43:44">
      <c r="AQ342" s="10"/>
      <c r="AR342" s="10"/>
    </row>
    <row r="343" spans="43:44">
      <c r="AQ343" s="10"/>
      <c r="AR343" s="10"/>
    </row>
    <row r="344" spans="43:44">
      <c r="AQ344" s="10"/>
      <c r="AR344" s="10"/>
    </row>
    <row r="345" spans="43:44">
      <c r="AQ345" s="10"/>
      <c r="AR345" s="10"/>
    </row>
    <row r="346" spans="43:44">
      <c r="AQ346" s="10"/>
      <c r="AR346" s="10"/>
    </row>
    <row r="347" spans="43:44">
      <c r="AQ347" s="10"/>
      <c r="AR347" s="10"/>
    </row>
    <row r="348" spans="43:44">
      <c r="AQ348" s="10"/>
      <c r="AR348" s="10"/>
    </row>
    <row r="349" spans="43:44">
      <c r="AQ349" s="10"/>
      <c r="AR349" s="10"/>
    </row>
    <row r="350" spans="43:44">
      <c r="AQ350" s="10"/>
      <c r="AR350" s="10"/>
    </row>
    <row r="351" spans="43:44">
      <c r="AQ351" s="10"/>
      <c r="AR351" s="10"/>
    </row>
    <row r="352" spans="43:44">
      <c r="AQ352" s="10"/>
      <c r="AR352" s="10"/>
    </row>
    <row r="353" spans="43:44">
      <c r="AQ353" s="10"/>
      <c r="AR353" s="10"/>
    </row>
    <row r="354" spans="43:44">
      <c r="AQ354" s="10"/>
      <c r="AR354" s="10"/>
    </row>
    <row r="355" spans="43:44">
      <c r="AQ355" s="10"/>
      <c r="AR355" s="10"/>
    </row>
    <row r="356" spans="43:44">
      <c r="AQ356" s="10"/>
      <c r="AR356" s="10"/>
    </row>
    <row r="357" spans="43:44">
      <c r="AQ357" s="10"/>
      <c r="AR357" s="10"/>
    </row>
    <row r="358" spans="43:44">
      <c r="AQ358" s="10"/>
      <c r="AR358" s="10"/>
    </row>
    <row r="359" spans="43:44">
      <c r="AQ359" s="10"/>
      <c r="AR359" s="10"/>
    </row>
    <row r="360" spans="43:44">
      <c r="AQ360" s="10"/>
      <c r="AR360" s="10"/>
    </row>
    <row r="361" spans="43:44">
      <c r="AQ361" s="10"/>
      <c r="AR361" s="10"/>
    </row>
    <row r="362" spans="43:44">
      <c r="AQ362" s="10"/>
      <c r="AR362" s="10"/>
    </row>
    <row r="363" spans="43:44">
      <c r="AQ363" s="10"/>
      <c r="AR363" s="10"/>
    </row>
    <row r="364" spans="43:44">
      <c r="AQ364" s="10"/>
      <c r="AR364" s="10"/>
    </row>
    <row r="365" spans="43:44">
      <c r="AQ365" s="10"/>
      <c r="AR365" s="10"/>
    </row>
    <row r="366" spans="43:44">
      <c r="AQ366" s="10"/>
      <c r="AR366" s="10"/>
    </row>
    <row r="367" spans="43:44">
      <c r="AQ367" s="10"/>
      <c r="AR367" s="10"/>
    </row>
    <row r="368" spans="43:44">
      <c r="AQ368" s="10"/>
      <c r="AR368" s="10"/>
    </row>
    <row r="369" spans="43:44">
      <c r="AQ369" s="10"/>
      <c r="AR369" s="10"/>
    </row>
    <row r="370" spans="43:44">
      <c r="AQ370" s="10"/>
      <c r="AR370" s="10"/>
    </row>
    <row r="371" spans="43:44">
      <c r="AQ371" s="10"/>
      <c r="AR371" s="10"/>
    </row>
    <row r="372" spans="43:44">
      <c r="AQ372" s="10"/>
      <c r="AR372" s="10"/>
    </row>
    <row r="373" spans="43:44">
      <c r="AQ373" s="10"/>
      <c r="AR373" s="10"/>
    </row>
    <row r="374" spans="43:44">
      <c r="AQ374" s="10"/>
      <c r="AR374" s="10"/>
    </row>
    <row r="375" spans="43:44">
      <c r="AQ375" s="10"/>
      <c r="AR375" s="10"/>
    </row>
    <row r="376" spans="43:44">
      <c r="AQ376" s="10"/>
      <c r="AR376" s="10"/>
    </row>
    <row r="377" spans="43:44">
      <c r="AQ377" s="10"/>
      <c r="AR377" s="10"/>
    </row>
    <row r="378" spans="43:44">
      <c r="AQ378" s="10"/>
      <c r="AR378" s="10"/>
    </row>
    <row r="379" spans="43:44">
      <c r="AQ379" s="10"/>
      <c r="AR379" s="10"/>
    </row>
    <row r="380" spans="43:44">
      <c r="AQ380" s="10"/>
      <c r="AR380" s="10"/>
    </row>
    <row r="381" spans="43:44">
      <c r="AQ381" s="10"/>
      <c r="AR381" s="10"/>
    </row>
    <row r="382" spans="43:44">
      <c r="AQ382" s="10"/>
      <c r="AR382" s="10"/>
    </row>
    <row r="383" spans="43:44">
      <c r="AQ383" s="10"/>
      <c r="AR383" s="10"/>
    </row>
    <row r="384" spans="43:44">
      <c r="AQ384" s="10"/>
      <c r="AR384" s="10"/>
    </row>
    <row r="385" spans="43:44">
      <c r="AQ385" s="10"/>
      <c r="AR385" s="10"/>
    </row>
    <row r="386" spans="43:44">
      <c r="AQ386" s="10"/>
      <c r="AR386" s="10"/>
    </row>
    <row r="387" spans="43:44">
      <c r="AQ387" s="10"/>
      <c r="AR387" s="10"/>
    </row>
    <row r="388" spans="43:44">
      <c r="AQ388" s="10"/>
      <c r="AR388" s="10"/>
    </row>
    <row r="389" spans="43:44">
      <c r="AQ389" s="10"/>
      <c r="AR389" s="10"/>
    </row>
    <row r="390" spans="43:44">
      <c r="AQ390" s="10"/>
      <c r="AR390" s="10"/>
    </row>
    <row r="391" spans="43:44">
      <c r="AQ391" s="10"/>
      <c r="AR391" s="10"/>
    </row>
    <row r="392" spans="43:44">
      <c r="AQ392" s="10"/>
      <c r="AR392" s="10"/>
    </row>
    <row r="393" spans="43:44">
      <c r="AQ393" s="10"/>
      <c r="AR393" s="10"/>
    </row>
    <row r="394" spans="43:44">
      <c r="AQ394" s="10"/>
      <c r="AR394" s="10"/>
    </row>
    <row r="395" spans="43:44">
      <c r="AQ395" s="10"/>
      <c r="AR395" s="10"/>
    </row>
    <row r="396" spans="43:44">
      <c r="AQ396" s="10"/>
      <c r="AR396" s="10"/>
    </row>
    <row r="397" spans="43:44">
      <c r="AQ397" s="10"/>
      <c r="AR397" s="10"/>
    </row>
    <row r="398" spans="43:44">
      <c r="AQ398" s="10"/>
      <c r="AR398" s="10"/>
    </row>
    <row r="399" spans="43:44">
      <c r="AQ399" s="10"/>
      <c r="AR399" s="10"/>
    </row>
    <row r="400" spans="43:44">
      <c r="AQ400" s="10"/>
      <c r="AR400" s="10"/>
    </row>
    <row r="401" spans="43:44">
      <c r="AQ401" s="10"/>
      <c r="AR401" s="10"/>
    </row>
    <row r="402" spans="43:44">
      <c r="AQ402" s="10"/>
      <c r="AR402" s="10"/>
    </row>
    <row r="403" spans="43:44">
      <c r="AQ403" s="10"/>
      <c r="AR403" s="10"/>
    </row>
    <row r="404" spans="43:44">
      <c r="AQ404" s="10"/>
      <c r="AR404" s="10"/>
    </row>
    <row r="405" spans="43:44">
      <c r="AQ405" s="10"/>
      <c r="AR405" s="10"/>
    </row>
    <row r="406" spans="43:44">
      <c r="AQ406" s="10"/>
      <c r="AR406" s="10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Residential</vt:lpstr>
      <vt:lpstr>Commercial</vt:lpstr>
      <vt:lpstr>Industrial</vt:lpstr>
      <vt:lpstr>Adjustment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Zhu, Wenjia</cp:lastModifiedBy>
  <dcterms:created xsi:type="dcterms:W3CDTF">2019-04-09T18:33:46Z</dcterms:created>
  <dcterms:modified xsi:type="dcterms:W3CDTF">2019-04-24T14:21:35Z</dcterms:modified>
</cp:coreProperties>
</file>