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wzhu\Desktop\"/>
    </mc:Choice>
  </mc:AlternateContent>
  <bookViews>
    <workbookView xWindow="0" yWindow="0" windowWidth="20736" windowHeight="9108" activeTab="1"/>
  </bookViews>
  <sheets>
    <sheet name="ReadMe" sheetId="23" r:id="rId1"/>
    <sheet name="Applicability" sheetId="8" r:id="rId2"/>
    <sheet name="Feasibility Factor" sheetId="3" r:id="rId3"/>
    <sheet name="ESShip" sheetId="1" r:id="rId4"/>
    <sheet name="PairList" sheetId="7" r:id="rId5"/>
  </sheets>
  <definedNames>
    <definedName name="_xlnm._FilterDatabase" localSheetId="1" hidden="1">Applicability!$A$1:$M$970</definedName>
    <definedName name="Cat_SCS">#REF!</definedName>
    <definedName name="DukeLoadshapes">#REF!</definedName>
    <definedName name="Feasible">'Feasibility Factor'!$A$5:$W$144</definedName>
    <definedName name="GPCLoadshapes">#REF!</definedName>
    <definedName name="LoadShapeRef">PairList!#REF!</definedName>
    <definedName name="Res_Cat">#REF!</definedName>
  </definedNames>
  <calcPr calcId="152511"/>
</workbook>
</file>

<file path=xl/calcChain.xml><?xml version="1.0" encoding="utf-8"?>
<calcChain xmlns="http://schemas.openxmlformats.org/spreadsheetml/2006/main">
  <c r="M923" i="8" l="1"/>
  <c r="M924" i="8"/>
  <c r="M925" i="8"/>
  <c r="M926" i="8"/>
  <c r="M927" i="8"/>
  <c r="M928" i="8"/>
  <c r="M929" i="8"/>
  <c r="M930" i="8"/>
  <c r="M931" i="8"/>
  <c r="M932" i="8"/>
  <c r="M933" i="8"/>
  <c r="M934" i="8"/>
  <c r="M935" i="8"/>
  <c r="M936" i="8"/>
  <c r="M937" i="8"/>
  <c r="M938" i="8"/>
  <c r="M939" i="8"/>
  <c r="M940" i="8"/>
  <c r="M941" i="8"/>
  <c r="M942" i="8"/>
  <c r="M943" i="8"/>
  <c r="M944" i="8"/>
  <c r="M945" i="8"/>
  <c r="M946" i="8"/>
  <c r="M947" i="8"/>
  <c r="M948" i="8"/>
  <c r="M949" i="8"/>
  <c r="M950" i="8"/>
  <c r="M951" i="8"/>
  <c r="M952" i="8"/>
  <c r="M953" i="8"/>
  <c r="M954" i="8"/>
  <c r="M955" i="8"/>
  <c r="M956" i="8"/>
  <c r="M957" i="8"/>
  <c r="M958" i="8"/>
  <c r="M959" i="8"/>
  <c r="M960" i="8"/>
  <c r="M961" i="8"/>
  <c r="M962" i="8"/>
  <c r="M963" i="8"/>
  <c r="M964" i="8"/>
  <c r="M965" i="8"/>
  <c r="M966" i="8"/>
  <c r="M967" i="8"/>
  <c r="M968" i="8"/>
  <c r="M969" i="8"/>
  <c r="M970" i="8"/>
  <c r="M827" i="8"/>
  <c r="M828" i="8"/>
  <c r="M829" i="8"/>
  <c r="M830" i="8"/>
  <c r="M831" i="8"/>
  <c r="M832" i="8"/>
  <c r="M833" i="8"/>
  <c r="M834" i="8"/>
  <c r="M835" i="8"/>
  <c r="M836" i="8"/>
  <c r="M837" i="8"/>
  <c r="M838" i="8"/>
  <c r="M839" i="8"/>
  <c r="M840" i="8"/>
  <c r="M841" i="8"/>
  <c r="M842" i="8"/>
  <c r="M843" i="8"/>
  <c r="M844" i="8"/>
  <c r="M845" i="8"/>
  <c r="M846" i="8"/>
  <c r="M847" i="8"/>
  <c r="M848" i="8"/>
  <c r="M849" i="8"/>
  <c r="M850" i="8"/>
  <c r="M851" i="8"/>
  <c r="M852" i="8"/>
  <c r="M853" i="8"/>
  <c r="M854" i="8"/>
  <c r="M855" i="8"/>
  <c r="M856" i="8"/>
  <c r="M857" i="8"/>
  <c r="M858" i="8"/>
  <c r="M859" i="8"/>
  <c r="M860" i="8"/>
  <c r="M861" i="8"/>
  <c r="M862" i="8"/>
  <c r="M863" i="8"/>
  <c r="M864" i="8"/>
  <c r="M865" i="8"/>
  <c r="M866" i="8"/>
  <c r="M867" i="8"/>
  <c r="M868" i="8"/>
  <c r="M869" i="8"/>
  <c r="M870" i="8"/>
  <c r="M871" i="8"/>
  <c r="M872" i="8"/>
  <c r="M873" i="8"/>
  <c r="M874" i="8"/>
  <c r="L859" i="8"/>
  <c r="L858" i="8"/>
  <c r="L857" i="8"/>
  <c r="L853" i="8"/>
  <c r="L852" i="8"/>
  <c r="L851" i="8"/>
  <c r="L835" i="8"/>
  <c r="L834" i="8"/>
  <c r="L833" i="8"/>
  <c r="L829" i="8"/>
  <c r="L828" i="8"/>
  <c r="L827" i="8"/>
  <c r="M726" i="8"/>
  <c r="M727" i="8"/>
  <c r="M728" i="8"/>
  <c r="M729" i="8"/>
  <c r="M730" i="8"/>
  <c r="M609" i="8"/>
  <c r="M610" i="8"/>
  <c r="M611" i="8"/>
  <c r="M612" i="8"/>
  <c r="M613" i="8"/>
  <c r="M614" i="8"/>
  <c r="M615" i="8"/>
  <c r="M616" i="8"/>
  <c r="M617" i="8"/>
  <c r="M618" i="8"/>
  <c r="M619" i="8"/>
  <c r="M620" i="8"/>
  <c r="M621" i="8"/>
  <c r="M622" i="8"/>
  <c r="M623" i="8"/>
  <c r="M624" i="8"/>
  <c r="M625" i="8"/>
  <c r="M626" i="8"/>
  <c r="M627" i="8"/>
  <c r="M628" i="8"/>
  <c r="M629" i="8"/>
  <c r="M630" i="8"/>
  <c r="M631" i="8"/>
  <c r="M632" i="8"/>
  <c r="M633" i="8"/>
  <c r="M634" i="8"/>
  <c r="M635" i="8"/>
  <c r="M636" i="8"/>
  <c r="M637" i="8"/>
  <c r="M638" i="8"/>
  <c r="M639" i="8"/>
  <c r="M640" i="8"/>
  <c r="M641" i="8"/>
  <c r="M642" i="8"/>
  <c r="M643" i="8"/>
  <c r="M644" i="8"/>
  <c r="M645" i="8"/>
  <c r="M646" i="8"/>
  <c r="M647" i="8"/>
  <c r="M648" i="8"/>
  <c r="M649" i="8"/>
  <c r="M650" i="8"/>
  <c r="M651" i="8"/>
  <c r="M652" i="8"/>
  <c r="M653" i="8"/>
  <c r="M654" i="8"/>
  <c r="M655" i="8"/>
  <c r="M656" i="8"/>
  <c r="M657" i="8"/>
  <c r="M658" i="8"/>
  <c r="L643" i="8"/>
  <c r="L642" i="8"/>
  <c r="L641" i="8"/>
  <c r="L637" i="8"/>
  <c r="L636" i="8"/>
  <c r="L635" i="8"/>
  <c r="L619" i="8"/>
  <c r="L618" i="8"/>
  <c r="L617" i="8"/>
  <c r="L613" i="8"/>
  <c r="L612" i="8"/>
  <c r="L611" i="8"/>
  <c r="M385" i="8"/>
  <c r="M386" i="8"/>
  <c r="M387" i="8"/>
  <c r="M388" i="8"/>
  <c r="M389" i="8"/>
  <c r="M390" i="8"/>
  <c r="M391" i="8"/>
  <c r="M392" i="8"/>
  <c r="M393" i="8"/>
  <c r="M394" i="8"/>
  <c r="M395" i="8"/>
  <c r="M396" i="8"/>
  <c r="M397" i="8"/>
  <c r="M367" i="8"/>
  <c r="M368" i="8"/>
  <c r="M369" i="8"/>
  <c r="M370" i="8"/>
  <c r="M371" i="8"/>
  <c r="M372" i="8"/>
  <c r="M373" i="8"/>
  <c r="M374" i="8"/>
  <c r="M375" i="8"/>
  <c r="M376" i="8"/>
  <c r="M377" i="8"/>
  <c r="M378" i="8"/>
  <c r="M379" i="8"/>
  <c r="M380" i="8"/>
  <c r="M381" i="8"/>
  <c r="M382" i="8"/>
  <c r="M383" i="8"/>
  <c r="M384" i="8"/>
  <c r="M362" i="8"/>
  <c r="I3" i="8" l="1"/>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877" i="8"/>
  <c r="I878" i="8"/>
  <c r="I879" i="8"/>
  <c r="I880" i="8"/>
  <c r="I881" i="8"/>
  <c r="I882" i="8"/>
  <c r="I883" i="8"/>
  <c r="I884" i="8"/>
  <c r="I885" i="8"/>
  <c r="I886" i="8"/>
  <c r="I887" i="8"/>
  <c r="I888" i="8"/>
  <c r="I889" i="8"/>
  <c r="I890" i="8"/>
  <c r="I891" i="8"/>
  <c r="I892" i="8"/>
  <c r="I893" i="8"/>
  <c r="I894" i="8"/>
  <c r="I895" i="8"/>
  <c r="I896" i="8"/>
  <c r="I897" i="8"/>
  <c r="I898" i="8"/>
  <c r="I899" i="8"/>
  <c r="I900" i="8"/>
  <c r="I901" i="8"/>
  <c r="I902" i="8"/>
  <c r="I903" i="8"/>
  <c r="I904" i="8"/>
  <c r="I905" i="8"/>
  <c r="I906" i="8"/>
  <c r="I907" i="8"/>
  <c r="I908" i="8"/>
  <c r="I909" i="8"/>
  <c r="I910" i="8"/>
  <c r="I911" i="8"/>
  <c r="I912" i="8"/>
  <c r="I913" i="8"/>
  <c r="I914" i="8"/>
  <c r="I915" i="8"/>
  <c r="I916" i="8"/>
  <c r="I917" i="8"/>
  <c r="I918" i="8"/>
  <c r="I919" i="8"/>
  <c r="I920" i="8"/>
  <c r="I921" i="8"/>
  <c r="I922" i="8"/>
  <c r="I923" i="8"/>
  <c r="I924" i="8"/>
  <c r="I925" i="8"/>
  <c r="I926" i="8"/>
  <c r="I927" i="8"/>
  <c r="I928" i="8"/>
  <c r="I929" i="8"/>
  <c r="I930" i="8"/>
  <c r="I931" i="8"/>
  <c r="I932" i="8"/>
  <c r="I933" i="8"/>
  <c r="I934" i="8"/>
  <c r="I935" i="8"/>
  <c r="I936" i="8"/>
  <c r="I937" i="8"/>
  <c r="I938" i="8"/>
  <c r="I939" i="8"/>
  <c r="I940" i="8"/>
  <c r="I941" i="8"/>
  <c r="I942" i="8"/>
  <c r="I943" i="8"/>
  <c r="I944" i="8"/>
  <c r="I945" i="8"/>
  <c r="I946" i="8"/>
  <c r="I947" i="8"/>
  <c r="I948" i="8"/>
  <c r="I949" i="8"/>
  <c r="I950" i="8"/>
  <c r="I951" i="8"/>
  <c r="I952" i="8"/>
  <c r="I953" i="8"/>
  <c r="I954" i="8"/>
  <c r="I955" i="8"/>
  <c r="I956" i="8"/>
  <c r="I957" i="8"/>
  <c r="I958" i="8"/>
  <c r="I959" i="8"/>
  <c r="I960" i="8"/>
  <c r="I961" i="8"/>
  <c r="I962" i="8"/>
  <c r="I963" i="8"/>
  <c r="I964" i="8"/>
  <c r="I965" i="8"/>
  <c r="I966" i="8"/>
  <c r="I967" i="8"/>
  <c r="I968" i="8"/>
  <c r="I969" i="8"/>
  <c r="I970" i="8"/>
  <c r="I2" i="8"/>
  <c r="D2" i="8"/>
  <c r="H3" i="8" l="1"/>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720" i="8"/>
  <c r="H721" i="8"/>
  <c r="H722" i="8"/>
  <c r="H723" i="8"/>
  <c r="H724" i="8"/>
  <c r="H725" i="8"/>
  <c r="H726" i="8"/>
  <c r="H727" i="8"/>
  <c r="H728" i="8"/>
  <c r="H729" i="8"/>
  <c r="H730" i="8"/>
  <c r="H731" i="8"/>
  <c r="H732" i="8"/>
  <c r="H733" i="8"/>
  <c r="H734" i="8"/>
  <c r="H735" i="8"/>
  <c r="H736" i="8"/>
  <c r="H737" i="8"/>
  <c r="H738" i="8"/>
  <c r="H739" i="8"/>
  <c r="H740" i="8"/>
  <c r="H741" i="8"/>
  <c r="H742" i="8"/>
  <c r="H743" i="8"/>
  <c r="H744" i="8"/>
  <c r="H745" i="8"/>
  <c r="H746" i="8"/>
  <c r="H747" i="8"/>
  <c r="H748" i="8"/>
  <c r="H749" i="8"/>
  <c r="H750" i="8"/>
  <c r="H751" i="8"/>
  <c r="H752" i="8"/>
  <c r="H753" i="8"/>
  <c r="H754" i="8"/>
  <c r="H755" i="8"/>
  <c r="H756" i="8"/>
  <c r="H757" i="8"/>
  <c r="H758" i="8"/>
  <c r="H759" i="8"/>
  <c r="H760" i="8"/>
  <c r="H761" i="8"/>
  <c r="H762" i="8"/>
  <c r="H763" i="8"/>
  <c r="H764" i="8"/>
  <c r="H765" i="8"/>
  <c r="H766" i="8"/>
  <c r="H767" i="8"/>
  <c r="H768" i="8"/>
  <c r="H769" i="8"/>
  <c r="H770" i="8"/>
  <c r="H771" i="8"/>
  <c r="H772" i="8"/>
  <c r="H773" i="8"/>
  <c r="H774" i="8"/>
  <c r="H775" i="8"/>
  <c r="H776" i="8"/>
  <c r="H777" i="8"/>
  <c r="H778" i="8"/>
  <c r="H779" i="8"/>
  <c r="H780" i="8"/>
  <c r="H781" i="8"/>
  <c r="H782" i="8"/>
  <c r="H783" i="8"/>
  <c r="H784" i="8"/>
  <c r="H785" i="8"/>
  <c r="H786" i="8"/>
  <c r="H787" i="8"/>
  <c r="H788" i="8"/>
  <c r="H789" i="8"/>
  <c r="H790" i="8"/>
  <c r="H791" i="8"/>
  <c r="H792" i="8"/>
  <c r="H793" i="8"/>
  <c r="H794" i="8"/>
  <c r="H795" i="8"/>
  <c r="H796" i="8"/>
  <c r="H797" i="8"/>
  <c r="H798" i="8"/>
  <c r="H799" i="8"/>
  <c r="H800" i="8"/>
  <c r="H801" i="8"/>
  <c r="H802" i="8"/>
  <c r="H803" i="8"/>
  <c r="H804" i="8"/>
  <c r="H805" i="8"/>
  <c r="H806" i="8"/>
  <c r="H807" i="8"/>
  <c r="H808" i="8"/>
  <c r="H809" i="8"/>
  <c r="H810" i="8"/>
  <c r="H811" i="8"/>
  <c r="H812" i="8"/>
  <c r="H813" i="8"/>
  <c r="H814" i="8"/>
  <c r="H815" i="8"/>
  <c r="H816" i="8"/>
  <c r="H817" i="8"/>
  <c r="H818" i="8"/>
  <c r="H819" i="8"/>
  <c r="H820" i="8"/>
  <c r="H821" i="8"/>
  <c r="H822" i="8"/>
  <c r="H823" i="8"/>
  <c r="H824" i="8"/>
  <c r="H825" i="8"/>
  <c r="H826" i="8"/>
  <c r="H827" i="8"/>
  <c r="H828" i="8"/>
  <c r="H829" i="8"/>
  <c r="H830" i="8"/>
  <c r="H831" i="8"/>
  <c r="H832" i="8"/>
  <c r="H833" i="8"/>
  <c r="H834" i="8"/>
  <c r="H835" i="8"/>
  <c r="H836" i="8"/>
  <c r="H837" i="8"/>
  <c r="H838" i="8"/>
  <c r="H839" i="8"/>
  <c r="H840" i="8"/>
  <c r="H841" i="8"/>
  <c r="H842" i="8"/>
  <c r="H843" i="8"/>
  <c r="H844" i="8"/>
  <c r="H845" i="8"/>
  <c r="H846" i="8"/>
  <c r="H847" i="8"/>
  <c r="H848" i="8"/>
  <c r="H849" i="8"/>
  <c r="H850" i="8"/>
  <c r="H851" i="8"/>
  <c r="H852" i="8"/>
  <c r="H853" i="8"/>
  <c r="H854" i="8"/>
  <c r="H855" i="8"/>
  <c r="H856" i="8"/>
  <c r="H857" i="8"/>
  <c r="H858" i="8"/>
  <c r="H859" i="8"/>
  <c r="H860" i="8"/>
  <c r="H861" i="8"/>
  <c r="H862" i="8"/>
  <c r="H863" i="8"/>
  <c r="H864" i="8"/>
  <c r="H865" i="8"/>
  <c r="H866" i="8"/>
  <c r="H867" i="8"/>
  <c r="H868" i="8"/>
  <c r="H869" i="8"/>
  <c r="H870" i="8"/>
  <c r="H871" i="8"/>
  <c r="H872" i="8"/>
  <c r="H873" i="8"/>
  <c r="H874" i="8"/>
  <c r="H875" i="8"/>
  <c r="H876" i="8"/>
  <c r="H877" i="8"/>
  <c r="H878" i="8"/>
  <c r="H879" i="8"/>
  <c r="H880" i="8"/>
  <c r="H881" i="8"/>
  <c r="H882" i="8"/>
  <c r="H883" i="8"/>
  <c r="H884" i="8"/>
  <c r="H885" i="8"/>
  <c r="H886" i="8"/>
  <c r="H887" i="8"/>
  <c r="H888" i="8"/>
  <c r="H889" i="8"/>
  <c r="H890" i="8"/>
  <c r="H891" i="8"/>
  <c r="H892" i="8"/>
  <c r="H893" i="8"/>
  <c r="H894" i="8"/>
  <c r="H895" i="8"/>
  <c r="H896" i="8"/>
  <c r="H897" i="8"/>
  <c r="H898" i="8"/>
  <c r="H899" i="8"/>
  <c r="H900" i="8"/>
  <c r="H901" i="8"/>
  <c r="H902" i="8"/>
  <c r="H903" i="8"/>
  <c r="H904" i="8"/>
  <c r="H905" i="8"/>
  <c r="H906" i="8"/>
  <c r="H907" i="8"/>
  <c r="H908" i="8"/>
  <c r="H909" i="8"/>
  <c r="H910" i="8"/>
  <c r="H911" i="8"/>
  <c r="H912" i="8"/>
  <c r="H913" i="8"/>
  <c r="H914" i="8"/>
  <c r="H915" i="8"/>
  <c r="H916" i="8"/>
  <c r="H917" i="8"/>
  <c r="H918" i="8"/>
  <c r="H919" i="8"/>
  <c r="H920" i="8"/>
  <c r="H921" i="8"/>
  <c r="H922" i="8"/>
  <c r="H923" i="8"/>
  <c r="H924" i="8"/>
  <c r="H925" i="8"/>
  <c r="H926" i="8"/>
  <c r="H927" i="8"/>
  <c r="H928" i="8"/>
  <c r="H929" i="8"/>
  <c r="H930" i="8"/>
  <c r="H931" i="8"/>
  <c r="H932" i="8"/>
  <c r="H933" i="8"/>
  <c r="H934" i="8"/>
  <c r="H935" i="8"/>
  <c r="H936" i="8"/>
  <c r="H937" i="8"/>
  <c r="H938" i="8"/>
  <c r="H939" i="8"/>
  <c r="H940" i="8"/>
  <c r="H941" i="8"/>
  <c r="H942" i="8"/>
  <c r="H943" i="8"/>
  <c r="H944" i="8"/>
  <c r="H945" i="8"/>
  <c r="H946" i="8"/>
  <c r="H947" i="8"/>
  <c r="H948" i="8"/>
  <c r="H949" i="8"/>
  <c r="H950" i="8"/>
  <c r="H951" i="8"/>
  <c r="H952" i="8"/>
  <c r="H953" i="8"/>
  <c r="H954" i="8"/>
  <c r="H955" i="8"/>
  <c r="H956" i="8"/>
  <c r="H957" i="8"/>
  <c r="H958" i="8"/>
  <c r="H959" i="8"/>
  <c r="H960" i="8"/>
  <c r="H961" i="8"/>
  <c r="H962" i="8"/>
  <c r="H963" i="8"/>
  <c r="H964" i="8"/>
  <c r="H965" i="8"/>
  <c r="H966" i="8"/>
  <c r="H967" i="8"/>
  <c r="H968" i="8"/>
  <c r="H969" i="8"/>
  <c r="H970" i="8"/>
  <c r="D969" i="8" l="1"/>
  <c r="E965" i="8"/>
  <c r="D965" i="8"/>
  <c r="E961" i="8"/>
  <c r="D961" i="8"/>
  <c r="D957" i="8"/>
  <c r="E953" i="8"/>
  <c r="D953" i="8"/>
  <c r="E949" i="8"/>
  <c r="D949" i="8"/>
  <c r="E945" i="8"/>
  <c r="D945" i="8"/>
  <c r="E941" i="8"/>
  <c r="D941" i="8"/>
  <c r="D937" i="8"/>
  <c r="E933" i="8"/>
  <c r="D933" i="8"/>
  <c r="E929" i="8"/>
  <c r="D929" i="8"/>
  <c r="D925" i="8"/>
  <c r="D921" i="8"/>
  <c r="E917" i="8"/>
  <c r="D917" i="8"/>
  <c r="E913" i="8"/>
  <c r="D913" i="8"/>
  <c r="E909" i="8"/>
  <c r="D909" i="8"/>
  <c r="D905" i="8"/>
  <c r="E901" i="8"/>
  <c r="D901" i="8"/>
  <c r="E897" i="8"/>
  <c r="D897" i="8"/>
  <c r="D893" i="8"/>
  <c r="E889" i="8"/>
  <c r="D889" i="8"/>
  <c r="E885" i="8"/>
  <c r="D885" i="8"/>
  <c r="E881" i="8"/>
  <c r="D881" i="8"/>
  <c r="E877" i="8"/>
  <c r="D877" i="8"/>
  <c r="D873" i="8"/>
  <c r="E869" i="8"/>
  <c r="D869" i="8"/>
  <c r="E865" i="8"/>
  <c r="D865" i="8"/>
  <c r="D861" i="8"/>
  <c r="D857" i="8"/>
  <c r="E853" i="8"/>
  <c r="D853" i="8"/>
  <c r="E849" i="8"/>
  <c r="D849" i="8"/>
  <c r="E845" i="8"/>
  <c r="D845" i="8"/>
  <c r="D841" i="8"/>
  <c r="E837" i="8"/>
  <c r="D837" i="8"/>
  <c r="E833" i="8"/>
  <c r="D833" i="8"/>
  <c r="D829" i="8"/>
  <c r="E825" i="8"/>
  <c r="D825" i="8"/>
  <c r="E821" i="8"/>
  <c r="D821" i="8"/>
  <c r="E817" i="8"/>
  <c r="D817" i="8"/>
  <c r="E813" i="8"/>
  <c r="D813" i="8"/>
  <c r="D809" i="8"/>
  <c r="E805" i="8"/>
  <c r="D805" i="8"/>
  <c r="E801" i="8"/>
  <c r="D801" i="8"/>
  <c r="D797" i="8"/>
  <c r="D793" i="8"/>
  <c r="E789" i="8"/>
  <c r="D789" i="8"/>
  <c r="E785" i="8"/>
  <c r="D785" i="8"/>
  <c r="E781" i="8"/>
  <c r="D781" i="8"/>
  <c r="D777" i="8"/>
  <c r="E773" i="8"/>
  <c r="D773" i="8"/>
  <c r="E769" i="8"/>
  <c r="D769" i="8"/>
  <c r="D765" i="8"/>
  <c r="E761" i="8"/>
  <c r="D761" i="8"/>
  <c r="E757" i="8"/>
  <c r="D757" i="8"/>
  <c r="E753" i="8"/>
  <c r="D753" i="8"/>
  <c r="E749" i="8"/>
  <c r="D749" i="8"/>
  <c r="D745" i="8"/>
  <c r="E741" i="8"/>
  <c r="D741" i="8"/>
  <c r="E737" i="8"/>
  <c r="D737" i="8"/>
  <c r="D733" i="8"/>
  <c r="D729" i="8"/>
  <c r="E725" i="8"/>
  <c r="D725" i="8"/>
  <c r="E721" i="8"/>
  <c r="D721" i="8"/>
  <c r="E717" i="8"/>
  <c r="D717" i="8"/>
  <c r="D713" i="8"/>
  <c r="E709" i="8"/>
  <c r="D709" i="8"/>
  <c r="E705" i="8"/>
  <c r="D705" i="8"/>
  <c r="D701" i="8"/>
  <c r="E697" i="8"/>
  <c r="D697" i="8"/>
  <c r="E693" i="8"/>
  <c r="D693" i="8"/>
  <c r="E689" i="8"/>
  <c r="D689" i="8"/>
  <c r="E685" i="8"/>
  <c r="D685" i="8"/>
  <c r="D681" i="8"/>
  <c r="E677" i="8"/>
  <c r="D677" i="8"/>
  <c r="E673" i="8"/>
  <c r="D673" i="8"/>
  <c r="D669" i="8"/>
  <c r="D665" i="8"/>
  <c r="E661" i="8"/>
  <c r="D661" i="8"/>
  <c r="E657" i="8"/>
  <c r="D657" i="8"/>
  <c r="E653" i="8"/>
  <c r="D653" i="8"/>
  <c r="D649" i="8"/>
  <c r="E645" i="8"/>
  <c r="D645" i="8"/>
  <c r="E641" i="8"/>
  <c r="D641" i="8"/>
  <c r="D637" i="8"/>
  <c r="E633" i="8"/>
  <c r="D633" i="8"/>
  <c r="E629" i="8"/>
  <c r="F629" i="8" s="1"/>
  <c r="D629" i="8"/>
  <c r="E625" i="8"/>
  <c r="D625" i="8"/>
  <c r="E621" i="8"/>
  <c r="D621" i="8"/>
  <c r="D617" i="8"/>
  <c r="E613" i="8"/>
  <c r="D613" i="8"/>
  <c r="E609" i="8"/>
  <c r="D609" i="8"/>
  <c r="D605" i="8"/>
  <c r="D601" i="8"/>
  <c r="E597" i="8"/>
  <c r="D597" i="8"/>
  <c r="E593" i="8"/>
  <c r="D593" i="8"/>
  <c r="E589" i="8"/>
  <c r="D589" i="8"/>
  <c r="D585" i="8"/>
  <c r="E581" i="8"/>
  <c r="D581" i="8"/>
  <c r="E577" i="8"/>
  <c r="D577" i="8"/>
  <c r="D573" i="8"/>
  <c r="E569" i="8"/>
  <c r="D569" i="8"/>
  <c r="E565" i="8"/>
  <c r="D565" i="8"/>
  <c r="E561" i="8"/>
  <c r="D561" i="8"/>
  <c r="E557" i="8"/>
  <c r="D557" i="8"/>
  <c r="D553" i="8"/>
  <c r="E549" i="8"/>
  <c r="D549" i="8"/>
  <c r="E545" i="8"/>
  <c r="D545" i="8"/>
  <c r="D541" i="8"/>
  <c r="D537" i="8"/>
  <c r="E533" i="8"/>
  <c r="D533" i="8"/>
  <c r="E529" i="8"/>
  <c r="D529" i="8"/>
  <c r="E525" i="8"/>
  <c r="D525" i="8"/>
  <c r="D521" i="8"/>
  <c r="E517" i="8"/>
  <c r="D517" i="8"/>
  <c r="E513" i="8"/>
  <c r="D513" i="8"/>
  <c r="D509" i="8"/>
  <c r="E505" i="8"/>
  <c r="D505" i="8"/>
  <c r="E501" i="8"/>
  <c r="D501" i="8"/>
  <c r="E497" i="8"/>
  <c r="D497" i="8"/>
  <c r="E493" i="8"/>
  <c r="D493" i="8"/>
  <c r="D489" i="8"/>
  <c r="E485" i="8"/>
  <c r="D485" i="8"/>
  <c r="E481" i="8"/>
  <c r="D481" i="8"/>
  <c r="D477" i="8"/>
  <c r="D473" i="8"/>
  <c r="E469" i="8"/>
  <c r="D469" i="8"/>
  <c r="E465" i="8"/>
  <c r="D465" i="8"/>
  <c r="E461" i="8"/>
  <c r="D461" i="8"/>
  <c r="D457" i="8"/>
  <c r="E453" i="8"/>
  <c r="D453" i="8"/>
  <c r="E449" i="8"/>
  <c r="D449" i="8"/>
  <c r="D445" i="8"/>
  <c r="E441" i="8"/>
  <c r="D441" i="8"/>
  <c r="E437" i="8"/>
  <c r="D437" i="8"/>
  <c r="E433" i="8"/>
  <c r="D433" i="8"/>
  <c r="E429" i="8"/>
  <c r="D429" i="8"/>
  <c r="D425" i="8"/>
  <c r="E421" i="8"/>
  <c r="D421" i="8"/>
  <c r="E417" i="8"/>
  <c r="D417" i="8"/>
  <c r="D413" i="8"/>
  <c r="D409" i="8"/>
  <c r="E405" i="8"/>
  <c r="D405" i="8"/>
  <c r="E401" i="8"/>
  <c r="F401" i="8" s="1"/>
  <c r="G401" i="8" s="1"/>
  <c r="D401" i="8"/>
  <c r="E397" i="8"/>
  <c r="D397" i="8"/>
  <c r="D393" i="8"/>
  <c r="E389" i="8"/>
  <c r="D389" i="8"/>
  <c r="E385" i="8"/>
  <c r="D385" i="8"/>
  <c r="D381" i="8"/>
  <c r="E377" i="8"/>
  <c r="D377" i="8"/>
  <c r="E373" i="8"/>
  <c r="D373" i="8"/>
  <c r="E369" i="8"/>
  <c r="D369" i="8"/>
  <c r="E365" i="8"/>
  <c r="D365" i="8"/>
  <c r="D361" i="8"/>
  <c r="E357" i="8"/>
  <c r="D357" i="8"/>
  <c r="E353" i="8"/>
  <c r="D353" i="8"/>
  <c r="D349" i="8"/>
  <c r="D345" i="8"/>
  <c r="E341" i="8"/>
  <c r="D341" i="8"/>
  <c r="E337" i="8"/>
  <c r="D337" i="8"/>
  <c r="E333" i="8"/>
  <c r="D333" i="8"/>
  <c r="D329" i="8"/>
  <c r="E325" i="8"/>
  <c r="D325" i="8"/>
  <c r="E321" i="8"/>
  <c r="D321" i="8"/>
  <c r="D317" i="8"/>
  <c r="E313" i="8"/>
  <c r="D313" i="8"/>
  <c r="E309" i="8"/>
  <c r="D309" i="8"/>
  <c r="E305" i="8"/>
  <c r="D305" i="8"/>
  <c r="E301" i="8"/>
  <c r="D301" i="8"/>
  <c r="D297" i="8"/>
  <c r="E293" i="8"/>
  <c r="D293" i="8"/>
  <c r="E289" i="8"/>
  <c r="D289" i="8"/>
  <c r="D285" i="8"/>
  <c r="D281" i="8"/>
  <c r="E277" i="8"/>
  <c r="D277" i="8"/>
  <c r="E273" i="8"/>
  <c r="D273" i="8"/>
  <c r="E269" i="8"/>
  <c r="D269" i="8"/>
  <c r="D265" i="8"/>
  <c r="E261" i="8"/>
  <c r="D261" i="8"/>
  <c r="E257" i="8"/>
  <c r="D257" i="8"/>
  <c r="D253" i="8"/>
  <c r="E249" i="8"/>
  <c r="D249" i="8"/>
  <c r="E245" i="8"/>
  <c r="D245" i="8"/>
  <c r="E241" i="8"/>
  <c r="D241" i="8"/>
  <c r="E237" i="8"/>
  <c r="D237" i="8"/>
  <c r="D233" i="8"/>
  <c r="E229" i="8"/>
  <c r="D229" i="8"/>
  <c r="E225" i="8"/>
  <c r="D225" i="8"/>
  <c r="D221" i="8"/>
  <c r="E217" i="8"/>
  <c r="D217" i="8"/>
  <c r="E213" i="8"/>
  <c r="D213" i="8"/>
  <c r="E209" i="8"/>
  <c r="D209" i="8"/>
  <c r="D205" i="8"/>
  <c r="E201" i="8"/>
  <c r="D201" i="8"/>
  <c r="E197" i="8"/>
  <c r="D197" i="8"/>
  <c r="E193" i="8"/>
  <c r="D193" i="8"/>
  <c r="D189" i="8"/>
  <c r="E185" i="8"/>
  <c r="E181" i="8"/>
  <c r="E177" i="8"/>
  <c r="E169" i="8"/>
  <c r="E165" i="8"/>
  <c r="E161" i="8"/>
  <c r="E153" i="8"/>
  <c r="E149" i="8"/>
  <c r="E145" i="8"/>
  <c r="E137" i="8"/>
  <c r="E133" i="8"/>
  <c r="E129" i="8"/>
  <c r="E121" i="8"/>
  <c r="E117" i="8"/>
  <c r="E113" i="8"/>
  <c r="E105" i="8"/>
  <c r="E101" i="8"/>
  <c r="E97" i="8"/>
  <c r="E89" i="8"/>
  <c r="E85" i="8"/>
  <c r="E81" i="8"/>
  <c r="E73" i="8"/>
  <c r="E69" i="8"/>
  <c r="E65" i="8"/>
  <c r="E57" i="8"/>
  <c r="E53" i="8"/>
  <c r="E49" i="8"/>
  <c r="E41" i="8"/>
  <c r="E37" i="8"/>
  <c r="E33" i="8"/>
  <c r="E25" i="8"/>
  <c r="E21" i="8"/>
  <c r="E17" i="8"/>
  <c r="E9" i="8"/>
  <c r="E5" i="8"/>
  <c r="E968" i="8"/>
  <c r="D968" i="8"/>
  <c r="E964" i="8"/>
  <c r="D964" i="8"/>
  <c r="E960" i="8"/>
  <c r="D960" i="8"/>
  <c r="E956" i="8"/>
  <c r="D956" i="8"/>
  <c r="E952" i="8"/>
  <c r="D952" i="8"/>
  <c r="E948" i="8"/>
  <c r="D948" i="8"/>
  <c r="E944" i="8"/>
  <c r="D944" i="8"/>
  <c r="E940" i="8"/>
  <c r="D940" i="8"/>
  <c r="E936" i="8"/>
  <c r="D936" i="8"/>
  <c r="E932" i="8"/>
  <c r="D932" i="8"/>
  <c r="E928" i="8"/>
  <c r="D928" i="8"/>
  <c r="E924" i="8"/>
  <c r="D924" i="8"/>
  <c r="E920" i="8"/>
  <c r="D920" i="8"/>
  <c r="E916" i="8"/>
  <c r="D916" i="8"/>
  <c r="E912" i="8"/>
  <c r="D912" i="8"/>
  <c r="E908" i="8"/>
  <c r="D908" i="8"/>
  <c r="E904" i="8"/>
  <c r="D904" i="8"/>
  <c r="E900" i="8"/>
  <c r="D900" i="8"/>
  <c r="E896" i="8"/>
  <c r="D896" i="8"/>
  <c r="E892" i="8"/>
  <c r="D892" i="8"/>
  <c r="E888" i="8"/>
  <c r="D888" i="8"/>
  <c r="E884" i="8"/>
  <c r="D884" i="8"/>
  <c r="E880" i="8"/>
  <c r="D880" i="8"/>
  <c r="E876" i="8"/>
  <c r="D876" i="8"/>
  <c r="E872" i="8"/>
  <c r="D872" i="8"/>
  <c r="E868" i="8"/>
  <c r="D868" i="8"/>
  <c r="E864" i="8"/>
  <c r="D864" i="8"/>
  <c r="E860" i="8"/>
  <c r="D860" i="8"/>
  <c r="F860" i="8" s="1"/>
  <c r="E856" i="8"/>
  <c r="D856" i="8"/>
  <c r="E852" i="8"/>
  <c r="D852" i="8"/>
  <c r="E848" i="8"/>
  <c r="D848" i="8"/>
  <c r="E844" i="8"/>
  <c r="D844" i="8"/>
  <c r="E840" i="8"/>
  <c r="D840" i="8"/>
  <c r="E836" i="8"/>
  <c r="D836" i="8"/>
  <c r="E832" i="8"/>
  <c r="D832" i="8"/>
  <c r="E828" i="8"/>
  <c r="D828" i="8"/>
  <c r="E824" i="8"/>
  <c r="D824" i="8"/>
  <c r="E820" i="8"/>
  <c r="D820" i="8"/>
  <c r="E816" i="8"/>
  <c r="D816" i="8"/>
  <c r="E812" i="8"/>
  <c r="D812" i="8"/>
  <c r="E808" i="8"/>
  <c r="D808" i="8"/>
  <c r="E804" i="8"/>
  <c r="D804" i="8"/>
  <c r="E800" i="8"/>
  <c r="D800" i="8"/>
  <c r="E796" i="8"/>
  <c r="D796" i="8"/>
  <c r="E792" i="8"/>
  <c r="D792" i="8"/>
  <c r="E788" i="8"/>
  <c r="D788" i="8"/>
  <c r="E784" i="8"/>
  <c r="D784" i="8"/>
  <c r="E780" i="8"/>
  <c r="D780" i="8"/>
  <c r="E776" i="8"/>
  <c r="D776" i="8"/>
  <c r="E772" i="8"/>
  <c r="D772" i="8"/>
  <c r="E768" i="8"/>
  <c r="D768" i="8"/>
  <c r="E764" i="8"/>
  <c r="D764" i="8"/>
  <c r="E760" i="8"/>
  <c r="D760" i="8"/>
  <c r="E756" i="8"/>
  <c r="D756" i="8"/>
  <c r="E752" i="8"/>
  <c r="D752" i="8"/>
  <c r="E748" i="8"/>
  <c r="D748" i="8"/>
  <c r="E744" i="8"/>
  <c r="D744" i="8"/>
  <c r="E740" i="8"/>
  <c r="D740" i="8"/>
  <c r="E736" i="8"/>
  <c r="D736" i="8"/>
  <c r="E732" i="8"/>
  <c r="D732" i="8"/>
  <c r="E728" i="8"/>
  <c r="D728" i="8"/>
  <c r="E724" i="8"/>
  <c r="D724" i="8"/>
  <c r="E720" i="8"/>
  <c r="D720" i="8"/>
  <c r="E716" i="8"/>
  <c r="D716" i="8"/>
  <c r="E712" i="8"/>
  <c r="D712" i="8"/>
  <c r="E708" i="8"/>
  <c r="D708" i="8"/>
  <c r="E704" i="8"/>
  <c r="D704" i="8"/>
  <c r="E700" i="8"/>
  <c r="D700" i="8"/>
  <c r="E696" i="8"/>
  <c r="D696" i="8"/>
  <c r="E692" i="8"/>
  <c r="D692" i="8"/>
  <c r="E688" i="8"/>
  <c r="D688" i="8"/>
  <c r="E684" i="8"/>
  <c r="D684" i="8"/>
  <c r="E680" i="8"/>
  <c r="D680" i="8"/>
  <c r="E676" i="8"/>
  <c r="D676" i="8"/>
  <c r="E672" i="8"/>
  <c r="D672" i="8"/>
  <c r="E668" i="8"/>
  <c r="D668" i="8"/>
  <c r="E664" i="8"/>
  <c r="D664" i="8"/>
  <c r="E660" i="8"/>
  <c r="D660" i="8"/>
  <c r="E656" i="8"/>
  <c r="D656" i="8"/>
  <c r="E652" i="8"/>
  <c r="D652" i="8"/>
  <c r="E648" i="8"/>
  <c r="D648" i="8"/>
  <c r="E644" i="8"/>
  <c r="D644" i="8"/>
  <c r="E640" i="8"/>
  <c r="D640" i="8"/>
  <c r="E636" i="8"/>
  <c r="D636" i="8"/>
  <c r="E632" i="8"/>
  <c r="D632" i="8"/>
  <c r="E628" i="8"/>
  <c r="D628" i="8"/>
  <c r="E624" i="8"/>
  <c r="D624" i="8"/>
  <c r="E620" i="8"/>
  <c r="D620" i="8"/>
  <c r="E616" i="8"/>
  <c r="D616" i="8"/>
  <c r="E612" i="8"/>
  <c r="D612" i="8"/>
  <c r="E608" i="8"/>
  <c r="D608" i="8"/>
  <c r="E604" i="8"/>
  <c r="D604" i="8"/>
  <c r="E600" i="8"/>
  <c r="D600" i="8"/>
  <c r="E596" i="8"/>
  <c r="D596" i="8"/>
  <c r="E592" i="8"/>
  <c r="D592" i="8"/>
  <c r="E588" i="8"/>
  <c r="D588" i="8"/>
  <c r="E584" i="8"/>
  <c r="D584" i="8"/>
  <c r="E580" i="8"/>
  <c r="D580" i="8"/>
  <c r="E576" i="8"/>
  <c r="D576" i="8"/>
  <c r="E572" i="8"/>
  <c r="D572" i="8"/>
  <c r="E568" i="8"/>
  <c r="D568" i="8"/>
  <c r="E564" i="8"/>
  <c r="D564" i="8"/>
  <c r="E560" i="8"/>
  <c r="D560" i="8"/>
  <c r="E556" i="8"/>
  <c r="D556" i="8"/>
  <c r="E552" i="8"/>
  <c r="D552" i="8"/>
  <c r="E548" i="8"/>
  <c r="D548" i="8"/>
  <c r="E544" i="8"/>
  <c r="D544" i="8"/>
  <c r="E540" i="8"/>
  <c r="D540" i="8"/>
  <c r="E536" i="8"/>
  <c r="D536" i="8"/>
  <c r="E532" i="8"/>
  <c r="D532" i="8"/>
  <c r="E528" i="8"/>
  <c r="D528" i="8"/>
  <c r="E524" i="8"/>
  <c r="D524" i="8"/>
  <c r="E520" i="8"/>
  <c r="D520" i="8"/>
  <c r="E516" i="8"/>
  <c r="D516" i="8"/>
  <c r="E512" i="8"/>
  <c r="D512" i="8"/>
  <c r="E508" i="8"/>
  <c r="D508" i="8"/>
  <c r="E504" i="8"/>
  <c r="D504" i="8"/>
  <c r="E500" i="8"/>
  <c r="D500" i="8"/>
  <c r="E496" i="8"/>
  <c r="D496" i="8"/>
  <c r="E492" i="8"/>
  <c r="D492" i="8"/>
  <c r="E488" i="8"/>
  <c r="D488" i="8"/>
  <c r="E484" i="8"/>
  <c r="D484" i="8"/>
  <c r="E480" i="8"/>
  <c r="D480" i="8"/>
  <c r="E476" i="8"/>
  <c r="D476" i="8"/>
  <c r="E472" i="8"/>
  <c r="D472" i="8"/>
  <c r="E468" i="8"/>
  <c r="D468" i="8"/>
  <c r="E464" i="8"/>
  <c r="D464" i="8"/>
  <c r="E460" i="8"/>
  <c r="D460" i="8"/>
  <c r="E456" i="8"/>
  <c r="D456" i="8"/>
  <c r="E452" i="8"/>
  <c r="D452" i="8"/>
  <c r="E448" i="8"/>
  <c r="D448" i="8"/>
  <c r="E444" i="8"/>
  <c r="D444" i="8"/>
  <c r="E440" i="8"/>
  <c r="D440" i="8"/>
  <c r="E436" i="8"/>
  <c r="D436" i="8"/>
  <c r="E432" i="8"/>
  <c r="D432" i="8"/>
  <c r="E428" i="8"/>
  <c r="D428" i="8"/>
  <c r="E424" i="8"/>
  <c r="D424" i="8"/>
  <c r="E420" i="8"/>
  <c r="D420" i="8"/>
  <c r="E416" i="8"/>
  <c r="D416" i="8"/>
  <c r="E412" i="8"/>
  <c r="D412" i="8"/>
  <c r="E408" i="8"/>
  <c r="D408" i="8"/>
  <c r="E404" i="8"/>
  <c r="D404" i="8"/>
  <c r="E400" i="8"/>
  <c r="D400" i="8"/>
  <c r="E396" i="8"/>
  <c r="D396" i="8"/>
  <c r="E392" i="8"/>
  <c r="D392" i="8"/>
  <c r="E388" i="8"/>
  <c r="D388" i="8"/>
  <c r="E384" i="8"/>
  <c r="D384" i="8"/>
  <c r="E380" i="8"/>
  <c r="D380" i="8"/>
  <c r="E376" i="8"/>
  <c r="D376" i="8"/>
  <c r="E372" i="8"/>
  <c r="D372" i="8"/>
  <c r="E368" i="8"/>
  <c r="D368" i="8"/>
  <c r="E364" i="8"/>
  <c r="D364" i="8"/>
  <c r="E360" i="8"/>
  <c r="D360" i="8"/>
  <c r="E356" i="8"/>
  <c r="D356" i="8"/>
  <c r="E352" i="8"/>
  <c r="D352" i="8"/>
  <c r="E348" i="8"/>
  <c r="D348" i="8"/>
  <c r="E344" i="8"/>
  <c r="D344" i="8"/>
  <c r="E340" i="8"/>
  <c r="D340" i="8"/>
  <c r="E336" i="8"/>
  <c r="D336" i="8"/>
  <c r="E332" i="8"/>
  <c r="D332" i="8"/>
  <c r="E328" i="8"/>
  <c r="D328" i="8"/>
  <c r="E324" i="8"/>
  <c r="D324" i="8"/>
  <c r="E320" i="8"/>
  <c r="D320" i="8"/>
  <c r="E316" i="8"/>
  <c r="D316" i="8"/>
  <c r="E312" i="8"/>
  <c r="D312" i="8"/>
  <c r="E308" i="8"/>
  <c r="D308" i="8"/>
  <c r="E304" i="8"/>
  <c r="D304" i="8"/>
  <c r="E300" i="8"/>
  <c r="D300" i="8"/>
  <c r="E296" i="8"/>
  <c r="D296" i="8"/>
  <c r="E292" i="8"/>
  <c r="D292" i="8"/>
  <c r="E288" i="8"/>
  <c r="D288" i="8"/>
  <c r="E284" i="8"/>
  <c r="D284" i="8"/>
  <c r="F284" i="8" s="1"/>
  <c r="G284" i="8" s="1"/>
  <c r="E280" i="8"/>
  <c r="D280" i="8"/>
  <c r="E276" i="8"/>
  <c r="D276" i="8"/>
  <c r="E272" i="8"/>
  <c r="D272" i="8"/>
  <c r="E268" i="8"/>
  <c r="D268" i="8"/>
  <c r="E264" i="8"/>
  <c r="D264" i="8"/>
  <c r="E260" i="8"/>
  <c r="D260" i="8"/>
  <c r="E256" i="8"/>
  <c r="D256" i="8"/>
  <c r="E252" i="8"/>
  <c r="D252" i="8"/>
  <c r="E248" i="8"/>
  <c r="D248" i="8"/>
  <c r="E244" i="8"/>
  <c r="D244" i="8"/>
  <c r="E240" i="8"/>
  <c r="D240" i="8"/>
  <c r="E236" i="8"/>
  <c r="D236" i="8"/>
  <c r="E232" i="8"/>
  <c r="D232" i="8"/>
  <c r="E228" i="8"/>
  <c r="D228" i="8"/>
  <c r="E224" i="8"/>
  <c r="D224" i="8"/>
  <c r="E220" i="8"/>
  <c r="D220" i="8"/>
  <c r="E216" i="8"/>
  <c r="D216" i="8"/>
  <c r="E212" i="8"/>
  <c r="D212" i="8"/>
  <c r="E208" i="8"/>
  <c r="D208" i="8"/>
  <c r="E204" i="8"/>
  <c r="D204" i="8"/>
  <c r="E200" i="8"/>
  <c r="D200" i="8"/>
  <c r="E196" i="8"/>
  <c r="D196" i="8"/>
  <c r="E192" i="8"/>
  <c r="D192" i="8"/>
  <c r="E188" i="8"/>
  <c r="D188" i="8"/>
  <c r="E184" i="8"/>
  <c r="E180" i="8"/>
  <c r="E176" i="8"/>
  <c r="E172" i="8"/>
  <c r="E168" i="8"/>
  <c r="E164" i="8"/>
  <c r="E160" i="8"/>
  <c r="E156" i="8"/>
  <c r="E152" i="8"/>
  <c r="E148" i="8"/>
  <c r="E144" i="8"/>
  <c r="E140" i="8"/>
  <c r="E136" i="8"/>
  <c r="E132" i="8"/>
  <c r="E128" i="8"/>
  <c r="E124" i="8"/>
  <c r="E120" i="8"/>
  <c r="E116" i="8"/>
  <c r="E112" i="8"/>
  <c r="E108" i="8"/>
  <c r="E104" i="8"/>
  <c r="E100" i="8"/>
  <c r="E96" i="8"/>
  <c r="E92" i="8"/>
  <c r="E88" i="8"/>
  <c r="E84" i="8"/>
  <c r="E80" i="8"/>
  <c r="E76" i="8"/>
  <c r="E72" i="8"/>
  <c r="E68" i="8"/>
  <c r="E64" i="8"/>
  <c r="E60" i="8"/>
  <c r="E56" i="8"/>
  <c r="E52" i="8"/>
  <c r="E48" i="8"/>
  <c r="E44" i="8"/>
  <c r="E40" i="8"/>
  <c r="E36" i="8"/>
  <c r="E32" i="8"/>
  <c r="E28" i="8"/>
  <c r="E24" i="8"/>
  <c r="E20" i="8"/>
  <c r="E16" i="8"/>
  <c r="E12" i="8"/>
  <c r="E8" i="8"/>
  <c r="E4" i="8"/>
  <c r="D967" i="8"/>
  <c r="E963" i="8"/>
  <c r="D963" i="8"/>
  <c r="D959" i="8"/>
  <c r="D955" i="8"/>
  <c r="D951" i="8"/>
  <c r="E947" i="8"/>
  <c r="D947" i="8"/>
  <c r="D943" i="8"/>
  <c r="D939" i="8"/>
  <c r="D935" i="8"/>
  <c r="E931" i="8"/>
  <c r="D931" i="8"/>
  <c r="D927" i="8"/>
  <c r="D923" i="8"/>
  <c r="D919" i="8"/>
  <c r="E915" i="8"/>
  <c r="D915" i="8"/>
  <c r="D911" i="8"/>
  <c r="D907" i="8"/>
  <c r="D903" i="8"/>
  <c r="E899" i="8"/>
  <c r="D899" i="8"/>
  <c r="D895" i="8"/>
  <c r="D891" i="8"/>
  <c r="D887" i="8"/>
  <c r="E883" i="8"/>
  <c r="D883" i="8"/>
  <c r="D879" i="8"/>
  <c r="D875" i="8"/>
  <c r="D871" i="8"/>
  <c r="E867" i="8"/>
  <c r="D867" i="8"/>
  <c r="D863" i="8"/>
  <c r="D859" i="8"/>
  <c r="D855" i="8"/>
  <c r="D851" i="8"/>
  <c r="E847" i="8"/>
  <c r="D847" i="8"/>
  <c r="E843" i="8"/>
  <c r="D843" i="8"/>
  <c r="E839" i="8"/>
  <c r="D839" i="8"/>
  <c r="E835" i="8"/>
  <c r="D835" i="8"/>
  <c r="E831" i="8"/>
  <c r="D831" i="8"/>
  <c r="E827" i="8"/>
  <c r="D827" i="8"/>
  <c r="E823" i="8"/>
  <c r="D823" i="8"/>
  <c r="E819" i="8"/>
  <c r="D819" i="8"/>
  <c r="E815" i="8"/>
  <c r="D815" i="8"/>
  <c r="E811" i="8"/>
  <c r="D811" i="8"/>
  <c r="E807" i="8"/>
  <c r="D807" i="8"/>
  <c r="E803" i="8"/>
  <c r="D803" i="8"/>
  <c r="E799" i="8"/>
  <c r="D799" i="8"/>
  <c r="E795" i="8"/>
  <c r="D795" i="8"/>
  <c r="E791" i="8"/>
  <c r="D791" i="8"/>
  <c r="E787" i="8"/>
  <c r="D787" i="8"/>
  <c r="D783" i="8"/>
  <c r="D779" i="8"/>
  <c r="D775" i="8"/>
  <c r="E771" i="8"/>
  <c r="D771" i="8"/>
  <c r="D767" i="8"/>
  <c r="D763" i="8"/>
  <c r="D759" i="8"/>
  <c r="E755" i="8"/>
  <c r="D755" i="8"/>
  <c r="D751" i="8"/>
  <c r="D747" i="8"/>
  <c r="D743" i="8"/>
  <c r="E739" i="8"/>
  <c r="D739" i="8"/>
  <c r="D735" i="8"/>
  <c r="D731" i="8"/>
  <c r="D727" i="8"/>
  <c r="E723" i="8"/>
  <c r="D723" i="8"/>
  <c r="D719" i="8"/>
  <c r="D715" i="8"/>
  <c r="D711" i="8"/>
  <c r="E707" i="8"/>
  <c r="D707" i="8"/>
  <c r="D703" i="8"/>
  <c r="D699" i="8"/>
  <c r="D695" i="8"/>
  <c r="E691" i="8"/>
  <c r="D691" i="8"/>
  <c r="D687" i="8"/>
  <c r="D683" i="8"/>
  <c r="D679" i="8"/>
  <c r="E675" i="8"/>
  <c r="D675" i="8"/>
  <c r="D671" i="8"/>
  <c r="D667" i="8"/>
  <c r="D663" i="8"/>
  <c r="E659" i="8"/>
  <c r="D659" i="8"/>
  <c r="D655" i="8"/>
  <c r="D651" i="8"/>
  <c r="D647" i="8"/>
  <c r="E643" i="8"/>
  <c r="D643" i="8"/>
  <c r="D639" i="8"/>
  <c r="D635" i="8"/>
  <c r="D631" i="8"/>
  <c r="E627" i="8"/>
  <c r="D627" i="8"/>
  <c r="D623" i="8"/>
  <c r="D619" i="8"/>
  <c r="D615" i="8"/>
  <c r="E611" i="8"/>
  <c r="D611" i="8"/>
  <c r="D607" i="8"/>
  <c r="D603" i="8"/>
  <c r="D599" i="8"/>
  <c r="E595" i="8"/>
  <c r="D595" i="8"/>
  <c r="D591" i="8"/>
  <c r="D587" i="8"/>
  <c r="D583" i="8"/>
  <c r="E579" i="8"/>
  <c r="D579" i="8"/>
  <c r="D575" i="8"/>
  <c r="D571" i="8"/>
  <c r="D567" i="8"/>
  <c r="E563" i="8"/>
  <c r="D563" i="8"/>
  <c r="D559" i="8"/>
  <c r="D555" i="8"/>
  <c r="D551" i="8"/>
  <c r="D547" i="8"/>
  <c r="D543" i="8"/>
  <c r="D539" i="8"/>
  <c r="D535" i="8"/>
  <c r="D531" i="8"/>
  <c r="D527" i="8"/>
  <c r="D523" i="8"/>
  <c r="D519" i="8"/>
  <c r="D515" i="8"/>
  <c r="D511" i="8"/>
  <c r="E507" i="8"/>
  <c r="D507" i="8"/>
  <c r="D503" i="8"/>
  <c r="E499" i="8"/>
  <c r="D499" i="8"/>
  <c r="D495" i="8"/>
  <c r="D491" i="8"/>
  <c r="D487" i="8"/>
  <c r="D483" i="8"/>
  <c r="D479" i="8"/>
  <c r="D475" i="8"/>
  <c r="D471" i="8"/>
  <c r="D467" i="8"/>
  <c r="D463" i="8"/>
  <c r="D459" i="8"/>
  <c r="D455" i="8"/>
  <c r="D451" i="8"/>
  <c r="D447" i="8"/>
  <c r="E443" i="8"/>
  <c r="D443" i="8"/>
  <c r="D439" i="8"/>
  <c r="D435" i="8"/>
  <c r="D431" i="8"/>
  <c r="D427" i="8"/>
  <c r="D423" i="8"/>
  <c r="D419" i="8"/>
  <c r="D415" i="8"/>
  <c r="D411" i="8"/>
  <c r="D407" i="8"/>
  <c r="D403" i="8"/>
  <c r="D399" i="8"/>
  <c r="D395" i="8"/>
  <c r="D391" i="8"/>
  <c r="D387" i="8"/>
  <c r="D383" i="8"/>
  <c r="E379" i="8"/>
  <c r="D379" i="8"/>
  <c r="D375" i="8"/>
  <c r="D371" i="8"/>
  <c r="D367" i="8"/>
  <c r="D363" i="8"/>
  <c r="D359" i="8"/>
  <c r="D355" i="8"/>
  <c r="D351" i="8"/>
  <c r="D347" i="8"/>
  <c r="D343" i="8"/>
  <c r="D339" i="8"/>
  <c r="D335" i="8"/>
  <c r="D331" i="8"/>
  <c r="D327" i="8"/>
  <c r="D323" i="8"/>
  <c r="D319" i="8"/>
  <c r="E315" i="8"/>
  <c r="D315" i="8"/>
  <c r="D311" i="8"/>
  <c r="D307" i="8"/>
  <c r="D303" i="8"/>
  <c r="D299" i="8"/>
  <c r="D295" i="8"/>
  <c r="D291" i="8"/>
  <c r="D287" i="8"/>
  <c r="D283" i="8"/>
  <c r="D279" i="8"/>
  <c r="D275" i="8"/>
  <c r="D271" i="8"/>
  <c r="D267" i="8"/>
  <c r="D263" i="8"/>
  <c r="D259" i="8"/>
  <c r="D255" i="8"/>
  <c r="E251" i="8"/>
  <c r="D251" i="8"/>
  <c r="D247" i="8"/>
  <c r="D243" i="8"/>
  <c r="D239" i="8"/>
  <c r="D235" i="8"/>
  <c r="D231" i="8"/>
  <c r="D227" i="8"/>
  <c r="D223" i="8"/>
  <c r="D219" i="8"/>
  <c r="D215" i="8"/>
  <c r="D211" i="8"/>
  <c r="D207" i="8"/>
  <c r="D203" i="8"/>
  <c r="D199" i="8"/>
  <c r="D195" i="8"/>
  <c r="D191" i="8"/>
  <c r="E187" i="8"/>
  <c r="E171" i="8"/>
  <c r="E155" i="8"/>
  <c r="E139" i="8"/>
  <c r="E123" i="8"/>
  <c r="E107" i="8"/>
  <c r="E91" i="8"/>
  <c r="E75" i="8"/>
  <c r="E59" i="8"/>
  <c r="E43" i="8"/>
  <c r="E27" i="8"/>
  <c r="E11" i="8"/>
  <c r="E970" i="8"/>
  <c r="D970" i="8"/>
  <c r="E966" i="8"/>
  <c r="D966" i="8"/>
  <c r="E962" i="8"/>
  <c r="D962" i="8"/>
  <c r="E958" i="8"/>
  <c r="D958" i="8"/>
  <c r="E954" i="8"/>
  <c r="D954" i="8"/>
  <c r="E950" i="8"/>
  <c r="D950" i="8"/>
  <c r="E946" i="8"/>
  <c r="D946" i="8"/>
  <c r="E942" i="8"/>
  <c r="D942" i="8"/>
  <c r="E938" i="8"/>
  <c r="D938" i="8"/>
  <c r="E934" i="8"/>
  <c r="D934" i="8"/>
  <c r="E930" i="8"/>
  <c r="D930" i="8"/>
  <c r="E926" i="8"/>
  <c r="D926" i="8"/>
  <c r="E922" i="8"/>
  <c r="D922" i="8"/>
  <c r="E918" i="8"/>
  <c r="D918" i="8"/>
  <c r="E914" i="8"/>
  <c r="D914" i="8"/>
  <c r="E910" i="8"/>
  <c r="D910" i="8"/>
  <c r="E906" i="8"/>
  <c r="D906" i="8"/>
  <c r="E902" i="8"/>
  <c r="D902" i="8"/>
  <c r="E898" i="8"/>
  <c r="D898" i="8"/>
  <c r="E894" i="8"/>
  <c r="D894" i="8"/>
  <c r="E890" i="8"/>
  <c r="D890" i="8"/>
  <c r="E886" i="8"/>
  <c r="D886" i="8"/>
  <c r="E882" i="8"/>
  <c r="D882" i="8"/>
  <c r="E878" i="8"/>
  <c r="D878" i="8"/>
  <c r="E874" i="8"/>
  <c r="D874" i="8"/>
  <c r="E870" i="8"/>
  <c r="D870" i="8"/>
  <c r="E866" i="8"/>
  <c r="D866" i="8"/>
  <c r="E862" i="8"/>
  <c r="D862" i="8"/>
  <c r="E858" i="8"/>
  <c r="D858" i="8"/>
  <c r="E854" i="8"/>
  <c r="D854" i="8"/>
  <c r="E850" i="8"/>
  <c r="D850" i="8"/>
  <c r="E846" i="8"/>
  <c r="D846" i="8"/>
  <c r="E842" i="8"/>
  <c r="D842" i="8"/>
  <c r="E838" i="8"/>
  <c r="D838" i="8"/>
  <c r="E834" i="8"/>
  <c r="D834" i="8"/>
  <c r="E830" i="8"/>
  <c r="D830" i="8"/>
  <c r="E826" i="8"/>
  <c r="D826" i="8"/>
  <c r="E822" i="8"/>
  <c r="D822" i="8"/>
  <c r="E818" i="8"/>
  <c r="D818" i="8"/>
  <c r="E814" i="8"/>
  <c r="D814" i="8"/>
  <c r="E810" i="8"/>
  <c r="D810" i="8"/>
  <c r="E806" i="8"/>
  <c r="D806" i="8"/>
  <c r="E802" i="8"/>
  <c r="D802" i="8"/>
  <c r="E798" i="8"/>
  <c r="D798" i="8"/>
  <c r="E794" i="8"/>
  <c r="D794" i="8"/>
  <c r="E790" i="8"/>
  <c r="D790" i="8"/>
  <c r="E786" i="8"/>
  <c r="D786" i="8"/>
  <c r="E782" i="8"/>
  <c r="D782" i="8"/>
  <c r="E778" i="8"/>
  <c r="D778" i="8"/>
  <c r="E774" i="8"/>
  <c r="D774" i="8"/>
  <c r="E770" i="8"/>
  <c r="D770" i="8"/>
  <c r="E766" i="8"/>
  <c r="D766" i="8"/>
  <c r="E762" i="8"/>
  <c r="D762" i="8"/>
  <c r="E758" i="8"/>
  <c r="D758" i="8"/>
  <c r="E754" i="8"/>
  <c r="D754" i="8"/>
  <c r="E750" i="8"/>
  <c r="D750" i="8"/>
  <c r="E746" i="8"/>
  <c r="D746" i="8"/>
  <c r="E742" i="8"/>
  <c r="D742" i="8"/>
  <c r="E738" i="8"/>
  <c r="D738" i="8"/>
  <c r="E734" i="8"/>
  <c r="D734" i="8"/>
  <c r="E730" i="8"/>
  <c r="D730" i="8"/>
  <c r="E726" i="8"/>
  <c r="D726" i="8"/>
  <c r="E722" i="8"/>
  <c r="D722" i="8"/>
  <c r="E718" i="8"/>
  <c r="D718" i="8"/>
  <c r="E714" i="8"/>
  <c r="D714" i="8"/>
  <c r="E710" i="8"/>
  <c r="D710" i="8"/>
  <c r="E706" i="8"/>
  <c r="D706" i="8"/>
  <c r="E702" i="8"/>
  <c r="D702" i="8"/>
  <c r="E698" i="8"/>
  <c r="D698" i="8"/>
  <c r="E694" i="8"/>
  <c r="D694" i="8"/>
  <c r="E690" i="8"/>
  <c r="D690" i="8"/>
  <c r="E686" i="8"/>
  <c r="D686" i="8"/>
  <c r="E682" i="8"/>
  <c r="D682" i="8"/>
  <c r="E678" i="8"/>
  <c r="D678" i="8"/>
  <c r="E674" i="8"/>
  <c r="D674" i="8"/>
  <c r="E670" i="8"/>
  <c r="D670" i="8"/>
  <c r="E666" i="8"/>
  <c r="D666" i="8"/>
  <c r="E662" i="8"/>
  <c r="D662" i="8"/>
  <c r="E658" i="8"/>
  <c r="D658" i="8"/>
  <c r="E654" i="8"/>
  <c r="D654" i="8"/>
  <c r="E650" i="8"/>
  <c r="D650" i="8"/>
  <c r="E646" i="8"/>
  <c r="D646" i="8"/>
  <c r="E642" i="8"/>
  <c r="D642" i="8"/>
  <c r="E638" i="8"/>
  <c r="D638" i="8"/>
  <c r="E634" i="8"/>
  <c r="D634" i="8"/>
  <c r="E630" i="8"/>
  <c r="D630" i="8"/>
  <c r="E626" i="8"/>
  <c r="D626" i="8"/>
  <c r="E622" i="8"/>
  <c r="D622" i="8"/>
  <c r="E618" i="8"/>
  <c r="D618" i="8"/>
  <c r="E614" i="8"/>
  <c r="D614" i="8"/>
  <c r="E610" i="8"/>
  <c r="D610" i="8"/>
  <c r="E606" i="8"/>
  <c r="D606" i="8"/>
  <c r="E602" i="8"/>
  <c r="D602" i="8"/>
  <c r="E598" i="8"/>
  <c r="D598" i="8"/>
  <c r="E594" i="8"/>
  <c r="D594" i="8"/>
  <c r="E590" i="8"/>
  <c r="D590" i="8"/>
  <c r="E586" i="8"/>
  <c r="D586" i="8"/>
  <c r="E582" i="8"/>
  <c r="D582" i="8"/>
  <c r="E578" i="8"/>
  <c r="D578" i="8"/>
  <c r="E574" i="8"/>
  <c r="D574" i="8"/>
  <c r="E570" i="8"/>
  <c r="D570" i="8"/>
  <c r="E566" i="8"/>
  <c r="D566" i="8"/>
  <c r="E562" i="8"/>
  <c r="D562" i="8"/>
  <c r="E558" i="8"/>
  <c r="D558" i="8"/>
  <c r="E554" i="8"/>
  <c r="D554" i="8"/>
  <c r="E550" i="8"/>
  <c r="D550" i="8"/>
  <c r="E546" i="8"/>
  <c r="D546" i="8"/>
  <c r="E542" i="8"/>
  <c r="D542" i="8"/>
  <c r="E538" i="8"/>
  <c r="D538" i="8"/>
  <c r="E534" i="8"/>
  <c r="D534" i="8"/>
  <c r="E530" i="8"/>
  <c r="D530" i="8"/>
  <c r="E526" i="8"/>
  <c r="D526" i="8"/>
  <c r="E522" i="8"/>
  <c r="D522" i="8"/>
  <c r="E518" i="8"/>
  <c r="D518" i="8"/>
  <c r="E514" i="8"/>
  <c r="D514" i="8"/>
  <c r="E510" i="8"/>
  <c r="D510" i="8"/>
  <c r="E506" i="8"/>
  <c r="D506" i="8"/>
  <c r="E502" i="8"/>
  <c r="D502" i="8"/>
  <c r="E498" i="8"/>
  <c r="D498" i="8"/>
  <c r="E494" i="8"/>
  <c r="D494" i="8"/>
  <c r="E490" i="8"/>
  <c r="D490" i="8"/>
  <c r="E486" i="8"/>
  <c r="D486" i="8"/>
  <c r="E482" i="8"/>
  <c r="D482" i="8"/>
  <c r="E478" i="8"/>
  <c r="D478" i="8"/>
  <c r="E474" i="8"/>
  <c r="D474" i="8"/>
  <c r="E470" i="8"/>
  <c r="D470" i="8"/>
  <c r="E466" i="8"/>
  <c r="D466" i="8"/>
  <c r="E462" i="8"/>
  <c r="D462" i="8"/>
  <c r="E458" i="8"/>
  <c r="D458" i="8"/>
  <c r="E454" i="8"/>
  <c r="D454" i="8"/>
  <c r="E450" i="8"/>
  <c r="D450" i="8"/>
  <c r="E446" i="8"/>
  <c r="D446" i="8"/>
  <c r="E442" i="8"/>
  <c r="D442" i="8"/>
  <c r="E438" i="8"/>
  <c r="D438" i="8"/>
  <c r="E434" i="8"/>
  <c r="D434" i="8"/>
  <c r="E430" i="8"/>
  <c r="D430" i="8"/>
  <c r="E426" i="8"/>
  <c r="D426" i="8"/>
  <c r="E422" i="8"/>
  <c r="D422" i="8"/>
  <c r="E418" i="8"/>
  <c r="D418" i="8"/>
  <c r="F418" i="8" s="1"/>
  <c r="E414" i="8"/>
  <c r="D414" i="8"/>
  <c r="E410" i="8"/>
  <c r="D410" i="8"/>
  <c r="E406" i="8"/>
  <c r="D406" i="8"/>
  <c r="E402" i="8"/>
  <c r="D402" i="8"/>
  <c r="E398" i="8"/>
  <c r="D398" i="8"/>
  <c r="E394" i="8"/>
  <c r="D394" i="8"/>
  <c r="E390" i="8"/>
  <c r="D390" i="8"/>
  <c r="E386" i="8"/>
  <c r="D386" i="8"/>
  <c r="E382" i="8"/>
  <c r="D382" i="8"/>
  <c r="E378" i="8"/>
  <c r="D378" i="8"/>
  <c r="E374" i="8"/>
  <c r="D374" i="8"/>
  <c r="E370" i="8"/>
  <c r="D370" i="8"/>
  <c r="E366" i="8"/>
  <c r="D366" i="8"/>
  <c r="E362" i="8"/>
  <c r="D362" i="8"/>
  <c r="E358" i="8"/>
  <c r="D358" i="8"/>
  <c r="E354" i="8"/>
  <c r="D354" i="8"/>
  <c r="E350" i="8"/>
  <c r="D350" i="8"/>
  <c r="E346" i="8"/>
  <c r="D346" i="8"/>
  <c r="E342" i="8"/>
  <c r="D342" i="8"/>
  <c r="E338" i="8"/>
  <c r="D338" i="8"/>
  <c r="E334" i="8"/>
  <c r="D334" i="8"/>
  <c r="E330" i="8"/>
  <c r="D330" i="8"/>
  <c r="E326" i="8"/>
  <c r="D326" i="8"/>
  <c r="E322" i="8"/>
  <c r="D322" i="8"/>
  <c r="E318" i="8"/>
  <c r="D318" i="8"/>
  <c r="E314" i="8"/>
  <c r="D314" i="8"/>
  <c r="E310" i="8"/>
  <c r="D310" i="8"/>
  <c r="E306" i="8"/>
  <c r="D306" i="8"/>
  <c r="E302" i="8"/>
  <c r="D302" i="8"/>
  <c r="E298" i="8"/>
  <c r="D298" i="8"/>
  <c r="E294" i="8"/>
  <c r="D294" i="8"/>
  <c r="E290" i="8"/>
  <c r="D290" i="8"/>
  <c r="E286" i="8"/>
  <c r="D286" i="8"/>
  <c r="E282" i="8"/>
  <c r="D282" i="8"/>
  <c r="E278" i="8"/>
  <c r="D278" i="8"/>
  <c r="E274" i="8"/>
  <c r="D274" i="8"/>
  <c r="E270" i="8"/>
  <c r="D270" i="8"/>
  <c r="E266" i="8"/>
  <c r="D266" i="8"/>
  <c r="E262" i="8"/>
  <c r="D262" i="8"/>
  <c r="E258" i="8"/>
  <c r="D258" i="8"/>
  <c r="E254" i="8"/>
  <c r="D254" i="8"/>
  <c r="E250" i="8"/>
  <c r="D250" i="8"/>
  <c r="E246" i="8"/>
  <c r="D246" i="8"/>
  <c r="E242" i="8"/>
  <c r="D242" i="8"/>
  <c r="E238" i="8"/>
  <c r="D238" i="8"/>
  <c r="E234" i="8"/>
  <c r="D234" i="8"/>
  <c r="E230" i="8"/>
  <c r="D230" i="8"/>
  <c r="E226" i="8"/>
  <c r="D226" i="8"/>
  <c r="E222" i="8"/>
  <c r="D222" i="8"/>
  <c r="E218" i="8"/>
  <c r="D218" i="8"/>
  <c r="E214" i="8"/>
  <c r="D214" i="8"/>
  <c r="E210" i="8"/>
  <c r="D210" i="8"/>
  <c r="E206" i="8"/>
  <c r="D206" i="8"/>
  <c r="E202" i="8"/>
  <c r="D202" i="8"/>
  <c r="E198" i="8"/>
  <c r="D198" i="8"/>
  <c r="E194" i="8"/>
  <c r="D194" i="8"/>
  <c r="E190" i="8"/>
  <c r="D190" i="8"/>
  <c r="E186" i="8"/>
  <c r="E182" i="8"/>
  <c r="E178" i="8"/>
  <c r="E174" i="8"/>
  <c r="E170" i="8"/>
  <c r="E166" i="8"/>
  <c r="E162" i="8"/>
  <c r="E158" i="8"/>
  <c r="E154" i="8"/>
  <c r="E150" i="8"/>
  <c r="E146" i="8"/>
  <c r="E142" i="8"/>
  <c r="E138" i="8"/>
  <c r="E134" i="8"/>
  <c r="E130" i="8"/>
  <c r="E126" i="8"/>
  <c r="E122" i="8"/>
  <c r="E118" i="8"/>
  <c r="E114" i="8"/>
  <c r="E110" i="8"/>
  <c r="E106" i="8"/>
  <c r="E102" i="8"/>
  <c r="E98" i="8"/>
  <c r="E94" i="8"/>
  <c r="E90" i="8"/>
  <c r="E86" i="8"/>
  <c r="E82" i="8"/>
  <c r="E78" i="8"/>
  <c r="E74" i="8"/>
  <c r="E70" i="8"/>
  <c r="E66" i="8"/>
  <c r="E62" i="8"/>
  <c r="E58" i="8"/>
  <c r="E54" i="8"/>
  <c r="E50" i="8"/>
  <c r="E46" i="8"/>
  <c r="E42" i="8"/>
  <c r="E38" i="8"/>
  <c r="E34" i="8"/>
  <c r="E30" i="8"/>
  <c r="E26" i="8"/>
  <c r="E22" i="8"/>
  <c r="E18" i="8"/>
  <c r="E14" i="8"/>
  <c r="E10" i="8"/>
  <c r="E6" i="8"/>
  <c r="D125" i="8"/>
  <c r="D61" i="8"/>
  <c r="E125" i="8"/>
  <c r="D123" i="8"/>
  <c r="D187" i="8"/>
  <c r="D59" i="8"/>
  <c r="E905" i="8"/>
  <c r="E969" i="8"/>
  <c r="E957" i="8"/>
  <c r="E937" i="8"/>
  <c r="E925" i="8"/>
  <c r="E893" i="8"/>
  <c r="E873" i="8"/>
  <c r="E861" i="8"/>
  <c r="E777" i="8"/>
  <c r="E765" i="8"/>
  <c r="E745" i="8"/>
  <c r="E733" i="8"/>
  <c r="E713" i="8"/>
  <c r="E701" i="8"/>
  <c r="E681" i="8"/>
  <c r="E649" i="8"/>
  <c r="E637" i="8"/>
  <c r="E617" i="8"/>
  <c r="E605" i="8"/>
  <c r="E585" i="8"/>
  <c r="E573" i="8"/>
  <c r="E553" i="8"/>
  <c r="E541" i="8"/>
  <c r="E521" i="8"/>
  <c r="E509" i="8"/>
  <c r="E489" i="8"/>
  <c r="E477" i="8"/>
  <c r="E457" i="8"/>
  <c r="E445" i="8"/>
  <c r="E425" i="8"/>
  <c r="E413" i="8"/>
  <c r="E393" i="8"/>
  <c r="E381" i="8"/>
  <c r="E361" i="8"/>
  <c r="E349" i="8"/>
  <c r="E317" i="8"/>
  <c r="E297" i="8"/>
  <c r="E285" i="8"/>
  <c r="E265" i="8"/>
  <c r="E253" i="8"/>
  <c r="E233" i="8"/>
  <c r="E221" i="8"/>
  <c r="E205" i="8"/>
  <c r="E189" i="8"/>
  <c r="D173" i="8"/>
  <c r="E173" i="8"/>
  <c r="D157" i="8"/>
  <c r="E157" i="8"/>
  <c r="D141" i="8"/>
  <c r="E141" i="8"/>
  <c r="D109" i="8"/>
  <c r="E109" i="8"/>
  <c r="E669" i="8"/>
  <c r="E967" i="8"/>
  <c r="E959" i="8"/>
  <c r="E955" i="8"/>
  <c r="E951" i="8"/>
  <c r="E943" i="8"/>
  <c r="E939" i="8"/>
  <c r="E935" i="8"/>
  <c r="E927" i="8"/>
  <c r="E923" i="8"/>
  <c r="E919" i="8"/>
  <c r="E911" i="8"/>
  <c r="E907" i="8"/>
  <c r="E903" i="8"/>
  <c r="E895" i="8"/>
  <c r="E891" i="8"/>
  <c r="E887" i="8"/>
  <c r="E879" i="8"/>
  <c r="E875" i="8"/>
  <c r="E871" i="8"/>
  <c r="E863" i="8"/>
  <c r="E859" i="8"/>
  <c r="E855" i="8"/>
  <c r="E783" i="8"/>
  <c r="E779" i="8"/>
  <c r="E775" i="8"/>
  <c r="E767" i="8"/>
  <c r="E763" i="8"/>
  <c r="E759" i="8"/>
  <c r="E751" i="8"/>
  <c r="E747" i="8"/>
  <c r="E743" i="8"/>
  <c r="E735" i="8"/>
  <c r="E731" i="8"/>
  <c r="E727" i="8"/>
  <c r="E719" i="8"/>
  <c r="E715" i="8"/>
  <c r="E711" i="8"/>
  <c r="E703" i="8"/>
  <c r="E699" i="8"/>
  <c r="E695" i="8"/>
  <c r="E687" i="8"/>
  <c r="E683" i="8"/>
  <c r="E679" i="8"/>
  <c r="E671" i="8"/>
  <c r="E667" i="8"/>
  <c r="E663" i="8"/>
  <c r="E655" i="8"/>
  <c r="E651" i="8"/>
  <c r="E647" i="8"/>
  <c r="E639" i="8"/>
  <c r="E635" i="8"/>
  <c r="E631" i="8"/>
  <c r="E623" i="8"/>
  <c r="E619" i="8"/>
  <c r="E615" i="8"/>
  <c r="E607" i="8"/>
  <c r="E603" i="8"/>
  <c r="E599" i="8"/>
  <c r="E591" i="8"/>
  <c r="E587" i="8"/>
  <c r="E583" i="8"/>
  <c r="E575" i="8"/>
  <c r="E571" i="8"/>
  <c r="E567" i="8"/>
  <c r="E559" i="8"/>
  <c r="E555" i="8"/>
  <c r="E551" i="8"/>
  <c r="E547" i="8"/>
  <c r="E543" i="8"/>
  <c r="E539" i="8"/>
  <c r="E535" i="8"/>
  <c r="E531" i="8"/>
  <c r="E527" i="8"/>
  <c r="E523" i="8"/>
  <c r="E519" i="8"/>
  <c r="E515" i="8"/>
  <c r="E511" i="8"/>
  <c r="E503" i="8"/>
  <c r="E495" i="8"/>
  <c r="E491" i="8"/>
  <c r="E487" i="8"/>
  <c r="E483" i="8"/>
  <c r="E479" i="8"/>
  <c r="E475" i="8"/>
  <c r="E471" i="8"/>
  <c r="E467" i="8"/>
  <c r="E463" i="8"/>
  <c r="E459" i="8"/>
  <c r="E455" i="8"/>
  <c r="E451" i="8"/>
  <c r="E447" i="8"/>
  <c r="E439" i="8"/>
  <c r="E435" i="8"/>
  <c r="E431" i="8"/>
  <c r="E427" i="8"/>
  <c r="E423" i="8"/>
  <c r="E419" i="8"/>
  <c r="E415" i="8"/>
  <c r="E411" i="8"/>
  <c r="E407" i="8"/>
  <c r="E403" i="8"/>
  <c r="E399" i="8"/>
  <c r="E395" i="8"/>
  <c r="E391" i="8"/>
  <c r="E387" i="8"/>
  <c r="E383" i="8"/>
  <c r="E375" i="8"/>
  <c r="E371" i="8"/>
  <c r="E367" i="8"/>
  <c r="E363" i="8"/>
  <c r="E359" i="8"/>
  <c r="E355" i="8"/>
  <c r="E351" i="8"/>
  <c r="E347" i="8"/>
  <c r="E343" i="8"/>
  <c r="E339" i="8"/>
  <c r="E335" i="8"/>
  <c r="E331" i="8"/>
  <c r="E327" i="8"/>
  <c r="E323" i="8"/>
  <c r="E319" i="8"/>
  <c r="E311" i="8"/>
  <c r="E307" i="8"/>
  <c r="E303" i="8"/>
  <c r="E299" i="8"/>
  <c r="E295" i="8"/>
  <c r="E291" i="8"/>
  <c r="E287" i="8"/>
  <c r="E283" i="8"/>
  <c r="E279" i="8"/>
  <c r="E275" i="8"/>
  <c r="E271" i="8"/>
  <c r="E267" i="8"/>
  <c r="E263" i="8"/>
  <c r="E259" i="8"/>
  <c r="E255" i="8"/>
  <c r="E247" i="8"/>
  <c r="E243" i="8"/>
  <c r="E239" i="8"/>
  <c r="E235" i="8"/>
  <c r="E231" i="8"/>
  <c r="E227" i="8"/>
  <c r="E223" i="8"/>
  <c r="E219" i="8"/>
  <c r="E215" i="8"/>
  <c r="E211" i="8"/>
  <c r="E207" i="8"/>
  <c r="E203" i="8"/>
  <c r="E329" i="8"/>
  <c r="D93" i="8"/>
  <c r="E93" i="8"/>
  <c r="D77" i="8"/>
  <c r="E77" i="8"/>
  <c r="D45" i="8"/>
  <c r="E45" i="8"/>
  <c r="D29" i="8"/>
  <c r="E29" i="8"/>
  <c r="D13" i="8"/>
  <c r="E13" i="8"/>
  <c r="D171" i="8"/>
  <c r="D107" i="8"/>
  <c r="D43" i="8"/>
  <c r="E61" i="8"/>
  <c r="D155" i="8"/>
  <c r="D91" i="8"/>
  <c r="D27" i="8"/>
  <c r="E199" i="8"/>
  <c r="E195" i="8"/>
  <c r="E191" i="8"/>
  <c r="E183" i="8"/>
  <c r="D183" i="8"/>
  <c r="E179" i="8"/>
  <c r="D179" i="8"/>
  <c r="E175" i="8"/>
  <c r="D175" i="8"/>
  <c r="E167" i="8"/>
  <c r="D167" i="8"/>
  <c r="E163" i="8"/>
  <c r="D163" i="8"/>
  <c r="E159" i="8"/>
  <c r="D159" i="8"/>
  <c r="E151" i="8"/>
  <c r="D151" i="8"/>
  <c r="E147" i="8"/>
  <c r="D147" i="8"/>
  <c r="E143" i="8"/>
  <c r="D143" i="8"/>
  <c r="E135" i="8"/>
  <c r="D135" i="8"/>
  <c r="E131" i="8"/>
  <c r="D131" i="8"/>
  <c r="E127" i="8"/>
  <c r="D127" i="8"/>
  <c r="E119" i="8"/>
  <c r="D119" i="8"/>
  <c r="E115" i="8"/>
  <c r="D115" i="8"/>
  <c r="E111" i="8"/>
  <c r="D111" i="8"/>
  <c r="E103" i="8"/>
  <c r="D103" i="8"/>
  <c r="E99" i="8"/>
  <c r="D99" i="8"/>
  <c r="E95" i="8"/>
  <c r="D95" i="8"/>
  <c r="E87" i="8"/>
  <c r="D87" i="8"/>
  <c r="E83" i="8"/>
  <c r="D83" i="8"/>
  <c r="E79" i="8"/>
  <c r="D79" i="8"/>
  <c r="E71" i="8"/>
  <c r="D71" i="8"/>
  <c r="E67" i="8"/>
  <c r="D67" i="8"/>
  <c r="E63" i="8"/>
  <c r="D63" i="8"/>
  <c r="E55" i="8"/>
  <c r="D55" i="8"/>
  <c r="E51" i="8"/>
  <c r="D51" i="8"/>
  <c r="E47" i="8"/>
  <c r="D47" i="8"/>
  <c r="E39" i="8"/>
  <c r="D39" i="8"/>
  <c r="E35" i="8"/>
  <c r="D35" i="8"/>
  <c r="E31" i="8"/>
  <c r="D31" i="8"/>
  <c r="E23" i="8"/>
  <c r="D23" i="8"/>
  <c r="E19" i="8"/>
  <c r="D19" i="8"/>
  <c r="E15" i="8"/>
  <c r="D15" i="8"/>
  <c r="E7" i="8"/>
  <c r="D7" i="8"/>
  <c r="E3" i="8"/>
  <c r="D3" i="8"/>
  <c r="D139" i="8"/>
  <c r="D75" i="8"/>
  <c r="D11" i="8"/>
  <c r="E851" i="8"/>
  <c r="E841" i="8"/>
  <c r="E829" i="8"/>
  <c r="E809" i="8"/>
  <c r="E797" i="8"/>
  <c r="D181" i="8"/>
  <c r="F181" i="8" s="1"/>
  <c r="G181" i="8" s="1"/>
  <c r="D165" i="8"/>
  <c r="D149" i="8"/>
  <c r="D133" i="8"/>
  <c r="D117" i="8"/>
  <c r="F117" i="8" s="1"/>
  <c r="G117" i="8" s="1"/>
  <c r="D101" i="8"/>
  <c r="D85" i="8"/>
  <c r="D69" i="8"/>
  <c r="D53" i="8"/>
  <c r="F53" i="8" s="1"/>
  <c r="G53" i="8" s="1"/>
  <c r="D37" i="8"/>
  <c r="D21" i="8"/>
  <c r="D5" i="8"/>
  <c r="E921" i="8"/>
  <c r="E857" i="8"/>
  <c r="E793" i="8"/>
  <c r="E729" i="8"/>
  <c r="E665" i="8"/>
  <c r="E601" i="8"/>
  <c r="E537" i="8"/>
  <c r="E473" i="8"/>
  <c r="E409" i="8"/>
  <c r="E345" i="8"/>
  <c r="E281" i="8"/>
  <c r="D185" i="8"/>
  <c r="D177" i="8"/>
  <c r="D169" i="8"/>
  <c r="D161" i="8"/>
  <c r="F161" i="8" s="1"/>
  <c r="G161" i="8" s="1"/>
  <c r="D153" i="8"/>
  <c r="D145" i="8"/>
  <c r="D137" i="8"/>
  <c r="F137" i="8" s="1"/>
  <c r="D129" i="8"/>
  <c r="D121" i="8"/>
  <c r="D113" i="8"/>
  <c r="D105" i="8"/>
  <c r="D97" i="8"/>
  <c r="F97" i="8" s="1"/>
  <c r="G97" i="8" s="1"/>
  <c r="D89" i="8"/>
  <c r="D81" i="8"/>
  <c r="D73" i="8"/>
  <c r="F73" i="8" s="1"/>
  <c r="D65" i="8"/>
  <c r="D57" i="8"/>
  <c r="D49" i="8"/>
  <c r="D41" i="8"/>
  <c r="D33" i="8"/>
  <c r="F33" i="8" s="1"/>
  <c r="G33" i="8" s="1"/>
  <c r="D25" i="8"/>
  <c r="D17" i="8"/>
  <c r="D9" i="8"/>
  <c r="F9" i="8" s="1"/>
  <c r="D186" i="8"/>
  <c r="D182" i="8"/>
  <c r="D178" i="8"/>
  <c r="D174" i="8"/>
  <c r="D170" i="8"/>
  <c r="D166" i="8"/>
  <c r="D162" i="8"/>
  <c r="D158" i="8"/>
  <c r="D154" i="8"/>
  <c r="D150" i="8"/>
  <c r="D146" i="8"/>
  <c r="D142" i="8"/>
  <c r="D138" i="8"/>
  <c r="D134" i="8"/>
  <c r="D130" i="8"/>
  <c r="D126" i="8"/>
  <c r="D122" i="8"/>
  <c r="D118" i="8"/>
  <c r="D114" i="8"/>
  <c r="D110" i="8"/>
  <c r="D106" i="8"/>
  <c r="D102" i="8"/>
  <c r="D98" i="8"/>
  <c r="D94" i="8"/>
  <c r="D90" i="8"/>
  <c r="D86" i="8"/>
  <c r="D82" i="8"/>
  <c r="D78" i="8"/>
  <c r="D74" i="8"/>
  <c r="D70" i="8"/>
  <c r="D66" i="8"/>
  <c r="D62" i="8"/>
  <c r="D58" i="8"/>
  <c r="D54" i="8"/>
  <c r="D50" i="8"/>
  <c r="D46" i="8"/>
  <c r="D42" i="8"/>
  <c r="D38" i="8"/>
  <c r="D34" i="8"/>
  <c r="D30" i="8"/>
  <c r="D26" i="8"/>
  <c r="D22" i="8"/>
  <c r="D18" i="8"/>
  <c r="D14" i="8"/>
  <c r="D10" i="8"/>
  <c r="D6" i="8"/>
  <c r="D184" i="8"/>
  <c r="D180" i="8"/>
  <c r="D176" i="8"/>
  <c r="D172" i="8"/>
  <c r="D168" i="8"/>
  <c r="D164" i="8"/>
  <c r="D160" i="8"/>
  <c r="D156" i="8"/>
  <c r="D152" i="8"/>
  <c r="D148" i="8"/>
  <c r="D144" i="8"/>
  <c r="D140" i="8"/>
  <c r="D136" i="8"/>
  <c r="D132" i="8"/>
  <c r="D128" i="8"/>
  <c r="D124" i="8"/>
  <c r="D120" i="8"/>
  <c r="D116" i="8"/>
  <c r="D112" i="8"/>
  <c r="D108" i="8"/>
  <c r="D104" i="8"/>
  <c r="D100" i="8"/>
  <c r="D96" i="8"/>
  <c r="D92" i="8"/>
  <c r="D88" i="8"/>
  <c r="D84" i="8"/>
  <c r="D80" i="8"/>
  <c r="D76" i="8"/>
  <c r="D72" i="8"/>
  <c r="D68" i="8"/>
  <c r="D64" i="8"/>
  <c r="D60" i="8"/>
  <c r="D56" i="8"/>
  <c r="D52" i="8"/>
  <c r="D48" i="8"/>
  <c r="D44" i="8"/>
  <c r="D40" i="8"/>
  <c r="D36" i="8"/>
  <c r="D32" i="8"/>
  <c r="D28" i="8"/>
  <c r="D24" i="8"/>
  <c r="D20" i="8"/>
  <c r="D16" i="8"/>
  <c r="D12" i="8"/>
  <c r="D8" i="8"/>
  <c r="D4" i="8"/>
  <c r="F213" i="8" l="1"/>
  <c r="F421" i="8"/>
  <c r="G421" i="8" s="1"/>
  <c r="F705" i="8"/>
  <c r="G705" i="8" s="1"/>
  <c r="F877" i="8"/>
  <c r="G877" i="8" s="1"/>
  <c r="L877" i="8" s="1"/>
  <c r="M877" i="8" s="1"/>
  <c r="F961" i="8"/>
  <c r="G961" i="8" s="1"/>
  <c r="F57" i="8"/>
  <c r="G57" i="8" s="1"/>
  <c r="F121" i="8"/>
  <c r="F185" i="8"/>
  <c r="F193" i="8"/>
  <c r="G193" i="8" s="1"/>
  <c r="F12" i="8"/>
  <c r="G12" i="8" s="1"/>
  <c r="F28" i="8"/>
  <c r="F44" i="8"/>
  <c r="F60" i="8"/>
  <c r="G60" i="8" s="1"/>
  <c r="F76" i="8"/>
  <c r="G76" i="8" s="1"/>
  <c r="F92" i="8"/>
  <c r="F108" i="8"/>
  <c r="G108" i="8" s="1"/>
  <c r="F124" i="8"/>
  <c r="G124" i="8" s="1"/>
  <c r="F140" i="8"/>
  <c r="G140" i="8" s="1"/>
  <c r="F156" i="8"/>
  <c r="G156" i="8" s="1"/>
  <c r="F172" i="8"/>
  <c r="G172" i="8" s="1"/>
  <c r="F948" i="8"/>
  <c r="F956" i="8"/>
  <c r="F188" i="8"/>
  <c r="F212" i="8"/>
  <c r="G212" i="8" s="1"/>
  <c r="F220" i="8"/>
  <c r="G220" i="8" s="1"/>
  <c r="F244" i="8"/>
  <c r="F252" i="8"/>
  <c r="F276" i="8"/>
  <c r="F308" i="8"/>
  <c r="F316" i="8"/>
  <c r="G316" i="8" s="1"/>
  <c r="F340" i="8"/>
  <c r="F348" i="8"/>
  <c r="G348" i="8" s="1"/>
  <c r="F372" i="8"/>
  <c r="F380" i="8"/>
  <c r="F404" i="8"/>
  <c r="F412" i="8"/>
  <c r="G412" i="8" s="1"/>
  <c r="F436" i="8"/>
  <c r="F444" i="8"/>
  <c r="G444" i="8" s="1"/>
  <c r="F468" i="8"/>
  <c r="F476" i="8"/>
  <c r="F500" i="8"/>
  <c r="F508" i="8"/>
  <c r="G508" i="8" s="1"/>
  <c r="F532" i="8"/>
  <c r="F540" i="8"/>
  <c r="G540" i="8" s="1"/>
  <c r="F564" i="8"/>
  <c r="F572" i="8"/>
  <c r="G572" i="8" s="1"/>
  <c r="F596" i="8"/>
  <c r="F604" i="8"/>
  <c r="G604" i="8" s="1"/>
  <c r="F628" i="8"/>
  <c r="F636" i="8"/>
  <c r="G636" i="8" s="1"/>
  <c r="F660" i="8"/>
  <c r="F668" i="8"/>
  <c r="G668" i="8" s="1"/>
  <c r="F692" i="8"/>
  <c r="F700" i="8"/>
  <c r="G700" i="8" s="1"/>
  <c r="F724" i="8"/>
  <c r="F732" i="8"/>
  <c r="G732" i="8" s="1"/>
  <c r="F756" i="8"/>
  <c r="F764" i="8"/>
  <c r="G764" i="8" s="1"/>
  <c r="F788" i="8"/>
  <c r="F796" i="8"/>
  <c r="G796" i="8" s="1"/>
  <c r="F820" i="8"/>
  <c r="F828" i="8"/>
  <c r="G828" i="8" s="1"/>
  <c r="F852" i="8"/>
  <c r="F884" i="8"/>
  <c r="F892" i="8"/>
  <c r="F916" i="8"/>
  <c r="G916" i="8" s="1"/>
  <c r="F924" i="8"/>
  <c r="G924" i="8" s="1"/>
  <c r="F250" i="8"/>
  <c r="G250" i="8" s="1"/>
  <c r="F642" i="8"/>
  <c r="F890" i="8"/>
  <c r="F258" i="8"/>
  <c r="F298" i="8"/>
  <c r="G298" i="8" s="1"/>
  <c r="F354" i="8"/>
  <c r="F378" i="8"/>
  <c r="F474" i="8"/>
  <c r="F482" i="8"/>
  <c r="G482" i="8" s="1"/>
  <c r="F522" i="8"/>
  <c r="F586" i="8"/>
  <c r="G586" i="8" s="1"/>
  <c r="F602" i="8"/>
  <c r="F714" i="8"/>
  <c r="G714" i="8" s="1"/>
  <c r="F738" i="8"/>
  <c r="F802" i="8"/>
  <c r="G802" i="8" s="1"/>
  <c r="F866" i="8"/>
  <c r="F938" i="8"/>
  <c r="F241" i="8"/>
  <c r="G241" i="8" s="1"/>
  <c r="F249" i="8"/>
  <c r="G249" i="8" s="1"/>
  <c r="F269" i="8"/>
  <c r="G269" i="8" s="1"/>
  <c r="F277" i="8"/>
  <c r="G277" i="8" s="1"/>
  <c r="L277" i="8" s="1"/>
  <c r="M277" i="8" s="1"/>
  <c r="F289" i="8"/>
  <c r="G289" i="8" s="1"/>
  <c r="F325" i="8"/>
  <c r="G325" i="8" s="1"/>
  <c r="L325" i="8" s="1"/>
  <c r="M325" i="8" s="1"/>
  <c r="F365" i="8"/>
  <c r="F373" i="8"/>
  <c r="F449" i="8"/>
  <c r="G449" i="8" s="1"/>
  <c r="F497" i="8"/>
  <c r="G497" i="8" s="1"/>
  <c r="L497" i="8" s="1"/>
  <c r="M497" i="8" s="1"/>
  <c r="F505" i="8"/>
  <c r="F525" i="8"/>
  <c r="G525" i="8" s="1"/>
  <c r="F533" i="8"/>
  <c r="G533" i="8" s="1"/>
  <c r="F545" i="8"/>
  <c r="G545" i="8" s="1"/>
  <c r="L545" i="8" s="1"/>
  <c r="M545" i="8" s="1"/>
  <c r="F581" i="8"/>
  <c r="G581" i="8" s="1"/>
  <c r="F621" i="8"/>
  <c r="G621" i="8" s="1"/>
  <c r="F657" i="8"/>
  <c r="G657" i="8" s="1"/>
  <c r="F677" i="8"/>
  <c r="F753" i="8"/>
  <c r="G753" i="8" s="1"/>
  <c r="F761" i="8"/>
  <c r="F781" i="8"/>
  <c r="G781" i="8" s="1"/>
  <c r="F789" i="8"/>
  <c r="G789" i="8" s="1"/>
  <c r="L789" i="8" s="1"/>
  <c r="M789" i="8" s="1"/>
  <c r="F801" i="8"/>
  <c r="G801" i="8" s="1"/>
  <c r="F837" i="8"/>
  <c r="G837" i="8" s="1"/>
  <c r="F885" i="8"/>
  <c r="F913" i="8"/>
  <c r="G913" i="8" s="1"/>
  <c r="L913" i="8" s="1"/>
  <c r="M913" i="8" s="1"/>
  <c r="F933" i="8"/>
  <c r="F739" i="8"/>
  <c r="G739" i="8" s="1"/>
  <c r="F883" i="8"/>
  <c r="G883" i="8" s="1"/>
  <c r="F309" i="8"/>
  <c r="F385" i="8"/>
  <c r="F441" i="8"/>
  <c r="G441" i="8" s="1"/>
  <c r="L441" i="8" s="1"/>
  <c r="M441" i="8" s="1"/>
  <c r="F565" i="8"/>
  <c r="F689" i="8"/>
  <c r="G689" i="8" s="1"/>
  <c r="F737" i="8"/>
  <c r="F10" i="8"/>
  <c r="F26" i="8"/>
  <c r="F42" i="8"/>
  <c r="G42" i="8" s="1"/>
  <c r="F58" i="8"/>
  <c r="F74" i="8"/>
  <c r="F90" i="8"/>
  <c r="F106" i="8"/>
  <c r="G106" i="8" s="1"/>
  <c r="F122" i="8"/>
  <c r="G122" i="8" s="1"/>
  <c r="F138" i="8"/>
  <c r="G138" i="8" s="1"/>
  <c r="F154" i="8"/>
  <c r="F170" i="8"/>
  <c r="G170" i="8" s="1"/>
  <c r="F186" i="8"/>
  <c r="F17" i="8"/>
  <c r="G17" i="8" s="1"/>
  <c r="L17" i="8" s="1"/>
  <c r="M17" i="8" s="1"/>
  <c r="F81" i="8"/>
  <c r="G81" i="8" s="1"/>
  <c r="F145" i="8"/>
  <c r="G145" i="8" s="1"/>
  <c r="F43" i="8"/>
  <c r="G43" i="8" s="1"/>
  <c r="F821" i="8"/>
  <c r="F849" i="8"/>
  <c r="F8" i="8"/>
  <c r="G8" i="8" s="1"/>
  <c r="F24" i="8"/>
  <c r="F40" i="8"/>
  <c r="G40" i="8" s="1"/>
  <c r="F56" i="8"/>
  <c r="F72" i="8"/>
  <c r="G72" i="8" s="1"/>
  <c r="F88" i="8"/>
  <c r="F104" i="8"/>
  <c r="G104" i="8" s="1"/>
  <c r="F120" i="8"/>
  <c r="G120" i="8" s="1"/>
  <c r="F136" i="8"/>
  <c r="G136" i="8" s="1"/>
  <c r="F152" i="8"/>
  <c r="F168" i="8"/>
  <c r="G168" i="8" s="1"/>
  <c r="F184" i="8"/>
  <c r="F857" i="8"/>
  <c r="G857" i="8" s="1"/>
  <c r="F37" i="8"/>
  <c r="F101" i="8"/>
  <c r="G101" i="8" s="1"/>
  <c r="F165" i="8"/>
  <c r="F107" i="8"/>
  <c r="G107" i="8" s="1"/>
  <c r="F823" i="8"/>
  <c r="F123" i="8"/>
  <c r="F225" i="8"/>
  <c r="F261" i="8"/>
  <c r="G261" i="8" s="1"/>
  <c r="F337" i="8"/>
  <c r="F517" i="8"/>
  <c r="G517" i="8" s="1"/>
  <c r="F773" i="8"/>
  <c r="F897" i="8"/>
  <c r="G897" i="8" s="1"/>
  <c r="F953" i="8"/>
  <c r="G953" i="8" s="1"/>
  <c r="F202" i="8"/>
  <c r="G202" i="8" s="1"/>
  <c r="F41" i="8"/>
  <c r="G41" i="8" s="1"/>
  <c r="F105" i="8"/>
  <c r="G105" i="8" s="1"/>
  <c r="F169" i="8"/>
  <c r="G169" i="8" s="1"/>
  <c r="F218" i="8"/>
  <c r="F226" i="8"/>
  <c r="G226" i="8" s="1"/>
  <c r="F266" i="8"/>
  <c r="G266" i="8" s="1"/>
  <c r="F290" i="8"/>
  <c r="G290" i="8" s="1"/>
  <c r="F314" i="8"/>
  <c r="F330" i="8"/>
  <c r="G330" i="8" s="1"/>
  <c r="F346" i="8"/>
  <c r="G346" i="8" s="1"/>
  <c r="F386" i="8"/>
  <c r="F394" i="8"/>
  <c r="F426" i="8"/>
  <c r="G426" i="8" s="1"/>
  <c r="F442" i="8"/>
  <c r="F458" i="8"/>
  <c r="G458" i="8" s="1"/>
  <c r="F506" i="8"/>
  <c r="F514" i="8"/>
  <c r="F546" i="8"/>
  <c r="G546" i="8" s="1"/>
  <c r="F554" i="8"/>
  <c r="F570" i="8"/>
  <c r="G570" i="8" s="1"/>
  <c r="F610" i="8"/>
  <c r="G610" i="8" s="1"/>
  <c r="F634" i="8"/>
  <c r="G634" i="8" s="1"/>
  <c r="F650" i="8"/>
  <c r="G650" i="8" s="1"/>
  <c r="F682" i="8"/>
  <c r="G682" i="8" s="1"/>
  <c r="F698" i="8"/>
  <c r="G698" i="8" s="1"/>
  <c r="F762" i="8"/>
  <c r="F770" i="8"/>
  <c r="G770" i="8" s="1"/>
  <c r="F810" i="8"/>
  <c r="G810" i="8" s="1"/>
  <c r="F818" i="8"/>
  <c r="F826" i="8"/>
  <c r="G826" i="8" s="1"/>
  <c r="F834" i="8"/>
  <c r="G834" i="8" s="1"/>
  <c r="F850" i="8"/>
  <c r="G850" i="8" s="1"/>
  <c r="F858" i="8"/>
  <c r="G858" i="8" s="1"/>
  <c r="F874" i="8"/>
  <c r="G874" i="8" s="1"/>
  <c r="F882" i="8"/>
  <c r="G882" i="8" s="1"/>
  <c r="F906" i="8"/>
  <c r="G906" i="8" s="1"/>
  <c r="F914" i="8"/>
  <c r="G914" i="8" s="1"/>
  <c r="F922" i="8"/>
  <c r="G922" i="8" s="1"/>
  <c r="F930" i="8"/>
  <c r="G930" i="8" s="1"/>
  <c r="F946" i="8"/>
  <c r="F954" i="8"/>
  <c r="G954" i="8" s="1"/>
  <c r="F970" i="8"/>
  <c r="G970" i="8" s="1"/>
  <c r="F611" i="8"/>
  <c r="G611" i="8" s="1"/>
  <c r="F675" i="8"/>
  <c r="G675" i="8" s="1"/>
  <c r="L675" i="8" s="1"/>
  <c r="M675" i="8" s="1"/>
  <c r="F947" i="8"/>
  <c r="G947" i="8" s="1"/>
  <c r="F685" i="8"/>
  <c r="G685" i="8" s="1"/>
  <c r="F693" i="8"/>
  <c r="G693" i="8" s="1"/>
  <c r="F721" i="8"/>
  <c r="G721" i="8" s="1"/>
  <c r="F741" i="8"/>
  <c r="G741" i="8" s="1"/>
  <c r="F769" i="8"/>
  <c r="G769" i="8" s="1"/>
  <c r="F817" i="8"/>
  <c r="G817" i="8" s="1"/>
  <c r="F825" i="8"/>
  <c r="G825" i="8" s="1"/>
  <c r="F845" i="8"/>
  <c r="G845" i="8" s="1"/>
  <c r="F853" i="8"/>
  <c r="G853" i="8" s="1"/>
  <c r="F865" i="8"/>
  <c r="G865" i="8" s="1"/>
  <c r="F901" i="8"/>
  <c r="G901" i="8" s="1"/>
  <c r="F941" i="8"/>
  <c r="G941" i="8" s="1"/>
  <c r="F949" i="8"/>
  <c r="G949" i="8" s="1"/>
  <c r="F791" i="8"/>
  <c r="F799" i="8"/>
  <c r="G799" i="8" s="1"/>
  <c r="L799" i="8" s="1"/>
  <c r="M799" i="8" s="1"/>
  <c r="F807" i="8"/>
  <c r="G807" i="8" s="1"/>
  <c r="F831" i="8"/>
  <c r="G831" i="8" s="1"/>
  <c r="F839" i="8"/>
  <c r="F847" i="8"/>
  <c r="G847" i="8" s="1"/>
  <c r="F196" i="8"/>
  <c r="G196" i="8" s="1"/>
  <c r="F204" i="8"/>
  <c r="F228" i="8"/>
  <c r="F236" i="8"/>
  <c r="G236" i="8" s="1"/>
  <c r="F260" i="8"/>
  <c r="G260" i="8" s="1"/>
  <c r="F268" i="8"/>
  <c r="F292" i="8"/>
  <c r="F300" i="8"/>
  <c r="G300" i="8" s="1"/>
  <c r="F324" i="8"/>
  <c r="G324" i="8" s="1"/>
  <c r="F332" i="8"/>
  <c r="G332" i="8" s="1"/>
  <c r="F356" i="8"/>
  <c r="F364" i="8"/>
  <c r="F388" i="8"/>
  <c r="F396" i="8"/>
  <c r="F420" i="8"/>
  <c r="F428" i="8"/>
  <c r="G428" i="8" s="1"/>
  <c r="F452" i="8"/>
  <c r="G452" i="8" s="1"/>
  <c r="F460" i="8"/>
  <c r="G460" i="8" s="1"/>
  <c r="F484" i="8"/>
  <c r="F492" i="8"/>
  <c r="G492" i="8" s="1"/>
  <c r="L492" i="8" s="1"/>
  <c r="M492" i="8" s="1"/>
  <c r="F516" i="8"/>
  <c r="G516" i="8" s="1"/>
  <c r="F524" i="8"/>
  <c r="G524" i="8" s="1"/>
  <c r="F548" i="8"/>
  <c r="F556" i="8"/>
  <c r="F580" i="8"/>
  <c r="G580" i="8" s="1"/>
  <c r="F588" i="8"/>
  <c r="G588" i="8" s="1"/>
  <c r="F612" i="8"/>
  <c r="F620" i="8"/>
  <c r="F644" i="8"/>
  <c r="G644" i="8" s="1"/>
  <c r="F652" i="8"/>
  <c r="G652" i="8" s="1"/>
  <c r="F676" i="8"/>
  <c r="F684" i="8"/>
  <c r="G684" i="8" s="1"/>
  <c r="F708" i="8"/>
  <c r="G708" i="8" s="1"/>
  <c r="F716" i="8"/>
  <c r="G716" i="8" s="1"/>
  <c r="F740" i="8"/>
  <c r="F748" i="8"/>
  <c r="F772" i="8"/>
  <c r="G772" i="8" s="1"/>
  <c r="F780" i="8"/>
  <c r="G780" i="8" s="1"/>
  <c r="F804" i="8"/>
  <c r="F812" i="8"/>
  <c r="F836" i="8"/>
  <c r="G836" i="8" s="1"/>
  <c r="F844" i="8"/>
  <c r="G844" i="8" s="1"/>
  <c r="F868" i="8"/>
  <c r="F876" i="8"/>
  <c r="G876" i="8" s="1"/>
  <c r="F900" i="8"/>
  <c r="G900" i="8" s="1"/>
  <c r="F908" i="8"/>
  <c r="G908" i="8" s="1"/>
  <c r="F932" i="8"/>
  <c r="G932" i="8" s="1"/>
  <c r="F940" i="8"/>
  <c r="G940" i="8" s="1"/>
  <c r="F964" i="8"/>
  <c r="G964" i="8" s="1"/>
  <c r="F197" i="8"/>
  <c r="G197" i="8" s="1"/>
  <c r="F301" i="8"/>
  <c r="G301" i="8" s="1"/>
  <c r="F357" i="8"/>
  <c r="G357" i="8" s="1"/>
  <c r="F433" i="8"/>
  <c r="G433" i="8" s="1"/>
  <c r="F461" i="8"/>
  <c r="G461" i="8" s="1"/>
  <c r="F469" i="8"/>
  <c r="G469" i="8" s="1"/>
  <c r="F481" i="8"/>
  <c r="F557" i="8"/>
  <c r="G557" i="8" s="1"/>
  <c r="F593" i="8"/>
  <c r="G593" i="8" s="1"/>
  <c r="F613" i="8"/>
  <c r="G613" i="8" s="1"/>
  <c r="F641" i="8"/>
  <c r="G641" i="8" s="1"/>
  <c r="F697" i="8"/>
  <c r="G697" i="8" s="1"/>
  <c r="F717" i="8"/>
  <c r="F725" i="8"/>
  <c r="G725" i="8" s="1"/>
  <c r="F813" i="8"/>
  <c r="G813" i="8" s="1"/>
  <c r="F869" i="8"/>
  <c r="G869" i="8" s="1"/>
  <c r="F945" i="8"/>
  <c r="G945" i="8" s="1"/>
  <c r="F16" i="8"/>
  <c r="F48" i="8"/>
  <c r="G48" i="8" s="1"/>
  <c r="F80" i="8"/>
  <c r="F112" i="8"/>
  <c r="G112" i="8" s="1"/>
  <c r="F144" i="8"/>
  <c r="G144" i="8" s="1"/>
  <c r="F176" i="8"/>
  <c r="G176" i="8" s="1"/>
  <c r="F793" i="8"/>
  <c r="G793" i="8" s="1"/>
  <c r="F379" i="8"/>
  <c r="F499" i="8"/>
  <c r="F595" i="8"/>
  <c r="G595" i="8" s="1"/>
  <c r="F659" i="8"/>
  <c r="F723" i="8"/>
  <c r="G723" i="8" s="1"/>
  <c r="F787" i="8"/>
  <c r="F795" i="8"/>
  <c r="G795" i="8" s="1"/>
  <c r="F803" i="8"/>
  <c r="G803" i="8" s="1"/>
  <c r="F811" i="8"/>
  <c r="G811" i="8" s="1"/>
  <c r="F819" i="8"/>
  <c r="F827" i="8"/>
  <c r="G827" i="8" s="1"/>
  <c r="F835" i="8"/>
  <c r="G835" i="8" s="1"/>
  <c r="F843" i="8"/>
  <c r="G843" i="8" s="1"/>
  <c r="F867" i="8"/>
  <c r="F931" i="8"/>
  <c r="G931" i="8" s="1"/>
  <c r="F32" i="8"/>
  <c r="G32" i="8" s="1"/>
  <c r="F64" i="8"/>
  <c r="G64" i="8" s="1"/>
  <c r="F96" i="8"/>
  <c r="F128" i="8"/>
  <c r="G128" i="8" s="1"/>
  <c r="F160" i="8"/>
  <c r="G160" i="8" s="1"/>
  <c r="F75" i="8"/>
  <c r="G75" i="8" s="1"/>
  <c r="F65" i="8"/>
  <c r="F129" i="8"/>
  <c r="G129" i="8" s="1"/>
  <c r="F21" i="8"/>
  <c r="G21" i="8" s="1"/>
  <c r="F85" i="8"/>
  <c r="G85" i="8" s="1"/>
  <c r="F149" i="8"/>
  <c r="F139" i="8"/>
  <c r="G139" i="8" s="1"/>
  <c r="F192" i="8"/>
  <c r="G192" i="8" s="1"/>
  <c r="F200" i="8"/>
  <c r="F208" i="8"/>
  <c r="F216" i="8"/>
  <c r="G216" i="8" s="1"/>
  <c r="F224" i="8"/>
  <c r="G224" i="8" s="1"/>
  <c r="F232" i="8"/>
  <c r="G232" i="8" s="1"/>
  <c r="F240" i="8"/>
  <c r="G240" i="8" s="1"/>
  <c r="F248" i="8"/>
  <c r="G248" i="8" s="1"/>
  <c r="F256" i="8"/>
  <c r="G256" i="8" s="1"/>
  <c r="F264" i="8"/>
  <c r="G264" i="8" s="1"/>
  <c r="F272" i="8"/>
  <c r="G272" i="8" s="1"/>
  <c r="F280" i="8"/>
  <c r="G280" i="8" s="1"/>
  <c r="F288" i="8"/>
  <c r="G288" i="8" s="1"/>
  <c r="F296" i="8"/>
  <c r="G296" i="8" s="1"/>
  <c r="F304" i="8"/>
  <c r="F312" i="8"/>
  <c r="G312" i="8" s="1"/>
  <c r="F320" i="8"/>
  <c r="G320" i="8" s="1"/>
  <c r="F328" i="8"/>
  <c r="G328" i="8" s="1"/>
  <c r="F336" i="8"/>
  <c r="G336" i="8" s="1"/>
  <c r="F344" i="8"/>
  <c r="G344" i="8" s="1"/>
  <c r="F352" i="8"/>
  <c r="F360" i="8"/>
  <c r="G360" i="8" s="1"/>
  <c r="F368" i="8"/>
  <c r="F376" i="8"/>
  <c r="F384" i="8"/>
  <c r="F392" i="8"/>
  <c r="F400" i="8"/>
  <c r="F408" i="8"/>
  <c r="G408" i="8" s="1"/>
  <c r="F416" i="8"/>
  <c r="G416" i="8" s="1"/>
  <c r="F424" i="8"/>
  <c r="G424" i="8" s="1"/>
  <c r="F432" i="8"/>
  <c r="F440" i="8"/>
  <c r="G440" i="8" s="1"/>
  <c r="F448" i="8"/>
  <c r="G448" i="8" s="1"/>
  <c r="F456" i="8"/>
  <c r="G456" i="8" s="1"/>
  <c r="F464" i="8"/>
  <c r="G464" i="8" s="1"/>
  <c r="F472" i="8"/>
  <c r="G472" i="8" s="1"/>
  <c r="F920" i="8"/>
  <c r="G920" i="8" s="1"/>
  <c r="F928" i="8"/>
  <c r="G928" i="8" s="1"/>
  <c r="F201" i="8"/>
  <c r="F229" i="8"/>
  <c r="G229" i="8" s="1"/>
  <c r="F257" i="8"/>
  <c r="G257" i="8" s="1"/>
  <c r="F305" i="8"/>
  <c r="G305" i="8" s="1"/>
  <c r="L305" i="8" s="1"/>
  <c r="M305" i="8" s="1"/>
  <c r="F313" i="8"/>
  <c r="F333" i="8"/>
  <c r="G333" i="8" s="1"/>
  <c r="F341" i="8"/>
  <c r="G341" i="8" s="1"/>
  <c r="F353" i="8"/>
  <c r="G353" i="8" s="1"/>
  <c r="F389" i="8"/>
  <c r="F429" i="8"/>
  <c r="G429" i="8" s="1"/>
  <c r="F437" i="8"/>
  <c r="G437" i="8" s="1"/>
  <c r="F465" i="8"/>
  <c r="G465" i="8" s="1"/>
  <c r="F485" i="8"/>
  <c r="G485" i="8" s="1"/>
  <c r="F513" i="8"/>
  <c r="F561" i="8"/>
  <c r="G561" i="8" s="1"/>
  <c r="F569" i="8"/>
  <c r="G569" i="8" s="1"/>
  <c r="F589" i="8"/>
  <c r="F597" i="8"/>
  <c r="G597" i="8" s="1"/>
  <c r="F609" i="8"/>
  <c r="G609" i="8" s="1"/>
  <c r="F645" i="8"/>
  <c r="G645" i="8" s="1"/>
  <c r="F251" i="8"/>
  <c r="F190" i="8"/>
  <c r="G190" i="8" s="1"/>
  <c r="F198" i="8"/>
  <c r="G198" i="8" s="1"/>
  <c r="F206" i="8"/>
  <c r="G206" i="8" s="1"/>
  <c r="L206" i="8" s="1"/>
  <c r="M206" i="8" s="1"/>
  <c r="F214" i="8"/>
  <c r="G214" i="8" s="1"/>
  <c r="F222" i="8"/>
  <c r="G222" i="8" s="1"/>
  <c r="L222" i="8" s="1"/>
  <c r="M222" i="8" s="1"/>
  <c r="F230" i="8"/>
  <c r="G230" i="8" s="1"/>
  <c r="F238" i="8"/>
  <c r="G238" i="8" s="1"/>
  <c r="F246" i="8"/>
  <c r="G246" i="8" s="1"/>
  <c r="F254" i="8"/>
  <c r="G254" i="8" s="1"/>
  <c r="L254" i="8" s="1"/>
  <c r="M254" i="8" s="1"/>
  <c r="F262" i="8"/>
  <c r="G262" i="8" s="1"/>
  <c r="F270" i="8"/>
  <c r="G270" i="8" s="1"/>
  <c r="F278" i="8"/>
  <c r="G278" i="8" s="1"/>
  <c r="F286" i="8"/>
  <c r="G286" i="8" s="1"/>
  <c r="F294" i="8"/>
  <c r="G294" i="8" s="1"/>
  <c r="F302" i="8"/>
  <c r="G302" i="8" s="1"/>
  <c r="L302" i="8" s="1"/>
  <c r="M302" i="8" s="1"/>
  <c r="F310" i="8"/>
  <c r="G310" i="8" s="1"/>
  <c r="F318" i="8"/>
  <c r="G318" i="8" s="1"/>
  <c r="F326" i="8"/>
  <c r="G326" i="8" s="1"/>
  <c r="F334" i="8"/>
  <c r="G334" i="8" s="1"/>
  <c r="F342" i="8"/>
  <c r="G342" i="8" s="1"/>
  <c r="F350" i="8"/>
  <c r="G350" i="8" s="1"/>
  <c r="L350" i="8" s="1"/>
  <c r="M350" i="8" s="1"/>
  <c r="F358" i="8"/>
  <c r="G358" i="8" s="1"/>
  <c r="F366" i="8"/>
  <c r="L366" i="8" s="1"/>
  <c r="M366" i="8" s="1"/>
  <c r="F374" i="8"/>
  <c r="F382" i="8"/>
  <c r="F390" i="8"/>
  <c r="F398" i="8"/>
  <c r="G398" i="8" s="1"/>
  <c r="F406" i="8"/>
  <c r="G406" i="8" s="1"/>
  <c r="F414" i="8"/>
  <c r="G414" i="8" s="1"/>
  <c r="F422" i="8"/>
  <c r="G422" i="8" s="1"/>
  <c r="F430" i="8"/>
  <c r="G430" i="8" s="1"/>
  <c r="L430" i="8" s="1"/>
  <c r="M430" i="8" s="1"/>
  <c r="F438" i="8"/>
  <c r="G438" i="8" s="1"/>
  <c r="F446" i="8"/>
  <c r="G446" i="8" s="1"/>
  <c r="F454" i="8"/>
  <c r="G454" i="8" s="1"/>
  <c r="F462" i="8"/>
  <c r="G462" i="8" s="1"/>
  <c r="F470" i="8"/>
  <c r="G470" i="8" s="1"/>
  <c r="F478" i="8"/>
  <c r="G478" i="8" s="1"/>
  <c r="F486" i="8"/>
  <c r="G486" i="8" s="1"/>
  <c r="F494" i="8"/>
  <c r="G494" i="8" s="1"/>
  <c r="L494" i="8" s="1"/>
  <c r="M494" i="8" s="1"/>
  <c r="F502" i="8"/>
  <c r="G502" i="8" s="1"/>
  <c r="F510" i="8"/>
  <c r="G510" i="8" s="1"/>
  <c r="F518" i="8"/>
  <c r="G518" i="8" s="1"/>
  <c r="F526" i="8"/>
  <c r="G526" i="8" s="1"/>
  <c r="F534" i="8"/>
  <c r="G534" i="8" s="1"/>
  <c r="F542" i="8"/>
  <c r="G542" i="8" s="1"/>
  <c r="L542" i="8" s="1"/>
  <c r="M542" i="8" s="1"/>
  <c r="F550" i="8"/>
  <c r="G550" i="8" s="1"/>
  <c r="F558" i="8"/>
  <c r="G558" i="8" s="1"/>
  <c r="F566" i="8"/>
  <c r="G566" i="8" s="1"/>
  <c r="F574" i="8"/>
  <c r="G574" i="8" s="1"/>
  <c r="F582" i="8"/>
  <c r="G582" i="8" s="1"/>
  <c r="F590" i="8"/>
  <c r="G590" i="8" s="1"/>
  <c r="F598" i="8"/>
  <c r="G598" i="8" s="1"/>
  <c r="F606" i="8"/>
  <c r="G606" i="8" s="1"/>
  <c r="F614" i="8"/>
  <c r="G614" i="8" s="1"/>
  <c r="F622" i="8"/>
  <c r="G622" i="8" s="1"/>
  <c r="F630" i="8"/>
  <c r="G630" i="8" s="1"/>
  <c r="F638" i="8"/>
  <c r="G638" i="8" s="1"/>
  <c r="F646" i="8"/>
  <c r="G646" i="8" s="1"/>
  <c r="F654" i="8"/>
  <c r="G654" i="8" s="1"/>
  <c r="F662" i="8"/>
  <c r="G662" i="8" s="1"/>
  <c r="F670" i="8"/>
  <c r="G670" i="8" s="1"/>
  <c r="F678" i="8"/>
  <c r="G678" i="8" s="1"/>
  <c r="F686" i="8"/>
  <c r="G686" i="8" s="1"/>
  <c r="F694" i="8"/>
  <c r="G694" i="8" s="1"/>
  <c r="F702" i="8"/>
  <c r="G702" i="8" s="1"/>
  <c r="F710" i="8"/>
  <c r="G710" i="8" s="1"/>
  <c r="F718" i="8"/>
  <c r="G718" i="8" s="1"/>
  <c r="F726" i="8"/>
  <c r="G726" i="8" s="1"/>
  <c r="F734" i="8"/>
  <c r="G734" i="8" s="1"/>
  <c r="F742" i="8"/>
  <c r="G742" i="8" s="1"/>
  <c r="F750" i="8"/>
  <c r="G750" i="8" s="1"/>
  <c r="F758" i="8"/>
  <c r="G758" i="8" s="1"/>
  <c r="F766" i="8"/>
  <c r="G766" i="8" s="1"/>
  <c r="F774" i="8"/>
  <c r="G774" i="8" s="1"/>
  <c r="F782" i="8"/>
  <c r="G782" i="8" s="1"/>
  <c r="F790" i="8"/>
  <c r="G790" i="8" s="1"/>
  <c r="F798" i="8"/>
  <c r="G798" i="8" s="1"/>
  <c r="L798" i="8" s="1"/>
  <c r="M798" i="8" s="1"/>
  <c r="F806" i="8"/>
  <c r="G806" i="8" s="1"/>
  <c r="F814" i="8"/>
  <c r="G814" i="8" s="1"/>
  <c r="F822" i="8"/>
  <c r="G822" i="8" s="1"/>
  <c r="F830" i="8"/>
  <c r="G830" i="8" s="1"/>
  <c r="F838" i="8"/>
  <c r="G838" i="8" s="1"/>
  <c r="F846" i="8"/>
  <c r="G846" i="8" s="1"/>
  <c r="F854" i="8"/>
  <c r="G854" i="8" s="1"/>
  <c r="F862" i="8"/>
  <c r="G862" i="8" s="1"/>
  <c r="F870" i="8"/>
  <c r="G870" i="8" s="1"/>
  <c r="F878" i="8"/>
  <c r="G878" i="8" s="1"/>
  <c r="F886" i="8"/>
  <c r="G886" i="8" s="1"/>
  <c r="F894" i="8"/>
  <c r="G894" i="8" s="1"/>
  <c r="F902" i="8"/>
  <c r="G902" i="8" s="1"/>
  <c r="F910" i="8"/>
  <c r="G910" i="8" s="1"/>
  <c r="F918" i="8"/>
  <c r="G918" i="8" s="1"/>
  <c r="F926" i="8"/>
  <c r="G926" i="8" s="1"/>
  <c r="F934" i="8"/>
  <c r="G934" i="8" s="1"/>
  <c r="F942" i="8"/>
  <c r="G942" i="8" s="1"/>
  <c r="F950" i="8"/>
  <c r="G950" i="8" s="1"/>
  <c r="F958" i="8"/>
  <c r="G958" i="8" s="1"/>
  <c r="F966" i="8"/>
  <c r="G966" i="8" s="1"/>
  <c r="F315" i="8"/>
  <c r="G315" i="8" s="1"/>
  <c r="F507" i="8"/>
  <c r="G507" i="8" s="1"/>
  <c r="F579" i="8"/>
  <c r="G579" i="8" s="1"/>
  <c r="F643" i="8"/>
  <c r="G643" i="8" s="1"/>
  <c r="F707" i="8"/>
  <c r="G707" i="8" s="1"/>
  <c r="F771" i="8"/>
  <c r="F915" i="8"/>
  <c r="G915" i="8" s="1"/>
  <c r="F480" i="8"/>
  <c r="G480" i="8" s="1"/>
  <c r="F488" i="8"/>
  <c r="G488" i="8" s="1"/>
  <c r="F496" i="8"/>
  <c r="G496" i="8" s="1"/>
  <c r="F504" i="8"/>
  <c r="G504" i="8" s="1"/>
  <c r="F512" i="8"/>
  <c r="G512" i="8" s="1"/>
  <c r="F520" i="8"/>
  <c r="G520" i="8" s="1"/>
  <c r="F528" i="8"/>
  <c r="G528" i="8" s="1"/>
  <c r="F536" i="8"/>
  <c r="G536" i="8" s="1"/>
  <c r="F544" i="8"/>
  <c r="G544" i="8" s="1"/>
  <c r="F552" i="8"/>
  <c r="G552" i="8" s="1"/>
  <c r="F560" i="8"/>
  <c r="G560" i="8" s="1"/>
  <c r="F568" i="8"/>
  <c r="G568" i="8" s="1"/>
  <c r="F576" i="8"/>
  <c r="G576" i="8" s="1"/>
  <c r="F584" i="8"/>
  <c r="G584" i="8" s="1"/>
  <c r="F592" i="8"/>
  <c r="G592" i="8" s="1"/>
  <c r="F600" i="8"/>
  <c r="G600" i="8" s="1"/>
  <c r="F608" i="8"/>
  <c r="G608" i="8" s="1"/>
  <c r="F616" i="8"/>
  <c r="G616" i="8" s="1"/>
  <c r="F624" i="8"/>
  <c r="G624" i="8" s="1"/>
  <c r="F632" i="8"/>
  <c r="G632" i="8" s="1"/>
  <c r="F640" i="8"/>
  <c r="G640" i="8" s="1"/>
  <c r="F648" i="8"/>
  <c r="G648" i="8" s="1"/>
  <c r="F656" i="8"/>
  <c r="G656" i="8" s="1"/>
  <c r="F664" i="8"/>
  <c r="G664" i="8" s="1"/>
  <c r="F672" i="8"/>
  <c r="G672" i="8" s="1"/>
  <c r="F680" i="8"/>
  <c r="G680" i="8" s="1"/>
  <c r="F688" i="8"/>
  <c r="G688" i="8" s="1"/>
  <c r="F14" i="8"/>
  <c r="G14" i="8" s="1"/>
  <c r="F30" i="8"/>
  <c r="G30" i="8" s="1"/>
  <c r="F46" i="8"/>
  <c r="G46" i="8" s="1"/>
  <c r="F62" i="8"/>
  <c r="G62" i="8" s="1"/>
  <c r="F78" i="8"/>
  <c r="G78" i="8" s="1"/>
  <c r="L78" i="8" s="1"/>
  <c r="M78" i="8" s="1"/>
  <c r="F94" i="8"/>
  <c r="G94" i="8" s="1"/>
  <c r="F110" i="8"/>
  <c r="G110" i="8" s="1"/>
  <c r="F126" i="8"/>
  <c r="G126" i="8" s="1"/>
  <c r="F142" i="8"/>
  <c r="G142" i="8" s="1"/>
  <c r="F158" i="8"/>
  <c r="G158" i="8" s="1"/>
  <c r="L158" i="8" s="1"/>
  <c r="M158" i="8" s="1"/>
  <c r="F174" i="8"/>
  <c r="G174" i="8" s="1"/>
  <c r="F194" i="8"/>
  <c r="F210" i="8"/>
  <c r="G210" i="8" s="1"/>
  <c r="F234" i="8"/>
  <c r="G234" i="8" s="1"/>
  <c r="F242" i="8"/>
  <c r="G242" i="8" s="1"/>
  <c r="F274" i="8"/>
  <c r="G274" i="8" s="1"/>
  <c r="F282" i="8"/>
  <c r="G282" i="8" s="1"/>
  <c r="F306" i="8"/>
  <c r="G306" i="8" s="1"/>
  <c r="F322" i="8"/>
  <c r="G322" i="8" s="1"/>
  <c r="F338" i="8"/>
  <c r="G338" i="8" s="1"/>
  <c r="F362" i="8"/>
  <c r="F370" i="8"/>
  <c r="F402" i="8"/>
  <c r="G402" i="8" s="1"/>
  <c r="F410" i="8"/>
  <c r="G410" i="8" s="1"/>
  <c r="F434" i="8"/>
  <c r="G434" i="8" s="1"/>
  <c r="F450" i="8"/>
  <c r="G450" i="8" s="1"/>
  <c r="F490" i="8"/>
  <c r="G490" i="8" s="1"/>
  <c r="F538" i="8"/>
  <c r="G538" i="8" s="1"/>
  <c r="F578" i="8"/>
  <c r="G578" i="8" s="1"/>
  <c r="F618" i="8"/>
  <c r="G618" i="8" s="1"/>
  <c r="F674" i="8"/>
  <c r="G674" i="8" s="1"/>
  <c r="F722" i="8"/>
  <c r="G722" i="8" s="1"/>
  <c r="F778" i="8"/>
  <c r="G778" i="8" s="1"/>
  <c r="F842" i="8"/>
  <c r="G842" i="8" s="1"/>
  <c r="F898" i="8"/>
  <c r="G898" i="8" s="1"/>
  <c r="F962" i="8"/>
  <c r="F443" i="8"/>
  <c r="G443" i="8" s="1"/>
  <c r="F11" i="8"/>
  <c r="G11" i="8" s="1"/>
  <c r="F563" i="8"/>
  <c r="G563" i="8" s="1"/>
  <c r="F627" i="8"/>
  <c r="G627" i="8" s="1"/>
  <c r="F691" i="8"/>
  <c r="G691" i="8" s="1"/>
  <c r="F755" i="8"/>
  <c r="G755" i="8" s="1"/>
  <c r="F815" i="8"/>
  <c r="G815" i="8" s="1"/>
  <c r="F899" i="8"/>
  <c r="G899" i="8" s="1"/>
  <c r="F963" i="8"/>
  <c r="G963" i="8" s="1"/>
  <c r="F696" i="8"/>
  <c r="G696" i="8" s="1"/>
  <c r="F704" i="8"/>
  <c r="G704" i="8" s="1"/>
  <c r="L704" i="8" s="1"/>
  <c r="M704" i="8" s="1"/>
  <c r="F712" i="8"/>
  <c r="F720" i="8"/>
  <c r="G720" i="8" s="1"/>
  <c r="F728" i="8"/>
  <c r="G728" i="8" s="1"/>
  <c r="F736" i="8"/>
  <c r="G736" i="8" s="1"/>
  <c r="F744" i="8"/>
  <c r="G744" i="8" s="1"/>
  <c r="F752" i="8"/>
  <c r="G752" i="8" s="1"/>
  <c r="F760" i="8"/>
  <c r="G760" i="8" s="1"/>
  <c r="F768" i="8"/>
  <c r="G768" i="8" s="1"/>
  <c r="F776" i="8"/>
  <c r="F784" i="8"/>
  <c r="F792" i="8"/>
  <c r="G792" i="8" s="1"/>
  <c r="F800" i="8"/>
  <c r="G800" i="8" s="1"/>
  <c r="F808" i="8"/>
  <c r="F816" i="8"/>
  <c r="G816" i="8" s="1"/>
  <c r="F824" i="8"/>
  <c r="G824" i="8" s="1"/>
  <c r="F832" i="8"/>
  <c r="G832" i="8" s="1"/>
  <c r="F840" i="8"/>
  <c r="F848" i="8"/>
  <c r="G848" i="8" s="1"/>
  <c r="F856" i="8"/>
  <c r="G856" i="8" s="1"/>
  <c r="F864" i="8"/>
  <c r="G864" i="8" s="1"/>
  <c r="F872" i="8"/>
  <c r="F880" i="8"/>
  <c r="G880" i="8" s="1"/>
  <c r="F888" i="8"/>
  <c r="G888" i="8" s="1"/>
  <c r="F896" i="8"/>
  <c r="G896" i="8" s="1"/>
  <c r="F904" i="8"/>
  <c r="G904" i="8" s="1"/>
  <c r="F912" i="8"/>
  <c r="G912" i="8" s="1"/>
  <c r="F936" i="8"/>
  <c r="G936" i="8" s="1"/>
  <c r="F944" i="8"/>
  <c r="G944" i="8" s="1"/>
  <c r="F952" i="8"/>
  <c r="F960" i="8"/>
  <c r="G960" i="8" s="1"/>
  <c r="F968" i="8"/>
  <c r="G968" i="8" s="1"/>
  <c r="F209" i="8"/>
  <c r="G209" i="8" s="1"/>
  <c r="F217" i="8"/>
  <c r="G217" i="8" s="1"/>
  <c r="F237" i="8"/>
  <c r="G237" i="8" s="1"/>
  <c r="F245" i="8"/>
  <c r="G245" i="8" s="1"/>
  <c r="F273" i="8"/>
  <c r="G273" i="8" s="1"/>
  <c r="F293" i="8"/>
  <c r="G293" i="8" s="1"/>
  <c r="F321" i="8"/>
  <c r="G321" i="8" s="1"/>
  <c r="F369" i="8"/>
  <c r="F377" i="8"/>
  <c r="F397" i="8"/>
  <c r="F405" i="8"/>
  <c r="G405" i="8" s="1"/>
  <c r="F417" i="8"/>
  <c r="G417" i="8" s="1"/>
  <c r="F453" i="8"/>
  <c r="G453" i="8" s="1"/>
  <c r="F493" i="8"/>
  <c r="G493" i="8" s="1"/>
  <c r="F501" i="8"/>
  <c r="G501" i="8" s="1"/>
  <c r="F529" i="8"/>
  <c r="G529" i="8" s="1"/>
  <c r="F549" i="8"/>
  <c r="G549" i="8" s="1"/>
  <c r="F577" i="8"/>
  <c r="F625" i="8"/>
  <c r="G625" i="8" s="1"/>
  <c r="F633" i="8"/>
  <c r="G633" i="8" s="1"/>
  <c r="F653" i="8"/>
  <c r="G653" i="8" s="1"/>
  <c r="F661" i="8"/>
  <c r="G661" i="8" s="1"/>
  <c r="F673" i="8"/>
  <c r="G673" i="8" s="1"/>
  <c r="F709" i="8"/>
  <c r="G709" i="8" s="1"/>
  <c r="F749" i="8"/>
  <c r="G749" i="8" s="1"/>
  <c r="F757" i="8"/>
  <c r="G757" i="8" s="1"/>
  <c r="F785" i="8"/>
  <c r="G785" i="8" s="1"/>
  <c r="F805" i="8"/>
  <c r="G805" i="8" s="1"/>
  <c r="F833" i="8"/>
  <c r="G833" i="8" s="1"/>
  <c r="F881" i="8"/>
  <c r="G881" i="8" s="1"/>
  <c r="F889" i="8"/>
  <c r="G889" i="8" s="1"/>
  <c r="F909" i="8"/>
  <c r="G909" i="8" s="1"/>
  <c r="F917" i="8"/>
  <c r="G917" i="8" s="1"/>
  <c r="F929" i="8"/>
  <c r="F965" i="8"/>
  <c r="G965" i="8" s="1"/>
  <c r="F466" i="8"/>
  <c r="G466" i="8" s="1"/>
  <c r="F562" i="8"/>
  <c r="G562" i="8" s="1"/>
  <c r="F658" i="8"/>
  <c r="G658" i="8" s="1"/>
  <c r="F706" i="8"/>
  <c r="G706" i="8" s="1"/>
  <c r="F730" i="8"/>
  <c r="G730" i="8" s="1"/>
  <c r="F754" i="8"/>
  <c r="G754" i="8" s="1"/>
  <c r="F498" i="8"/>
  <c r="G498" i="8" s="1"/>
  <c r="F530" i="8"/>
  <c r="G530" i="8" s="1"/>
  <c r="F594" i="8"/>
  <c r="G594" i="8" s="1"/>
  <c r="F626" i="8"/>
  <c r="G626" i="8" s="1"/>
  <c r="F666" i="8"/>
  <c r="G666" i="8" s="1"/>
  <c r="F690" i="8"/>
  <c r="G690" i="8" s="1"/>
  <c r="F746" i="8"/>
  <c r="G746" i="8" s="1"/>
  <c r="F786" i="8"/>
  <c r="G786" i="8" s="1"/>
  <c r="F794" i="8"/>
  <c r="G794" i="8" s="1"/>
  <c r="F171" i="8"/>
  <c r="G171" i="8" s="1"/>
  <c r="F6" i="8"/>
  <c r="G6" i="8" s="1"/>
  <c r="F22" i="8"/>
  <c r="G22" i="8" s="1"/>
  <c r="F38" i="8"/>
  <c r="G38" i="8" s="1"/>
  <c r="F54" i="8"/>
  <c r="G54" i="8" s="1"/>
  <c r="F70" i="8"/>
  <c r="G70" i="8" s="1"/>
  <c r="F86" i="8"/>
  <c r="G86" i="8" s="1"/>
  <c r="F102" i="8"/>
  <c r="G102" i="8" s="1"/>
  <c r="L102" i="8" s="1"/>
  <c r="M102" i="8" s="1"/>
  <c r="F118" i="8"/>
  <c r="G118" i="8" s="1"/>
  <c r="F134" i="8"/>
  <c r="G134" i="8" s="1"/>
  <c r="F150" i="8"/>
  <c r="G150" i="8" s="1"/>
  <c r="F166" i="8"/>
  <c r="G166" i="8" s="1"/>
  <c r="F182" i="8"/>
  <c r="G182" i="8" s="1"/>
  <c r="F25" i="8"/>
  <c r="G25" i="8" s="1"/>
  <c r="F89" i="8"/>
  <c r="G89" i="8" s="1"/>
  <c r="F153" i="8"/>
  <c r="G153" i="8" s="1"/>
  <c r="F59" i="8"/>
  <c r="G59" i="8" s="1"/>
  <c r="F18" i="8"/>
  <c r="G18" i="8" s="1"/>
  <c r="F34" i="8"/>
  <c r="G34" i="8" s="1"/>
  <c r="F50" i="8"/>
  <c r="G50" i="8" s="1"/>
  <c r="F66" i="8"/>
  <c r="G66" i="8" s="1"/>
  <c r="F82" i="8"/>
  <c r="G82" i="8" s="1"/>
  <c r="F98" i="8"/>
  <c r="G98" i="8" s="1"/>
  <c r="F114" i="8"/>
  <c r="G114" i="8" s="1"/>
  <c r="F130" i="8"/>
  <c r="G130" i="8" s="1"/>
  <c r="F146" i="8"/>
  <c r="G146" i="8" s="1"/>
  <c r="F162" i="8"/>
  <c r="G162" i="8" s="1"/>
  <c r="F178" i="8"/>
  <c r="G178" i="8" s="1"/>
  <c r="F91" i="8"/>
  <c r="G91" i="8" s="1"/>
  <c r="F4" i="8"/>
  <c r="G4" i="8" s="1"/>
  <c r="F20" i="8"/>
  <c r="G20" i="8" s="1"/>
  <c r="L20" i="8" s="1"/>
  <c r="M20" i="8" s="1"/>
  <c r="F36" i="8"/>
  <c r="G36" i="8" s="1"/>
  <c r="F52" i="8"/>
  <c r="G52" i="8" s="1"/>
  <c r="F68" i="8"/>
  <c r="G68" i="8" s="1"/>
  <c r="F84" i="8"/>
  <c r="G84" i="8" s="1"/>
  <c r="F100" i="8"/>
  <c r="G100" i="8" s="1"/>
  <c r="F116" i="8"/>
  <c r="G116" i="8" s="1"/>
  <c r="F132" i="8"/>
  <c r="G132" i="8" s="1"/>
  <c r="F148" i="8"/>
  <c r="G148" i="8" s="1"/>
  <c r="F164" i="8"/>
  <c r="G164" i="8" s="1"/>
  <c r="F180" i="8"/>
  <c r="G180" i="8" s="1"/>
  <c r="F729" i="8"/>
  <c r="G729" i="8" s="1"/>
  <c r="F5" i="8"/>
  <c r="G5" i="8" s="1"/>
  <c r="F69" i="8"/>
  <c r="G69" i="8" s="1"/>
  <c r="F133" i="8"/>
  <c r="G133" i="8" s="1"/>
  <c r="F155" i="8"/>
  <c r="G155" i="8" s="1"/>
  <c r="F49" i="8"/>
  <c r="G49" i="8" s="1"/>
  <c r="F113" i="8"/>
  <c r="G113" i="8" s="1"/>
  <c r="F177" i="8"/>
  <c r="G177" i="8" s="1"/>
  <c r="F27" i="8"/>
  <c r="G27" i="8" s="1"/>
  <c r="F187" i="8"/>
  <c r="G187" i="8" s="1"/>
  <c r="L478" i="8"/>
  <c r="M478" i="8" s="1"/>
  <c r="L43" i="8"/>
  <c r="M43" i="8" s="1"/>
  <c r="L606" i="8"/>
  <c r="M606" i="8" s="1"/>
  <c r="L81" i="8"/>
  <c r="M81" i="8" s="1"/>
  <c r="L401" i="8"/>
  <c r="M401" i="8" s="1"/>
  <c r="L449" i="8"/>
  <c r="M449" i="8" s="1"/>
  <c r="L705" i="8"/>
  <c r="M705" i="8" s="1"/>
  <c r="L817" i="8"/>
  <c r="M817" i="8" s="1"/>
  <c r="L53" i="8"/>
  <c r="M53" i="8" s="1"/>
  <c r="L365" i="8"/>
  <c r="M365" i="8" s="1"/>
  <c r="L581" i="8"/>
  <c r="M581" i="8" s="1"/>
  <c r="L12" i="8"/>
  <c r="M12" i="8" s="1"/>
  <c r="L60" i="8"/>
  <c r="M60" i="8" s="1"/>
  <c r="L76" i="8"/>
  <c r="M76" i="8" s="1"/>
  <c r="L156" i="8"/>
  <c r="M156" i="8" s="1"/>
  <c r="L220" i="8"/>
  <c r="M220" i="8" s="1"/>
  <c r="L284" i="8"/>
  <c r="M284" i="8" s="1"/>
  <c r="L348" i="8"/>
  <c r="M348" i="8" s="1"/>
  <c r="L240" i="8"/>
  <c r="M240" i="8" s="1"/>
  <c r="L272" i="8"/>
  <c r="M272" i="8" s="1"/>
  <c r="L336" i="8"/>
  <c r="M336" i="8" s="1"/>
  <c r="L368" i="8"/>
  <c r="L464" i="8"/>
  <c r="M464" i="8" s="1"/>
  <c r="L528" i="8"/>
  <c r="M528" i="8" s="1"/>
  <c r="L214" i="8"/>
  <c r="M214" i="8" s="1"/>
  <c r="L246" i="8"/>
  <c r="M246" i="8" s="1"/>
  <c r="L278" i="8"/>
  <c r="M278" i="8" s="1"/>
  <c r="L310" i="8"/>
  <c r="M310" i="8" s="1"/>
  <c r="L342" i="8"/>
  <c r="M342" i="8" s="1"/>
  <c r="L374" i="8"/>
  <c r="L406" i="8"/>
  <c r="M406" i="8" s="1"/>
  <c r="L438" i="8"/>
  <c r="M438" i="8" s="1"/>
  <c r="L470" i="8"/>
  <c r="M470" i="8" s="1"/>
  <c r="L502" i="8"/>
  <c r="M502" i="8" s="1"/>
  <c r="L534" i="8"/>
  <c r="M534" i="8" s="1"/>
  <c r="L566" i="8"/>
  <c r="M566" i="8" s="1"/>
  <c r="L598" i="8"/>
  <c r="M598" i="8" s="1"/>
  <c r="L662" i="8"/>
  <c r="M662" i="8" s="1"/>
  <c r="L694" i="8"/>
  <c r="M694" i="8" s="1"/>
  <c r="L758" i="8"/>
  <c r="M758" i="8" s="1"/>
  <c r="L790" i="8"/>
  <c r="M790" i="8" s="1"/>
  <c r="L886" i="8"/>
  <c r="M886" i="8" s="1"/>
  <c r="L33" i="8"/>
  <c r="M33" i="8" s="1"/>
  <c r="L97" i="8"/>
  <c r="M97" i="8" s="1"/>
  <c r="L161" i="8"/>
  <c r="M161" i="8" s="1"/>
  <c r="L193" i="8"/>
  <c r="M193" i="8" s="1"/>
  <c r="L883" i="8"/>
  <c r="M883" i="8" s="1"/>
  <c r="L105" i="8"/>
  <c r="M105" i="8" s="1"/>
  <c r="L241" i="8"/>
  <c r="M241" i="8" s="1"/>
  <c r="L289" i="8"/>
  <c r="M289" i="8" s="1"/>
  <c r="L753" i="8"/>
  <c r="M753" i="8" s="1"/>
  <c r="L801" i="8"/>
  <c r="M801" i="8" s="1"/>
  <c r="L269" i="8"/>
  <c r="M269" i="8" s="1"/>
  <c r="L485" i="8"/>
  <c r="M485" i="8" s="1"/>
  <c r="L525" i="8"/>
  <c r="M525" i="8" s="1"/>
  <c r="L693" i="8"/>
  <c r="M693" i="8" s="1"/>
  <c r="G194" i="8"/>
  <c r="G258" i="8"/>
  <c r="G354" i="8"/>
  <c r="G418" i="8"/>
  <c r="G514" i="8"/>
  <c r="G642" i="8"/>
  <c r="G738" i="8"/>
  <c r="G866" i="8"/>
  <c r="G962" i="8"/>
  <c r="G513" i="8"/>
  <c r="G818" i="8"/>
  <c r="G946" i="8"/>
  <c r="G28" i="8"/>
  <c r="G44" i="8"/>
  <c r="G92" i="8"/>
  <c r="G208" i="8"/>
  <c r="G304" i="8"/>
  <c r="G352" i="8"/>
  <c r="G400" i="8"/>
  <c r="G432" i="8"/>
  <c r="G717" i="8"/>
  <c r="G218" i="8"/>
  <c r="G314" i="8"/>
  <c r="G442" i="8"/>
  <c r="G474" i="8"/>
  <c r="G506" i="8"/>
  <c r="G522" i="8"/>
  <c r="G554" i="8"/>
  <c r="G602" i="8"/>
  <c r="G762" i="8"/>
  <c r="G890" i="8"/>
  <c r="G938" i="8"/>
  <c r="G123" i="8"/>
  <c r="G771" i="8"/>
  <c r="G791" i="8"/>
  <c r="G823" i="8"/>
  <c r="G839" i="8"/>
  <c r="G188" i="8"/>
  <c r="G204" i="8"/>
  <c r="G252" i="8"/>
  <c r="G268" i="8"/>
  <c r="G476" i="8"/>
  <c r="G556" i="8"/>
  <c r="G620" i="8"/>
  <c r="G748" i="8"/>
  <c r="G812" i="8"/>
  <c r="G860" i="8"/>
  <c r="G892" i="8"/>
  <c r="G956" i="8"/>
  <c r="G9" i="8"/>
  <c r="G37" i="8"/>
  <c r="G65" i="8"/>
  <c r="G73" i="8"/>
  <c r="G137" i="8"/>
  <c r="G165" i="8"/>
  <c r="G201" i="8"/>
  <c r="G213" i="8"/>
  <c r="G225" i="8"/>
  <c r="G313" i="8"/>
  <c r="G337" i="8"/>
  <c r="G481" i="8"/>
  <c r="G629" i="8"/>
  <c r="G677" i="8"/>
  <c r="G737" i="8"/>
  <c r="G849" i="8"/>
  <c r="G885" i="8"/>
  <c r="G933" i="8"/>
  <c r="G10" i="8"/>
  <c r="G26" i="8"/>
  <c r="G58" i="8"/>
  <c r="G74" i="8"/>
  <c r="G90" i="8"/>
  <c r="G154" i="8"/>
  <c r="G186" i="8"/>
  <c r="G251" i="8"/>
  <c r="G499" i="8"/>
  <c r="G659" i="8"/>
  <c r="G787" i="8"/>
  <c r="G819" i="8"/>
  <c r="G867" i="8"/>
  <c r="G16" i="8"/>
  <c r="G24" i="8"/>
  <c r="G56" i="8"/>
  <c r="G80" i="8"/>
  <c r="G88" i="8"/>
  <c r="G96" i="8"/>
  <c r="G152" i="8"/>
  <c r="G184" i="8"/>
  <c r="G200" i="8"/>
  <c r="G228" i="8"/>
  <c r="G244" i="8"/>
  <c r="G276" i="8"/>
  <c r="G292" i="8"/>
  <c r="G308" i="8"/>
  <c r="G340" i="8"/>
  <c r="G356" i="8"/>
  <c r="G404" i="8"/>
  <c r="G420" i="8"/>
  <c r="G436" i="8"/>
  <c r="G468" i="8"/>
  <c r="G484" i="8"/>
  <c r="G500" i="8"/>
  <c r="G532" i="8"/>
  <c r="G548" i="8"/>
  <c r="G564" i="8"/>
  <c r="G596" i="8"/>
  <c r="G612" i="8"/>
  <c r="G628" i="8"/>
  <c r="G660" i="8"/>
  <c r="G676" i="8"/>
  <c r="G692" i="8"/>
  <c r="G712" i="8"/>
  <c r="G724" i="8"/>
  <c r="G740" i="8"/>
  <c r="G756" i="8"/>
  <c r="G776" i="8"/>
  <c r="G788" i="8"/>
  <c r="G804" i="8"/>
  <c r="G808" i="8"/>
  <c r="G820" i="8"/>
  <c r="G840" i="8"/>
  <c r="G852" i="8"/>
  <c r="G868" i="8"/>
  <c r="G872" i="8"/>
  <c r="G884" i="8"/>
  <c r="G948" i="8"/>
  <c r="G952" i="8"/>
  <c r="G121" i="8"/>
  <c r="G149" i="8"/>
  <c r="G185" i="8"/>
  <c r="G309" i="8"/>
  <c r="G505" i="8"/>
  <c r="G565" i="8"/>
  <c r="G577" i="8"/>
  <c r="G589" i="8"/>
  <c r="G761" i="8"/>
  <c r="G773" i="8"/>
  <c r="G821" i="8"/>
  <c r="G929" i="8"/>
  <c r="F671" i="8"/>
  <c r="F601" i="8"/>
  <c r="F83" i="8"/>
  <c r="F127" i="8"/>
  <c r="F167" i="8"/>
  <c r="F841" i="8"/>
  <c r="F345" i="8"/>
  <c r="F299" i="8"/>
  <c r="F583" i="8"/>
  <c r="F473" i="8"/>
  <c r="F809" i="8"/>
  <c r="F203" i="8"/>
  <c r="F235" i="8"/>
  <c r="F263" i="8"/>
  <c r="F287" i="8"/>
  <c r="F347" i="8"/>
  <c r="F383" i="8"/>
  <c r="F399" i="8"/>
  <c r="F423" i="8"/>
  <c r="F439" i="8"/>
  <c r="F475" i="8"/>
  <c r="F523" i="8"/>
  <c r="F555" i="8"/>
  <c r="F619" i="8"/>
  <c r="F639" i="8"/>
  <c r="F683" i="8"/>
  <c r="F715" i="8"/>
  <c r="F735" i="8"/>
  <c r="F747" i="8"/>
  <c r="F779" i="8"/>
  <c r="F927" i="8"/>
  <c r="F669" i="8"/>
  <c r="F905" i="8"/>
  <c r="F537" i="8"/>
  <c r="F829" i="8"/>
  <c r="F409" i="8"/>
  <c r="F921" i="8"/>
  <c r="F23" i="8"/>
  <c r="F125" i="8"/>
  <c r="F665" i="8"/>
  <c r="F797" i="8"/>
  <c r="F319" i="8"/>
  <c r="F343" i="8"/>
  <c r="F427" i="8"/>
  <c r="F455" i="8"/>
  <c r="F463" i="8"/>
  <c r="F543" i="8"/>
  <c r="F687" i="8"/>
  <c r="F879" i="8"/>
  <c r="F329" i="8"/>
  <c r="F219" i="8"/>
  <c r="F255" i="8"/>
  <c r="F271" i="8"/>
  <c r="F295" i="8"/>
  <c r="F311" i="8"/>
  <c r="F363" i="8"/>
  <c r="F391" i="8"/>
  <c r="F415" i="8"/>
  <c r="F491" i="8"/>
  <c r="F539" i="8"/>
  <c r="F575" i="8"/>
  <c r="F607" i="8"/>
  <c r="F651" i="8"/>
  <c r="F703" i="8"/>
  <c r="F767" i="8"/>
  <c r="F895" i="8"/>
  <c r="F907" i="8"/>
  <c r="F959" i="8"/>
  <c r="F7" i="8"/>
  <c r="F19" i="8"/>
  <c r="F31" i="8"/>
  <c r="F39" i="8"/>
  <c r="F51" i="8"/>
  <c r="F63" i="8"/>
  <c r="F71" i="8"/>
  <c r="F95" i="8"/>
  <c r="F103" i="8"/>
  <c r="F115" i="8"/>
  <c r="F135" i="8"/>
  <c r="F147" i="8"/>
  <c r="F159" i="8"/>
  <c r="F179" i="8"/>
  <c r="F191" i="8"/>
  <c r="F199" i="8"/>
  <c r="F61" i="8"/>
  <c r="F281" i="8"/>
  <c r="F211" i="8"/>
  <c r="F227" i="8"/>
  <c r="F243" i="8"/>
  <c r="F279" i="8"/>
  <c r="F303" i="8"/>
  <c r="F323" i="8"/>
  <c r="F331" i="8"/>
  <c r="F339" i="8"/>
  <c r="F355" i="8"/>
  <c r="F371" i="8"/>
  <c r="F407" i="8"/>
  <c r="F431" i="8"/>
  <c r="F451" i="8"/>
  <c r="F459" i="8"/>
  <c r="F467" i="8"/>
  <c r="F483" i="8"/>
  <c r="F503" i="8"/>
  <c r="F515" i="8"/>
  <c r="F531" i="8"/>
  <c r="F547" i="8"/>
  <c r="F567" i="8"/>
  <c r="F587" i="8"/>
  <c r="F599" i="8"/>
  <c r="F631" i="8"/>
  <c r="F663" i="8"/>
  <c r="F695" i="8"/>
  <c r="F727" i="8"/>
  <c r="F759" i="8"/>
  <c r="F855" i="8"/>
  <c r="F863" i="8"/>
  <c r="F875" i="8"/>
  <c r="F887" i="8"/>
  <c r="F919" i="8"/>
  <c r="F939" i="8"/>
  <c r="F951" i="8"/>
  <c r="F527" i="8"/>
  <c r="F591" i="8"/>
  <c r="F667" i="8"/>
  <c r="F751" i="8"/>
  <c r="F851" i="8"/>
  <c r="F681" i="8"/>
  <c r="F713" i="8"/>
  <c r="F745" i="8"/>
  <c r="F777" i="8"/>
  <c r="F873" i="8"/>
  <c r="F3" i="8"/>
  <c r="F15" i="8"/>
  <c r="F35" i="8"/>
  <c r="F47" i="8"/>
  <c r="F55" i="8"/>
  <c r="F67" i="8"/>
  <c r="F79" i="8"/>
  <c r="F87" i="8"/>
  <c r="F99" i="8"/>
  <c r="F111" i="8"/>
  <c r="F119" i="8"/>
  <c r="F143" i="8"/>
  <c r="F151" i="8"/>
  <c r="F175" i="8"/>
  <c r="F183" i="8"/>
  <c r="F207" i="8"/>
  <c r="F215" i="8"/>
  <c r="F231" i="8"/>
  <c r="F239" i="8"/>
  <c r="F283" i="8"/>
  <c r="F327" i="8"/>
  <c r="F335" i="8"/>
  <c r="F359" i="8"/>
  <c r="F367" i="8"/>
  <c r="F411" i="8"/>
  <c r="F487" i="8"/>
  <c r="F495" i="8"/>
  <c r="F511" i="8"/>
  <c r="F551" i="8"/>
  <c r="F571" i="8"/>
  <c r="F615" i="8"/>
  <c r="F623" i="8"/>
  <c r="F655" i="8"/>
  <c r="F679" i="8"/>
  <c r="F699" i="8"/>
  <c r="F731" i="8"/>
  <c r="F763" i="8"/>
  <c r="F859" i="8"/>
  <c r="F943" i="8"/>
  <c r="F701" i="8"/>
  <c r="F733" i="8"/>
  <c r="F765" i="8"/>
  <c r="F861" i="8"/>
  <c r="F893" i="8"/>
  <c r="F223" i="8"/>
  <c r="F247" i="8"/>
  <c r="F259" i="8"/>
  <c r="F267" i="8"/>
  <c r="F275" i="8"/>
  <c r="F291" i="8"/>
  <c r="F307" i="8"/>
  <c r="F351" i="8"/>
  <c r="F375" i="8"/>
  <c r="F387" i="8"/>
  <c r="F395" i="8"/>
  <c r="F403" i="8"/>
  <c r="F419" i="8"/>
  <c r="F435" i="8"/>
  <c r="F447" i="8"/>
  <c r="F471" i="8"/>
  <c r="F479" i="8"/>
  <c r="F519" i="8"/>
  <c r="F535" i="8"/>
  <c r="F559" i="8"/>
  <c r="F603" i="8"/>
  <c r="F635" i="8"/>
  <c r="F647" i="8"/>
  <c r="F711" i="8"/>
  <c r="F719" i="8"/>
  <c r="F743" i="8"/>
  <c r="F775" i="8"/>
  <c r="F783" i="8"/>
  <c r="F871" i="8"/>
  <c r="F891" i="8"/>
  <c r="F903" i="8"/>
  <c r="F911" i="8"/>
  <c r="F923" i="8"/>
  <c r="F935" i="8"/>
  <c r="F955" i="8"/>
  <c r="F967" i="8"/>
  <c r="F131" i="8"/>
  <c r="F163" i="8"/>
  <c r="F195" i="8"/>
  <c r="F29" i="8"/>
  <c r="F77" i="8"/>
  <c r="F141" i="8"/>
  <c r="F173" i="8"/>
  <c r="F205" i="8"/>
  <c r="F233" i="8"/>
  <c r="F265" i="8"/>
  <c r="F297" i="8"/>
  <c r="F157" i="8"/>
  <c r="F189" i="8"/>
  <c r="F221" i="8"/>
  <c r="F253" i="8"/>
  <c r="F285" i="8"/>
  <c r="F317" i="8"/>
  <c r="F361" i="8"/>
  <c r="F393" i="8"/>
  <c r="F425" i="8"/>
  <c r="F457" i="8"/>
  <c r="F489" i="8"/>
  <c r="F521" i="8"/>
  <c r="F553" i="8"/>
  <c r="F585" i="8"/>
  <c r="F617" i="8"/>
  <c r="F649" i="8"/>
  <c r="F925" i="8"/>
  <c r="F957" i="8"/>
  <c r="F13" i="8"/>
  <c r="F45" i="8"/>
  <c r="F109" i="8"/>
  <c r="F349" i="8"/>
  <c r="F381" i="8"/>
  <c r="F413" i="8"/>
  <c r="F445" i="8"/>
  <c r="F477" i="8"/>
  <c r="F509" i="8"/>
  <c r="F541" i="8"/>
  <c r="F573" i="8"/>
  <c r="F605" i="8"/>
  <c r="F637" i="8"/>
  <c r="F937" i="8"/>
  <c r="F969" i="8"/>
  <c r="F93" i="8"/>
  <c r="H2" i="8"/>
  <c r="L382" i="8" l="1"/>
  <c r="L190" i="8"/>
  <c r="M190" i="8" s="1"/>
  <c r="L446" i="8"/>
  <c r="M446" i="8" s="1"/>
  <c r="L318" i="8"/>
  <c r="M318" i="8" s="1"/>
  <c r="L229" i="8"/>
  <c r="M229" i="8" s="1"/>
  <c r="L414" i="8"/>
  <c r="M414" i="8" s="1"/>
  <c r="L286" i="8"/>
  <c r="M286" i="8" s="1"/>
  <c r="L533" i="8"/>
  <c r="M533" i="8" s="1"/>
  <c r="L822" i="8"/>
  <c r="M822" i="8" s="1"/>
  <c r="L182" i="8"/>
  <c r="M182" i="8" s="1"/>
  <c r="L720" i="8"/>
  <c r="M720" i="8" s="1"/>
  <c r="L793" i="8"/>
  <c r="M793" i="8" s="1"/>
  <c r="L781" i="8"/>
  <c r="M781" i="8" s="1"/>
  <c r="L918" i="8"/>
  <c r="M918" i="8" s="1"/>
  <c r="L592" i="8"/>
  <c r="M592" i="8" s="1"/>
  <c r="L734" i="8"/>
  <c r="M734" i="8" s="1"/>
  <c r="L670" i="8"/>
  <c r="M670" i="8" s="1"/>
  <c r="L894" i="8"/>
  <c r="M894" i="8" s="1"/>
  <c r="L766" i="8"/>
  <c r="M766" i="8" s="1"/>
  <c r="L496" i="8"/>
  <c r="M496" i="8" s="1"/>
  <c r="L405" i="8"/>
  <c r="M405" i="8" s="1"/>
  <c r="L237" i="8"/>
  <c r="M237" i="8" s="1"/>
  <c r="L510" i="8"/>
  <c r="M510" i="8" s="1"/>
  <c r="L702" i="8"/>
  <c r="M702" i="8" s="1"/>
  <c r="L574" i="8"/>
  <c r="M574" i="8" s="1"/>
  <c r="L697" i="8"/>
  <c r="M697" i="8" s="1"/>
  <c r="L41" i="8"/>
  <c r="M41" i="8" s="1"/>
  <c r="L507" i="8"/>
  <c r="M507" i="8" s="1"/>
  <c r="L582" i="8"/>
  <c r="M582" i="8" s="1"/>
  <c r="L560" i="8"/>
  <c r="M560" i="8" s="1"/>
  <c r="L320" i="8"/>
  <c r="M320" i="8" s="1"/>
  <c r="L609" i="8"/>
  <c r="L741" i="8"/>
  <c r="M741" i="8" s="1"/>
  <c r="L437" i="8"/>
  <c r="M437" i="8" s="1"/>
  <c r="L416" i="8"/>
  <c r="M416" i="8" s="1"/>
  <c r="L224" i="8"/>
  <c r="M224" i="8" s="1"/>
  <c r="L678" i="8"/>
  <c r="M678" i="8" s="1"/>
  <c r="L550" i="8"/>
  <c r="M550" i="8" s="1"/>
  <c r="L315" i="8"/>
  <c r="M315" i="8" s="1"/>
  <c r="L899" i="8"/>
  <c r="M899" i="8" s="1"/>
  <c r="L815" i="8"/>
  <c r="M815" i="8" s="1"/>
  <c r="L774" i="8"/>
  <c r="M774" i="8" s="1"/>
  <c r="L742" i="8"/>
  <c r="M742" i="8" s="1"/>
  <c r="L710" i="8"/>
  <c r="M710" i="8" s="1"/>
  <c r="L518" i="8"/>
  <c r="M518" i="8" s="1"/>
  <c r="L486" i="8"/>
  <c r="M486" i="8" s="1"/>
  <c r="L454" i="8"/>
  <c r="M454" i="8" s="1"/>
  <c r="L422" i="8"/>
  <c r="M422" i="8" s="1"/>
  <c r="L390" i="8"/>
  <c r="L358" i="8"/>
  <c r="M358" i="8" s="1"/>
  <c r="L326" i="8"/>
  <c r="M326" i="8" s="1"/>
  <c r="L294" i="8"/>
  <c r="M294" i="8" s="1"/>
  <c r="L262" i="8"/>
  <c r="M262" i="8" s="1"/>
  <c r="L230" i="8"/>
  <c r="M230" i="8" s="1"/>
  <c r="L198" i="8"/>
  <c r="M198" i="8" s="1"/>
  <c r="L150" i="8"/>
  <c r="M150" i="8" s="1"/>
  <c r="L672" i="8"/>
  <c r="M672" i="8" s="1"/>
  <c r="L396" i="8"/>
  <c r="L896" i="8"/>
  <c r="M896" i="8" s="1"/>
  <c r="L448" i="8"/>
  <c r="M448" i="8" s="1"/>
  <c r="L384" i="8"/>
  <c r="L288" i="8"/>
  <c r="M288" i="8" s="1"/>
  <c r="L192" i="8"/>
  <c r="M192" i="8" s="1"/>
  <c r="L561" i="8"/>
  <c r="M561" i="8" s="1"/>
  <c r="L453" i="8"/>
  <c r="M453" i="8" s="1"/>
  <c r="L917" i="8"/>
  <c r="M917" i="8" s="1"/>
  <c r="L878" i="8"/>
  <c r="M878" i="8" s="1"/>
  <c r="L558" i="8"/>
  <c r="M558" i="8" s="1"/>
  <c r="L270" i="8"/>
  <c r="M270" i="8" s="1"/>
  <c r="L709" i="8"/>
  <c r="M709" i="8" s="1"/>
  <c r="G784" i="8"/>
  <c r="L94" i="8"/>
  <c r="M94" i="8" s="1"/>
  <c r="L526" i="8"/>
  <c r="M526" i="8" s="1"/>
  <c r="L38" i="8"/>
  <c r="M38" i="8" s="1"/>
  <c r="L749" i="8"/>
  <c r="M749" i="8" s="1"/>
  <c r="L353" i="8"/>
  <c r="M353" i="8" s="1"/>
  <c r="L462" i="8"/>
  <c r="M462" i="8" s="1"/>
  <c r="L398" i="8"/>
  <c r="M398" i="8" s="1"/>
  <c r="L334" i="8"/>
  <c r="M334" i="8" s="1"/>
  <c r="L238" i="8"/>
  <c r="M238" i="8" s="1"/>
  <c r="L902" i="8"/>
  <c r="M902" i="8" s="1"/>
  <c r="L806" i="8"/>
  <c r="M806" i="8" s="1"/>
  <c r="L100" i="8"/>
  <c r="M100" i="8" s="1"/>
  <c r="L750" i="8"/>
  <c r="M750" i="8" s="1"/>
  <c r="L148" i="8"/>
  <c r="M148" i="8" s="1"/>
  <c r="L84" i="8"/>
  <c r="M84" i="8" s="1"/>
  <c r="L30" i="8"/>
  <c r="M30" i="8" s="1"/>
  <c r="L27" i="8"/>
  <c r="M27" i="8" s="1"/>
  <c r="L155" i="8"/>
  <c r="M155" i="8" s="1"/>
  <c r="L68" i="8"/>
  <c r="M68" i="8" s="1"/>
  <c r="L4" i="8"/>
  <c r="M4" i="8" s="1"/>
  <c r="L6" i="8"/>
  <c r="M6" i="8" s="1"/>
  <c r="L14" i="8"/>
  <c r="M14" i="8" s="1"/>
  <c r="L493" i="8"/>
  <c r="M493" i="8" s="1"/>
  <c r="L36" i="8"/>
  <c r="M36" i="8" s="1"/>
  <c r="L814" i="8"/>
  <c r="M814" i="8" s="1"/>
  <c r="L718" i="8"/>
  <c r="M718" i="8" s="1"/>
  <c r="L52" i="8"/>
  <c r="M52" i="8" s="1"/>
  <c r="L755" i="8"/>
  <c r="M755" i="8" s="1"/>
  <c r="L187" i="8"/>
  <c r="M187" i="8" s="1"/>
  <c r="L110" i="8"/>
  <c r="M110" i="8" s="1"/>
  <c r="L46" i="8"/>
  <c r="M46" i="8" s="1"/>
  <c r="L136" i="8"/>
  <c r="M136" i="8" s="1"/>
  <c r="L168" i="8"/>
  <c r="M168" i="8" s="1"/>
  <c r="L169" i="8"/>
  <c r="M169" i="8" s="1"/>
  <c r="L922" i="8"/>
  <c r="M922" i="8" s="1"/>
  <c r="L138" i="8"/>
  <c r="M138" i="8" s="1"/>
  <c r="L134" i="8"/>
  <c r="M134" i="8" s="1"/>
  <c r="L130" i="8"/>
  <c r="M130" i="8" s="1"/>
  <c r="L181" i="8"/>
  <c r="M181" i="8" s="1"/>
  <c r="L170" i="8"/>
  <c r="M170" i="8" s="1"/>
  <c r="L122" i="8"/>
  <c r="M122" i="8" s="1"/>
  <c r="L178" i="8"/>
  <c r="M178" i="8" s="1"/>
  <c r="L114" i="8"/>
  <c r="M114" i="8" s="1"/>
  <c r="L124" i="8"/>
  <c r="M124" i="8" s="1"/>
  <c r="L116" i="8"/>
  <c r="M116" i="8" s="1"/>
  <c r="L166" i="8"/>
  <c r="M166" i="8" s="1"/>
  <c r="L132" i="8"/>
  <c r="M132" i="8" s="1"/>
  <c r="G509" i="8"/>
  <c r="G13" i="8"/>
  <c r="G617" i="8"/>
  <c r="G361" i="8"/>
  <c r="G205" i="8"/>
  <c r="G29" i="8"/>
  <c r="G195" i="8"/>
  <c r="G871" i="8"/>
  <c r="G603" i="8"/>
  <c r="G419" i="8"/>
  <c r="G893" i="8"/>
  <c r="G701" i="8"/>
  <c r="G943" i="8"/>
  <c r="G615" i="8"/>
  <c r="G359" i="8"/>
  <c r="G119" i="8"/>
  <c r="G35" i="8"/>
  <c r="G873" i="8"/>
  <c r="G681" i="8"/>
  <c r="G855" i="8"/>
  <c r="G567" i="8"/>
  <c r="G451" i="8"/>
  <c r="G303" i="8"/>
  <c r="G199" i="8"/>
  <c r="G95" i="8"/>
  <c r="G39" i="8"/>
  <c r="G907" i="8"/>
  <c r="G491" i="8"/>
  <c r="G219" i="8"/>
  <c r="G343" i="8"/>
  <c r="G683" i="8"/>
  <c r="G399" i="8"/>
  <c r="G473" i="8"/>
  <c r="L909" i="8"/>
  <c r="M909" i="8" s="1"/>
  <c r="L825" i="8"/>
  <c r="M825" i="8" s="1"/>
  <c r="L677" i="8"/>
  <c r="M677" i="8" s="1"/>
  <c r="L593" i="8"/>
  <c r="M593" i="8" s="1"/>
  <c r="L421" i="8"/>
  <c r="M421" i="8" s="1"/>
  <c r="L337" i="8"/>
  <c r="M337" i="8" s="1"/>
  <c r="L201" i="8"/>
  <c r="M201" i="8" s="1"/>
  <c r="L101" i="8"/>
  <c r="M101" i="8" s="1"/>
  <c r="L9" i="8"/>
  <c r="M9" i="8" s="1"/>
  <c r="L876" i="8"/>
  <c r="M876" i="8" s="1"/>
  <c r="L812" i="8"/>
  <c r="M812" i="8" s="1"/>
  <c r="L748" i="8"/>
  <c r="M748" i="8" s="1"/>
  <c r="L684" i="8"/>
  <c r="M684" i="8" s="1"/>
  <c r="L556" i="8"/>
  <c r="M556" i="8" s="1"/>
  <c r="L476" i="8"/>
  <c r="M476" i="8" s="1"/>
  <c r="L412" i="8"/>
  <c r="M412" i="8" s="1"/>
  <c r="L316" i="8"/>
  <c r="M316" i="8" s="1"/>
  <c r="L236" i="8"/>
  <c r="M236" i="8" s="1"/>
  <c r="L769" i="8"/>
  <c r="M769" i="8" s="1"/>
  <c r="L513" i="8"/>
  <c r="M513" i="8" s="1"/>
  <c r="L257" i="8"/>
  <c r="M257" i="8" s="1"/>
  <c r="L5" i="8"/>
  <c r="M5" i="8" s="1"/>
  <c r="G93" i="8"/>
  <c r="G605" i="8"/>
  <c r="G477" i="8"/>
  <c r="G349" i="8"/>
  <c r="G957" i="8"/>
  <c r="G585" i="8"/>
  <c r="G457" i="8"/>
  <c r="G221" i="8"/>
  <c r="G297" i="8"/>
  <c r="G173" i="8"/>
  <c r="G163" i="8"/>
  <c r="G967" i="8"/>
  <c r="G911" i="8"/>
  <c r="G783" i="8"/>
  <c r="G711" i="8"/>
  <c r="G559" i="8"/>
  <c r="G471" i="8"/>
  <c r="G403" i="8"/>
  <c r="G351" i="8"/>
  <c r="G267" i="8"/>
  <c r="G861" i="8"/>
  <c r="G859" i="8"/>
  <c r="G679" i="8"/>
  <c r="G571" i="8"/>
  <c r="G487" i="8"/>
  <c r="G335" i="8"/>
  <c r="G231" i="8"/>
  <c r="G175" i="8"/>
  <c r="G111" i="8"/>
  <c r="G67" i="8"/>
  <c r="G15" i="8"/>
  <c r="G777" i="8"/>
  <c r="G851" i="8"/>
  <c r="G591" i="8"/>
  <c r="G887" i="8"/>
  <c r="G759" i="8"/>
  <c r="G631" i="8"/>
  <c r="G547" i="8"/>
  <c r="G483" i="8"/>
  <c r="G431" i="8"/>
  <c r="G339" i="8"/>
  <c r="G279" i="8"/>
  <c r="G191" i="8"/>
  <c r="G135" i="8"/>
  <c r="G71" i="8"/>
  <c r="G31" i="8"/>
  <c r="G895" i="8"/>
  <c r="G607" i="8"/>
  <c r="G415" i="8"/>
  <c r="G295" i="8"/>
  <c r="G463" i="8"/>
  <c r="G319" i="8"/>
  <c r="G125" i="8"/>
  <c r="G747" i="8"/>
  <c r="G639" i="8"/>
  <c r="G475" i="8"/>
  <c r="G235" i="8"/>
  <c r="G345" i="8"/>
  <c r="G83" i="8"/>
  <c r="L773" i="8"/>
  <c r="M773" i="8" s="1"/>
  <c r="L673" i="8"/>
  <c r="M673" i="8" s="1"/>
  <c r="L577" i="8"/>
  <c r="M577" i="8" s="1"/>
  <c r="L505" i="8"/>
  <c r="M505" i="8" s="1"/>
  <c r="L369" i="8"/>
  <c r="L309" i="8"/>
  <c r="M309" i="8" s="1"/>
  <c r="L209" i="8"/>
  <c r="M209" i="8" s="1"/>
  <c r="L149" i="8"/>
  <c r="M149" i="8" s="1"/>
  <c r="L57" i="8"/>
  <c r="M57" i="8" s="1"/>
  <c r="L904" i="8"/>
  <c r="M904" i="8" s="1"/>
  <c r="L808" i="8"/>
  <c r="M808" i="8" s="1"/>
  <c r="L776" i="8"/>
  <c r="M776" i="8" s="1"/>
  <c r="L744" i="8"/>
  <c r="M744" i="8" s="1"/>
  <c r="L712" i="8"/>
  <c r="M712" i="8" s="1"/>
  <c r="L680" i="8"/>
  <c r="M680" i="8" s="1"/>
  <c r="L584" i="8"/>
  <c r="M584" i="8" s="1"/>
  <c r="L552" i="8"/>
  <c r="M552" i="8" s="1"/>
  <c r="L520" i="8"/>
  <c r="M520" i="8" s="1"/>
  <c r="L488" i="8"/>
  <c r="M488" i="8" s="1"/>
  <c r="L456" i="8"/>
  <c r="M456" i="8" s="1"/>
  <c r="L424" i="8"/>
  <c r="M424" i="8" s="1"/>
  <c r="L392" i="8"/>
  <c r="L360" i="8"/>
  <c r="M360" i="8" s="1"/>
  <c r="L328" i="8"/>
  <c r="M328" i="8" s="1"/>
  <c r="L296" i="8"/>
  <c r="M296" i="8" s="1"/>
  <c r="L264" i="8"/>
  <c r="M264" i="8" s="1"/>
  <c r="L232" i="8"/>
  <c r="M232" i="8" s="1"/>
  <c r="L200" i="8"/>
  <c r="M200" i="8" s="1"/>
  <c r="L152" i="8"/>
  <c r="M152" i="8" s="1"/>
  <c r="L80" i="8"/>
  <c r="M80" i="8" s="1"/>
  <c r="L48" i="8"/>
  <c r="M48" i="8" s="1"/>
  <c r="L16" i="8"/>
  <c r="M16" i="8" s="1"/>
  <c r="L723" i="8"/>
  <c r="M723" i="8" s="1"/>
  <c r="L251" i="8"/>
  <c r="M251" i="8" s="1"/>
  <c r="L146" i="8"/>
  <c r="M146" i="8" s="1"/>
  <c r="L82" i="8"/>
  <c r="M82" i="8" s="1"/>
  <c r="L50" i="8"/>
  <c r="M50" i="8" s="1"/>
  <c r="L18" i="8"/>
  <c r="M18" i="8" s="1"/>
  <c r="L897" i="8"/>
  <c r="M897" i="8" s="1"/>
  <c r="L737" i="8"/>
  <c r="M737" i="8" s="1"/>
  <c r="L569" i="8"/>
  <c r="M569" i="8" s="1"/>
  <c r="L397" i="8"/>
  <c r="L313" i="8"/>
  <c r="M313" i="8" s="1"/>
  <c r="L73" i="8"/>
  <c r="M73" i="8" s="1"/>
  <c r="L796" i="8"/>
  <c r="M796" i="8" s="1"/>
  <c r="L732" i="8"/>
  <c r="M732" i="8" s="1"/>
  <c r="L668" i="8"/>
  <c r="M668" i="8" s="1"/>
  <c r="L604" i="8"/>
  <c r="M604" i="8" s="1"/>
  <c r="L540" i="8"/>
  <c r="M540" i="8" s="1"/>
  <c r="L460" i="8"/>
  <c r="M460" i="8" s="1"/>
  <c r="L380" i="8"/>
  <c r="L300" i="8"/>
  <c r="M300" i="8" s="1"/>
  <c r="L204" i="8"/>
  <c r="M204" i="8" s="1"/>
  <c r="L823" i="8"/>
  <c r="M823" i="8" s="1"/>
  <c r="L707" i="8"/>
  <c r="M707" i="8" s="1"/>
  <c r="L59" i="8"/>
  <c r="M59" i="8" s="1"/>
  <c r="L890" i="8"/>
  <c r="M890" i="8" s="1"/>
  <c r="L826" i="8"/>
  <c r="M826" i="8" s="1"/>
  <c r="L762" i="8"/>
  <c r="M762" i="8" s="1"/>
  <c r="L698" i="8"/>
  <c r="M698" i="8" s="1"/>
  <c r="L570" i="8"/>
  <c r="M570" i="8" s="1"/>
  <c r="L506" i="8"/>
  <c r="M506" i="8" s="1"/>
  <c r="L442" i="8"/>
  <c r="M442" i="8" s="1"/>
  <c r="L378" i="8"/>
  <c r="L314" i="8"/>
  <c r="M314" i="8" s="1"/>
  <c r="L250" i="8"/>
  <c r="M250" i="8" s="1"/>
  <c r="L889" i="8"/>
  <c r="M889" i="8" s="1"/>
  <c r="L461" i="8"/>
  <c r="M461" i="8" s="1"/>
  <c r="L301" i="8"/>
  <c r="M301" i="8" s="1"/>
  <c r="L25" i="8"/>
  <c r="M25" i="8" s="1"/>
  <c r="L800" i="8"/>
  <c r="M800" i="8" s="1"/>
  <c r="L512" i="8"/>
  <c r="M512" i="8" s="1"/>
  <c r="L352" i="8"/>
  <c r="M352" i="8" s="1"/>
  <c r="L108" i="8"/>
  <c r="M108" i="8" s="1"/>
  <c r="L691" i="8"/>
  <c r="M691" i="8" s="1"/>
  <c r="L818" i="8"/>
  <c r="M818" i="8" s="1"/>
  <c r="L690" i="8"/>
  <c r="M690" i="8" s="1"/>
  <c r="L562" i="8"/>
  <c r="M562" i="8" s="1"/>
  <c r="L434" i="8"/>
  <c r="M434" i="8" s="1"/>
  <c r="L306" i="8"/>
  <c r="M306" i="8" s="1"/>
  <c r="L86" i="8"/>
  <c r="M86" i="8" s="1"/>
  <c r="L757" i="8"/>
  <c r="M757" i="8" s="1"/>
  <c r="L501" i="8"/>
  <c r="M501" i="8" s="1"/>
  <c r="L245" i="8"/>
  <c r="M245" i="8" s="1"/>
  <c r="L898" i="8"/>
  <c r="M898" i="8" s="1"/>
  <c r="L770" i="8"/>
  <c r="M770" i="8" s="1"/>
  <c r="L514" i="8"/>
  <c r="M514" i="8" s="1"/>
  <c r="L386" i="8"/>
  <c r="L258" i="8"/>
  <c r="M258" i="8" s="1"/>
  <c r="L144" i="8"/>
  <c r="M144" i="8" s="1"/>
  <c r="L112" i="8"/>
  <c r="M112" i="8" s="1"/>
  <c r="L174" i="8"/>
  <c r="M174" i="8" s="1"/>
  <c r="L739" i="8"/>
  <c r="M739" i="8" s="1"/>
  <c r="L738" i="8"/>
  <c r="M738" i="8" s="1"/>
  <c r="L610" i="8"/>
  <c r="L482" i="8"/>
  <c r="M482" i="8" s="1"/>
  <c r="L354" i="8"/>
  <c r="M354" i="8" s="1"/>
  <c r="L226" i="8"/>
  <c r="M226" i="8" s="1"/>
  <c r="L120" i="8"/>
  <c r="M120" i="8" s="1"/>
  <c r="L180" i="8"/>
  <c r="M180" i="8" s="1"/>
  <c r="G903" i="8"/>
  <c r="G647" i="8"/>
  <c r="G447" i="8"/>
  <c r="G307" i="8"/>
  <c r="G259" i="8"/>
  <c r="G763" i="8"/>
  <c r="G411" i="8"/>
  <c r="G215" i="8"/>
  <c r="G99" i="8"/>
  <c r="G3" i="8"/>
  <c r="G875" i="8"/>
  <c r="G599" i="8"/>
  <c r="G531" i="8"/>
  <c r="G407" i="8"/>
  <c r="G331" i="8"/>
  <c r="G281" i="8"/>
  <c r="G115" i="8"/>
  <c r="G767" i="8"/>
  <c r="G575" i="8"/>
  <c r="G271" i="8"/>
  <c r="G879" i="8"/>
  <c r="G455" i="8"/>
  <c r="G797" i="8"/>
  <c r="G23" i="8"/>
  <c r="G829" i="8"/>
  <c r="G669" i="8"/>
  <c r="G735" i="8"/>
  <c r="G619" i="8"/>
  <c r="G439" i="8"/>
  <c r="G347" i="8"/>
  <c r="G203" i="8"/>
  <c r="G601" i="8"/>
  <c r="L761" i="8"/>
  <c r="M761" i="8" s="1"/>
  <c r="L565" i="8"/>
  <c r="M565" i="8" s="1"/>
  <c r="L469" i="8"/>
  <c r="M469" i="8" s="1"/>
  <c r="L357" i="8"/>
  <c r="M357" i="8" s="1"/>
  <c r="L273" i="8"/>
  <c r="M273" i="8" s="1"/>
  <c r="L197" i="8"/>
  <c r="M197" i="8" s="1"/>
  <c r="L49" i="8"/>
  <c r="M49" i="8" s="1"/>
  <c r="L900" i="8"/>
  <c r="M900" i="8" s="1"/>
  <c r="L804" i="8"/>
  <c r="M804" i="8" s="1"/>
  <c r="L772" i="8"/>
  <c r="M772" i="8" s="1"/>
  <c r="L740" i="8"/>
  <c r="M740" i="8" s="1"/>
  <c r="L708" i="8"/>
  <c r="M708" i="8" s="1"/>
  <c r="L676" i="8"/>
  <c r="M676" i="8" s="1"/>
  <c r="L580" i="8"/>
  <c r="M580" i="8" s="1"/>
  <c r="L548" i="8"/>
  <c r="M548" i="8" s="1"/>
  <c r="L516" i="8"/>
  <c r="M516" i="8" s="1"/>
  <c r="L484" i="8"/>
  <c r="M484" i="8" s="1"/>
  <c r="L452" i="8"/>
  <c r="M452" i="8" s="1"/>
  <c r="L420" i="8"/>
  <c r="M420" i="8" s="1"/>
  <c r="L388" i="8"/>
  <c r="L356" i="8"/>
  <c r="M356" i="8" s="1"/>
  <c r="L324" i="8"/>
  <c r="M324" i="8" s="1"/>
  <c r="L292" i="8"/>
  <c r="M292" i="8" s="1"/>
  <c r="L260" i="8"/>
  <c r="M260" i="8" s="1"/>
  <c r="L228" i="8"/>
  <c r="M228" i="8" s="1"/>
  <c r="L196" i="8"/>
  <c r="M196" i="8" s="1"/>
  <c r="L104" i="8"/>
  <c r="M104" i="8" s="1"/>
  <c r="L72" i="8"/>
  <c r="M72" i="8" s="1"/>
  <c r="L40" i="8"/>
  <c r="M40" i="8" s="1"/>
  <c r="L8" i="8"/>
  <c r="M8" i="8" s="1"/>
  <c r="L819" i="8"/>
  <c r="M819" i="8" s="1"/>
  <c r="L659" i="8"/>
  <c r="M659" i="8" s="1"/>
  <c r="L186" i="8"/>
  <c r="M186" i="8" s="1"/>
  <c r="L106" i="8"/>
  <c r="M106" i="8" s="1"/>
  <c r="L74" i="8"/>
  <c r="M74" i="8" s="1"/>
  <c r="L42" i="8"/>
  <c r="M42" i="8" s="1"/>
  <c r="L10" i="8"/>
  <c r="M10" i="8" s="1"/>
  <c r="L885" i="8"/>
  <c r="M885" i="8" s="1"/>
  <c r="L481" i="8"/>
  <c r="M481" i="8" s="1"/>
  <c r="L385" i="8"/>
  <c r="L225" i="8"/>
  <c r="M225" i="8" s="1"/>
  <c r="L65" i="8"/>
  <c r="M65" i="8" s="1"/>
  <c r="L908" i="8"/>
  <c r="M908" i="8" s="1"/>
  <c r="L780" i="8"/>
  <c r="M780" i="8" s="1"/>
  <c r="L716" i="8"/>
  <c r="M716" i="8" s="1"/>
  <c r="L588" i="8"/>
  <c r="M588" i="8" s="1"/>
  <c r="L524" i="8"/>
  <c r="M524" i="8" s="1"/>
  <c r="L444" i="8"/>
  <c r="M444" i="8" s="1"/>
  <c r="L364" i="8"/>
  <c r="M364" i="8" s="1"/>
  <c r="L268" i="8"/>
  <c r="M268" i="8" s="1"/>
  <c r="L188" i="8"/>
  <c r="M188" i="8" s="1"/>
  <c r="L807" i="8"/>
  <c r="M807" i="8" s="1"/>
  <c r="L579" i="8"/>
  <c r="M579" i="8" s="1"/>
  <c r="L810" i="8"/>
  <c r="M810" i="8" s="1"/>
  <c r="L746" i="8"/>
  <c r="M746" i="8" s="1"/>
  <c r="L682" i="8"/>
  <c r="M682" i="8" s="1"/>
  <c r="L554" i="8"/>
  <c r="M554" i="8" s="1"/>
  <c r="L490" i="8"/>
  <c r="M490" i="8" s="1"/>
  <c r="L426" i="8"/>
  <c r="M426" i="8" s="1"/>
  <c r="L362" i="8"/>
  <c r="L298" i="8"/>
  <c r="M298" i="8" s="1"/>
  <c r="L234" i="8"/>
  <c r="M234" i="8" s="1"/>
  <c r="L389" i="8"/>
  <c r="L217" i="8"/>
  <c r="M217" i="8" s="1"/>
  <c r="L768" i="8"/>
  <c r="M768" i="8" s="1"/>
  <c r="L608" i="8"/>
  <c r="M608" i="8" s="1"/>
  <c r="L480" i="8"/>
  <c r="M480" i="8" s="1"/>
  <c r="L304" i="8"/>
  <c r="M304" i="8" s="1"/>
  <c r="L92" i="8"/>
  <c r="M92" i="8" s="1"/>
  <c r="L379" i="8"/>
  <c r="L914" i="8"/>
  <c r="M914" i="8" s="1"/>
  <c r="L786" i="8"/>
  <c r="M786" i="8" s="1"/>
  <c r="L530" i="8"/>
  <c r="M530" i="8" s="1"/>
  <c r="L402" i="8"/>
  <c r="M402" i="8" s="1"/>
  <c r="L274" i="8"/>
  <c r="M274" i="8" s="1"/>
  <c r="L54" i="8"/>
  <c r="M54" i="8" s="1"/>
  <c r="L721" i="8"/>
  <c r="M721" i="8" s="1"/>
  <c r="L465" i="8"/>
  <c r="M465" i="8" s="1"/>
  <c r="G937" i="8"/>
  <c r="G541" i="8"/>
  <c r="G413" i="8"/>
  <c r="G45" i="8"/>
  <c r="G649" i="8"/>
  <c r="G521" i="8"/>
  <c r="G285" i="8"/>
  <c r="G157" i="8"/>
  <c r="G233" i="8"/>
  <c r="G77" i="8"/>
  <c r="G935" i="8"/>
  <c r="G891" i="8"/>
  <c r="G743" i="8"/>
  <c r="G635" i="8"/>
  <c r="G519" i="8"/>
  <c r="G435" i="8"/>
  <c r="G291" i="8"/>
  <c r="G247" i="8"/>
  <c r="G733" i="8"/>
  <c r="G731" i="8"/>
  <c r="G623" i="8"/>
  <c r="G511" i="8"/>
  <c r="G283" i="8"/>
  <c r="G207" i="8"/>
  <c r="G143" i="8"/>
  <c r="G87" i="8"/>
  <c r="G47" i="8"/>
  <c r="G713" i="8"/>
  <c r="G751" i="8"/>
  <c r="G939" i="8"/>
  <c r="G863" i="8"/>
  <c r="G695" i="8"/>
  <c r="G587" i="8"/>
  <c r="G515" i="8"/>
  <c r="G459" i="8"/>
  <c r="G323" i="8"/>
  <c r="G227" i="8"/>
  <c r="G61" i="8"/>
  <c r="G159" i="8"/>
  <c r="G103" i="8"/>
  <c r="G51" i="8"/>
  <c r="G7" i="8"/>
  <c r="G959" i="8"/>
  <c r="G703" i="8"/>
  <c r="G539" i="8"/>
  <c r="G255" i="8"/>
  <c r="G329" i="8"/>
  <c r="G687" i="8"/>
  <c r="G427" i="8"/>
  <c r="G665" i="8"/>
  <c r="G921" i="8"/>
  <c r="G537" i="8"/>
  <c r="G927" i="8"/>
  <c r="G715" i="8"/>
  <c r="G555" i="8"/>
  <c r="G423" i="8"/>
  <c r="G287" i="8"/>
  <c r="G809" i="8"/>
  <c r="G583" i="8"/>
  <c r="G167" i="8"/>
  <c r="G671" i="8"/>
  <c r="L881" i="8"/>
  <c r="M881" i="8" s="1"/>
  <c r="L821" i="8"/>
  <c r="M821" i="8" s="1"/>
  <c r="L725" i="8"/>
  <c r="M725" i="8" s="1"/>
  <c r="L529" i="8"/>
  <c r="M529" i="8" s="1"/>
  <c r="L429" i="8"/>
  <c r="M429" i="8" s="1"/>
  <c r="L333" i="8"/>
  <c r="M333" i="8" s="1"/>
  <c r="L261" i="8"/>
  <c r="M261" i="8" s="1"/>
  <c r="L185" i="8"/>
  <c r="M185" i="8" s="1"/>
  <c r="L21" i="8"/>
  <c r="M21" i="8" s="1"/>
  <c r="L888" i="8"/>
  <c r="M888" i="8" s="1"/>
  <c r="L824" i="8"/>
  <c r="M824" i="8" s="1"/>
  <c r="L792" i="8"/>
  <c r="M792" i="8" s="1"/>
  <c r="L760" i="8"/>
  <c r="M760" i="8" s="1"/>
  <c r="L728" i="8"/>
  <c r="L696" i="8"/>
  <c r="M696" i="8" s="1"/>
  <c r="L664" i="8"/>
  <c r="M664" i="8" s="1"/>
  <c r="L600" i="8"/>
  <c r="M600" i="8" s="1"/>
  <c r="L568" i="8"/>
  <c r="M568" i="8" s="1"/>
  <c r="L536" i="8"/>
  <c r="M536" i="8" s="1"/>
  <c r="L504" i="8"/>
  <c r="M504" i="8" s="1"/>
  <c r="L472" i="8"/>
  <c r="M472" i="8" s="1"/>
  <c r="L440" i="8"/>
  <c r="M440" i="8" s="1"/>
  <c r="L408" i="8"/>
  <c r="M408" i="8" s="1"/>
  <c r="L376" i="8"/>
  <c r="L344" i="8"/>
  <c r="M344" i="8" s="1"/>
  <c r="L312" i="8"/>
  <c r="M312" i="8" s="1"/>
  <c r="L280" i="8"/>
  <c r="M280" i="8" s="1"/>
  <c r="L248" i="8"/>
  <c r="M248" i="8" s="1"/>
  <c r="L216" i="8"/>
  <c r="M216" i="8" s="1"/>
  <c r="L184" i="8"/>
  <c r="M184" i="8" s="1"/>
  <c r="L96" i="8"/>
  <c r="M96" i="8" s="1"/>
  <c r="L64" i="8"/>
  <c r="M64" i="8" s="1"/>
  <c r="L32" i="8"/>
  <c r="M32" i="8" s="1"/>
  <c r="L803" i="8"/>
  <c r="M803" i="8" s="1"/>
  <c r="L595" i="8"/>
  <c r="M595" i="8" s="1"/>
  <c r="L75" i="8"/>
  <c r="M75" i="8" s="1"/>
  <c r="L162" i="8"/>
  <c r="M162" i="8" s="1"/>
  <c r="L98" i="8"/>
  <c r="M98" i="8" s="1"/>
  <c r="L66" i="8"/>
  <c r="M66" i="8" s="1"/>
  <c r="L34" i="8"/>
  <c r="M34" i="8" s="1"/>
  <c r="L689" i="8"/>
  <c r="M689" i="8" s="1"/>
  <c r="L433" i="8"/>
  <c r="M433" i="8" s="1"/>
  <c r="L373" i="8"/>
  <c r="L213" i="8"/>
  <c r="M213" i="8" s="1"/>
  <c r="L37" i="8"/>
  <c r="M37" i="8" s="1"/>
  <c r="L892" i="8"/>
  <c r="M892" i="8" s="1"/>
  <c r="L764" i="8"/>
  <c r="M764" i="8" s="1"/>
  <c r="L700" i="8"/>
  <c r="M700" i="8" s="1"/>
  <c r="L572" i="8"/>
  <c r="M572" i="8" s="1"/>
  <c r="L508" i="8"/>
  <c r="M508" i="8" s="1"/>
  <c r="L428" i="8"/>
  <c r="M428" i="8" s="1"/>
  <c r="L332" i="8"/>
  <c r="M332" i="8" s="1"/>
  <c r="L252" i="8"/>
  <c r="M252" i="8" s="1"/>
  <c r="L915" i="8"/>
  <c r="M915" i="8" s="1"/>
  <c r="L791" i="8"/>
  <c r="M791" i="8" s="1"/>
  <c r="L443" i="8"/>
  <c r="M443" i="8" s="1"/>
  <c r="L794" i="8"/>
  <c r="M794" i="8" s="1"/>
  <c r="L730" i="8"/>
  <c r="L666" i="8"/>
  <c r="M666" i="8" s="1"/>
  <c r="L602" i="8"/>
  <c r="M602" i="8" s="1"/>
  <c r="L538" i="8"/>
  <c r="M538" i="8" s="1"/>
  <c r="L474" i="8"/>
  <c r="M474" i="8" s="1"/>
  <c r="L410" i="8"/>
  <c r="M410" i="8" s="1"/>
  <c r="L346" i="8"/>
  <c r="M346" i="8" s="1"/>
  <c r="L282" i="8"/>
  <c r="M282" i="8" s="1"/>
  <c r="L218" i="8"/>
  <c r="M218" i="8" s="1"/>
  <c r="L813" i="8"/>
  <c r="M813" i="8" s="1"/>
  <c r="L597" i="8"/>
  <c r="M597" i="8" s="1"/>
  <c r="L377" i="8"/>
  <c r="L153" i="8"/>
  <c r="M153" i="8" s="1"/>
  <c r="L880" i="8"/>
  <c r="M880" i="8" s="1"/>
  <c r="L736" i="8"/>
  <c r="M736" i="8" s="1"/>
  <c r="L576" i="8"/>
  <c r="M576" i="8" s="1"/>
  <c r="L432" i="8"/>
  <c r="M432" i="8" s="1"/>
  <c r="L256" i="8"/>
  <c r="M256" i="8" s="1"/>
  <c r="L44" i="8"/>
  <c r="M44" i="8" s="1"/>
  <c r="L811" i="8"/>
  <c r="M811" i="8" s="1"/>
  <c r="L882" i="8"/>
  <c r="M882" i="8" s="1"/>
  <c r="L754" i="8"/>
  <c r="M754" i="8" s="1"/>
  <c r="L498" i="8"/>
  <c r="M498" i="8" s="1"/>
  <c r="L370" i="8"/>
  <c r="L242" i="8"/>
  <c r="M242" i="8" s="1"/>
  <c r="L22" i="8"/>
  <c r="M22" i="8" s="1"/>
  <c r="L805" i="8"/>
  <c r="M805" i="8" s="1"/>
  <c r="L549" i="8"/>
  <c r="M549" i="8" s="1"/>
  <c r="L293" i="8"/>
  <c r="M293" i="8" s="1"/>
  <c r="L69" i="8"/>
  <c r="M69" i="8" s="1"/>
  <c r="L91" i="8"/>
  <c r="M91" i="8" s="1"/>
  <c r="L706" i="8"/>
  <c r="M706" i="8" s="1"/>
  <c r="L578" i="8"/>
  <c r="M578" i="8" s="1"/>
  <c r="L450" i="8"/>
  <c r="M450" i="8" s="1"/>
  <c r="L322" i="8"/>
  <c r="M322" i="8" s="1"/>
  <c r="L194" i="8"/>
  <c r="M194" i="8" s="1"/>
  <c r="L118" i="8"/>
  <c r="M118" i="8" s="1"/>
  <c r="L176" i="8"/>
  <c r="M176" i="8" s="1"/>
  <c r="L128" i="8"/>
  <c r="M128" i="8" s="1"/>
  <c r="L172" i="8"/>
  <c r="M172" i="8" s="1"/>
  <c r="L117" i="8"/>
  <c r="M117" i="8" s="1"/>
  <c r="L145" i="8"/>
  <c r="M145" i="8" s="1"/>
  <c r="L126" i="8"/>
  <c r="M126" i="8" s="1"/>
  <c r="L142" i="8"/>
  <c r="M142" i="8" s="1"/>
  <c r="G969" i="8"/>
  <c r="G573" i="8"/>
  <c r="G445" i="8"/>
  <c r="G109" i="8"/>
  <c r="G925" i="8"/>
  <c r="G553" i="8"/>
  <c r="G425" i="8"/>
  <c r="G317" i="8"/>
  <c r="G189" i="8"/>
  <c r="G265" i="8"/>
  <c r="G141" i="8"/>
  <c r="G131" i="8"/>
  <c r="G955" i="8"/>
  <c r="G775" i="8"/>
  <c r="G535" i="8"/>
  <c r="G765" i="8"/>
  <c r="G655" i="8"/>
  <c r="G551" i="8"/>
  <c r="G327" i="8"/>
  <c r="G151" i="8"/>
  <c r="G55" i="8"/>
  <c r="G745" i="8"/>
  <c r="G527" i="8"/>
  <c r="G951" i="8"/>
  <c r="G727" i="8"/>
  <c r="G467" i="8"/>
  <c r="G243" i="8"/>
  <c r="G179" i="8"/>
  <c r="G63" i="8"/>
  <c r="G19" i="8"/>
  <c r="G637" i="8"/>
  <c r="G489" i="8"/>
  <c r="G253" i="8"/>
  <c r="G923" i="8"/>
  <c r="G719" i="8"/>
  <c r="G479" i="8"/>
  <c r="G275" i="8"/>
  <c r="G223" i="8"/>
  <c r="G699" i="8"/>
  <c r="G495" i="8"/>
  <c r="G239" i="8"/>
  <c r="G183" i="8"/>
  <c r="G79" i="8"/>
  <c r="G667" i="8"/>
  <c r="G919" i="8"/>
  <c r="G663" i="8"/>
  <c r="G503" i="8"/>
  <c r="G355" i="8"/>
  <c r="G211" i="8"/>
  <c r="G147" i="8"/>
  <c r="G651" i="8"/>
  <c r="G311" i="8"/>
  <c r="G543" i="8"/>
  <c r="G409" i="8"/>
  <c r="G905" i="8"/>
  <c r="G779" i="8"/>
  <c r="G523" i="8"/>
  <c r="G263" i="8"/>
  <c r="G299" i="8"/>
  <c r="G841" i="8"/>
  <c r="G127" i="8"/>
  <c r="L785" i="8"/>
  <c r="M785" i="8" s="1"/>
  <c r="L685" i="8"/>
  <c r="M685" i="8" s="1"/>
  <c r="L589" i="8"/>
  <c r="M589" i="8" s="1"/>
  <c r="L517" i="8"/>
  <c r="M517" i="8" s="1"/>
  <c r="L417" i="8"/>
  <c r="M417" i="8" s="1"/>
  <c r="L321" i="8"/>
  <c r="M321" i="8" s="1"/>
  <c r="L249" i="8"/>
  <c r="M249" i="8" s="1"/>
  <c r="L85" i="8"/>
  <c r="M85" i="8" s="1"/>
  <c r="L916" i="8"/>
  <c r="M916" i="8" s="1"/>
  <c r="L884" i="8"/>
  <c r="M884" i="8" s="1"/>
  <c r="L820" i="8"/>
  <c r="M820" i="8" s="1"/>
  <c r="L788" i="8"/>
  <c r="M788" i="8" s="1"/>
  <c r="L756" i="8"/>
  <c r="M756" i="8" s="1"/>
  <c r="L724" i="8"/>
  <c r="M724" i="8" s="1"/>
  <c r="L692" i="8"/>
  <c r="M692" i="8" s="1"/>
  <c r="L660" i="8"/>
  <c r="M660" i="8" s="1"/>
  <c r="L596" i="8"/>
  <c r="M596" i="8" s="1"/>
  <c r="L564" i="8"/>
  <c r="M564" i="8" s="1"/>
  <c r="L532" i="8"/>
  <c r="M532" i="8" s="1"/>
  <c r="L500" i="8"/>
  <c r="M500" i="8" s="1"/>
  <c r="L468" i="8"/>
  <c r="M468" i="8" s="1"/>
  <c r="L436" i="8"/>
  <c r="M436" i="8" s="1"/>
  <c r="L404" i="8"/>
  <c r="M404" i="8" s="1"/>
  <c r="L372" i="8"/>
  <c r="L340" i="8"/>
  <c r="M340" i="8" s="1"/>
  <c r="L308" i="8"/>
  <c r="M308" i="8" s="1"/>
  <c r="L276" i="8"/>
  <c r="M276" i="8" s="1"/>
  <c r="L244" i="8"/>
  <c r="M244" i="8" s="1"/>
  <c r="L212" i="8"/>
  <c r="M212" i="8" s="1"/>
  <c r="L160" i="8"/>
  <c r="M160" i="8" s="1"/>
  <c r="L88" i="8"/>
  <c r="M88" i="8" s="1"/>
  <c r="L56" i="8"/>
  <c r="M56" i="8" s="1"/>
  <c r="L24" i="8"/>
  <c r="M24" i="8" s="1"/>
  <c r="L787" i="8"/>
  <c r="M787" i="8" s="1"/>
  <c r="L499" i="8"/>
  <c r="M499" i="8" s="1"/>
  <c r="L11" i="8"/>
  <c r="M11" i="8" s="1"/>
  <c r="L154" i="8"/>
  <c r="M154" i="8" s="1"/>
  <c r="L90" i="8"/>
  <c r="M90" i="8" s="1"/>
  <c r="L58" i="8"/>
  <c r="M58" i="8" s="1"/>
  <c r="L26" i="8"/>
  <c r="M26" i="8" s="1"/>
  <c r="L771" i="8"/>
  <c r="M771" i="8" s="1"/>
  <c r="L906" i="8"/>
  <c r="M906" i="8" s="1"/>
  <c r="L778" i="8"/>
  <c r="M778" i="8" s="1"/>
  <c r="L714" i="8"/>
  <c r="M714" i="8" s="1"/>
  <c r="L586" i="8"/>
  <c r="M586" i="8" s="1"/>
  <c r="L522" i="8"/>
  <c r="M522" i="8" s="1"/>
  <c r="L458" i="8"/>
  <c r="M458" i="8" s="1"/>
  <c r="L394" i="8"/>
  <c r="L330" i="8"/>
  <c r="M330" i="8" s="1"/>
  <c r="L266" i="8"/>
  <c r="M266" i="8" s="1"/>
  <c r="L202" i="8"/>
  <c r="M202" i="8" s="1"/>
  <c r="L901" i="8"/>
  <c r="M901" i="8" s="1"/>
  <c r="L717" i="8"/>
  <c r="M717" i="8" s="1"/>
  <c r="L557" i="8"/>
  <c r="M557" i="8" s="1"/>
  <c r="L341" i="8"/>
  <c r="M341" i="8" s="1"/>
  <c r="L89" i="8"/>
  <c r="M89" i="8" s="1"/>
  <c r="L688" i="8"/>
  <c r="M688" i="8" s="1"/>
  <c r="L544" i="8"/>
  <c r="M544" i="8" s="1"/>
  <c r="L400" i="8"/>
  <c r="M400" i="8" s="1"/>
  <c r="L208" i="8"/>
  <c r="M208" i="8" s="1"/>
  <c r="L28" i="8"/>
  <c r="M28" i="8" s="1"/>
  <c r="L795" i="8"/>
  <c r="M795" i="8" s="1"/>
  <c r="L107" i="8"/>
  <c r="M107" i="8" s="1"/>
  <c r="L722" i="8"/>
  <c r="M722" i="8" s="1"/>
  <c r="L594" i="8"/>
  <c r="M594" i="8" s="1"/>
  <c r="L466" i="8"/>
  <c r="M466" i="8" s="1"/>
  <c r="L338" i="8"/>
  <c r="M338" i="8" s="1"/>
  <c r="L210" i="8"/>
  <c r="M210" i="8" s="1"/>
  <c r="L802" i="8"/>
  <c r="M802" i="8" s="1"/>
  <c r="L674" i="8"/>
  <c r="M674" i="8" s="1"/>
  <c r="L546" i="8"/>
  <c r="M546" i="8" s="1"/>
  <c r="L418" i="8"/>
  <c r="M418" i="8" s="1"/>
  <c r="L290" i="8"/>
  <c r="M290" i="8" s="1"/>
  <c r="L140" i="8"/>
  <c r="M140" i="8" s="1"/>
  <c r="L164" i="8"/>
  <c r="M164" i="8" s="1"/>
  <c r="E2" i="8"/>
  <c r="B55" i="3"/>
  <c r="L70" i="8" l="1"/>
  <c r="M70" i="8" s="1"/>
  <c r="L686" i="8"/>
  <c r="M686" i="8" s="1"/>
  <c r="L563" i="8"/>
  <c r="M563" i="8" s="1"/>
  <c r="L661" i="8"/>
  <c r="M661" i="8" s="1"/>
  <c r="L590" i="8"/>
  <c r="M590" i="8" s="1"/>
  <c r="L816" i="8"/>
  <c r="M816" i="8" s="1"/>
  <c r="L62" i="8"/>
  <c r="M62" i="8" s="1"/>
  <c r="L782" i="8"/>
  <c r="M782" i="8" s="1"/>
  <c r="L910" i="8"/>
  <c r="M910" i="8" s="1"/>
  <c r="L752" i="8"/>
  <c r="M752" i="8" s="1"/>
  <c r="L920" i="8"/>
  <c r="M920" i="8" s="1"/>
  <c r="L912" i="8"/>
  <c r="M912" i="8" s="1"/>
  <c r="L177" i="8"/>
  <c r="M177" i="8" s="1"/>
  <c r="L123" i="8"/>
  <c r="M123" i="8" s="1"/>
  <c r="L165" i="8"/>
  <c r="M165" i="8" s="1"/>
  <c r="L129" i="8"/>
  <c r="M129" i="8" s="1"/>
  <c r="L171" i="8"/>
  <c r="M171" i="8" s="1"/>
  <c r="L137" i="8"/>
  <c r="M137" i="8" s="1"/>
  <c r="L779" i="8"/>
  <c r="M779" i="8" s="1"/>
  <c r="L409" i="8"/>
  <c r="M409" i="8" s="1"/>
  <c r="L445" i="8"/>
  <c r="M445" i="8" s="1"/>
  <c r="L167" i="8"/>
  <c r="M167" i="8" s="1"/>
  <c r="L809" i="8"/>
  <c r="M809" i="8" s="1"/>
  <c r="L423" i="8"/>
  <c r="M423" i="8" s="1"/>
  <c r="L363" i="8"/>
  <c r="M363" i="8" s="1"/>
  <c r="L703" i="8"/>
  <c r="M703" i="8" s="1"/>
  <c r="L51" i="8"/>
  <c r="M51" i="8" s="1"/>
  <c r="L159" i="8"/>
  <c r="M159" i="8" s="1"/>
  <c r="L227" i="8"/>
  <c r="M227" i="8" s="1"/>
  <c r="L371" i="8"/>
  <c r="L515" i="8"/>
  <c r="M515" i="8" s="1"/>
  <c r="L695" i="8"/>
  <c r="M695" i="8" s="1"/>
  <c r="L299" i="8"/>
  <c r="M299" i="8" s="1"/>
  <c r="L919" i="8"/>
  <c r="M919" i="8" s="1"/>
  <c r="L667" i="8"/>
  <c r="M667" i="8" s="1"/>
  <c r="L79" i="8"/>
  <c r="M79" i="8" s="1"/>
  <c r="L239" i="8"/>
  <c r="M239" i="8" s="1"/>
  <c r="L699" i="8"/>
  <c r="M699" i="8" s="1"/>
  <c r="L275" i="8"/>
  <c r="M275" i="8" s="1"/>
  <c r="L479" i="8"/>
  <c r="M479" i="8" s="1"/>
  <c r="L489" i="8"/>
  <c r="M489" i="8" s="1"/>
  <c r="L381" i="8"/>
  <c r="L19" i="8"/>
  <c r="M19" i="8" s="1"/>
  <c r="L467" i="8"/>
  <c r="M467" i="8" s="1"/>
  <c r="L527" i="8"/>
  <c r="M527" i="8" s="1"/>
  <c r="L745" i="8"/>
  <c r="M745" i="8" s="1"/>
  <c r="L151" i="8"/>
  <c r="M151" i="8" s="1"/>
  <c r="L765" i="8"/>
  <c r="M765" i="8" s="1"/>
  <c r="L535" i="8"/>
  <c r="M535" i="8" s="1"/>
  <c r="L425" i="8"/>
  <c r="M425" i="8" s="1"/>
  <c r="L113" i="8"/>
  <c r="M113" i="8" s="1"/>
  <c r="L715" i="8"/>
  <c r="M715" i="8" s="1"/>
  <c r="L427" i="8"/>
  <c r="M427" i="8" s="1"/>
  <c r="L329" i="8"/>
  <c r="M329" i="8" s="1"/>
  <c r="L751" i="8"/>
  <c r="M751" i="8" s="1"/>
  <c r="L87" i="8"/>
  <c r="M87" i="8" s="1"/>
  <c r="L207" i="8"/>
  <c r="M207" i="8" s="1"/>
  <c r="L367" i="8"/>
  <c r="L733" i="8"/>
  <c r="M733" i="8" s="1"/>
  <c r="L291" i="8"/>
  <c r="M291" i="8" s="1"/>
  <c r="L233" i="8"/>
  <c r="M233" i="8" s="1"/>
  <c r="L285" i="8"/>
  <c r="M285" i="8" s="1"/>
  <c r="L521" i="8"/>
  <c r="M521" i="8" s="1"/>
  <c r="L413" i="8"/>
  <c r="M413" i="8" s="1"/>
  <c r="L133" i="8"/>
  <c r="M133" i="8" s="1"/>
  <c r="L599" i="8"/>
  <c r="M599" i="8" s="1"/>
  <c r="L83" i="8"/>
  <c r="M83" i="8" s="1"/>
  <c r="L345" i="8"/>
  <c r="M345" i="8" s="1"/>
  <c r="L235" i="8"/>
  <c r="M235" i="8" s="1"/>
  <c r="L475" i="8"/>
  <c r="M475" i="8" s="1"/>
  <c r="L747" i="8"/>
  <c r="M747" i="8" s="1"/>
  <c r="L125" i="8"/>
  <c r="M125" i="8" s="1"/>
  <c r="L463" i="8"/>
  <c r="M463" i="8" s="1"/>
  <c r="L295" i="8"/>
  <c r="M295" i="8" s="1"/>
  <c r="L607" i="8"/>
  <c r="M607" i="8" s="1"/>
  <c r="L71" i="8"/>
  <c r="M71" i="8" s="1"/>
  <c r="L191" i="8"/>
  <c r="M191" i="8" s="1"/>
  <c r="L339" i="8"/>
  <c r="M339" i="8" s="1"/>
  <c r="L483" i="8"/>
  <c r="M483" i="8" s="1"/>
  <c r="L15" i="8"/>
  <c r="M15" i="8" s="1"/>
  <c r="L231" i="8"/>
  <c r="M231" i="8" s="1"/>
  <c r="L487" i="8"/>
  <c r="M487" i="8" s="1"/>
  <c r="L679" i="8"/>
  <c r="M679" i="8" s="1"/>
  <c r="L457" i="8"/>
  <c r="M457" i="8" s="1"/>
  <c r="L349" i="8"/>
  <c r="M349" i="8" s="1"/>
  <c r="L605" i="8"/>
  <c r="M605" i="8" s="1"/>
  <c r="L93" i="8"/>
  <c r="M93" i="8" s="1"/>
  <c r="L473" i="8"/>
  <c r="M473" i="8" s="1"/>
  <c r="L683" i="8"/>
  <c r="M683" i="8" s="1"/>
  <c r="L343" i="8"/>
  <c r="M343" i="8" s="1"/>
  <c r="L219" i="8"/>
  <c r="M219" i="8" s="1"/>
  <c r="L907" i="8"/>
  <c r="M907" i="8" s="1"/>
  <c r="L95" i="8"/>
  <c r="M95" i="8" s="1"/>
  <c r="L303" i="8"/>
  <c r="M303" i="8" s="1"/>
  <c r="L567" i="8"/>
  <c r="M567" i="8" s="1"/>
  <c r="L681" i="8"/>
  <c r="M681" i="8" s="1"/>
  <c r="L35" i="8"/>
  <c r="M35" i="8" s="1"/>
  <c r="L359" i="8"/>
  <c r="M359" i="8" s="1"/>
  <c r="L893" i="8"/>
  <c r="M893" i="8" s="1"/>
  <c r="L603" i="8"/>
  <c r="M603" i="8" s="1"/>
  <c r="L523" i="8"/>
  <c r="M523" i="8" s="1"/>
  <c r="L905" i="8"/>
  <c r="M905" i="8" s="1"/>
  <c r="L543" i="8"/>
  <c r="M543" i="8" s="1"/>
  <c r="L147" i="8"/>
  <c r="M147" i="8" s="1"/>
  <c r="L355" i="8"/>
  <c r="M355" i="8" s="1"/>
  <c r="L663" i="8"/>
  <c r="M663" i="8" s="1"/>
  <c r="L551" i="8"/>
  <c r="M551" i="8" s="1"/>
  <c r="L131" i="8"/>
  <c r="M131" i="8" s="1"/>
  <c r="L265" i="8"/>
  <c r="M265" i="8" s="1"/>
  <c r="L317" i="8"/>
  <c r="M317" i="8" s="1"/>
  <c r="L109" i="8"/>
  <c r="M109" i="8" s="1"/>
  <c r="L573" i="8"/>
  <c r="M573" i="8" s="1"/>
  <c r="L671" i="8"/>
  <c r="M671" i="8" s="1"/>
  <c r="L583" i="8"/>
  <c r="M583" i="8" s="1"/>
  <c r="L287" i="8"/>
  <c r="M287" i="8" s="1"/>
  <c r="L555" i="8"/>
  <c r="M555" i="8" s="1"/>
  <c r="L255" i="8"/>
  <c r="M255" i="8" s="1"/>
  <c r="L7" i="8"/>
  <c r="M7" i="8" s="1"/>
  <c r="L103" i="8"/>
  <c r="M103" i="8" s="1"/>
  <c r="L61" i="8"/>
  <c r="M61" i="8" s="1"/>
  <c r="L323" i="8"/>
  <c r="M323" i="8" s="1"/>
  <c r="L459" i="8"/>
  <c r="M459" i="8" s="1"/>
  <c r="L587" i="8"/>
  <c r="M587" i="8" s="1"/>
  <c r="L519" i="8"/>
  <c r="M519" i="8" s="1"/>
  <c r="L743" i="8"/>
  <c r="M743" i="8" s="1"/>
  <c r="L347" i="8"/>
  <c r="M347" i="8" s="1"/>
  <c r="L797" i="8"/>
  <c r="M797" i="8" s="1"/>
  <c r="L879" i="8"/>
  <c r="M879" i="8" s="1"/>
  <c r="L271" i="8"/>
  <c r="M271" i="8" s="1"/>
  <c r="L575" i="8"/>
  <c r="M575" i="8" s="1"/>
  <c r="L331" i="8"/>
  <c r="M331" i="8" s="1"/>
  <c r="L531" i="8"/>
  <c r="M531" i="8" s="1"/>
  <c r="L3" i="8"/>
  <c r="M3" i="8" s="1"/>
  <c r="L215" i="8"/>
  <c r="M215" i="8" s="1"/>
  <c r="L763" i="8"/>
  <c r="M763" i="8" s="1"/>
  <c r="L307" i="8"/>
  <c r="M307" i="8" s="1"/>
  <c r="L887" i="8"/>
  <c r="M887" i="8" s="1"/>
  <c r="L351" i="8"/>
  <c r="M351" i="8" s="1"/>
  <c r="L471" i="8"/>
  <c r="M471" i="8" s="1"/>
  <c r="L711" i="8"/>
  <c r="M711" i="8" s="1"/>
  <c r="L911" i="8"/>
  <c r="M911" i="8" s="1"/>
  <c r="L173" i="8"/>
  <c r="M173" i="8" s="1"/>
  <c r="L29" i="8"/>
  <c r="M29" i="8" s="1"/>
  <c r="L509" i="8"/>
  <c r="M509" i="8" s="1"/>
  <c r="L211" i="8"/>
  <c r="M211" i="8" s="1"/>
  <c r="L503" i="8"/>
  <c r="M503" i="8" s="1"/>
  <c r="L263" i="8"/>
  <c r="M263" i="8" s="1"/>
  <c r="L311" i="8"/>
  <c r="M311" i="8" s="1"/>
  <c r="L183" i="8"/>
  <c r="M183" i="8" s="1"/>
  <c r="L495" i="8"/>
  <c r="M495" i="8" s="1"/>
  <c r="L223" i="8"/>
  <c r="M223" i="8" s="1"/>
  <c r="L375" i="8"/>
  <c r="L719" i="8"/>
  <c r="M719" i="8" s="1"/>
  <c r="L253" i="8"/>
  <c r="M253" i="8" s="1"/>
  <c r="L63" i="8"/>
  <c r="M63" i="8" s="1"/>
  <c r="L243" i="8"/>
  <c r="M243" i="8" s="1"/>
  <c r="L727" i="8"/>
  <c r="L55" i="8"/>
  <c r="M55" i="8" s="1"/>
  <c r="L327" i="8"/>
  <c r="M327" i="8" s="1"/>
  <c r="L395" i="8"/>
  <c r="L775" i="8"/>
  <c r="M775" i="8" s="1"/>
  <c r="L553" i="8"/>
  <c r="M553" i="8" s="1"/>
  <c r="L537" i="8"/>
  <c r="M537" i="8" s="1"/>
  <c r="L665" i="8"/>
  <c r="M665" i="8" s="1"/>
  <c r="L687" i="8"/>
  <c r="M687" i="8" s="1"/>
  <c r="L713" i="8"/>
  <c r="M713" i="8" s="1"/>
  <c r="L47" i="8"/>
  <c r="M47" i="8" s="1"/>
  <c r="L283" i="8"/>
  <c r="M283" i="8" s="1"/>
  <c r="L511" i="8"/>
  <c r="M511" i="8" s="1"/>
  <c r="L731" i="8"/>
  <c r="M731" i="8" s="1"/>
  <c r="L247" i="8"/>
  <c r="M247" i="8" s="1"/>
  <c r="L435" i="8"/>
  <c r="M435" i="8" s="1"/>
  <c r="L77" i="8"/>
  <c r="M77" i="8" s="1"/>
  <c r="L157" i="8"/>
  <c r="M157" i="8" s="1"/>
  <c r="L393" i="8"/>
  <c r="L45" i="8"/>
  <c r="M45" i="8" s="1"/>
  <c r="L601" i="8"/>
  <c r="M601" i="8" s="1"/>
  <c r="L875" i="8"/>
  <c r="M875" i="8" s="1"/>
  <c r="L383" i="8"/>
  <c r="L319" i="8"/>
  <c r="M319" i="8" s="1"/>
  <c r="L415" i="8"/>
  <c r="M415" i="8" s="1"/>
  <c r="L895" i="8"/>
  <c r="M895" i="8" s="1"/>
  <c r="L31" i="8"/>
  <c r="M31" i="8" s="1"/>
  <c r="L279" i="8"/>
  <c r="M279" i="8" s="1"/>
  <c r="L431" i="8"/>
  <c r="M431" i="8" s="1"/>
  <c r="L591" i="8"/>
  <c r="M591" i="8" s="1"/>
  <c r="L777" i="8"/>
  <c r="M777" i="8" s="1"/>
  <c r="L67" i="8"/>
  <c r="M67" i="8" s="1"/>
  <c r="L335" i="8"/>
  <c r="M335" i="8" s="1"/>
  <c r="L571" i="8"/>
  <c r="M571" i="8" s="1"/>
  <c r="L267" i="8"/>
  <c r="M267" i="8" s="1"/>
  <c r="L221" i="8"/>
  <c r="M221" i="8" s="1"/>
  <c r="L585" i="8"/>
  <c r="M585" i="8" s="1"/>
  <c r="L477" i="8"/>
  <c r="M477" i="8" s="1"/>
  <c r="L399" i="8"/>
  <c r="M399" i="8" s="1"/>
  <c r="L491" i="8"/>
  <c r="M491" i="8" s="1"/>
  <c r="L39" i="8"/>
  <c r="M39" i="8" s="1"/>
  <c r="L199" i="8"/>
  <c r="M199" i="8" s="1"/>
  <c r="L451" i="8"/>
  <c r="M451" i="8" s="1"/>
  <c r="L119" i="8"/>
  <c r="M119" i="8" s="1"/>
  <c r="L701" i="8"/>
  <c r="M701" i="8" s="1"/>
  <c r="L419" i="8"/>
  <c r="M419" i="8" s="1"/>
  <c r="L189" i="8"/>
  <c r="M189" i="8" s="1"/>
  <c r="L387" i="8"/>
  <c r="L891" i="8"/>
  <c r="M891" i="8" s="1"/>
  <c r="L541" i="8"/>
  <c r="M541" i="8" s="1"/>
  <c r="L139" i="8"/>
  <c r="M139" i="8" s="1"/>
  <c r="L121" i="8"/>
  <c r="M121" i="8" s="1"/>
  <c r="L203" i="8"/>
  <c r="M203" i="8" s="1"/>
  <c r="L439" i="8"/>
  <c r="M439" i="8" s="1"/>
  <c r="L735" i="8"/>
  <c r="M735" i="8" s="1"/>
  <c r="L669" i="8"/>
  <c r="M669" i="8" s="1"/>
  <c r="L23" i="8"/>
  <c r="M23" i="8" s="1"/>
  <c r="L455" i="8"/>
  <c r="M455" i="8" s="1"/>
  <c r="L391" i="8"/>
  <c r="L767" i="8"/>
  <c r="M767" i="8" s="1"/>
  <c r="L281" i="8"/>
  <c r="M281" i="8" s="1"/>
  <c r="L407" i="8"/>
  <c r="M407" i="8" s="1"/>
  <c r="L99" i="8"/>
  <c r="M99" i="8" s="1"/>
  <c r="L411" i="8"/>
  <c r="M411" i="8" s="1"/>
  <c r="L259" i="8"/>
  <c r="M259" i="8" s="1"/>
  <c r="L447" i="8"/>
  <c r="M447" i="8" s="1"/>
  <c r="L903" i="8"/>
  <c r="M903" i="8" s="1"/>
  <c r="L547" i="8"/>
  <c r="M547" i="8" s="1"/>
  <c r="L759" i="8"/>
  <c r="M759" i="8" s="1"/>
  <c r="L403" i="8"/>
  <c r="M403" i="8" s="1"/>
  <c r="L559" i="8"/>
  <c r="M559" i="8" s="1"/>
  <c r="L783" i="8"/>
  <c r="M783" i="8" s="1"/>
  <c r="L163" i="8"/>
  <c r="M163" i="8" s="1"/>
  <c r="L297" i="8"/>
  <c r="M297" i="8" s="1"/>
  <c r="L195" i="8"/>
  <c r="M195" i="8" s="1"/>
  <c r="L205" i="8"/>
  <c r="M205" i="8" s="1"/>
  <c r="L361" i="8"/>
  <c r="M361" i="8" s="1"/>
  <c r="L13" i="8"/>
  <c r="M13" i="8" s="1"/>
  <c r="F2" i="8"/>
  <c r="L539" i="8" l="1"/>
  <c r="M539" i="8" s="1"/>
  <c r="L784" i="8"/>
  <c r="M784" i="8" s="1"/>
  <c r="L127" i="8"/>
  <c r="M127" i="8" s="1"/>
  <c r="L141" i="8"/>
  <c r="M141" i="8" s="1"/>
  <c r="L175" i="8"/>
  <c r="M175" i="8" s="1"/>
  <c r="L135" i="8"/>
  <c r="M135" i="8" s="1"/>
  <c r="L179" i="8"/>
  <c r="M179" i="8" s="1"/>
  <c r="L143" i="8"/>
  <c r="M143" i="8" s="1"/>
  <c r="L115" i="8"/>
  <c r="M115" i="8" s="1"/>
  <c r="L921" i="8"/>
  <c r="M921" i="8" s="1"/>
  <c r="L111" i="8"/>
  <c r="M111" i="8" s="1"/>
  <c r="G2" i="8"/>
  <c r="L2" i="8" l="1"/>
  <c r="M2" i="8" s="1"/>
</calcChain>
</file>

<file path=xl/comments1.xml><?xml version="1.0" encoding="utf-8"?>
<comments xmlns="http://schemas.openxmlformats.org/spreadsheetml/2006/main">
  <authors>
    <author>Zhu, Wenjia</author>
  </authors>
  <commentList>
    <comment ref="B52" authorId="0" shapeId="0">
      <text>
        <r>
          <rPr>
            <b/>
            <sz val="9"/>
            <color indexed="81"/>
            <rFont val="Tahoma"/>
            <family val="2"/>
          </rPr>
          <t>Zhu, Wenjia:</t>
        </r>
        <r>
          <rPr>
            <sz val="9"/>
            <color indexed="81"/>
            <rFont val="Tahoma"/>
            <family val="2"/>
          </rPr>
          <t xml:space="preserve">
from RECS</t>
        </r>
      </text>
    </comment>
  </commentList>
</comments>
</file>

<file path=xl/sharedStrings.xml><?xml version="1.0" encoding="utf-8"?>
<sst xmlns="http://schemas.openxmlformats.org/spreadsheetml/2006/main" count="4503" uniqueCount="385">
  <si>
    <r>
      <t>Product Category</t>
    </r>
    <r>
      <rPr>
        <b/>
        <vertAlign val="superscript"/>
        <sz val="10"/>
        <color theme="0"/>
        <rFont val="Arial"/>
        <family val="2"/>
      </rPr>
      <t>1</t>
    </r>
  </si>
  <si>
    <r>
      <t xml:space="preserve">Specification Revisions Affecting Future Market Penetration </t>
    </r>
    <r>
      <rPr>
        <b/>
        <sz val="8"/>
        <color theme="0"/>
        <rFont val="Arial"/>
        <family val="2"/>
      </rPr>
      <t>(Version/Tier Effective Date)</t>
    </r>
  </si>
  <si>
    <r>
      <t>Audio/Video Products - Consumer</t>
    </r>
    <r>
      <rPr>
        <vertAlign val="superscript"/>
        <sz val="10"/>
        <color theme="1"/>
        <rFont val="Arial"/>
        <family val="2"/>
      </rPr>
      <t>2</t>
    </r>
  </si>
  <si>
    <t>Revision Planned 2016</t>
  </si>
  <si>
    <t>Blu-ray Players</t>
  </si>
  <si>
    <t>DVD Players</t>
  </si>
  <si>
    <t>Soundbars</t>
  </si>
  <si>
    <t>Key and notes</t>
  </si>
  <si>
    <t>Audio/Video Products - Professional/Commercial</t>
  </si>
  <si>
    <t>New specification version effective in late 2014 or 2015; market penetration under the new version is likely to be lower.</t>
  </si>
  <si>
    <t>Amplifiers</t>
  </si>
  <si>
    <t>N/A</t>
  </si>
  <si>
    <t>New specification version effective in 2015 or later.</t>
  </si>
  <si>
    <t>Boilers</t>
  </si>
  <si>
    <t>Version 3.0 - October 1, 2014</t>
  </si>
  <si>
    <t>Residential Gas Boilers</t>
  </si>
  <si>
    <t>Residential Oil Boilers</t>
  </si>
  <si>
    <t>Ceiling Fans</t>
  </si>
  <si>
    <t>Ceiling Fan Only</t>
  </si>
  <si>
    <t>Ceiling Fan with Light Kit</t>
  </si>
  <si>
    <t>CAC/ASHP</t>
  </si>
  <si>
    <r>
      <t>ASHP</t>
    </r>
    <r>
      <rPr>
        <i/>
        <vertAlign val="superscript"/>
        <sz val="10"/>
        <color theme="1"/>
        <rFont val="Arial"/>
        <family val="2"/>
      </rPr>
      <t>3</t>
    </r>
  </si>
  <si>
    <t>CAC</t>
  </si>
  <si>
    <t>Clothes Washers</t>
  </si>
  <si>
    <t>Residential Use</t>
  </si>
  <si>
    <t>Version 7.0 - March 7, 2015</t>
  </si>
  <si>
    <t>Commercial Use</t>
  </si>
  <si>
    <t>Commercial Dishwashers</t>
  </si>
  <si>
    <t>Commercial Fryers</t>
  </si>
  <si>
    <t>Commercial Griddles</t>
  </si>
  <si>
    <t>Commercial Hot Food Holding Cabinets</t>
  </si>
  <si>
    <t>Commercial Ice Machines</t>
  </si>
  <si>
    <t>Commercial Ovens</t>
  </si>
  <si>
    <t>Commercial Refrigerators &amp; Freezers</t>
  </si>
  <si>
    <t>Commercial Steam Cookers</t>
  </si>
  <si>
    <t>Commercial Water Heaters - Gas</t>
  </si>
  <si>
    <t>Computer Servers</t>
  </si>
  <si>
    <t>Computers</t>
  </si>
  <si>
    <t>Version 6.0 - June 2, 2014</t>
  </si>
  <si>
    <t>Desktop</t>
  </si>
  <si>
    <t>Notebooks</t>
  </si>
  <si>
    <t>Tablets</t>
  </si>
  <si>
    <t>Small-Scale Servers</t>
  </si>
  <si>
    <t>Thin Clients</t>
  </si>
  <si>
    <t>Workstations</t>
  </si>
  <si>
    <t>Data Center Storage</t>
  </si>
  <si>
    <t>Decorative Light Strings</t>
  </si>
  <si>
    <t>Dehumidifiers</t>
  </si>
  <si>
    <r>
      <t>Dishwashers</t>
    </r>
    <r>
      <rPr>
        <vertAlign val="superscript"/>
        <sz val="10"/>
        <color theme="1"/>
        <rFont val="Arial"/>
        <family val="2"/>
      </rPr>
      <t>4</t>
    </r>
  </si>
  <si>
    <t>Version 6.0 - January 29, 2016</t>
  </si>
  <si>
    <t>Displays</t>
  </si>
  <si>
    <t>Version 7.0 - April 30, 2016</t>
  </si>
  <si>
    <t>LCD Monitors</t>
  </si>
  <si>
    <t>Signage Display</t>
  </si>
  <si>
    <r>
      <t>23%</t>
    </r>
    <r>
      <rPr>
        <vertAlign val="superscript"/>
        <sz val="10"/>
        <color theme="1"/>
        <rFont val="Arial"/>
        <family val="2"/>
      </rPr>
      <t>5</t>
    </r>
  </si>
  <si>
    <r>
      <t>Freezers</t>
    </r>
    <r>
      <rPr>
        <vertAlign val="superscript"/>
        <sz val="10"/>
        <color theme="1"/>
        <rFont val="Arial"/>
        <family val="2"/>
      </rPr>
      <t>6</t>
    </r>
  </si>
  <si>
    <t>Version 5.0 - September 15, 2014</t>
  </si>
  <si>
    <t>Furnaces</t>
  </si>
  <si>
    <t>Residential Gas Furnaces</t>
  </si>
  <si>
    <t>Residential Oil Furnaces</t>
  </si>
  <si>
    <r>
      <t>Geothermal Heat Pumps</t>
    </r>
    <r>
      <rPr>
        <vertAlign val="superscript"/>
        <sz val="10"/>
        <color theme="1"/>
        <rFont val="Arial"/>
        <family val="2"/>
      </rPr>
      <t>7</t>
    </r>
  </si>
  <si>
    <t>Imaging Equipment</t>
  </si>
  <si>
    <t>Digital Duplicators</t>
  </si>
  <si>
    <t>Mailing Machines</t>
  </si>
  <si>
    <r>
      <t>Multi-function Devices and Printers</t>
    </r>
    <r>
      <rPr>
        <i/>
        <vertAlign val="superscript"/>
        <sz val="10"/>
        <color theme="1"/>
        <rFont val="Arial"/>
        <family val="2"/>
      </rPr>
      <t>8</t>
    </r>
  </si>
  <si>
    <t>Scanners</t>
  </si>
  <si>
    <r>
      <t>Lamps</t>
    </r>
    <r>
      <rPr>
        <vertAlign val="superscript"/>
        <sz val="10"/>
        <color theme="1"/>
        <rFont val="Arial"/>
        <family val="2"/>
      </rPr>
      <t>9</t>
    </r>
  </si>
  <si>
    <r>
      <t>Compact Fluorescent Lamps (CFLs)</t>
    </r>
    <r>
      <rPr>
        <i/>
        <vertAlign val="superscript"/>
        <sz val="10"/>
        <color theme="1"/>
        <rFont val="Arial"/>
        <family val="2"/>
      </rPr>
      <t>10</t>
    </r>
  </si>
  <si>
    <t>Integral LED Lamps</t>
  </si>
  <si>
    <r>
      <t>Light Commercial HVAC</t>
    </r>
    <r>
      <rPr>
        <vertAlign val="superscript"/>
        <sz val="10"/>
        <color theme="1"/>
        <rFont val="Arial"/>
        <family val="2"/>
      </rPr>
      <t>11</t>
    </r>
  </si>
  <si>
    <t>213 million sq. ft.</t>
  </si>
  <si>
    <r>
      <t>Luminaires</t>
    </r>
    <r>
      <rPr>
        <vertAlign val="superscript"/>
        <sz val="10"/>
        <color theme="1"/>
        <rFont val="Arial"/>
        <family val="2"/>
      </rPr>
      <t>12</t>
    </r>
  </si>
  <si>
    <t>Indoor</t>
  </si>
  <si>
    <t>Outdoor</t>
  </si>
  <si>
    <t>Solid State Retrofit Kits</t>
  </si>
  <si>
    <t>Pool Pumps</t>
  </si>
  <si>
    <r>
      <t>Refrigerators</t>
    </r>
    <r>
      <rPr>
        <vertAlign val="superscript"/>
        <sz val="10"/>
        <color theme="1"/>
        <rFont val="Arial"/>
        <family val="2"/>
      </rPr>
      <t>13</t>
    </r>
  </si>
  <si>
    <r>
      <t>Roof Products</t>
    </r>
    <r>
      <rPr>
        <vertAlign val="superscript"/>
        <sz val="10"/>
        <color theme="1"/>
        <rFont val="Arial"/>
        <family val="2"/>
      </rPr>
      <t>14</t>
    </r>
  </si>
  <si>
    <t>8 billion sq. ft.</t>
  </si>
  <si>
    <t>Residential</t>
  </si>
  <si>
    <t>1.25 billion sq. ft.</t>
  </si>
  <si>
    <t>Commercial</t>
  </si>
  <si>
    <t>6.44 billion sq. ft.</t>
  </si>
  <si>
    <t>Room Air Cleaners</t>
  </si>
  <si>
    <t>Room Air Conditioners</t>
  </si>
  <si>
    <t>Version 4.0 - October 26, 2015</t>
  </si>
  <si>
    <r>
      <t>Set-top Boxes</t>
    </r>
    <r>
      <rPr>
        <vertAlign val="superscript"/>
        <sz val="10"/>
        <color theme="1"/>
        <rFont val="Arial"/>
        <family val="2"/>
      </rPr>
      <t>16</t>
    </r>
  </si>
  <si>
    <t>Version 4.1 - December 19, 2014</t>
  </si>
  <si>
    <t>Cable</t>
  </si>
  <si>
    <t>Satellite</t>
  </si>
  <si>
    <t>IP</t>
  </si>
  <si>
    <t>Thin Client/Remote</t>
  </si>
  <si>
    <t>Small Network Equipment</t>
  </si>
  <si>
    <t>Telephony</t>
  </si>
  <si>
    <t>Analog</t>
  </si>
  <si>
    <t>VOIP</t>
  </si>
  <si>
    <t>Televisions</t>
  </si>
  <si>
    <t>Version 7.0 - October 30, 2015</t>
  </si>
  <si>
    <t>LCD</t>
  </si>
  <si>
    <t>OLED</t>
  </si>
  <si>
    <t>Plasma</t>
  </si>
  <si>
    <t>TV Combination Units</t>
  </si>
  <si>
    <t>Uninterruptible Power Supplies</t>
  </si>
  <si>
    <t>Vending Machines</t>
  </si>
  <si>
    <t>Ventilating Fans</t>
  </si>
  <si>
    <t>Version 4.0 - October 1, 2015</t>
  </si>
  <si>
    <t>Water Coolers</t>
  </si>
  <si>
    <t>Water Heaters</t>
  </si>
  <si>
    <t>Gas Storage</t>
  </si>
  <si>
    <t>Gas Tankless</t>
  </si>
  <si>
    <t>Heat Pump</t>
  </si>
  <si>
    <t>Solar</t>
  </si>
  <si>
    <r>
      <t>Windows, Doors and Skylights</t>
    </r>
    <r>
      <rPr>
        <vertAlign val="superscript"/>
        <sz val="10"/>
        <color theme="1"/>
        <rFont val="Arial"/>
        <family val="2"/>
      </rPr>
      <t>17</t>
    </r>
  </si>
  <si>
    <t>Version 6.0 - January 1, 2015
January 1, 2016 (for northern zone windows)</t>
  </si>
  <si>
    <r>
      <rPr>
        <vertAlign val="superscript"/>
        <sz val="9"/>
        <color theme="1"/>
        <rFont val="Arial"/>
        <family val="2"/>
      </rPr>
      <t>1</t>
    </r>
    <r>
      <rPr>
        <sz val="9"/>
        <color theme="1"/>
        <rFont val="Arial"/>
        <family val="2"/>
      </rPr>
      <t xml:space="preserve"> Number of ENERGY STAR qualified shipments and market penetrations are provided for select, notable subcategories of products. The totals and market penetrations for each main product category may be comprised of additional subcategories.
</t>
    </r>
    <r>
      <rPr>
        <vertAlign val="superscript"/>
        <sz val="9"/>
        <color theme="1"/>
        <rFont val="Arial"/>
        <family val="2"/>
      </rPr>
      <t>2</t>
    </r>
    <r>
      <rPr>
        <sz val="9"/>
        <color theme="1"/>
        <rFont val="Arial"/>
        <family val="2"/>
      </rPr>
      <t xml:space="preserve"> Only includes subcategories of A/V products with significant shipments and market penetration.
</t>
    </r>
    <r>
      <rPr>
        <vertAlign val="superscript"/>
        <sz val="9"/>
        <color theme="1"/>
        <rFont val="Arial"/>
        <family val="2"/>
      </rPr>
      <t>3</t>
    </r>
    <r>
      <rPr>
        <sz val="9"/>
        <color theme="1"/>
        <rFont val="Arial"/>
        <family val="2"/>
      </rPr>
      <t xml:space="preserve"> As a percent of heat pump market.
</t>
    </r>
    <r>
      <rPr>
        <vertAlign val="superscript"/>
        <sz val="9"/>
        <color theme="1"/>
        <rFont val="Arial"/>
        <family val="2"/>
      </rPr>
      <t>4</t>
    </r>
    <r>
      <rPr>
        <sz val="9"/>
        <color theme="1"/>
        <rFont val="Arial"/>
        <family val="2"/>
      </rPr>
      <t xml:space="preserve"> Market penetration for dishwashers includes compact products.
</t>
    </r>
    <r>
      <rPr>
        <vertAlign val="superscript"/>
        <sz val="9"/>
        <color theme="1"/>
        <rFont val="Arial"/>
        <family val="2"/>
      </rPr>
      <t>5</t>
    </r>
    <r>
      <rPr>
        <sz val="9"/>
        <color theme="1"/>
        <rFont val="Arial"/>
        <family val="2"/>
      </rPr>
      <t xml:space="preserve"> Market penetration reflects updated information on the market. The previous shipment data summary reports will be corrected to allow for year-to-year comparisons.
</t>
    </r>
    <r>
      <rPr>
        <vertAlign val="superscript"/>
        <sz val="9"/>
        <color theme="1"/>
        <rFont val="Arial"/>
        <family val="2"/>
      </rPr>
      <t>6</t>
    </r>
    <r>
      <rPr>
        <sz val="9"/>
        <color theme="1"/>
        <rFont val="Arial"/>
        <family val="2"/>
      </rPr>
      <t xml:space="preserve"> Market penetration for freezers includes compact products
</t>
    </r>
    <r>
      <rPr>
        <vertAlign val="superscript"/>
        <sz val="9"/>
        <color theme="1"/>
        <rFont val="Arial"/>
        <family val="2"/>
      </rPr>
      <t>7</t>
    </r>
    <r>
      <rPr>
        <sz val="9"/>
        <color theme="1"/>
        <rFont val="Arial"/>
        <family val="2"/>
      </rPr>
      <t xml:space="preserve"> Market penetration as a percent of commercial and residential geothermal heat pumps. ENERGY STAR is focused on the residential market, which is known to be decreasing in contrast to the commercial market.
</t>
    </r>
    <r>
      <rPr>
        <vertAlign val="superscript"/>
        <sz val="9"/>
        <color theme="1"/>
        <rFont val="Arial"/>
        <family val="2"/>
      </rPr>
      <t>8</t>
    </r>
    <r>
      <rPr>
        <sz val="9"/>
        <color theme="1"/>
        <rFont val="Arial"/>
        <family val="2"/>
      </rPr>
      <t xml:space="preserve"> Shipments and market penetration updated to reflect additional ENERGY STAR shipments.
</t>
    </r>
    <r>
      <rPr>
        <vertAlign val="superscript"/>
        <sz val="9"/>
        <color theme="1"/>
        <rFont val="Arial"/>
        <family val="2"/>
      </rPr>
      <t>9</t>
    </r>
    <r>
      <rPr>
        <sz val="9"/>
        <color theme="1"/>
        <rFont val="Arial"/>
        <family val="2"/>
      </rPr>
      <t xml:space="preserve"> This includes ENERGY STAR certified lamps as a percentage of all lamps, including incandescent, halogen and solid state.
</t>
    </r>
    <r>
      <rPr>
        <vertAlign val="superscript"/>
        <sz val="9"/>
        <color theme="1"/>
        <rFont val="Arial"/>
        <family val="2"/>
      </rPr>
      <t>10</t>
    </r>
    <r>
      <rPr>
        <sz val="9"/>
        <color theme="1"/>
        <rFont val="Arial"/>
        <family val="2"/>
      </rPr>
      <t xml:space="preserve"> CFL shipments do not include pin-based lamps.
</t>
    </r>
    <r>
      <rPr>
        <vertAlign val="superscript"/>
        <sz val="9"/>
        <color theme="1"/>
        <rFont val="Arial"/>
        <family val="2"/>
      </rPr>
      <t>11</t>
    </r>
    <r>
      <rPr>
        <sz val="9"/>
        <color theme="1"/>
        <rFont val="Arial"/>
        <family val="2"/>
      </rPr>
      <t xml:space="preserve"> Shipments are converted to corresponding floor area to determine market penetration.
</t>
    </r>
    <r>
      <rPr>
        <vertAlign val="superscript"/>
        <sz val="9"/>
        <color theme="1"/>
        <rFont val="Arial"/>
        <family val="2"/>
      </rPr>
      <t>12</t>
    </r>
    <r>
      <rPr>
        <sz val="9"/>
        <color theme="1"/>
        <rFont val="Arial"/>
        <family val="2"/>
      </rPr>
      <t xml:space="preserve"> Shipments include solid state lighting luminaires, but not retrofit kits. Market penetration does not include solid state lighting retrofit kits.
</t>
    </r>
    <r>
      <rPr>
        <vertAlign val="superscript"/>
        <sz val="9"/>
        <color theme="1"/>
        <rFont val="Arial"/>
        <family val="2"/>
      </rPr>
      <t>13</t>
    </r>
    <r>
      <rPr>
        <sz val="9"/>
        <color theme="1"/>
        <rFont val="Arial"/>
        <family val="2"/>
      </rPr>
      <t xml:space="preserve"> Market penetration for refrigerators does not include compact products.
</t>
    </r>
    <r>
      <rPr>
        <vertAlign val="superscript"/>
        <sz val="9"/>
        <color theme="1"/>
        <rFont val="Arial"/>
        <family val="2"/>
      </rPr>
      <t>14</t>
    </r>
    <r>
      <rPr>
        <sz val="9"/>
        <color theme="1"/>
        <rFont val="Arial"/>
        <family val="2"/>
      </rPr>
      <t xml:space="preserve"> Gallons were converted to square feet for the purpose of estimating market penetration.
</t>
    </r>
    <r>
      <rPr>
        <vertAlign val="superscript"/>
        <sz val="9"/>
        <color theme="1"/>
        <rFont val="Arial"/>
        <family val="2"/>
      </rPr>
      <t>15</t>
    </r>
    <r>
      <rPr>
        <sz val="9"/>
        <color theme="1"/>
        <rFont val="Arial"/>
        <family val="2"/>
      </rPr>
      <t xml:space="preserve"> Market penetration reflects updated information on the market. The two previous shipment data summary reports will be corrected to allow for year-to-year comparisons.
</t>
    </r>
    <r>
      <rPr>
        <vertAlign val="superscript"/>
        <sz val="9"/>
        <color theme="1"/>
        <rFont val="Arial"/>
        <family val="2"/>
      </rPr>
      <t>16</t>
    </r>
    <r>
      <rPr>
        <sz val="9"/>
        <color theme="1"/>
        <rFont val="Arial"/>
        <family val="2"/>
      </rPr>
      <t xml:space="preserve"> Includes shipments to consumers, retailers, and set-top box service providers including both ENERGY STAR partners and non-partners.
</t>
    </r>
    <r>
      <rPr>
        <vertAlign val="superscript"/>
        <sz val="9"/>
        <color theme="1"/>
        <rFont val="Arial"/>
        <family val="2"/>
      </rPr>
      <t>17</t>
    </r>
    <r>
      <rPr>
        <sz val="9"/>
        <color theme="1"/>
        <rFont val="Arial"/>
        <family val="2"/>
      </rPr>
      <t xml:space="preserve"> Shipment data and market share for windows, door, and skylights is determined by Ducker Worldwide, LLC through a separate process.</t>
    </r>
  </si>
  <si>
    <t>ReadMe:</t>
  </si>
  <si>
    <t>Data source:</t>
  </si>
  <si>
    <t xml:space="preserve">"ESShip" tab: </t>
  </si>
  <si>
    <t>FEASIBILITY FACTOR</t>
  </si>
  <si>
    <t>(percent)</t>
  </si>
  <si>
    <t>Single Family</t>
  </si>
  <si>
    <t>Segment</t>
  </si>
  <si>
    <t>Measure #</t>
  </si>
  <si>
    <t>Measure Description</t>
  </si>
  <si>
    <t>Building Type 1</t>
  </si>
  <si>
    <t>Building Type 2</t>
  </si>
  <si>
    <t>Building Type 3</t>
  </si>
  <si>
    <t>Base 13 SEER Split-System Air Conditioner &amp; Strip Heater</t>
  </si>
  <si>
    <t>14 SEER Split-System Air Conditioner</t>
  </si>
  <si>
    <t>15 SEER Split-System Air Conditioner</t>
  </si>
  <si>
    <t>17 SEER Split-System Air Conditioner</t>
  </si>
  <si>
    <t>19 SEER Split-System Air Conditioner</t>
  </si>
  <si>
    <t>14 SEER Split-System Heat Pump</t>
  </si>
  <si>
    <t>15 SEER Split-System Heat Pump</t>
  </si>
  <si>
    <t>17 SEER Split-System Heat Pump</t>
  </si>
  <si>
    <t>13 EER Geothermal Heat Pump</t>
  </si>
  <si>
    <t>HVAC Proper Sizing</t>
  </si>
  <si>
    <t>Attic Venting</t>
  </si>
  <si>
    <t>Sealed Attic w/Sprayed Foam Insulated Roof Deck</t>
  </si>
  <si>
    <t>AC Maintenance (Outdoor Coil Cleaning)</t>
  </si>
  <si>
    <t>AC Maintenance (Indoor Coil Cleaning)</t>
  </si>
  <si>
    <t>Proper Refrigerant Charging and Air Flow</t>
  </si>
  <si>
    <t>Electronically Commutated Motors (ECM) on an Air Handler Unit</t>
  </si>
  <si>
    <t>Duct Repair</t>
  </si>
  <si>
    <t>Reflective Roof</t>
  </si>
  <si>
    <t>Radient Barrier</t>
  </si>
  <si>
    <t>Window Film</t>
  </si>
  <si>
    <t>Window Tinting</t>
  </si>
  <si>
    <t>Default Window With Sunscreen</t>
  </si>
  <si>
    <t>Single Pane Clear Windows to Double Pane Low-E Windows</t>
  </si>
  <si>
    <t>Ceiling R-0 to R-19 Insulation</t>
  </si>
  <si>
    <t>Ceiling R-19 to R-38 Insulation</t>
  </si>
  <si>
    <t>Wall 2x4 R-0 to Blow-In R-13 Insulation</t>
  </si>
  <si>
    <t xml:space="preserve">Weather Strip/Caulk w/Blower Door </t>
  </si>
  <si>
    <t>Base 13 SEER Split-System Heat Pump</t>
  </si>
  <si>
    <t>Sealed Attics</t>
  </si>
  <si>
    <t>Base 13 SEER Split-System Air Conditioner &amp; Gas Heat</t>
  </si>
  <si>
    <t>Base 9 EER Room Air Conditioner &amp; Strip Heater</t>
  </si>
  <si>
    <t>HE Room Air Conditioner - EER 11</t>
  </si>
  <si>
    <t>HE Room Air Conditioner - EER 12</t>
  </si>
  <si>
    <t xml:space="preserve">Base Lighting (60-Watt incandescent), 0.5 hr/hday </t>
  </si>
  <si>
    <t>CFL (18-Watt integral ballast), 0.5 hr/day</t>
  </si>
  <si>
    <t>Base Lighting (60-Watt incandescent), 2.5 hr/hday</t>
  </si>
  <si>
    <t>CFL (18-Watt integral ballast), 2.5 hr/day</t>
  </si>
  <si>
    <t>Base Lighting (60-Watt incandescent), 6.0 hr/hday</t>
  </si>
  <si>
    <t>CFL (18-Watt integral ballast), 6.0 hr/day</t>
  </si>
  <si>
    <t>Base Fluorescent Fixture, 2L4'T12, 40W, 1EEMAG</t>
  </si>
  <si>
    <t>ROB 2L4'T8, 1EB</t>
  </si>
  <si>
    <t>RET 2L4'T8, 1EB</t>
  </si>
  <si>
    <t>Base Outdoor Lighting</t>
  </si>
  <si>
    <t>CFL - medium screw based &lt;30 Watts</t>
  </si>
  <si>
    <t>Photocell/timeclock</t>
  </si>
  <si>
    <t>Base Refrigerator (18 cf w/top-mount freezer, no through-door ice)</t>
  </si>
  <si>
    <t>HE Refrigerator - Energy Star version of above</t>
  </si>
  <si>
    <t>Base Freezer</t>
  </si>
  <si>
    <t>HE Freezer</t>
  </si>
  <si>
    <t>Base 40 gal. Water Heating (EF=0.88)</t>
  </si>
  <si>
    <t>Heat Pump Water Heater (EF=2.9)</t>
  </si>
  <si>
    <t>HE Water Heater (EF=0.93)</t>
  </si>
  <si>
    <t>Solar Water Heat</t>
  </si>
  <si>
    <t>AC Heat Recovery Units</t>
  </si>
  <si>
    <t>Low Flow Showerhead</t>
  </si>
  <si>
    <t>Pipe Wrap</t>
  </si>
  <si>
    <t>Faucet Aerators</t>
  </si>
  <si>
    <t>Water Heater Blanket</t>
  </si>
  <si>
    <t>Water Heater Temperature Check and Adjustment</t>
  </si>
  <si>
    <t>Water Heater Timeclock</t>
  </si>
  <si>
    <t>Heat Trap</t>
  </si>
  <si>
    <t>Base Clotheswasher (MEF=1.6)</t>
  </si>
  <si>
    <t>Energy Star CW CEE Tier 1 (MEF=1.8)</t>
  </si>
  <si>
    <t>Energy Star CW CEE Tier 2 (MEF=2.0)</t>
  </si>
  <si>
    <t>Energy Star CW CEE Tier 3 (MEF=2.3)</t>
  </si>
  <si>
    <t>Base Clothes Dryer (EF=3.01)</t>
  </si>
  <si>
    <t>High Efficiency CD (EF=3.01 w/moisture sensor)</t>
  </si>
  <si>
    <t>Base Dishwasher (EF=0.46)</t>
  </si>
  <si>
    <t>Energy Star DW (EF=0.68)</t>
  </si>
  <si>
    <t>Base Pool Pump and Motor (1.5 hp)</t>
  </si>
  <si>
    <t>Two Speed Pool Pump  (1.5 hp)</t>
  </si>
  <si>
    <t>High Efficiency One Speed Pool Pump  (1.5 hp)</t>
  </si>
  <si>
    <t>Variable-Speed Pool Pump (&lt;1 hp)</t>
  </si>
  <si>
    <t>PV-Powered Pool Pumps</t>
  </si>
  <si>
    <t>Base CRT TV</t>
  </si>
  <si>
    <t>Energy Star TV</t>
  </si>
  <si>
    <t>Base Large-screen TV</t>
  </si>
  <si>
    <t>Base Set-Top Box</t>
  </si>
  <si>
    <t>Energy Star Set-Top Box</t>
  </si>
  <si>
    <t>Base DVD Player</t>
  </si>
  <si>
    <t>Energy Star DVD Player</t>
  </si>
  <si>
    <t>Base VCR</t>
  </si>
  <si>
    <t>Energy Star VCR</t>
  </si>
  <si>
    <t>Base Desktop PC</t>
  </si>
  <si>
    <t>Energy Star Desktop PC</t>
  </si>
  <si>
    <t>Base Laptop PC</t>
  </si>
  <si>
    <t>Energy Star Laptop PC</t>
  </si>
  <si>
    <t>"Feasibility Factor" tab:</t>
  </si>
  <si>
    <t>H:\CSPA Projects\610025 - FEECA Potential Study\Data Requests\!New Data - needs sorting\feeca-ouc\M_BAERE_OUC.xls</t>
  </si>
  <si>
    <t>"Feasibility Factor" tab</t>
  </si>
  <si>
    <t>Name</t>
  </si>
  <si>
    <t>Vintage</t>
  </si>
  <si>
    <t>Applicability</t>
  </si>
  <si>
    <t>Energy Star Clothes Dryer</t>
  </si>
  <si>
    <t>Turnover</t>
  </si>
  <si>
    <t>Multi-Family</t>
  </si>
  <si>
    <t>Early Retirement</t>
  </si>
  <si>
    <t>New</t>
  </si>
  <si>
    <t>Energy Star Clothes Washer</t>
  </si>
  <si>
    <t>Energy Star Dishwasher</t>
  </si>
  <si>
    <t>Energy Star Freezer</t>
  </si>
  <si>
    <t>Energy Star Refrigerator</t>
  </si>
  <si>
    <t>Heat Pump Clothes Dryer</t>
  </si>
  <si>
    <t>High Efficiency Convection Oven</t>
  </si>
  <si>
    <t>High Efficiency Induction Cooktop</t>
  </si>
  <si>
    <t>Heat Pump Water Heater</t>
  </si>
  <si>
    <t>Instantaneous Hot Water System</t>
  </si>
  <si>
    <t>Solar Water Heater</t>
  </si>
  <si>
    <t>Energy Star Air Purifier</t>
  </si>
  <si>
    <t>Energy Star Audio-Video Equipment</t>
  </si>
  <si>
    <t>Energy Star Imaging Equipment</t>
  </si>
  <si>
    <t>Energy Star Personal Computer</t>
  </si>
  <si>
    <t>14 SEER ASHP from base electric resistance heating</t>
  </si>
  <si>
    <t>15 SEER Air Source Heat Pump</t>
  </si>
  <si>
    <t>15 SEER Central AC</t>
  </si>
  <si>
    <t>16 SEER Air Source Heat Pump</t>
  </si>
  <si>
    <t>16 SEER Central AC</t>
  </si>
  <si>
    <t>17 SEER Air Source Heat Pump</t>
  </si>
  <si>
    <t>17 SEER Central AC</t>
  </si>
  <si>
    <t>18 SEER Air Source Heat Pump</t>
  </si>
  <si>
    <t>18 SEER Central AC</t>
  </si>
  <si>
    <t>21 SEER Air Source Heat Pump</t>
  </si>
  <si>
    <t>21 SEER ASHP from base electric resistance heating</t>
  </si>
  <si>
    <t>21 SEER Central AC</t>
  </si>
  <si>
    <t>Energy Star Room AC</t>
  </si>
  <si>
    <t>Ground Source Heat Pump</t>
  </si>
  <si>
    <t>Variable Refrigerant Flow (VRF) HVAC Systems</t>
  </si>
  <si>
    <t>CFL - 15W Flood (Exterior)</t>
  </si>
  <si>
    <t>CFL - 15W Flood</t>
  </si>
  <si>
    <t>CFL-13W</t>
  </si>
  <si>
    <t>CFL-23W</t>
  </si>
  <si>
    <t>LED - 14W</t>
  </si>
  <si>
    <t>LED - 9W Flood (Exterior)</t>
  </si>
  <si>
    <t>LED - 9W Flood</t>
  </si>
  <si>
    <t>LED - 9W</t>
  </si>
  <si>
    <t>LED-5W Chandelier</t>
  </si>
  <si>
    <t>Linear LED</t>
  </si>
  <si>
    <t>Low Wattage T8 Fixture</t>
  </si>
  <si>
    <t>Energy Star Bathroom Ventilating Fan</t>
  </si>
  <si>
    <t>Energy Star Ceiling Fan</t>
  </si>
  <si>
    <t>Energy Star Dehumidifier</t>
  </si>
  <si>
    <t>Heat Pump Pool Heater</t>
  </si>
  <si>
    <t>Two Speed Pool Pump</t>
  </si>
  <si>
    <t>Variable Speed Pool Pump</t>
  </si>
  <si>
    <t>Removal of 2nd Refrigerator-Freezer</t>
  </si>
  <si>
    <t>Existing</t>
  </si>
  <si>
    <t>Drain Water Heat Recovery</t>
  </si>
  <si>
    <t>Faucet Aerator</t>
  </si>
  <si>
    <t>Hot Water Pipe Insulation</t>
  </si>
  <si>
    <t>Thermostatic Shower Restriction Valve</t>
  </si>
  <si>
    <t>Water Heater Thermostat Setback</t>
  </si>
  <si>
    <t>Smart Power Strip</t>
  </si>
  <si>
    <t>Air Sealing-Infiltration Control</t>
  </si>
  <si>
    <t>Ceiling Insulation(R19 to R38)</t>
  </si>
  <si>
    <t>Ceiling Insulation(R30 to R38)</t>
  </si>
  <si>
    <t>Central AC Tune Up</t>
  </si>
  <si>
    <t>Duct Insulation</t>
  </si>
  <si>
    <t>Energy Star Certified Roof Products</t>
  </si>
  <si>
    <t>Energy Star Door</t>
  </si>
  <si>
    <t>Energy Star Windows</t>
  </si>
  <si>
    <t>Floor Insulation</t>
  </si>
  <si>
    <t>Green Roof</t>
  </si>
  <si>
    <t>Heat Pump Tune Up</t>
  </si>
  <si>
    <t>Home Energy Management System</t>
  </si>
  <si>
    <t>HVAC ECM Motor</t>
  </si>
  <si>
    <t>Programmable Thermostat</t>
  </si>
  <si>
    <t>Radiant Barrier</t>
  </si>
  <si>
    <t>Sealed crawlspace</t>
  </si>
  <si>
    <t>Smart Thermostat</t>
  </si>
  <si>
    <t>Spray Foam Insulation(Base R19)</t>
  </si>
  <si>
    <t>Spray Foam Insulation(Base R30)</t>
  </si>
  <si>
    <t>Storm Door</t>
  </si>
  <si>
    <t>Wall Insulation</t>
  </si>
  <si>
    <t>Window Sun Protection</t>
  </si>
  <si>
    <t>Exterior Lighting Controls</t>
  </si>
  <si>
    <t>Interior Lighting Controls</t>
  </si>
  <si>
    <t>Solar Attic Fan</t>
  </si>
  <si>
    <t>ENERGY STAR Certified Home</t>
  </si>
  <si>
    <t>Measure Name</t>
  </si>
  <si>
    <t>Current Saturation</t>
  </si>
  <si>
    <t>Technical Feasibility</t>
  </si>
  <si>
    <t>Ceiling fan (Energy Star)</t>
  </si>
  <si>
    <t>Manufactured Home</t>
  </si>
  <si>
    <t>Clothes Washer - Energy Star</t>
  </si>
  <si>
    <t>Oven - High-Efficiency Convection</t>
  </si>
  <si>
    <t>Cooktop - High-Efficiency Induction</t>
  </si>
  <si>
    <t>AC Split Systems, Energy Star</t>
  </si>
  <si>
    <t>AC Split Systems 18 SEER</t>
  </si>
  <si>
    <t>AC Split Systems 21 SEER</t>
  </si>
  <si>
    <t>Room/PTAC AC Energy Star</t>
  </si>
  <si>
    <t>Clothes Dryer - Energy Star</t>
  </si>
  <si>
    <t>Clothes Dryer - Heat Pump</t>
  </si>
  <si>
    <t>High efficiency Freezer (10% above std.) - Energy Star</t>
  </si>
  <si>
    <t>Air Source Heat Pump Split System Energy Star</t>
  </si>
  <si>
    <t>Air Source Heat Pump (18.0 SEER)</t>
  </si>
  <si>
    <t>Air Source Heat Pump (21.0 SEER)</t>
  </si>
  <si>
    <t>Geothermal Heat Pump, DX 3.6 COP/16 SEER  Energy Star</t>
  </si>
  <si>
    <t>Compact Fluorescent - Interior (Screw-in lamp) Energy Star</t>
  </si>
  <si>
    <t>LED replacement for incandescent bulbs</t>
  </si>
  <si>
    <t>high efficiency pool pump (single speed, two speed, variable speed)</t>
  </si>
  <si>
    <t>High Eff. Refrigerator - Energy Star</t>
  </si>
  <si>
    <t>Integral Heat Pump Water Heater</t>
  </si>
  <si>
    <t>A/C filter replacement/cleaning</t>
  </si>
  <si>
    <t>Ceiling Insulation R0 - R30</t>
  </si>
  <si>
    <t>Ceiling Insulation R19 - R30</t>
  </si>
  <si>
    <t>Ceiling Insulation R30 - R38</t>
  </si>
  <si>
    <t>Compact Fluorescent - Exterior (Screw-in lamp) Energy Star</t>
  </si>
  <si>
    <t>Dehumidifier - Energy Star</t>
  </si>
  <si>
    <t>Drain Heat Exchanger</t>
  </si>
  <si>
    <t>Duct insulation</t>
  </si>
  <si>
    <t>Duct Testing &amp; Sealing</t>
  </si>
  <si>
    <t>ECM Motor for HVAC equip (A/C, HP, &amp;  furnace)</t>
  </si>
  <si>
    <t>ENERGY STAR glass door</t>
  </si>
  <si>
    <t>Energy Star Home Audio</t>
  </si>
  <si>
    <t>Energy Star imaging equipment</t>
  </si>
  <si>
    <t>Energy Star Reflective Roof Products</t>
  </si>
  <si>
    <t>Energy Star Ventilation Fan</t>
  </si>
  <si>
    <t>Energy Star Windows (U=.35 SHGC=.3)</t>
  </si>
  <si>
    <t>Floor Insulation R0 - R19</t>
  </si>
  <si>
    <t>HVAC Diagnostics and Servicing Heat Pump</t>
  </si>
  <si>
    <t>Infiltration Reduction Air Sealing</t>
  </si>
  <si>
    <t>Occupancy sensor</t>
  </si>
  <si>
    <t>Photocells</t>
  </si>
  <si>
    <t>Refrigerator/Freezer Recycling</t>
  </si>
  <si>
    <t>Room Air Cleaner - Energy Star</t>
  </si>
  <si>
    <t>Sealed Crawlspace Encapsulation</t>
  </si>
  <si>
    <t>Smart strip</t>
  </si>
  <si>
    <t>Solar Attic Vent</t>
  </si>
  <si>
    <t>Spray-in foam insulation</t>
  </si>
  <si>
    <t>Variable Refrigerant Flow Heat Pump</t>
  </si>
  <si>
    <t>Wall Insulation R0 - R13</t>
  </si>
  <si>
    <t>Water Heater Audit (Includes Insul. Jacket, Aerator, Low-flow Showerhead, Pipe Insulation</t>
  </si>
  <si>
    <t>Water Heater Timer</t>
  </si>
  <si>
    <t>Window Sun Screens</t>
  </si>
  <si>
    <t>ENERGY STAR HOME EarthCents Home</t>
  </si>
  <si>
    <t>Proxy Name in "Feasibility Factor"</t>
  </si>
  <si>
    <t>Proxy Name in "ESShip"</t>
  </si>
  <si>
    <t>Dishwashers4</t>
  </si>
  <si>
    <t>Freezers6</t>
  </si>
  <si>
    <t>Refrigerators13</t>
  </si>
  <si>
    <t>ASHP3</t>
  </si>
  <si>
    <t>Compact Fluorescent Lamps (CFLs)10</t>
  </si>
  <si>
    <t>Windows, Doors and Skylights17</t>
  </si>
  <si>
    <t>Feasibility Factor</t>
  </si>
  <si>
    <t>Ceiling Insulation(R12 to R38)</t>
  </si>
  <si>
    <t>Spray Foam Insulation(Base R12)</t>
  </si>
  <si>
    <t>Ceiling Insulation(R2 to R38)</t>
  </si>
  <si>
    <t>Spray Foam Insulation(Base R2)</t>
  </si>
  <si>
    <t>Solar Pool Heater</t>
  </si>
  <si>
    <t>Solar Powered Pool Pumps</t>
  </si>
  <si>
    <t/>
  </si>
  <si>
    <r>
      <t xml:space="preserve">Units Shipped </t>
    </r>
    <r>
      <rPr>
        <b/>
        <sz val="8"/>
        <color theme="0"/>
        <rFont val="Arial"/>
        <family val="2"/>
      </rPr>
      <t>(1000's unless others stated)</t>
    </r>
  </si>
  <si>
    <t>Estimated Market Penetration</t>
  </si>
  <si>
    <t>Proxy Name in "Nexant"</t>
  </si>
  <si>
    <t>Use Nexant?</t>
  </si>
  <si>
    <t>X</t>
  </si>
  <si>
    <t>Applicability Factor Used</t>
  </si>
  <si>
    <t>EPA Energy Star Products Shipped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</si>
</sst>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_-* #,##0.00_-;\-* #,##0.00_-;_-* &quot;-&quot;??_-;_-@_-"/>
  </numFmts>
  <fonts count="57">
    <font>
      <sz val="11"/>
      <color theme="1"/>
      <name val="Calibri"/>
      <family val="2"/>
      <scheme val="minor"/>
    </font>
    <font>
      <b/>
      <sz val="10"/>
      <color theme="0"/>
      <name val="Arial"/>
      <family val="2"/>
    </font>
    <font>
      <b/>
      <vertAlign val="superscript"/>
      <sz val="10"/>
      <color theme="0"/>
      <name val="Arial"/>
      <family val="2"/>
    </font>
    <font>
      <b/>
      <sz val="8"/>
      <color theme="0"/>
      <name val="Arial"/>
      <family val="2"/>
    </font>
    <font>
      <sz val="10"/>
      <color theme="1"/>
      <name val="Arial"/>
      <family val="2"/>
    </font>
    <font>
      <vertAlign val="superscript"/>
      <sz val="10"/>
      <color theme="1"/>
      <name val="Arial"/>
      <family val="2"/>
    </font>
    <font>
      <i/>
      <sz val="10"/>
      <color theme="1"/>
      <name val="Arial"/>
      <family val="2"/>
    </font>
    <font>
      <b/>
      <i/>
      <sz val="10"/>
      <color theme="1"/>
      <name val="Arial"/>
      <family val="2"/>
    </font>
    <font>
      <i/>
      <vertAlign val="superscript"/>
      <sz val="10"/>
      <color theme="1"/>
      <name val="Arial"/>
      <family val="2"/>
    </font>
    <font>
      <sz val="9"/>
      <color theme="1"/>
      <name val="Arial"/>
      <family val="2"/>
    </font>
    <font>
      <vertAlign val="superscript"/>
      <sz val="9"/>
      <color theme="1"/>
      <name val="Arial"/>
      <family val="2"/>
    </font>
    <font>
      <b/>
      <u/>
      <sz val="11"/>
      <color theme="1"/>
      <name val="Calibri"/>
      <family val="2"/>
      <scheme val="minor"/>
    </font>
    <font>
      <sz val="10"/>
      <name val="Helv"/>
    </font>
    <font>
      <b/>
      <sz val="8"/>
      <name val="Helv"/>
    </font>
    <font>
      <sz val="8"/>
      <name val="Helv"/>
    </font>
    <font>
      <sz val="9"/>
      <name val="Arial"/>
      <family val="2"/>
    </font>
    <font>
      <sz val="9"/>
      <color indexed="10"/>
      <name val="Arial"/>
      <family val="2"/>
    </font>
    <font>
      <sz val="9"/>
      <name val="Helv"/>
    </font>
    <font>
      <sz val="8"/>
      <name val="Arial"/>
      <family val="2"/>
    </font>
    <font>
      <sz val="8"/>
      <color indexed="10"/>
      <name val="Arial"/>
      <family val="2"/>
    </font>
    <font>
      <sz val="11"/>
      <color theme="1"/>
      <name val="Calibri"/>
      <family val="2"/>
      <scheme val="minor"/>
    </font>
    <font>
      <sz val="12"/>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9"/>
      <color theme="1"/>
      <name val="Calibri"/>
      <family val="2"/>
      <scheme val="minor"/>
    </font>
    <font>
      <b/>
      <sz val="12"/>
      <color rgb="FFFA7D00"/>
      <name val="Arial"/>
      <family val="2"/>
    </font>
    <font>
      <b/>
      <sz val="11"/>
      <color indexed="52"/>
      <name val="Calibri"/>
      <family val="2"/>
    </font>
    <font>
      <b/>
      <sz val="11"/>
      <color indexed="9"/>
      <name val="Calibri"/>
      <family val="2"/>
    </font>
    <font>
      <sz val="9"/>
      <color theme="1"/>
      <name val="Calibri"/>
      <family val="2"/>
    </font>
    <font>
      <sz val="10"/>
      <name val="Times New Roman"/>
      <family val="1"/>
    </font>
    <font>
      <i/>
      <sz val="11"/>
      <color indexed="23"/>
      <name val="Calibri"/>
      <family val="2"/>
    </font>
    <font>
      <sz val="11"/>
      <color indexed="17"/>
      <name val="Calibri"/>
      <family val="2"/>
    </font>
    <font>
      <b/>
      <sz val="9"/>
      <color theme="1"/>
      <name val="Calibri"/>
      <family val="2"/>
      <scheme val="minor"/>
    </font>
    <font>
      <b/>
      <sz val="15"/>
      <color indexed="56"/>
      <name val="Calibri"/>
      <family val="2"/>
    </font>
    <font>
      <b/>
      <sz val="13"/>
      <color indexed="56"/>
      <name val="Calibri"/>
      <family val="2"/>
    </font>
    <font>
      <b/>
      <sz val="11"/>
      <color indexed="56"/>
      <name val="Calibri"/>
      <family val="2"/>
    </font>
    <font>
      <u/>
      <sz val="11"/>
      <color theme="10"/>
      <name val="Calibri"/>
      <family val="2"/>
      <scheme val="minor"/>
    </font>
    <font>
      <u/>
      <sz val="11"/>
      <color theme="10"/>
      <name val="Calibri"/>
      <family val="2"/>
    </font>
    <font>
      <u/>
      <sz val="8.5"/>
      <color indexed="12"/>
      <name val="Arial"/>
      <family val="2"/>
    </font>
    <font>
      <sz val="11"/>
      <color indexed="62"/>
      <name val="Calibri"/>
      <family val="2"/>
    </font>
    <font>
      <sz val="11"/>
      <color indexed="52"/>
      <name val="Calibri"/>
      <family val="2"/>
    </font>
    <font>
      <sz val="11"/>
      <color indexed="60"/>
      <name val="Calibri"/>
      <family val="2"/>
    </font>
    <font>
      <sz val="12"/>
      <name val="Helv"/>
    </font>
    <font>
      <sz val="12"/>
      <name val="Arial MT"/>
    </font>
    <font>
      <sz val="11"/>
      <color theme="1"/>
      <name val="Campton Light"/>
      <family val="2"/>
    </font>
    <font>
      <b/>
      <sz val="11"/>
      <color indexed="63"/>
      <name val="Calibri"/>
      <family val="2"/>
    </font>
    <font>
      <sz val="18"/>
      <name val="Times New Roman"/>
      <family val="1"/>
    </font>
    <font>
      <b/>
      <sz val="12"/>
      <color theme="4"/>
      <name val="Calibri"/>
      <family val="2"/>
      <scheme val="minor"/>
    </font>
    <font>
      <sz val="12"/>
      <color indexed="9"/>
      <name val="Arial MT"/>
    </font>
    <font>
      <b/>
      <sz val="18"/>
      <color indexed="56"/>
      <name val="Cambria"/>
      <family val="2"/>
    </font>
    <font>
      <b/>
      <sz val="11"/>
      <color indexed="8"/>
      <name val="Calibri"/>
      <family val="2"/>
    </font>
    <font>
      <sz val="11"/>
      <color indexed="10"/>
      <name val="Calibri"/>
      <family val="2"/>
    </font>
    <font>
      <sz val="11"/>
      <color theme="0"/>
      <name val="Calibri"/>
      <family val="2"/>
      <scheme val="minor"/>
    </font>
    <font>
      <sz val="9"/>
      <color indexed="81"/>
      <name val="Tahoma"/>
      <family val="2"/>
    </font>
    <font>
      <b/>
      <sz val="9"/>
      <color indexed="81"/>
      <name val="Tahoma"/>
      <family val="2"/>
    </font>
  </fonts>
  <fills count="37">
    <fill>
      <patternFill patternType="none"/>
    </fill>
    <fill>
      <patternFill patternType="gray125"/>
    </fill>
    <fill>
      <patternFill patternType="solid">
        <fgColor theme="0" tint="-0.499984740745262"/>
        <bgColor indexed="64"/>
      </patternFill>
    </fill>
    <fill>
      <patternFill patternType="solid">
        <fgColor rgb="FFFF9999"/>
        <bgColor indexed="64"/>
      </patternFill>
    </fill>
    <fill>
      <patternFill patternType="solid">
        <fgColor rgb="FF00FF00"/>
        <bgColor indexed="64"/>
      </patternFill>
    </fill>
    <fill>
      <patternFill patternType="gray0625">
        <fgColor indexed="13"/>
      </patternFill>
    </fill>
    <fill>
      <patternFill patternType="solid">
        <fgColor indexed="41"/>
        <bgColor indexed="64"/>
      </patternFill>
    </fill>
    <fill>
      <patternFill patternType="gray125">
        <fgColor indexed="15"/>
        <bgColor indexed="41"/>
      </patternFill>
    </fill>
    <fill>
      <patternFill patternType="solid">
        <fgColor rgb="FFF2F2F2"/>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theme="3" tint="0.39997558519241921"/>
        <bgColor indexed="64"/>
      </patternFill>
    </fill>
    <fill>
      <patternFill patternType="solid">
        <fgColor rgb="FFFF0000"/>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ashed">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theme="4"/>
      </top>
      <bottom/>
      <diagonal/>
    </border>
    <border>
      <left style="thick">
        <color theme="0"/>
      </left>
      <right style="thick">
        <color theme="0"/>
      </right>
      <top/>
      <bottom style="thin">
        <color theme="0" tint="-0.2499465926084170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right/>
      <top style="thin">
        <color indexed="62"/>
      </top>
      <bottom style="double">
        <color indexed="62"/>
      </bottom>
      <diagonal/>
    </border>
  </borders>
  <cellStyleXfs count="1585">
    <xf numFmtId="0" fontId="0" fillId="0" borderId="0"/>
    <xf numFmtId="0" fontId="12" fillId="0" borderId="0"/>
    <xf numFmtId="9" fontId="12" fillId="0" borderId="0" applyFont="0" applyFill="0" applyBorder="0" applyAlignment="0" applyProtection="0"/>
    <xf numFmtId="0" fontId="21" fillId="0" borderId="0"/>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2" fillId="16" borderId="0" applyNumberFormat="0" applyBorder="0" applyAlignment="0">
      <protection locked="0"/>
    </xf>
    <xf numFmtId="0" fontId="26" fillId="0" borderId="9" applyNumberFormat="0" applyFont="0" applyProtection="0">
      <alignment wrapText="1"/>
    </xf>
    <xf numFmtId="0" fontId="27" fillId="8" borderId="7" applyNumberFormat="0" applyAlignment="0" applyProtection="0"/>
    <xf numFmtId="0" fontId="28" fillId="28" borderId="10" applyNumberFormat="0" applyAlignment="0" applyProtection="0"/>
    <xf numFmtId="0" fontId="28" fillId="28" borderId="10" applyNumberFormat="0" applyAlignment="0" applyProtection="0"/>
    <xf numFmtId="0" fontId="29" fillId="29" borderId="11" applyNumberFormat="0" applyAlignment="0" applyProtection="0"/>
    <xf numFmtId="0" fontId="29" fillId="29" borderId="11" applyNumberFormat="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3" fontId="22"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3" fontId="22" fillId="0" borderId="0" applyFont="0" applyFill="0" applyBorder="0" applyAlignment="0" applyProtection="0"/>
    <xf numFmtId="165"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3" fontId="2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 fontId="12"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 fontId="12" fillId="0" borderId="0" applyFont="0" applyFill="0" applyBorder="0" applyAlignment="0" applyProtection="0"/>
    <xf numFmtId="165"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7"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8" fontId="12" fillId="0" borderId="0" applyFont="0" applyFill="0" applyBorder="0" applyAlignment="0" applyProtection="0"/>
    <xf numFmtId="44" fontId="2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22" fillId="30" borderId="0" applyNumberFormat="0" applyAlignment="0">
      <alignment horizontal="right"/>
    </xf>
    <xf numFmtId="0" fontId="22" fillId="31" borderId="0" applyNumberFormat="0" applyAlignment="0"/>
    <xf numFmtId="0" fontId="22" fillId="31" borderId="0" applyNumberFormat="0" applyAlignment="0"/>
    <xf numFmtId="0" fontId="22" fillId="31" borderId="0" applyNumberFormat="0" applyAlignment="0"/>
    <xf numFmtId="0" fontId="22" fillId="31" borderId="0" applyNumberFormat="0" applyAlignment="0"/>
    <xf numFmtId="0" fontId="32" fillId="0" borderId="0" applyNumberFormat="0" applyFill="0" applyBorder="0" applyAlignment="0" applyProtection="0"/>
    <xf numFmtId="0" fontId="32" fillId="0" borderId="0" applyNumberFormat="0" applyFill="0" applyBorder="0" applyAlignment="0" applyProtection="0"/>
    <xf numFmtId="0" fontId="26" fillId="0" borderId="0" applyNumberFormat="0" applyFill="0" applyBorder="0" applyAlignment="0" applyProtection="0"/>
    <xf numFmtId="0" fontId="26" fillId="0" borderId="0" applyNumberFormat="0" applyProtection="0">
      <alignment vertical="top" wrapText="1"/>
    </xf>
    <xf numFmtId="0" fontId="26" fillId="0" borderId="12" applyNumberFormat="0" applyProtection="0">
      <alignment vertical="top" wrapText="1"/>
    </xf>
    <xf numFmtId="0" fontId="33" fillId="12" borderId="0" applyNumberFormat="0" applyBorder="0" applyAlignment="0" applyProtection="0"/>
    <xf numFmtId="0" fontId="33" fillId="12" borderId="0" applyNumberFormat="0" applyBorder="0" applyAlignment="0" applyProtection="0"/>
    <xf numFmtId="0" fontId="34" fillId="0" borderId="6" applyNumberFormat="0" applyProtection="0">
      <alignment wrapText="1"/>
    </xf>
    <xf numFmtId="0" fontId="34" fillId="0" borderId="13" applyNumberFormat="0" applyProtection="0">
      <alignment horizontal="left" wrapText="1"/>
    </xf>
    <xf numFmtId="0" fontId="35" fillId="0" borderId="14" applyNumberFormat="0" applyFill="0" applyAlignment="0" applyProtection="0"/>
    <xf numFmtId="0" fontId="35" fillId="0" borderId="14" applyNumberFormat="0" applyFill="0" applyAlignment="0" applyProtection="0"/>
    <xf numFmtId="0" fontId="36" fillId="0" borderId="15"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15" borderId="10" applyNumberFormat="0" applyAlignment="0" applyProtection="0"/>
    <xf numFmtId="0" fontId="41" fillId="15" borderId="10" applyNumberFormat="0" applyAlignment="0" applyProtection="0"/>
    <xf numFmtId="0" fontId="42" fillId="0" borderId="17" applyNumberFormat="0" applyFill="0" applyAlignment="0" applyProtection="0"/>
    <xf numFmtId="0" fontId="42" fillId="0" borderId="17" applyNumberFormat="0" applyFill="0" applyAlignment="0" applyProtection="0"/>
    <xf numFmtId="0" fontId="43" fillId="32" borderId="0" applyNumberFormat="0" applyBorder="0" applyAlignment="0" applyProtection="0"/>
    <xf numFmtId="0" fontId="43" fillId="32" borderId="0" applyNumberFormat="0" applyBorder="0" applyAlignment="0" applyProtection="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44" fillId="0" borderId="0"/>
    <xf numFmtId="0" fontId="44" fillId="0" borderId="0"/>
    <xf numFmtId="0" fontId="44" fillId="0" borderId="0"/>
    <xf numFmtId="0" fontId="44" fillId="0" borderId="0"/>
    <xf numFmtId="0" fontId="44" fillId="0" borderId="0"/>
    <xf numFmtId="0" fontId="4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0" fillId="0" borderId="0"/>
    <xf numFmtId="0" fontId="22"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2" fillId="0" borderId="0"/>
    <xf numFmtId="0" fontId="44" fillId="0" borderId="0"/>
    <xf numFmtId="0" fontId="22" fillId="0" borderId="0">
      <alignment readingOrder="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2" fillId="0" borderId="0"/>
    <xf numFmtId="0" fontId="44" fillId="0" borderId="0"/>
    <xf numFmtId="0" fontId="22" fillId="0" borderId="0"/>
    <xf numFmtId="0" fontId="44" fillId="0" borderId="0"/>
    <xf numFmtId="0" fontId="2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3"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22" fillId="0" borderId="0"/>
    <xf numFmtId="0" fontId="22" fillId="0" borderId="0"/>
    <xf numFmtId="0" fontId="3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2" fillId="0" borderId="0"/>
    <xf numFmtId="0" fontId="23" fillId="0" borderId="0"/>
    <xf numFmtId="0" fontId="20" fillId="0" borderId="0"/>
    <xf numFmtId="0" fontId="20" fillId="0" borderId="0"/>
    <xf numFmtId="0" fontId="20" fillId="0" borderId="0"/>
    <xf numFmtId="0" fontId="20" fillId="0" borderId="0"/>
    <xf numFmtId="0" fontId="22" fillId="0" borderId="0"/>
    <xf numFmtId="0" fontId="44" fillId="0" borderId="0"/>
    <xf numFmtId="0" fontId="22" fillId="0" borderId="0"/>
    <xf numFmtId="0" fontId="44"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44" fillId="0" borderId="0"/>
    <xf numFmtId="0" fontId="44" fillId="0" borderId="0"/>
    <xf numFmtId="0" fontId="45" fillId="0" borderId="0" applyNumberFormat="0" applyFill="0" applyBorder="0" applyAlignment="0" applyProtection="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3" fillId="0" borderId="0"/>
    <xf numFmtId="0" fontId="23" fillId="0" borderId="0"/>
    <xf numFmtId="0" fontId="20" fillId="0" borderId="0"/>
    <xf numFmtId="0" fontId="22"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2" fillId="0" borderId="0"/>
    <xf numFmtId="0" fontId="46"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2"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0" fillId="0" borderId="0"/>
    <xf numFmtId="0" fontId="20" fillId="0" borderId="0"/>
    <xf numFmtId="0" fontId="31" fillId="0" borderId="0"/>
    <xf numFmtId="0" fontId="22" fillId="0" borderId="0"/>
    <xf numFmtId="0" fontId="23" fillId="0" borderId="0"/>
    <xf numFmtId="0" fontId="23" fillId="0" borderId="0"/>
    <xf numFmtId="0" fontId="20" fillId="0" borderId="0"/>
    <xf numFmtId="0" fontId="20" fillId="0" borderId="0"/>
    <xf numFmtId="0" fontId="23" fillId="0" borderId="0"/>
    <xf numFmtId="0" fontId="20" fillId="0" borderId="0"/>
    <xf numFmtId="0" fontId="22" fillId="0" borderId="0"/>
    <xf numFmtId="0" fontId="12" fillId="0" borderId="0"/>
    <xf numFmtId="0" fontId="12"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0" fillId="0" borderId="0"/>
    <xf numFmtId="0" fontId="20" fillId="0" borderId="0"/>
    <xf numFmtId="0" fontId="22" fillId="0" borderId="0"/>
    <xf numFmtId="0" fontId="23" fillId="0" borderId="0"/>
    <xf numFmtId="0" fontId="23" fillId="0" borderId="0"/>
    <xf numFmtId="0" fontId="30" fillId="0" borderId="0"/>
    <xf numFmtId="0" fontId="44"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12" fillId="33" borderId="1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20" fillId="9" borderId="8" applyNumberFormat="0" applyFont="0" applyAlignment="0" applyProtection="0"/>
    <xf numFmtId="0" fontId="12" fillId="33" borderId="18" applyNumberFormat="0" applyFont="0" applyAlignment="0" applyProtection="0"/>
    <xf numFmtId="0" fontId="12" fillId="33" borderId="18" applyNumberFormat="0" applyFont="0" applyAlignment="0" applyProtection="0"/>
    <xf numFmtId="0" fontId="30" fillId="9" borderId="8" applyNumberFormat="0" applyFont="0" applyAlignment="0" applyProtection="0"/>
    <xf numFmtId="0" fontId="47" fillId="28" borderId="19" applyNumberFormat="0" applyAlignment="0" applyProtection="0"/>
    <xf numFmtId="0" fontId="47" fillId="28" borderId="19" applyNumberFormat="0" applyAlignment="0" applyProtection="0"/>
    <xf numFmtId="0" fontId="34" fillId="0" borderId="20" applyNumberFormat="0" applyProtection="0">
      <alignment wrapText="1"/>
    </xf>
    <xf numFmtId="9" fontId="22"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3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0"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6" fillId="0" borderId="21" applyNumberFormat="0" applyFont="0" applyFill="0" applyProtection="0">
      <alignment wrapText="1"/>
    </xf>
    <xf numFmtId="0" fontId="34" fillId="0" borderId="22" applyNumberFormat="0" applyFill="0" applyProtection="0">
      <alignment wrapText="1"/>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9" fillId="0" borderId="0" applyNumberFormat="0" applyProtection="0">
      <alignment horizontal="left"/>
    </xf>
    <xf numFmtId="0" fontId="50"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23" applyNumberFormat="0" applyFill="0" applyAlignment="0" applyProtection="0"/>
    <xf numFmtId="0" fontId="52" fillId="0" borderId="23"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9" fontId="20" fillId="0" borderId="0" applyFont="0" applyFill="0" applyBorder="0" applyAlignment="0" applyProtection="0"/>
  </cellStyleXfs>
  <cellXfs count="116">
    <xf numFmtId="0" fontId="0" fillId="0" borderId="0" xfId="0"/>
    <xf numFmtId="0" fontId="1"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3" fontId="4" fillId="0" borderId="1" xfId="0" applyNumberFormat="1" applyFont="1" applyBorder="1" applyAlignment="1">
      <alignment horizontal="center"/>
    </xf>
    <xf numFmtId="9" fontId="4" fillId="0" borderId="1" xfId="0" applyNumberFormat="1" applyFont="1" applyBorder="1" applyAlignment="1">
      <alignment horizontal="center" vertical="center"/>
    </xf>
    <xf numFmtId="0" fontId="6" fillId="0" borderId="1" xfId="0" applyFont="1" applyBorder="1" applyAlignment="1">
      <alignment horizontal="left" vertical="center" wrapText="1" indent="1"/>
    </xf>
    <xf numFmtId="0" fontId="4" fillId="3" borderId="1" xfId="0" applyFont="1" applyFill="1" applyBorder="1"/>
    <xf numFmtId="0" fontId="4" fillId="0" borderId="1" xfId="0" applyFont="1" applyBorder="1" applyAlignment="1">
      <alignment wrapText="1"/>
    </xf>
    <xf numFmtId="0" fontId="4" fillId="4" borderId="1" xfId="0" applyFont="1" applyFill="1" applyBorder="1"/>
    <xf numFmtId="0" fontId="4" fillId="3" borderId="1" xfId="0" applyFont="1" applyFill="1" applyBorder="1" applyAlignment="1">
      <alignment horizontal="left" vertical="center" wrapText="1"/>
    </xf>
    <xf numFmtId="3" fontId="4" fillId="3" borderId="1" xfId="0" applyNumberFormat="1" applyFont="1" applyFill="1" applyBorder="1" applyAlignment="1">
      <alignment horizontal="center"/>
    </xf>
    <xf numFmtId="9" fontId="4" fillId="3" borderId="1" xfId="0" applyNumberFormat="1" applyFont="1" applyFill="1" applyBorder="1" applyAlignment="1">
      <alignment horizontal="center" vertical="center"/>
    </xf>
    <xf numFmtId="0" fontId="6" fillId="3" borderId="1" xfId="0" applyFont="1" applyFill="1" applyBorder="1" applyAlignment="1">
      <alignment horizontal="left" vertical="center" wrapText="1" indent="1"/>
    </xf>
    <xf numFmtId="0" fontId="4" fillId="0" borderId="1" xfId="0" applyFont="1" applyBorder="1" applyAlignment="1">
      <alignment horizontal="left" vertical="center"/>
    </xf>
    <xf numFmtId="0" fontId="4" fillId="4" borderId="1" xfId="0" applyFont="1" applyFill="1" applyBorder="1" applyAlignment="1">
      <alignment horizontal="left" vertical="center" wrapText="1"/>
    </xf>
    <xf numFmtId="3" fontId="4" fillId="4" borderId="1" xfId="0" applyNumberFormat="1" applyFont="1" applyFill="1" applyBorder="1" applyAlignment="1">
      <alignment horizontal="center"/>
    </xf>
    <xf numFmtId="9" fontId="4" fillId="4" borderId="1" xfId="0" applyNumberFormat="1" applyFont="1" applyFill="1" applyBorder="1" applyAlignment="1">
      <alignment horizontal="center" vertical="center"/>
    </xf>
    <xf numFmtId="0" fontId="4" fillId="4" borderId="1" xfId="0" applyFont="1" applyFill="1" applyBorder="1" applyAlignment="1">
      <alignment horizontal="left" vertical="center"/>
    </xf>
    <xf numFmtId="0" fontId="6" fillId="4" borderId="1" xfId="0" applyFont="1" applyFill="1" applyBorder="1" applyAlignment="1">
      <alignment horizontal="left" vertical="center" wrapText="1" indent="1"/>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3" fontId="4" fillId="4"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4" fillId="3" borderId="1" xfId="0" applyFont="1" applyFill="1" applyBorder="1" applyAlignment="1">
      <alignment horizontal="center"/>
    </xf>
    <xf numFmtId="3" fontId="4" fillId="0" borderId="1" xfId="0" applyNumberFormat="1" applyFont="1" applyBorder="1" applyAlignment="1">
      <alignment horizontal="center" vertical="center"/>
    </xf>
    <xf numFmtId="0" fontId="4" fillId="0" borderId="1" xfId="0" applyFont="1" applyBorder="1"/>
    <xf numFmtId="0" fontId="6" fillId="0" borderId="1" xfId="0" applyFont="1" applyFill="1" applyBorder="1" applyAlignment="1">
      <alignment horizontal="left" vertical="center" wrapText="1" indent="1"/>
    </xf>
    <xf numFmtId="0" fontId="6" fillId="0" borderId="1" xfId="0" applyFont="1" applyBorder="1" applyAlignment="1">
      <alignment horizontal="left" indent="1"/>
    </xf>
    <xf numFmtId="0" fontId="6" fillId="3" borderId="1" xfId="0" applyFont="1" applyFill="1" applyBorder="1" applyAlignment="1">
      <alignment horizontal="left" indent="1"/>
    </xf>
    <xf numFmtId="3" fontId="4" fillId="0" borderId="0" xfId="0" applyNumberFormat="1" applyFont="1" applyAlignment="1">
      <alignment horizontal="center" vertical="center"/>
    </xf>
    <xf numFmtId="0" fontId="6" fillId="4" borderId="1" xfId="0" applyFont="1" applyFill="1" applyBorder="1" applyAlignment="1">
      <alignment horizontal="left" indent="1"/>
    </xf>
    <xf numFmtId="0" fontId="4" fillId="4" borderId="1" xfId="0" applyFont="1" applyFill="1" applyBorder="1" applyAlignment="1">
      <alignment horizontal="center"/>
    </xf>
    <xf numFmtId="9" fontId="0" fillId="0" borderId="1" xfId="0" applyNumberFormat="1" applyBorder="1" applyAlignment="1">
      <alignment horizontal="center" vertical="center"/>
    </xf>
    <xf numFmtId="0" fontId="0" fillId="0" borderId="1" xfId="0" applyBorder="1"/>
    <xf numFmtId="0" fontId="4" fillId="4" borderId="1" xfId="0" applyFont="1" applyFill="1" applyBorder="1" applyAlignment="1">
      <alignment horizontal="left"/>
    </xf>
    <xf numFmtId="0" fontId="4" fillId="4" borderId="1" xfId="0" applyFont="1" applyFill="1" applyBorder="1" applyAlignment="1">
      <alignment wrapText="1"/>
    </xf>
    <xf numFmtId="0" fontId="9" fillId="0" borderId="0" xfId="0" applyFont="1" applyBorder="1" applyAlignment="1">
      <alignment vertical="top" wrapText="1"/>
    </xf>
    <xf numFmtId="0" fontId="11" fillId="0" borderId="0" xfId="0" applyFont="1"/>
    <xf numFmtId="0" fontId="13" fillId="5" borderId="0" xfId="1" quotePrefix="1" applyFont="1" applyFill="1" applyBorder="1" applyAlignment="1">
      <alignment horizontal="left"/>
    </xf>
    <xf numFmtId="0" fontId="14" fillId="5" borderId="0" xfId="1" applyFont="1" applyFill="1" applyBorder="1"/>
    <xf numFmtId="0" fontId="12" fillId="0" borderId="0" xfId="1" applyBorder="1"/>
    <xf numFmtId="0" fontId="13" fillId="5" borderId="0" xfId="1" applyFont="1" applyFill="1" applyBorder="1" applyAlignment="1">
      <alignment horizontal="left"/>
    </xf>
    <xf numFmtId="0" fontId="14" fillId="5" borderId="0" xfId="1" applyFont="1" applyFill="1" applyBorder="1" applyAlignment="1">
      <alignment horizontal="left"/>
    </xf>
    <xf numFmtId="0" fontId="14" fillId="5" borderId="0" xfId="1" applyFont="1" applyFill="1" applyBorder="1" applyAlignment="1">
      <alignment horizontal="center"/>
    </xf>
    <xf numFmtId="0" fontId="14" fillId="5" borderId="0" xfId="1" applyFont="1" applyFill="1" applyBorder="1" applyAlignment="1"/>
    <xf numFmtId="0" fontId="14" fillId="5" borderId="0" xfId="1" quotePrefix="1" applyFont="1" applyFill="1" applyBorder="1" applyAlignment="1">
      <alignment horizontal="center"/>
    </xf>
    <xf numFmtId="0" fontId="14" fillId="5" borderId="0" xfId="1" applyFont="1" applyFill="1" applyBorder="1" applyAlignment="1">
      <alignment horizontal="center" shrinkToFit="1"/>
    </xf>
    <xf numFmtId="0" fontId="15" fillId="6" borderId="0" xfId="1" applyFont="1" applyFill="1" applyBorder="1" applyAlignment="1">
      <alignment horizontal="center"/>
    </xf>
    <xf numFmtId="0" fontId="15" fillId="6" borderId="0" xfId="1" applyFont="1" applyFill="1" applyBorder="1"/>
    <xf numFmtId="9" fontId="15" fillId="6" borderId="0" xfId="1" applyNumberFormat="1" applyFont="1" applyFill="1" applyBorder="1"/>
    <xf numFmtId="10" fontId="15" fillId="7" borderId="0" xfId="2" quotePrefix="1" applyNumberFormat="1" applyFont="1" applyFill="1" applyBorder="1" applyAlignment="1">
      <alignment horizontal="center"/>
    </xf>
    <xf numFmtId="0" fontId="12" fillId="6" borderId="0" xfId="1" applyFill="1" applyBorder="1"/>
    <xf numFmtId="0" fontId="15" fillId="0" borderId="0" xfId="1" applyFont="1" applyFill="1" applyBorder="1" applyAlignment="1">
      <alignment horizontal="center"/>
    </xf>
    <xf numFmtId="0" fontId="15" fillId="0" borderId="0" xfId="1" applyFont="1" applyFill="1" applyBorder="1"/>
    <xf numFmtId="9" fontId="15" fillId="0" borderId="0" xfId="1" applyNumberFormat="1" applyFont="1" applyFill="1" applyBorder="1"/>
    <xf numFmtId="9" fontId="16" fillId="0" borderId="0" xfId="1" applyNumberFormat="1" applyFont="1" applyFill="1" applyBorder="1"/>
    <xf numFmtId="10" fontId="15" fillId="0" borderId="0" xfId="2" quotePrefix="1" applyNumberFormat="1" applyFont="1" applyFill="1" applyBorder="1" applyAlignment="1">
      <alignment horizontal="center"/>
    </xf>
    <xf numFmtId="0" fontId="12" fillId="0" borderId="0" xfId="1" applyFill="1" applyBorder="1"/>
    <xf numFmtId="10" fontId="15" fillId="0" borderId="0" xfId="2" applyNumberFormat="1" applyFont="1" applyFill="1" applyBorder="1" applyAlignment="1">
      <alignment horizontal="center"/>
    </xf>
    <xf numFmtId="10" fontId="15" fillId="6" borderId="0" xfId="2" applyNumberFormat="1" applyFont="1" applyFill="1" applyBorder="1" applyAlignment="1">
      <alignment horizontal="center"/>
    </xf>
    <xf numFmtId="0" fontId="15" fillId="6" borderId="0" xfId="1" quotePrefix="1" applyFont="1" applyFill="1" applyBorder="1" applyAlignment="1">
      <alignment horizontal="center"/>
    </xf>
    <xf numFmtId="0" fontId="15" fillId="6" borderId="0" xfId="1" applyFont="1" applyFill="1" applyAlignment="1">
      <alignment horizontal="center"/>
    </xf>
    <xf numFmtId="0" fontId="17" fillId="6" borderId="0" xfId="1" applyFont="1" applyFill="1"/>
    <xf numFmtId="9" fontId="15" fillId="6" borderId="0" xfId="2" applyNumberFormat="1" applyFont="1" applyFill="1" applyAlignment="1">
      <alignment horizontal="right"/>
    </xf>
    <xf numFmtId="164" fontId="15" fillId="6" borderId="0" xfId="2" applyNumberFormat="1" applyFont="1" applyFill="1" applyAlignment="1">
      <alignment horizontal="right"/>
    </xf>
    <xf numFmtId="0" fontId="15" fillId="0" borderId="0" xfId="1" applyFont="1" applyFill="1" applyAlignment="1">
      <alignment horizontal="center"/>
    </xf>
    <xf numFmtId="0" fontId="17" fillId="0" borderId="0" xfId="1" applyFont="1" applyFill="1"/>
    <xf numFmtId="9" fontId="15" fillId="0" borderId="0" xfId="2" applyNumberFormat="1" applyFont="1" applyFill="1" applyAlignment="1">
      <alignment horizontal="right"/>
    </xf>
    <xf numFmtId="164" fontId="15" fillId="0" borderId="0" xfId="2" applyNumberFormat="1" applyFont="1" applyFill="1" applyAlignment="1">
      <alignment horizontal="right"/>
    </xf>
    <xf numFmtId="9" fontId="15" fillId="6" borderId="0" xfId="2" quotePrefix="1" applyNumberFormat="1" applyFont="1" applyFill="1" applyBorder="1" applyAlignment="1">
      <alignment horizontal="right"/>
    </xf>
    <xf numFmtId="164" fontId="15" fillId="6" borderId="0" xfId="2" quotePrefix="1" applyNumberFormat="1" applyFont="1" applyFill="1" applyBorder="1" applyAlignment="1">
      <alignment horizontal="right"/>
    </xf>
    <xf numFmtId="9" fontId="15" fillId="0" borderId="0" xfId="2" quotePrefix="1" applyNumberFormat="1" applyFont="1" applyFill="1" applyBorder="1" applyAlignment="1">
      <alignment horizontal="right"/>
    </xf>
    <xf numFmtId="164" fontId="15" fillId="0" borderId="0" xfId="2" quotePrefix="1" applyNumberFormat="1" applyFont="1" applyFill="1" applyBorder="1" applyAlignment="1">
      <alignment horizontal="right"/>
    </xf>
    <xf numFmtId="0" fontId="15" fillId="6" borderId="0" xfId="1" quotePrefix="1" applyFont="1" applyFill="1" applyBorder="1" applyAlignment="1">
      <alignment horizontal="left"/>
    </xf>
    <xf numFmtId="9" fontId="15" fillId="6" borderId="0" xfId="2" applyNumberFormat="1" applyFont="1" applyFill="1" applyBorder="1" applyAlignment="1">
      <alignment horizontal="right"/>
    </xf>
    <xf numFmtId="9" fontId="15" fillId="6" borderId="0" xfId="1" applyNumberFormat="1" applyFont="1" applyFill="1" applyBorder="1" applyAlignment="1">
      <alignment horizontal="right"/>
    </xf>
    <xf numFmtId="164" fontId="15" fillId="6" borderId="0" xfId="2" applyNumberFormat="1" applyFont="1" applyFill="1" applyBorder="1" applyAlignment="1">
      <alignment horizontal="right"/>
    </xf>
    <xf numFmtId="164" fontId="15" fillId="6" borderId="0" xfId="1" applyNumberFormat="1" applyFont="1" applyFill="1" applyBorder="1" applyAlignment="1">
      <alignment horizontal="right"/>
    </xf>
    <xf numFmtId="0" fontId="15" fillId="0" borderId="0" xfId="1" applyFont="1" applyFill="1" applyBorder="1" applyAlignment="1">
      <alignment horizontal="left"/>
    </xf>
    <xf numFmtId="9" fontId="15" fillId="0" borderId="0" xfId="1" applyNumberFormat="1" applyFont="1" applyFill="1" applyBorder="1" applyAlignment="1">
      <alignment horizontal="right"/>
    </xf>
    <xf numFmtId="164" fontId="15" fillId="0" borderId="0" xfId="1" applyNumberFormat="1" applyFont="1" applyFill="1" applyBorder="1" applyAlignment="1">
      <alignment horizontal="right"/>
    </xf>
    <xf numFmtId="0" fontId="15" fillId="0" borderId="0" xfId="1" quotePrefix="1" applyFont="1" applyFill="1" applyBorder="1" applyAlignment="1">
      <alignment horizontal="left"/>
    </xf>
    <xf numFmtId="0" fontId="15" fillId="6" borderId="0" xfId="1" applyFont="1" applyFill="1" applyBorder="1" applyAlignment="1">
      <alignment horizontal="left"/>
    </xf>
    <xf numFmtId="9" fontId="18" fillId="0" borderId="0" xfId="1" applyNumberFormat="1" applyFont="1" applyFill="1" applyBorder="1" applyAlignment="1"/>
    <xf numFmtId="9" fontId="19" fillId="0" borderId="0" xfId="1" applyNumberFormat="1" applyFont="1" applyFill="1" applyBorder="1" applyAlignment="1"/>
    <xf numFmtId="9" fontId="14" fillId="6" borderId="0" xfId="1" applyNumberFormat="1" applyFont="1" applyFill="1" applyBorder="1" applyAlignment="1"/>
    <xf numFmtId="10" fontId="12" fillId="6" borderId="0" xfId="1" applyNumberFormat="1" applyFill="1" applyBorder="1" applyAlignment="1">
      <alignment horizontal="center"/>
    </xf>
    <xf numFmtId="0" fontId="12" fillId="0" borderId="0" xfId="1" applyFill="1" applyBorder="1" applyAlignment="1">
      <alignment horizontal="center"/>
    </xf>
    <xf numFmtId="9" fontId="14" fillId="0" borderId="0" xfId="1" applyNumberFormat="1" applyFont="1" applyFill="1" applyBorder="1" applyAlignment="1"/>
    <xf numFmtId="10" fontId="12" fillId="0" borderId="0" xfId="1" applyNumberFormat="1" applyFill="1" applyBorder="1" applyAlignment="1">
      <alignment horizontal="center"/>
    </xf>
    <xf numFmtId="9" fontId="14" fillId="0" borderId="0" xfId="1" applyNumberFormat="1" applyFont="1" applyBorder="1" applyAlignment="1"/>
    <xf numFmtId="10" fontId="12" fillId="0" borderId="0" xfId="1" applyNumberFormat="1" applyBorder="1" applyAlignment="1">
      <alignment horizontal="center"/>
    </xf>
    <xf numFmtId="0" fontId="12" fillId="0" borderId="0" xfId="1" applyBorder="1" applyAlignment="1">
      <alignment horizontal="center"/>
    </xf>
    <xf numFmtId="9" fontId="0" fillId="0" borderId="0" xfId="0" applyNumberFormat="1"/>
    <xf numFmtId="9" fontId="0" fillId="0" borderId="0" xfId="1584" applyFont="1"/>
    <xf numFmtId="0" fontId="0" fillId="0" borderId="0" xfId="0" applyAlignment="1">
      <alignment horizontal="center" vertical="center"/>
    </xf>
    <xf numFmtId="0" fontId="54" fillId="34" borderId="0" xfId="0" applyFont="1" applyFill="1"/>
    <xf numFmtId="10" fontId="0" fillId="0" borderId="0" xfId="0" applyNumberFormat="1"/>
    <xf numFmtId="0" fontId="0" fillId="0" borderId="0" xfId="0" applyAlignment="1">
      <alignment horizontal="left"/>
    </xf>
    <xf numFmtId="0" fontId="0" fillId="0" borderId="0" xfId="0" applyFill="1"/>
    <xf numFmtId="10" fontId="0" fillId="0" borderId="0" xfId="0" applyNumberFormat="1" applyFill="1"/>
    <xf numFmtId="0" fontId="54" fillId="36" borderId="0" xfId="0" applyFont="1" applyFill="1"/>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1" xfId="0" applyFont="1" applyBorder="1" applyAlignment="1">
      <alignment horizont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54" fillId="35" borderId="0" xfId="0" applyFont="1" applyFill="1"/>
  </cellXfs>
  <cellStyles count="1585">
    <cellStyle name="_RW Add-In" xfId="4"/>
    <cellStyle name="_RW Add-In 10" xfId="5"/>
    <cellStyle name="_RW Add-In 11" xfId="6"/>
    <cellStyle name="_RW Add-In 12" xfId="7"/>
    <cellStyle name="_RW Add-In 13" xfId="8"/>
    <cellStyle name="_RW Add-In 14" xfId="9"/>
    <cellStyle name="_RW Add-In 15" xfId="10"/>
    <cellStyle name="_RW Add-In 16" xfId="11"/>
    <cellStyle name="_RW Add-In 17" xfId="12"/>
    <cellStyle name="_RW Add-In 18" xfId="13"/>
    <cellStyle name="_RW Add-In 19" xfId="14"/>
    <cellStyle name="_RW Add-In 2" xfId="15"/>
    <cellStyle name="_RW Add-In 20" xfId="16"/>
    <cellStyle name="_RW Add-In 21" xfId="17"/>
    <cellStyle name="_RW Add-In 22" xfId="18"/>
    <cellStyle name="_RW Add-In 23" xfId="19"/>
    <cellStyle name="_RW Add-In 24" xfId="20"/>
    <cellStyle name="_RW Add-In 25" xfId="21"/>
    <cellStyle name="_RW Add-In 26" xfId="22"/>
    <cellStyle name="_RW Add-In 27" xfId="23"/>
    <cellStyle name="_RW Add-In 28" xfId="24"/>
    <cellStyle name="_RW Add-In 29" xfId="25"/>
    <cellStyle name="_RW Add-In 3" xfId="26"/>
    <cellStyle name="_RW Add-In 30" xfId="27"/>
    <cellStyle name="_RW Add-In 31" xfId="28"/>
    <cellStyle name="_RW Add-In 4" xfId="29"/>
    <cellStyle name="_RW Add-In 5" xfId="30"/>
    <cellStyle name="_RW Add-In 6" xfId="31"/>
    <cellStyle name="_RW Add-In 7" xfId="32"/>
    <cellStyle name="_RW Add-In 8" xfId="33"/>
    <cellStyle name="_RW Add-In 9" xfId="34"/>
    <cellStyle name="20% - Accent1 2" xfId="35"/>
    <cellStyle name="20% - Accent1 3" xfId="36"/>
    <cellStyle name="20% - Accent2 2" xfId="37"/>
    <cellStyle name="20% - Accent2 3" xfId="38"/>
    <cellStyle name="20% - Accent3 2" xfId="39"/>
    <cellStyle name="20% - Accent3 3" xfId="40"/>
    <cellStyle name="20% - Accent4 2" xfId="41"/>
    <cellStyle name="20% - Accent4 3" xfId="42"/>
    <cellStyle name="20% - Accent5 2" xfId="43"/>
    <cellStyle name="20% - Accent5 3" xfId="44"/>
    <cellStyle name="20% - Accent6 2" xfId="45"/>
    <cellStyle name="20% - Accent6 3" xfId="46"/>
    <cellStyle name="40% - Accent1 2" xfId="47"/>
    <cellStyle name="40% - Accent1 3" xfId="48"/>
    <cellStyle name="40% - Accent2 2" xfId="49"/>
    <cellStyle name="40% - Accent2 3" xfId="50"/>
    <cellStyle name="40% - Accent3 2" xfId="51"/>
    <cellStyle name="40% - Accent3 3" xfId="52"/>
    <cellStyle name="40% - Accent4 2" xfId="53"/>
    <cellStyle name="40% - Accent4 3" xfId="54"/>
    <cellStyle name="40% - Accent5 2" xfId="55"/>
    <cellStyle name="40% - Accent5 3" xfId="56"/>
    <cellStyle name="40% - Accent6 2" xfId="57"/>
    <cellStyle name="40% - Accent6 3" xfId="58"/>
    <cellStyle name="60% - Accent1 2" xfId="59"/>
    <cellStyle name="60% - Accent1 3" xfId="60"/>
    <cellStyle name="60% - Accent2 2" xfId="61"/>
    <cellStyle name="60% - Accent2 3" xfId="62"/>
    <cellStyle name="60% - Accent3 2" xfId="63"/>
    <cellStyle name="60% - Accent3 3" xfId="64"/>
    <cellStyle name="60% - Accent4 2" xfId="65"/>
    <cellStyle name="60% - Accent4 3" xfId="66"/>
    <cellStyle name="60% - Accent5 2" xfId="67"/>
    <cellStyle name="60% - Accent5 3" xfId="68"/>
    <cellStyle name="60% - Accent6 2" xfId="69"/>
    <cellStyle name="60% - Accent6 3" xfId="70"/>
    <cellStyle name="Accent1 2" xfId="71"/>
    <cellStyle name="Accent1 3" xfId="72"/>
    <cellStyle name="Accent2 2" xfId="73"/>
    <cellStyle name="Accent2 3" xfId="74"/>
    <cellStyle name="Accent3 2" xfId="75"/>
    <cellStyle name="Accent3 3" xfId="76"/>
    <cellStyle name="Accent4 2" xfId="77"/>
    <cellStyle name="Accent4 3" xfId="78"/>
    <cellStyle name="Accent5 2" xfId="79"/>
    <cellStyle name="Accent5 3" xfId="80"/>
    <cellStyle name="Accent6 2" xfId="81"/>
    <cellStyle name="Accent6 3" xfId="82"/>
    <cellStyle name="Bad 2" xfId="83"/>
    <cellStyle name="Bad 3" xfId="84"/>
    <cellStyle name="Best" xfId="85"/>
    <cellStyle name="Body: normal cell" xfId="86"/>
    <cellStyle name="Calculation 2" xfId="87"/>
    <cellStyle name="Calculation 2 2" xfId="88"/>
    <cellStyle name="Calculation 3" xfId="89"/>
    <cellStyle name="Check Cell 2" xfId="90"/>
    <cellStyle name="Check Cell 3" xfId="91"/>
    <cellStyle name="Comma 10" xfId="92"/>
    <cellStyle name="Comma 11" xfId="93"/>
    <cellStyle name="Comma 12" xfId="94"/>
    <cellStyle name="Comma 13" xfId="95"/>
    <cellStyle name="Comma 14" xfId="96"/>
    <cellStyle name="Comma 15" xfId="97"/>
    <cellStyle name="Comma 16" xfId="98"/>
    <cellStyle name="Comma 17" xfId="99"/>
    <cellStyle name="Comma 18" xfId="100"/>
    <cellStyle name="Comma 19" xfId="101"/>
    <cellStyle name="Comma 2" xfId="102"/>
    <cellStyle name="Comma 2 10" xfId="103"/>
    <cellStyle name="Comma 2 11" xfId="104"/>
    <cellStyle name="Comma 2 12" xfId="105"/>
    <cellStyle name="Comma 2 13" xfId="106"/>
    <cellStyle name="Comma 2 14" xfId="107"/>
    <cellStyle name="Comma 2 15" xfId="108"/>
    <cellStyle name="Comma 2 16" xfId="109"/>
    <cellStyle name="Comma 2 17" xfId="110"/>
    <cellStyle name="Comma 2 18" xfId="111"/>
    <cellStyle name="Comma 2 19" xfId="112"/>
    <cellStyle name="Comma 2 2" xfId="113"/>
    <cellStyle name="Comma 2 2 2" xfId="114"/>
    <cellStyle name="Comma 2 2 2 2" xfId="115"/>
    <cellStyle name="Comma 2 2 2 3" xfId="116"/>
    <cellStyle name="Comma 2 2 3" xfId="117"/>
    <cellStyle name="Comma 2 2 3 2" xfId="118"/>
    <cellStyle name="Comma 2 2 4" xfId="119"/>
    <cellStyle name="Comma 2 2 5" xfId="120"/>
    <cellStyle name="Comma 2 20" xfId="121"/>
    <cellStyle name="Comma 2 21" xfId="122"/>
    <cellStyle name="Comma 2 22" xfId="123"/>
    <cellStyle name="Comma 2 23" xfId="124"/>
    <cellStyle name="Comma 2 24" xfId="125"/>
    <cellStyle name="Comma 2 25" xfId="126"/>
    <cellStyle name="Comma 2 26" xfId="127"/>
    <cellStyle name="Comma 2 27" xfId="128"/>
    <cellStyle name="Comma 2 28" xfId="129"/>
    <cellStyle name="Comma 2 29" xfId="130"/>
    <cellStyle name="Comma 2 3" xfId="131"/>
    <cellStyle name="Comma 2 3 2" xfId="132"/>
    <cellStyle name="Comma 2 3 3" xfId="133"/>
    <cellStyle name="Comma 2 3 3 2" xfId="134"/>
    <cellStyle name="Comma 2 3 3 3" xfId="135"/>
    <cellStyle name="Comma 2 30" xfId="136"/>
    <cellStyle name="Comma 2 31" xfId="137"/>
    <cellStyle name="Comma 2 32" xfId="138"/>
    <cellStyle name="Comma 2 33" xfId="139"/>
    <cellStyle name="Comma 2 34" xfId="140"/>
    <cellStyle name="Comma 2 35" xfId="141"/>
    <cellStyle name="Comma 2 36" xfId="142"/>
    <cellStyle name="Comma 2 37" xfId="143"/>
    <cellStyle name="Comma 2 38" xfId="144"/>
    <cellStyle name="Comma 2 39" xfId="145"/>
    <cellStyle name="Comma 2 4" xfId="146"/>
    <cellStyle name="Comma 2 4 2" xfId="147"/>
    <cellStyle name="Comma 2 4 3" xfId="148"/>
    <cellStyle name="Comma 2 40" xfId="149"/>
    <cellStyle name="Comma 2 41" xfId="150"/>
    <cellStyle name="Comma 2 42" xfId="151"/>
    <cellStyle name="Comma 2 43" xfId="152"/>
    <cellStyle name="Comma 2 44" xfId="153"/>
    <cellStyle name="Comma 2 45" xfId="154"/>
    <cellStyle name="Comma 2 46" xfId="155"/>
    <cellStyle name="Comma 2 47" xfId="156"/>
    <cellStyle name="Comma 2 48" xfId="157"/>
    <cellStyle name="Comma 2 49" xfId="158"/>
    <cellStyle name="Comma 2 5" xfId="159"/>
    <cellStyle name="Comma 2 5 2" xfId="160"/>
    <cellStyle name="Comma 2 5 3" xfId="161"/>
    <cellStyle name="Comma 2 5 3 2" xfId="162"/>
    <cellStyle name="Comma 2 5 3 3" xfId="163"/>
    <cellStyle name="Comma 2 5 4" xfId="164"/>
    <cellStyle name="Comma 2 50" xfId="165"/>
    <cellStyle name="Comma 2 51" xfId="166"/>
    <cellStyle name="Comma 2 52" xfId="167"/>
    <cellStyle name="Comma 2 53" xfId="168"/>
    <cellStyle name="Comma 2 54" xfId="169"/>
    <cellStyle name="Comma 2 55" xfId="170"/>
    <cellStyle name="Comma 2 56" xfId="171"/>
    <cellStyle name="Comma 2 57" xfId="172"/>
    <cellStyle name="Comma 2 58" xfId="173"/>
    <cellStyle name="Comma 2 59" xfId="174"/>
    <cellStyle name="Comma 2 6" xfId="175"/>
    <cellStyle name="Comma 2 60" xfId="176"/>
    <cellStyle name="Comma 2 61" xfId="177"/>
    <cellStyle name="Comma 2 62" xfId="178"/>
    <cellStyle name="Comma 2 63" xfId="179"/>
    <cellStyle name="Comma 2 64" xfId="180"/>
    <cellStyle name="Comma 2 65" xfId="181"/>
    <cellStyle name="Comma 2 66" xfId="182"/>
    <cellStyle name="Comma 2 67" xfId="183"/>
    <cellStyle name="Comma 2 68" xfId="184"/>
    <cellStyle name="Comma 2 69" xfId="185"/>
    <cellStyle name="Comma 2 7" xfId="186"/>
    <cellStyle name="Comma 2 70" xfId="187"/>
    <cellStyle name="Comma 2 71" xfId="188"/>
    <cellStyle name="Comma 2 8" xfId="189"/>
    <cellStyle name="Comma 2 9" xfId="190"/>
    <cellStyle name="Comma 20" xfId="191"/>
    <cellStyle name="Comma 21" xfId="192"/>
    <cellStyle name="Comma 22" xfId="193"/>
    <cellStyle name="Comma 23" xfId="194"/>
    <cellStyle name="Comma 24" xfId="195"/>
    <cellStyle name="Comma 25" xfId="196"/>
    <cellStyle name="Comma 26" xfId="197"/>
    <cellStyle name="Comma 27" xfId="198"/>
    <cellStyle name="Comma 28" xfId="199"/>
    <cellStyle name="Comma 29" xfId="200"/>
    <cellStyle name="Comma 3" xfId="201"/>
    <cellStyle name="Comma 3 2" xfId="202"/>
    <cellStyle name="Comma 3 2 2" xfId="203"/>
    <cellStyle name="Comma 3 2 3" xfId="204"/>
    <cellStyle name="Comma 3 2 3 2" xfId="205"/>
    <cellStyle name="Comma 3 2 3 2 2" xfId="206"/>
    <cellStyle name="Comma 3 2 3 3" xfId="207"/>
    <cellStyle name="Comma 3 2 4" xfId="208"/>
    <cellStyle name="Comma 3 2 4 2" xfId="209"/>
    <cellStyle name="Comma 3 2 5" xfId="210"/>
    <cellStyle name="Comma 3 2 5 2" xfId="211"/>
    <cellStyle name="Comma 3 2 6" xfId="212"/>
    <cellStyle name="Comma 3 3" xfId="213"/>
    <cellStyle name="Comma 3 3 2" xfId="214"/>
    <cellStyle name="Comma 3 3 3" xfId="215"/>
    <cellStyle name="Comma 3 4" xfId="216"/>
    <cellStyle name="Comma 3 4 2" xfId="217"/>
    <cellStyle name="Comma 3 4 2 2" xfId="218"/>
    <cellStyle name="Comma 3 4 2 2 2" xfId="219"/>
    <cellStyle name="Comma 3 4 2 3" xfId="220"/>
    <cellStyle name="Comma 3 4 3" xfId="221"/>
    <cellStyle name="Comma 3 4 3 2" xfId="222"/>
    <cellStyle name="Comma 3 4 4" xfId="223"/>
    <cellStyle name="Comma 3 5" xfId="224"/>
    <cellStyle name="Comma 3 6" xfId="225"/>
    <cellStyle name="Comma 30" xfId="226"/>
    <cellStyle name="Comma 31" xfId="227"/>
    <cellStyle name="Comma 32" xfId="228"/>
    <cellStyle name="Comma 33" xfId="229"/>
    <cellStyle name="Comma 4" xfId="230"/>
    <cellStyle name="Comma 4 2" xfId="231"/>
    <cellStyle name="Comma 4 2 2" xfId="232"/>
    <cellStyle name="Comma 4 2 2 2" xfId="233"/>
    <cellStyle name="Comma 4 2 2 2 2" xfId="234"/>
    <cellStyle name="Comma 4 2 2 3" xfId="235"/>
    <cellStyle name="Comma 4 2 3" xfId="236"/>
    <cellStyle name="Comma 4 2 3 2" xfId="237"/>
    <cellStyle name="Comma 4 2 4" xfId="238"/>
    <cellStyle name="Comma 4 3" xfId="239"/>
    <cellStyle name="Comma 4 3 2" xfId="240"/>
    <cellStyle name="Comma 4 3 2 2" xfId="241"/>
    <cellStyle name="Comma 4 3 3" xfId="242"/>
    <cellStyle name="Comma 4 4" xfId="243"/>
    <cellStyle name="Comma 4 4 2" xfId="244"/>
    <cellStyle name="Comma 4 5" xfId="245"/>
    <cellStyle name="Comma 5" xfId="246"/>
    <cellStyle name="Comma 5 2" xfId="247"/>
    <cellStyle name="Comma 5 2 2" xfId="248"/>
    <cellStyle name="Comma 5 2 2 2" xfId="249"/>
    <cellStyle name="Comma 5 2 3" xfId="250"/>
    <cellStyle name="Comma 5 3" xfId="251"/>
    <cellStyle name="Comma 5 3 2" xfId="252"/>
    <cellStyle name="Comma 5 4" xfId="253"/>
    <cellStyle name="Comma 6" xfId="254"/>
    <cellStyle name="Comma 7" xfId="255"/>
    <cellStyle name="Comma 8" xfId="256"/>
    <cellStyle name="Comma 9" xfId="257"/>
    <cellStyle name="Comma 9 2" xfId="258"/>
    <cellStyle name="Comma 9 2 2" xfId="259"/>
    <cellStyle name="Comma 9 2 2 2" xfId="260"/>
    <cellStyle name="Comma 9 2 3" xfId="261"/>
    <cellStyle name="Comma 9 3" xfId="262"/>
    <cellStyle name="Comma 9 3 2" xfId="263"/>
    <cellStyle name="Comma 9 4" xfId="264"/>
    <cellStyle name="Currency [2]" xfId="265"/>
    <cellStyle name="Currency [2] 10" xfId="266"/>
    <cellStyle name="Currency [2] 11" xfId="267"/>
    <cellStyle name="Currency [2] 12" xfId="268"/>
    <cellStyle name="Currency [2] 13" xfId="269"/>
    <cellStyle name="Currency [2] 14" xfId="270"/>
    <cellStyle name="Currency [2] 15" xfId="271"/>
    <cellStyle name="Currency [2] 16" xfId="272"/>
    <cellStyle name="Currency [2] 17" xfId="273"/>
    <cellStyle name="Currency [2] 18" xfId="274"/>
    <cellStyle name="Currency [2] 19" xfId="275"/>
    <cellStyle name="Currency [2] 2" xfId="276"/>
    <cellStyle name="Currency [2] 20" xfId="277"/>
    <cellStyle name="Currency [2] 21" xfId="278"/>
    <cellStyle name="Currency [2] 22" xfId="279"/>
    <cellStyle name="Currency [2] 23" xfId="280"/>
    <cellStyle name="Currency [2] 24" xfId="281"/>
    <cellStyle name="Currency [2] 25" xfId="282"/>
    <cellStyle name="Currency [2] 26" xfId="283"/>
    <cellStyle name="Currency [2] 27" xfId="284"/>
    <cellStyle name="Currency [2] 28" xfId="285"/>
    <cellStyle name="Currency [2] 29" xfId="286"/>
    <cellStyle name="Currency [2] 3" xfId="287"/>
    <cellStyle name="Currency [2] 30" xfId="288"/>
    <cellStyle name="Currency [2] 31" xfId="289"/>
    <cellStyle name="Currency [2] 4" xfId="290"/>
    <cellStyle name="Currency [2] 5" xfId="291"/>
    <cellStyle name="Currency [2] 6" xfId="292"/>
    <cellStyle name="Currency [2] 7" xfId="293"/>
    <cellStyle name="Currency [2] 8" xfId="294"/>
    <cellStyle name="Currency [2] 9" xfId="295"/>
    <cellStyle name="Currency 10" xfId="296"/>
    <cellStyle name="Currency 11" xfId="297"/>
    <cellStyle name="Currency 12" xfId="298"/>
    <cellStyle name="Currency 13" xfId="299"/>
    <cellStyle name="Currency 14" xfId="300"/>
    <cellStyle name="Currency 15" xfId="301"/>
    <cellStyle name="Currency 16" xfId="302"/>
    <cellStyle name="Currency 17" xfId="303"/>
    <cellStyle name="Currency 18" xfId="304"/>
    <cellStyle name="Currency 19" xfId="305"/>
    <cellStyle name="Currency 2" xfId="306"/>
    <cellStyle name="Currency 2 2" xfId="307"/>
    <cellStyle name="Currency 2 2 2" xfId="308"/>
    <cellStyle name="Currency 2 2 2 2" xfId="309"/>
    <cellStyle name="Currency 2 2 2 2 2" xfId="310"/>
    <cellStyle name="Currency 2 2 2 2 2 2" xfId="311"/>
    <cellStyle name="Currency 2 2 2 2 3" xfId="312"/>
    <cellStyle name="Currency 2 2 2 3" xfId="313"/>
    <cellStyle name="Currency 2 2 2 3 2" xfId="314"/>
    <cellStyle name="Currency 2 2 2 4" xfId="315"/>
    <cellStyle name="Currency 2 2 3" xfId="316"/>
    <cellStyle name="Currency 2 2 3 2" xfId="317"/>
    <cellStyle name="Currency 2 2 3 2 2" xfId="318"/>
    <cellStyle name="Currency 2 2 3 2 2 2" xfId="319"/>
    <cellStyle name="Currency 2 2 3 2 3" xfId="320"/>
    <cellStyle name="Currency 2 2 3 3" xfId="321"/>
    <cellStyle name="Currency 2 2 3 3 2" xfId="322"/>
    <cellStyle name="Currency 2 2 3 4" xfId="323"/>
    <cellStyle name="Currency 2 2 4" xfId="324"/>
    <cellStyle name="Currency 2 2 5" xfId="325"/>
    <cellStyle name="Currency 2 2 5 2" xfId="326"/>
    <cellStyle name="Currency 2 2 5 2 2" xfId="327"/>
    <cellStyle name="Currency 2 2 5 3" xfId="328"/>
    <cellStyle name="Currency 2 2 6" xfId="329"/>
    <cellStyle name="Currency 2 2 6 2" xfId="330"/>
    <cellStyle name="Currency 2 2 7" xfId="331"/>
    <cellStyle name="Currency 2 3" xfId="332"/>
    <cellStyle name="Currency 2 3 2" xfId="333"/>
    <cellStyle name="Currency 2 3 2 2" xfId="334"/>
    <cellStyle name="Currency 2 3 2 2 2" xfId="335"/>
    <cellStyle name="Currency 2 3 2 3" xfId="336"/>
    <cellStyle name="Currency 2 3 3" xfId="337"/>
    <cellStyle name="Currency 2 3 3 2" xfId="338"/>
    <cellStyle name="Currency 2 3 4" xfId="339"/>
    <cellStyle name="Currency 2 4" xfId="340"/>
    <cellStyle name="Currency 2 4 2" xfId="341"/>
    <cellStyle name="Currency 2 4 2 2" xfId="342"/>
    <cellStyle name="Currency 2 4 2 2 2" xfId="343"/>
    <cellStyle name="Currency 2 4 2 3" xfId="344"/>
    <cellStyle name="Currency 2 4 3" xfId="345"/>
    <cellStyle name="Currency 2 4 3 2" xfId="346"/>
    <cellStyle name="Currency 2 4 4" xfId="347"/>
    <cellStyle name="Currency 2 5" xfId="348"/>
    <cellStyle name="Currency 2 6" xfId="349"/>
    <cellStyle name="Currency 2 6 2" xfId="350"/>
    <cellStyle name="Currency 2 6 2 2" xfId="351"/>
    <cellStyle name="Currency 2 6 2 2 2" xfId="352"/>
    <cellStyle name="Currency 2 6 2 3" xfId="353"/>
    <cellStyle name="Currency 2 6 3" xfId="354"/>
    <cellStyle name="Currency 2 6 3 2" xfId="355"/>
    <cellStyle name="Currency 2 6 4" xfId="356"/>
    <cellStyle name="Currency 2 7" xfId="357"/>
    <cellStyle name="Currency 2 7 2" xfId="358"/>
    <cellStyle name="Currency 2 7 2 2" xfId="359"/>
    <cellStyle name="Currency 2 7 3" xfId="360"/>
    <cellStyle name="Currency 2 8" xfId="361"/>
    <cellStyle name="Currency 2 8 2" xfId="362"/>
    <cellStyle name="Currency 2 9" xfId="363"/>
    <cellStyle name="Currency 20" xfId="364"/>
    <cellStyle name="Currency 21" xfId="365"/>
    <cellStyle name="Currency 22" xfId="366"/>
    <cellStyle name="Currency 23" xfId="367"/>
    <cellStyle name="Currency 24" xfId="368"/>
    <cellStyle name="Currency 25" xfId="369"/>
    <cellStyle name="Currency 26" xfId="370"/>
    <cellStyle name="Currency 27" xfId="371"/>
    <cellStyle name="Currency 28" xfId="372"/>
    <cellStyle name="Currency 29" xfId="373"/>
    <cellStyle name="Currency 3" xfId="374"/>
    <cellStyle name="Currency 3 2" xfId="375"/>
    <cellStyle name="Currency 30" xfId="376"/>
    <cellStyle name="Currency 31" xfId="377"/>
    <cellStyle name="Currency 4" xfId="378"/>
    <cellStyle name="Currency 4 2" xfId="379"/>
    <cellStyle name="Currency 5" xfId="380"/>
    <cellStyle name="Currency 5 2" xfId="381"/>
    <cellStyle name="Currency 5 2 2" xfId="382"/>
    <cellStyle name="Currency 5 2 2 2" xfId="383"/>
    <cellStyle name="Currency 5 2 2 2 2" xfId="384"/>
    <cellStyle name="Currency 5 2 2 3" xfId="385"/>
    <cellStyle name="Currency 5 2 3" xfId="386"/>
    <cellStyle name="Currency 5 2 3 2" xfId="387"/>
    <cellStyle name="Currency 5 2 4" xfId="388"/>
    <cellStyle name="Currency 5 3" xfId="389"/>
    <cellStyle name="Currency 5 3 2" xfId="390"/>
    <cellStyle name="Currency 5 3 2 2" xfId="391"/>
    <cellStyle name="Currency 5 3 2 2 2" xfId="392"/>
    <cellStyle name="Currency 5 3 2 3" xfId="393"/>
    <cellStyle name="Currency 5 3 3" xfId="394"/>
    <cellStyle name="Currency 5 3 3 2" xfId="395"/>
    <cellStyle name="Currency 5 3 4" xfId="396"/>
    <cellStyle name="Currency 5 4" xfId="397"/>
    <cellStyle name="Currency 5 4 2" xfId="398"/>
    <cellStyle name="Currency 5 4 2 2" xfId="399"/>
    <cellStyle name="Currency 5 4 3" xfId="400"/>
    <cellStyle name="Currency 5 5" xfId="401"/>
    <cellStyle name="Currency 5 5 2" xfId="402"/>
    <cellStyle name="Currency 5 6" xfId="403"/>
    <cellStyle name="Currency 6" xfId="404"/>
    <cellStyle name="Currency 7" xfId="405"/>
    <cellStyle name="Currency 7 2" xfId="406"/>
    <cellStyle name="Currency 7 2 2" xfId="407"/>
    <cellStyle name="Currency 7 2 2 2" xfId="408"/>
    <cellStyle name="Currency 7 2 3" xfId="409"/>
    <cellStyle name="Currency 7 3" xfId="410"/>
    <cellStyle name="Currency 7 3 2" xfId="411"/>
    <cellStyle name="Currency 7 4" xfId="412"/>
    <cellStyle name="Currency 8" xfId="413"/>
    <cellStyle name="Currency 9" xfId="414"/>
    <cellStyle name="Data Field" xfId="415"/>
    <cellStyle name="Data Name" xfId="416"/>
    <cellStyle name="Data Name 2" xfId="417"/>
    <cellStyle name="Data Name 3" xfId="418"/>
    <cellStyle name="Data Name 4" xfId="419"/>
    <cellStyle name="Explanatory Text 2" xfId="420"/>
    <cellStyle name="Explanatory Text 3" xfId="421"/>
    <cellStyle name="Font: Calibri, 9pt regular" xfId="422"/>
    <cellStyle name="Footnotes: all except top row" xfId="423"/>
    <cellStyle name="Footnotes: top row" xfId="424"/>
    <cellStyle name="Good 2" xfId="425"/>
    <cellStyle name="Good 3" xfId="426"/>
    <cellStyle name="Header: bottom row" xfId="427"/>
    <cellStyle name="Header: top rows" xfId="428"/>
    <cellStyle name="Heading 1 2" xfId="429"/>
    <cellStyle name="Heading 1 3" xfId="430"/>
    <cellStyle name="Heading 2 2" xfId="431"/>
    <cellStyle name="Heading 2 3" xfId="432"/>
    <cellStyle name="Heading 3 2" xfId="433"/>
    <cellStyle name="Heading 3 3" xfId="434"/>
    <cellStyle name="Heading 4 2" xfId="435"/>
    <cellStyle name="Heading 4 3" xfId="436"/>
    <cellStyle name="Hyperlink 2" xfId="437"/>
    <cellStyle name="Hyperlink 2 2" xfId="438"/>
    <cellStyle name="Hyperlink 3" xfId="439"/>
    <cellStyle name="Input 2" xfId="440"/>
    <cellStyle name="Input 3" xfId="441"/>
    <cellStyle name="Linked Cell 2" xfId="442"/>
    <cellStyle name="Linked Cell 3" xfId="443"/>
    <cellStyle name="Neutral 2" xfId="444"/>
    <cellStyle name="Neutral 3" xfId="445"/>
    <cellStyle name="Normal" xfId="0" builtinId="0"/>
    <cellStyle name="Normal 10" xfId="446"/>
    <cellStyle name="Normal 10 2" xfId="447"/>
    <cellStyle name="Normal 10 3" xfId="448"/>
    <cellStyle name="Normal 10 4" xfId="449"/>
    <cellStyle name="Normal 10 4 2" xfId="450"/>
    <cellStyle name="Normal 10 4 2 2" xfId="451"/>
    <cellStyle name="Normal 10 4 2 2 2" xfId="452"/>
    <cellStyle name="Normal 10 4 2 2 2 2" xfId="453"/>
    <cellStyle name="Normal 10 4 2 2 3" xfId="454"/>
    <cellStyle name="Normal 10 4 2 3" xfId="455"/>
    <cellStyle name="Normal 10 4 2 3 2" xfId="456"/>
    <cellStyle name="Normal 10 4 2 4" xfId="457"/>
    <cellStyle name="Normal 10 4 3" xfId="458"/>
    <cellStyle name="Normal 10 4 3 2" xfId="459"/>
    <cellStyle name="Normal 10 4 3 2 2" xfId="460"/>
    <cellStyle name="Normal 10 4 3 3" xfId="461"/>
    <cellStyle name="Normal 10 4 4" xfId="462"/>
    <cellStyle name="Normal 10 4 4 2" xfId="463"/>
    <cellStyle name="Normal 10 4 4 2 2" xfId="464"/>
    <cellStyle name="Normal 10 4 4 3" xfId="465"/>
    <cellStyle name="Normal 10 4 5" xfId="466"/>
    <cellStyle name="Normal 10 4 5 2" xfId="467"/>
    <cellStyle name="Normal 10 4 6" xfId="468"/>
    <cellStyle name="Normal 10 5" xfId="469"/>
    <cellStyle name="Normal 10 5 2" xfId="470"/>
    <cellStyle name="Normal 10 5 2 2" xfId="471"/>
    <cellStyle name="Normal 10 5 2 2 2" xfId="472"/>
    <cellStyle name="Normal 10 5 2 3" xfId="473"/>
    <cellStyle name="Normal 10 5 3" xfId="474"/>
    <cellStyle name="Normal 10 5 3 2" xfId="475"/>
    <cellStyle name="Normal 10 5 4" xfId="476"/>
    <cellStyle name="Normal 10 6" xfId="477"/>
    <cellStyle name="Normal 10 6 2" xfId="478"/>
    <cellStyle name="Normal 10 6 2 2" xfId="479"/>
    <cellStyle name="Normal 10 6 3" xfId="480"/>
    <cellStyle name="Normal 10 7" xfId="481"/>
    <cellStyle name="Normal 10 7 2" xfId="482"/>
    <cellStyle name="Normal 10 8" xfId="483"/>
    <cellStyle name="Normal 11" xfId="484"/>
    <cellStyle name="Normal 11 2" xfId="485"/>
    <cellStyle name="Normal 11 3" xfId="486"/>
    <cellStyle name="Normal 11 4" xfId="487"/>
    <cellStyle name="Normal 11 4 2" xfId="488"/>
    <cellStyle name="Normal 11 4 2 2" xfId="489"/>
    <cellStyle name="Normal 11 4 3" xfId="490"/>
    <cellStyle name="Normal 11 5" xfId="491"/>
    <cellStyle name="Normal 11 5 2" xfId="492"/>
    <cellStyle name="Normal 11 6" xfId="493"/>
    <cellStyle name="Normal 12" xfId="494"/>
    <cellStyle name="Normal 13" xfId="495"/>
    <cellStyle name="Normal 14" xfId="496"/>
    <cellStyle name="Normal 15" xfId="497"/>
    <cellStyle name="Normal 16" xfId="498"/>
    <cellStyle name="Normal 17" xfId="499"/>
    <cellStyle name="Normal 18" xfId="500"/>
    <cellStyle name="Normal 19" xfId="501"/>
    <cellStyle name="Normal 2" xfId="1"/>
    <cellStyle name="Normal 2 10" xfId="502"/>
    <cellStyle name="Normal 2 11" xfId="503"/>
    <cellStyle name="Normal 2 12" xfId="504"/>
    <cellStyle name="Normal 2 13" xfId="505"/>
    <cellStyle name="Normal 2 14" xfId="506"/>
    <cellStyle name="Normal 2 15" xfId="507"/>
    <cellStyle name="Normal 2 16" xfId="508"/>
    <cellStyle name="Normal 2 17" xfId="509"/>
    <cellStyle name="Normal 2 18" xfId="510"/>
    <cellStyle name="Normal 2 19" xfId="511"/>
    <cellStyle name="Normal 2 2" xfId="512"/>
    <cellStyle name="Normal 2 2 10" xfId="513"/>
    <cellStyle name="Normal 2 2 11" xfId="514"/>
    <cellStyle name="Normal 2 2 12" xfId="515"/>
    <cellStyle name="Normal 2 2 13" xfId="516"/>
    <cellStyle name="Normal 2 2 14" xfId="517"/>
    <cellStyle name="Normal 2 2 15" xfId="518"/>
    <cellStyle name="Normal 2 2 16" xfId="519"/>
    <cellStyle name="Normal 2 2 17" xfId="520"/>
    <cellStyle name="Normal 2 2 18" xfId="521"/>
    <cellStyle name="Normal 2 2 19" xfId="522"/>
    <cellStyle name="Normal 2 2 2" xfId="523"/>
    <cellStyle name="Normal 2 2 20" xfId="524"/>
    <cellStyle name="Normal 2 2 21" xfId="525"/>
    <cellStyle name="Normal 2 2 22" xfId="526"/>
    <cellStyle name="Normal 2 2 23" xfId="527"/>
    <cellStyle name="Normal 2 2 3" xfId="528"/>
    <cellStyle name="Normal 2 2 4" xfId="529"/>
    <cellStyle name="Normal 2 2 5" xfId="530"/>
    <cellStyle name="Normal 2 2 6" xfId="531"/>
    <cellStyle name="Normal 2 2 7" xfId="532"/>
    <cellStyle name="Normal 2 2 8" xfId="533"/>
    <cellStyle name="Normal 2 2 9" xfId="534"/>
    <cellStyle name="Normal 2 20" xfId="535"/>
    <cellStyle name="Normal 2 21" xfId="536"/>
    <cellStyle name="Normal 2 22" xfId="537"/>
    <cellStyle name="Normal 2 23" xfId="538"/>
    <cellStyle name="Normal 2 24" xfId="539"/>
    <cellStyle name="Normal 2 25" xfId="540"/>
    <cellStyle name="Normal 2 26" xfId="541"/>
    <cellStyle name="Normal 2 27" xfId="542"/>
    <cellStyle name="Normal 2 28" xfId="543"/>
    <cellStyle name="Normal 2 29" xfId="544"/>
    <cellStyle name="Normal 2 3" xfId="545"/>
    <cellStyle name="Normal 2 3 2" xfId="546"/>
    <cellStyle name="Normal 2 3 3" xfId="547"/>
    <cellStyle name="Normal 2 3 4" xfId="548"/>
    <cellStyle name="Normal 2 30" xfId="549"/>
    <cellStyle name="Normal 2 31" xfId="550"/>
    <cellStyle name="Normal 2 32" xfId="551"/>
    <cellStyle name="Normal 2 33" xfId="552"/>
    <cellStyle name="Normal 2 34" xfId="553"/>
    <cellStyle name="Normal 2 35" xfId="554"/>
    <cellStyle name="Normal 2 36" xfId="555"/>
    <cellStyle name="Normal 2 37" xfId="556"/>
    <cellStyle name="Normal 2 38" xfId="557"/>
    <cellStyle name="Normal 2 39" xfId="558"/>
    <cellStyle name="Normal 2 4" xfId="559"/>
    <cellStyle name="Normal 2 4 2" xfId="560"/>
    <cellStyle name="Normal 2 4 2 2" xfId="561"/>
    <cellStyle name="Normal 2 4 2 2 2" xfId="562"/>
    <cellStyle name="Normal 2 4 2 3" xfId="563"/>
    <cellStyle name="Normal 2 4 3" xfId="564"/>
    <cellStyle name="Normal 2 4 3 2" xfId="565"/>
    <cellStyle name="Normal 2 4 4" xfId="566"/>
    <cellStyle name="Normal 2 4 4 2" xfId="567"/>
    <cellStyle name="Normal 2 4 5" xfId="568"/>
    <cellStyle name="Normal 2 40" xfId="569"/>
    <cellStyle name="Normal 2 41" xfId="570"/>
    <cellStyle name="Normal 2 42" xfId="571"/>
    <cellStyle name="Normal 2 43" xfId="572"/>
    <cellStyle name="Normal 2 44" xfId="573"/>
    <cellStyle name="Normal 2 45" xfId="574"/>
    <cellStyle name="Normal 2 46" xfId="575"/>
    <cellStyle name="Normal 2 47" xfId="576"/>
    <cellStyle name="Normal 2 48" xfId="577"/>
    <cellStyle name="Normal 2 49" xfId="578"/>
    <cellStyle name="Normal 2 5" xfId="579"/>
    <cellStyle name="Normal 2 5 2" xfId="580"/>
    <cellStyle name="Normal 2 5 3" xfId="581"/>
    <cellStyle name="Normal 2 50" xfId="582"/>
    <cellStyle name="Normal 2 51" xfId="583"/>
    <cellStyle name="Normal 2 52" xfId="584"/>
    <cellStyle name="Normal 2 53" xfId="585"/>
    <cellStyle name="Normal 2 54" xfId="586"/>
    <cellStyle name="Normal 2 55" xfId="587"/>
    <cellStyle name="Normal 2 56" xfId="588"/>
    <cellStyle name="Normal 2 57" xfId="589"/>
    <cellStyle name="Normal 2 58" xfId="590"/>
    <cellStyle name="Normal 2 59" xfId="591"/>
    <cellStyle name="Normal 2 6" xfId="592"/>
    <cellStyle name="Normal 2 60" xfId="593"/>
    <cellStyle name="Normal 2 61" xfId="594"/>
    <cellStyle name="Normal 2 62" xfId="595"/>
    <cellStyle name="Normal 2 63" xfId="596"/>
    <cellStyle name="Normal 2 64" xfId="597"/>
    <cellStyle name="Normal 2 65" xfId="598"/>
    <cellStyle name="Normal 2 66" xfId="599"/>
    <cellStyle name="Normal 2 67" xfId="600"/>
    <cellStyle name="Normal 2 68" xfId="601"/>
    <cellStyle name="Normal 2 69" xfId="602"/>
    <cellStyle name="Normal 2 7" xfId="603"/>
    <cellStyle name="Normal 2 70" xfId="604"/>
    <cellStyle name="Normal 2 71" xfId="605"/>
    <cellStyle name="Normal 2 72" xfId="606"/>
    <cellStyle name="Normal 2 73" xfId="607"/>
    <cellStyle name="Normal 2 74" xfId="608"/>
    <cellStyle name="Normal 2 75" xfId="609"/>
    <cellStyle name="Normal 2 76" xfId="610"/>
    <cellStyle name="Normal 2 77" xfId="611"/>
    <cellStyle name="Normal 2 78" xfId="612"/>
    <cellStyle name="Normal 2 79" xfId="613"/>
    <cellStyle name="Normal 2 8" xfId="614"/>
    <cellStyle name="Normal 2 80" xfId="615"/>
    <cellStyle name="Normal 2 81" xfId="616"/>
    <cellStyle name="Normal 2 82" xfId="617"/>
    <cellStyle name="Normal 2 83" xfId="618"/>
    <cellStyle name="Normal 2 84" xfId="619"/>
    <cellStyle name="Normal 2 85" xfId="620"/>
    <cellStyle name="Normal 2 86" xfId="621"/>
    <cellStyle name="Normal 2 87" xfId="622"/>
    <cellStyle name="Normal 2 88" xfId="623"/>
    <cellStyle name="Normal 2 89" xfId="624"/>
    <cellStyle name="Normal 2 9" xfId="625"/>
    <cellStyle name="Normal 2 90" xfId="626"/>
    <cellStyle name="Normal 2 91" xfId="627"/>
    <cellStyle name="Normal 2 92" xfId="628"/>
    <cellStyle name="Normal 2 92 2" xfId="629"/>
    <cellStyle name="Normal 2 92 2 2" xfId="630"/>
    <cellStyle name="Normal 2 92 2 2 2" xfId="631"/>
    <cellStyle name="Normal 2 92 2 3" xfId="632"/>
    <cellStyle name="Normal 2 92 3" xfId="633"/>
    <cellStyle name="Normal 2 92 3 2" xfId="634"/>
    <cellStyle name="Normal 2 92 4" xfId="635"/>
    <cellStyle name="Normal 2 93" xfId="636"/>
    <cellStyle name="Normal 2 93 2" xfId="637"/>
    <cellStyle name="Normal 2 93 2 2" xfId="638"/>
    <cellStyle name="Normal 2 93 2 2 2" xfId="639"/>
    <cellStyle name="Normal 2 93 2 3" xfId="640"/>
    <cellStyle name="Normal 2 93 3" xfId="641"/>
    <cellStyle name="Normal 2 93 3 2" xfId="642"/>
    <cellStyle name="Normal 2 93 4" xfId="643"/>
    <cellStyle name="Normal 2 94" xfId="644"/>
    <cellStyle name="Normal 2 94 2" xfId="645"/>
    <cellStyle name="Normal 2 94 2 2" xfId="646"/>
    <cellStyle name="Normal 2 94 3" xfId="647"/>
    <cellStyle name="Normal 2 95" xfId="648"/>
    <cellStyle name="Normal 2 95 2" xfId="649"/>
    <cellStyle name="Normal 2 96" xfId="650"/>
    <cellStyle name="Normal 2 96 2" xfId="651"/>
    <cellStyle name="Normal 2 97" xfId="652"/>
    <cellStyle name="Normal 20" xfId="653"/>
    <cellStyle name="Normal 21" xfId="654"/>
    <cellStyle name="Normal 22" xfId="655"/>
    <cellStyle name="Normal 23" xfId="656"/>
    <cellStyle name="Normal 23 2" xfId="657"/>
    <cellStyle name="Normal 24" xfId="658"/>
    <cellStyle name="Normal 24 2" xfId="659"/>
    <cellStyle name="Normal 25" xfId="660"/>
    <cellStyle name="Normal 26" xfId="661"/>
    <cellStyle name="Normal 27" xfId="662"/>
    <cellStyle name="Normal 28" xfId="663"/>
    <cellStyle name="Normal 29" xfId="664"/>
    <cellStyle name="Normal 3" xfId="3"/>
    <cellStyle name="Normal 3 10" xfId="665"/>
    <cellStyle name="Normal 3 11" xfId="666"/>
    <cellStyle name="Normal 3 12" xfId="667"/>
    <cellStyle name="Normal 3 13" xfId="668"/>
    <cellStyle name="Normal 3 14" xfId="669"/>
    <cellStyle name="Normal 3 15" xfId="670"/>
    <cellStyle name="Normal 3 16" xfId="671"/>
    <cellStyle name="Normal 3 17" xfId="672"/>
    <cellStyle name="Normal 3 18" xfId="673"/>
    <cellStyle name="Normal 3 19" xfId="674"/>
    <cellStyle name="Normal 3 2" xfId="675"/>
    <cellStyle name="Normal 3 2 2" xfId="676"/>
    <cellStyle name="Normal 3 2 2 2" xfId="677"/>
    <cellStyle name="Normal 3 2 2 3" xfId="678"/>
    <cellStyle name="Normal 3 2 2 3 2" xfId="679"/>
    <cellStyle name="Normal 3 2 2 3 2 2" xfId="680"/>
    <cellStyle name="Normal 3 2 2 3 3" xfId="681"/>
    <cellStyle name="Normal 3 2 2 4" xfId="682"/>
    <cellStyle name="Normal 3 2 2 4 2" xfId="683"/>
    <cellStyle name="Normal 3 2 2 5" xfId="684"/>
    <cellStyle name="Normal 3 2 3" xfId="685"/>
    <cellStyle name="Normal 3 2 4" xfId="686"/>
    <cellStyle name="Normal 3 2 4 2" xfId="687"/>
    <cellStyle name="Normal 3 2 4 2 2" xfId="688"/>
    <cellStyle name="Normal 3 2 4 2 2 2" xfId="689"/>
    <cellStyle name="Normal 3 2 4 2 3" xfId="690"/>
    <cellStyle name="Normal 3 2 4 3" xfId="691"/>
    <cellStyle name="Normal 3 2 4 3 2" xfId="692"/>
    <cellStyle name="Normal 3 2 4 4" xfId="693"/>
    <cellStyle name="Normal 3 2 5" xfId="694"/>
    <cellStyle name="Normal 3 2 5 2" xfId="695"/>
    <cellStyle name="Normal 3 2 5 2 2" xfId="696"/>
    <cellStyle name="Normal 3 2 5 2 2 2" xfId="697"/>
    <cellStyle name="Normal 3 2 5 2 3" xfId="698"/>
    <cellStyle name="Normal 3 2 5 3" xfId="699"/>
    <cellStyle name="Normal 3 2 5 3 2" xfId="700"/>
    <cellStyle name="Normal 3 2 5 4" xfId="701"/>
    <cellStyle name="Normal 3 20" xfId="702"/>
    <cellStyle name="Normal 3 21" xfId="703"/>
    <cellStyle name="Normal 3 22" xfId="704"/>
    <cellStyle name="Normal 3 23" xfId="705"/>
    <cellStyle name="Normal 3 24" xfId="706"/>
    <cellStyle name="Normal 3 25" xfId="707"/>
    <cellStyle name="Normal 3 26" xfId="708"/>
    <cellStyle name="Normal 3 26 2" xfId="709"/>
    <cellStyle name="Normal 3 26 2 2" xfId="710"/>
    <cellStyle name="Normal 3 26 2 2 2" xfId="711"/>
    <cellStyle name="Normal 3 26 2 3" xfId="712"/>
    <cellStyle name="Normal 3 26 3" xfId="713"/>
    <cellStyle name="Normal 3 26 3 2" xfId="714"/>
    <cellStyle name="Normal 3 26 4" xfId="715"/>
    <cellStyle name="Normal 3 27" xfId="716"/>
    <cellStyle name="Normal 3 27 2" xfId="717"/>
    <cellStyle name="Normal 3 27 2 2" xfId="718"/>
    <cellStyle name="Normal 3 27 2 2 2" xfId="719"/>
    <cellStyle name="Normal 3 27 2 2 2 2" xfId="720"/>
    <cellStyle name="Normal 3 27 2 2 3" xfId="721"/>
    <cellStyle name="Normal 3 27 2 3" xfId="722"/>
    <cellStyle name="Normal 3 27 2 3 2" xfId="723"/>
    <cellStyle name="Normal 3 27 2 4" xfId="724"/>
    <cellStyle name="Normal 3 27 3" xfId="725"/>
    <cellStyle name="Normal 3 27 3 2" xfId="726"/>
    <cellStyle name="Normal 3 27 3 2 2" xfId="727"/>
    <cellStyle name="Normal 3 27 3 3" xfId="728"/>
    <cellStyle name="Normal 3 27 4" xfId="729"/>
    <cellStyle name="Normal 3 27 4 2" xfId="730"/>
    <cellStyle name="Normal 3 27 5" xfId="731"/>
    <cellStyle name="Normal 3 28" xfId="732"/>
    <cellStyle name="Normal 3 28 2" xfId="733"/>
    <cellStyle name="Normal 3 28 2 2" xfId="734"/>
    <cellStyle name="Normal 3 28 3" xfId="735"/>
    <cellStyle name="Normal 3 29" xfId="736"/>
    <cellStyle name="Normal 3 29 2" xfId="737"/>
    <cellStyle name="Normal 3 29 2 2" xfId="738"/>
    <cellStyle name="Normal 3 29 3" xfId="739"/>
    <cellStyle name="Normal 3 3" xfId="740"/>
    <cellStyle name="Normal 3 3 2" xfId="741"/>
    <cellStyle name="Normal 3 3 3" xfId="742"/>
    <cellStyle name="Normal 3 30" xfId="743"/>
    <cellStyle name="Normal 3 30 2" xfId="744"/>
    <cellStyle name="Normal 3 31" xfId="745"/>
    <cellStyle name="Normal 3 31 2" xfId="746"/>
    <cellStyle name="Normal 3 4" xfId="747"/>
    <cellStyle name="Normal 3 4 2" xfId="748"/>
    <cellStyle name="Normal 3 5" xfId="749"/>
    <cellStyle name="Normal 3 5 2" xfId="750"/>
    <cellStyle name="Normal 3 6" xfId="751"/>
    <cellStyle name="Normal 3 7" xfId="752"/>
    <cellStyle name="Normal 3 7 2" xfId="753"/>
    <cellStyle name="Normal 3 7 2 2" xfId="754"/>
    <cellStyle name="Normal 3 7 2 2 2" xfId="755"/>
    <cellStyle name="Normal 3 7 2 3" xfId="756"/>
    <cellStyle name="Normal 3 7 3" xfId="757"/>
    <cellStyle name="Normal 3 7 3 2" xfId="758"/>
    <cellStyle name="Normal 3 7 4" xfId="759"/>
    <cellStyle name="Normal 3 8" xfId="760"/>
    <cellStyle name="Normal 3 9" xfId="761"/>
    <cellStyle name="Normal 30" xfId="762"/>
    <cellStyle name="Normal 31" xfId="763"/>
    <cellStyle name="Normal 32" xfId="764"/>
    <cellStyle name="Normal 33" xfId="765"/>
    <cellStyle name="Normal 33 2" xfId="766"/>
    <cellStyle name="Normal 33 2 2" xfId="767"/>
    <cellStyle name="Normal 33 2 2 2" xfId="768"/>
    <cellStyle name="Normal 33 2 3" xfId="769"/>
    <cellStyle name="Normal 34" xfId="770"/>
    <cellStyle name="Normal 35" xfId="771"/>
    <cellStyle name="Normal 358" xfId="772"/>
    <cellStyle name="Normal 36" xfId="773"/>
    <cellStyle name="Normal 37" xfId="774"/>
    <cellStyle name="Normal 38" xfId="775"/>
    <cellStyle name="Normal 39" xfId="776"/>
    <cellStyle name="Normal 4" xfId="777"/>
    <cellStyle name="Normal 4 10" xfId="778"/>
    <cellStyle name="Normal 4 10 2" xfId="779"/>
    <cellStyle name="Normal 4 11" xfId="780"/>
    <cellStyle name="Normal 4 11 2" xfId="781"/>
    <cellStyle name="Normal 4 12" xfId="782"/>
    <cellStyle name="Normal 4 2" xfId="783"/>
    <cellStyle name="Normal 4 2 2" xfId="784"/>
    <cellStyle name="Normal 4 2 2 2" xfId="785"/>
    <cellStyle name="Normal 4 2 2 2 2" xfId="786"/>
    <cellStyle name="Normal 4 2 2 2 2 2" xfId="787"/>
    <cellStyle name="Normal 4 2 2 2 3" xfId="788"/>
    <cellStyle name="Normal 4 2 2 3" xfId="789"/>
    <cellStyle name="Normal 4 2 2 3 2" xfId="790"/>
    <cellStyle name="Normal 4 2 2 4" xfId="791"/>
    <cellStyle name="Normal 4 2 3" xfId="792"/>
    <cellStyle name="Normal 4 2 3 2" xfId="793"/>
    <cellStyle name="Normal 4 2 3 2 2" xfId="794"/>
    <cellStyle name="Normal 4 2 3 2 2 2" xfId="795"/>
    <cellStyle name="Normal 4 2 3 2 3" xfId="796"/>
    <cellStyle name="Normal 4 2 3 3" xfId="797"/>
    <cellStyle name="Normal 4 2 3 3 2" xfId="798"/>
    <cellStyle name="Normal 4 2 3 4" xfId="799"/>
    <cellStyle name="Normal 4 2 4" xfId="800"/>
    <cellStyle name="Normal 4 2 5" xfId="801"/>
    <cellStyle name="Normal 4 2 6" xfId="802"/>
    <cellStyle name="Normal 4 2 7" xfId="803"/>
    <cellStyle name="Normal 4 3" xfId="804"/>
    <cellStyle name="Normal 4 3 2" xfId="805"/>
    <cellStyle name="Normal 4 3 2 2" xfId="806"/>
    <cellStyle name="Normal 4 3 2 2 2" xfId="807"/>
    <cellStyle name="Normal 4 3 2 2 2 2" xfId="808"/>
    <cellStyle name="Normal 4 3 2 2 3" xfId="809"/>
    <cellStyle name="Normal 4 3 2 3" xfId="810"/>
    <cellStyle name="Normal 4 3 2 3 2" xfId="811"/>
    <cellStyle name="Normal 4 3 2 4" xfId="812"/>
    <cellStyle name="Normal 4 3 3" xfId="813"/>
    <cellStyle name="Normal 4 3 4" xfId="814"/>
    <cellStyle name="Normal 4 3 5" xfId="815"/>
    <cellStyle name="Normal 4 3 6" xfId="816"/>
    <cellStyle name="Normal 4 4" xfId="817"/>
    <cellStyle name="Normal 4 4 2" xfId="818"/>
    <cellStyle name="Normal 4 4 2 2" xfId="819"/>
    <cellStyle name="Normal 4 4 2 2 2" xfId="820"/>
    <cellStyle name="Normal 4 4 2 2 2 2" xfId="821"/>
    <cellStyle name="Normal 4 4 2 2 2 2 2" xfId="822"/>
    <cellStyle name="Normal 4 4 2 2 2 3" xfId="823"/>
    <cellStyle name="Normal 4 4 2 2 3" xfId="824"/>
    <cellStyle name="Normal 4 4 2 2 3 2" xfId="825"/>
    <cellStyle name="Normal 4 4 2 2 4" xfId="826"/>
    <cellStyle name="Normal 4 4 3" xfId="827"/>
    <cellStyle name="Normal 4 4 3 2" xfId="828"/>
    <cellStyle name="Normal 4 4 3 2 2" xfId="829"/>
    <cellStyle name="Normal 4 4 3 2 2 2" xfId="830"/>
    <cellStyle name="Normal 4 4 3 2 2 2 2" xfId="831"/>
    <cellStyle name="Normal 4 4 3 2 2 3" xfId="832"/>
    <cellStyle name="Normal 4 4 3 2 3" xfId="833"/>
    <cellStyle name="Normal 4 4 3 2 3 2" xfId="834"/>
    <cellStyle name="Normal 4 4 3 2 4" xfId="835"/>
    <cellStyle name="Normal 4 4 4" xfId="836"/>
    <cellStyle name="Normal 4 4 5" xfId="837"/>
    <cellStyle name="Normal 4 4 5 2" xfId="838"/>
    <cellStyle name="Normal 4 4 5 2 2" xfId="839"/>
    <cellStyle name="Normal 4 4 5 2 2 2" xfId="840"/>
    <cellStyle name="Normal 4 4 5 2 3" xfId="841"/>
    <cellStyle name="Normal 4 4 5 3" xfId="842"/>
    <cellStyle name="Normal 4 4 5 3 2" xfId="843"/>
    <cellStyle name="Normal 4 4 5 4" xfId="844"/>
    <cellStyle name="Normal 4 5" xfId="845"/>
    <cellStyle name="Normal 4 5 2" xfId="846"/>
    <cellStyle name="Normal 4 5 2 2" xfId="847"/>
    <cellStyle name="Normal 4 5 2 2 2" xfId="848"/>
    <cellStyle name="Normal 4 5 2 3" xfId="849"/>
    <cellStyle name="Normal 4 5 3" xfId="850"/>
    <cellStyle name="Normal 4 5 3 2" xfId="851"/>
    <cellStyle name="Normal 4 5 4" xfId="852"/>
    <cellStyle name="Normal 4 6" xfId="853"/>
    <cellStyle name="Normal 4 6 2" xfId="854"/>
    <cellStyle name="Normal 4 6 2 2" xfId="855"/>
    <cellStyle name="Normal 4 6 2 2 2" xfId="856"/>
    <cellStyle name="Normal 4 6 2 2 2 2" xfId="857"/>
    <cellStyle name="Normal 4 6 2 2 3" xfId="858"/>
    <cellStyle name="Normal 4 6 2 3" xfId="859"/>
    <cellStyle name="Normal 4 6 2 3 2" xfId="860"/>
    <cellStyle name="Normal 4 6 2 4" xfId="861"/>
    <cellStyle name="Normal 4 7" xfId="862"/>
    <cellStyle name="Normal 4 8" xfId="863"/>
    <cellStyle name="Normal 4 8 2" xfId="864"/>
    <cellStyle name="Normal 4 8 2 2" xfId="865"/>
    <cellStyle name="Normal 4 8 2 2 2" xfId="866"/>
    <cellStyle name="Normal 4 8 2 3" xfId="867"/>
    <cellStyle name="Normal 4 8 3" xfId="868"/>
    <cellStyle name="Normal 4 8 3 2" xfId="869"/>
    <cellStyle name="Normal 4 8 4" xfId="870"/>
    <cellStyle name="Normal 4 9" xfId="871"/>
    <cellStyle name="Normal 4 9 2" xfId="872"/>
    <cellStyle name="Normal 4 9 2 2" xfId="873"/>
    <cellStyle name="Normal 4 9 3" xfId="874"/>
    <cellStyle name="Normal 40" xfId="875"/>
    <cellStyle name="Normal 41" xfId="876"/>
    <cellStyle name="Normal 42" xfId="877"/>
    <cellStyle name="Normal 43" xfId="878"/>
    <cellStyle name="Normal 44" xfId="879"/>
    <cellStyle name="Normal 45" xfId="880"/>
    <cellStyle name="Normal 46" xfId="881"/>
    <cellStyle name="Normal 47" xfId="882"/>
    <cellStyle name="Normal 48" xfId="883"/>
    <cellStyle name="Normal 49" xfId="884"/>
    <cellStyle name="Normal 5" xfId="885"/>
    <cellStyle name="Normal 5 2" xfId="886"/>
    <cellStyle name="Normal 5 2 2" xfId="887"/>
    <cellStyle name="Normal 5 3" xfId="888"/>
    <cellStyle name="Normal 5 3 2" xfId="889"/>
    <cellStyle name="Normal 5 3 2 2" xfId="890"/>
    <cellStyle name="Normal 5 3 2 2 2" xfId="891"/>
    <cellStyle name="Normal 5 3 2 2 2 2" xfId="892"/>
    <cellStyle name="Normal 5 3 2 2 3" xfId="893"/>
    <cellStyle name="Normal 5 3 2 3" xfId="894"/>
    <cellStyle name="Normal 5 3 2 3 2" xfId="895"/>
    <cellStyle name="Normal 5 3 2 4" xfId="896"/>
    <cellStyle name="Normal 5 3 3" xfId="897"/>
    <cellStyle name="Normal 5 3 3 2" xfId="898"/>
    <cellStyle name="Normal 5 3 3 2 2" xfId="899"/>
    <cellStyle name="Normal 5 3 3 3" xfId="900"/>
    <cellStyle name="Normal 5 3 4" xfId="901"/>
    <cellStyle name="Normal 5 3 4 2" xfId="902"/>
    <cellStyle name="Normal 5 3 5" xfId="903"/>
    <cellStyle name="Normal 5 4" xfId="904"/>
    <cellStyle name="Normal 5 4 2" xfId="905"/>
    <cellStyle name="Normal 5 4 3" xfId="906"/>
    <cellStyle name="Normal 5 5" xfId="907"/>
    <cellStyle name="Normal 5 6" xfId="908"/>
    <cellStyle name="Normal 5 6 2" xfId="909"/>
    <cellStyle name="Normal 5 6 2 2" xfId="910"/>
    <cellStyle name="Normal 5 6 2 2 2" xfId="911"/>
    <cellStyle name="Normal 5 6 2 3" xfId="912"/>
    <cellStyle name="Normal 5 6 3" xfId="913"/>
    <cellStyle name="Normal 5 6 3 2" xfId="914"/>
    <cellStyle name="Normal 5 6 4" xfId="915"/>
    <cellStyle name="Normal 5 7" xfId="916"/>
    <cellStyle name="Normal 5 7 2" xfId="917"/>
    <cellStyle name="Normal 5 7 2 2" xfId="918"/>
    <cellStyle name="Normal 5 7 2 2 2" xfId="919"/>
    <cellStyle name="Normal 5 7 2 3" xfId="920"/>
    <cellStyle name="Normal 5 7 3" xfId="921"/>
    <cellStyle name="Normal 5 7 3 2" xfId="922"/>
    <cellStyle name="Normal 5 7 4" xfId="923"/>
    <cellStyle name="Normal 5_NonResidential" xfId="924"/>
    <cellStyle name="Normal 50" xfId="925"/>
    <cellStyle name="Normal 51" xfId="926"/>
    <cellStyle name="Normal 52" xfId="927"/>
    <cellStyle name="Normal 53" xfId="928"/>
    <cellStyle name="Normal 54" xfId="929"/>
    <cellStyle name="Normal 55" xfId="930"/>
    <cellStyle name="Normal 56" xfId="931"/>
    <cellStyle name="Normal 57" xfId="932"/>
    <cellStyle name="Normal 58" xfId="933"/>
    <cellStyle name="Normal 59" xfId="934"/>
    <cellStyle name="Normal 6" xfId="935"/>
    <cellStyle name="Normal 6 2" xfId="936"/>
    <cellStyle name="Normal 6 2 2" xfId="937"/>
    <cellStyle name="Normal 6 2 3" xfId="938"/>
    <cellStyle name="Normal 6 2 3 2" xfId="939"/>
    <cellStyle name="Normal 6 2 3 2 2" xfId="940"/>
    <cellStyle name="Normal 6 2 3 3" xfId="941"/>
    <cellStyle name="Normal 6 2 4" xfId="942"/>
    <cellStyle name="Normal 6 2 4 2" xfId="943"/>
    <cellStyle name="Normal 6 2 5" xfId="944"/>
    <cellStyle name="Normal 6 3" xfId="945"/>
    <cellStyle name="Normal 6 4" xfId="946"/>
    <cellStyle name="Normal 6 4 2" xfId="947"/>
    <cellStyle name="Normal 6 4 2 2" xfId="948"/>
    <cellStyle name="Normal 6 4 2 2 2" xfId="949"/>
    <cellStyle name="Normal 6 4 2 3" xfId="950"/>
    <cellStyle name="Normal 6 4 3" xfId="951"/>
    <cellStyle name="Normal 6 4 3 2" xfId="952"/>
    <cellStyle name="Normal 6 4 4" xfId="953"/>
    <cellStyle name="Normal 6 5" xfId="954"/>
    <cellStyle name="Normal 6 6" xfId="955"/>
    <cellStyle name="Normal 6 6 2" xfId="956"/>
    <cellStyle name="Normal 6 6 2 2" xfId="957"/>
    <cellStyle name="Normal 6 6 2 2 2" xfId="958"/>
    <cellStyle name="Normal 6 6 2 3" xfId="959"/>
    <cellStyle name="Normal 6 6 3" xfId="960"/>
    <cellStyle name="Normal 6 6 3 2" xfId="961"/>
    <cellStyle name="Normal 6 6 4" xfId="962"/>
    <cellStyle name="Normal 6 7" xfId="963"/>
    <cellStyle name="Normal 60" xfId="964"/>
    <cellStyle name="Normal 61" xfId="965"/>
    <cellStyle name="Normal 62" xfId="966"/>
    <cellStyle name="Normal 63" xfId="967"/>
    <cellStyle name="Normal 64" xfId="968"/>
    <cellStyle name="Normal 65" xfId="969"/>
    <cellStyle name="Normal 66" xfId="970"/>
    <cellStyle name="Normal 67" xfId="971"/>
    <cellStyle name="Normal 68" xfId="972"/>
    <cellStyle name="Normal 69" xfId="973"/>
    <cellStyle name="Normal 7" xfId="974"/>
    <cellStyle name="Normal 7 2" xfId="975"/>
    <cellStyle name="Normal 7 2 2" xfId="976"/>
    <cellStyle name="Normal 7 2 2 2" xfId="977"/>
    <cellStyle name="Normal 7 2 3" xfId="978"/>
    <cellStyle name="Normal 7 2 4" xfId="979"/>
    <cellStyle name="Normal 7 2 5" xfId="980"/>
    <cellStyle name="Normal 7 3" xfId="981"/>
    <cellStyle name="Normal 7 3 2" xfId="982"/>
    <cellStyle name="Normal 7 3 3" xfId="983"/>
    <cellStyle name="Normal 7 4" xfId="984"/>
    <cellStyle name="Normal 7 5" xfId="985"/>
    <cellStyle name="Normal 7 6" xfId="986"/>
    <cellStyle name="Normal 7 7" xfId="987"/>
    <cellStyle name="Normal 70" xfId="988"/>
    <cellStyle name="Normal 71" xfId="989"/>
    <cellStyle name="Normal 71 2" xfId="990"/>
    <cellStyle name="Normal 71 2 2" xfId="991"/>
    <cellStyle name="Normal 71 2 2 2" xfId="992"/>
    <cellStyle name="Normal 71 2 3" xfId="993"/>
    <cellStyle name="Normal 71 3" xfId="994"/>
    <cellStyle name="Normal 71 3 2" xfId="995"/>
    <cellStyle name="Normal 71 4" xfId="996"/>
    <cellStyle name="Normal 72" xfId="997"/>
    <cellStyle name="Normal 72 2" xfId="998"/>
    <cellStyle name="Normal 72 2 2" xfId="999"/>
    <cellStyle name="Normal 72 2 2 2" xfId="1000"/>
    <cellStyle name="Normal 72 2 3" xfId="1001"/>
    <cellStyle name="Normal 72 3" xfId="1002"/>
    <cellStyle name="Normal 72 3 2" xfId="1003"/>
    <cellStyle name="Normal 72 4" xfId="1004"/>
    <cellStyle name="Normal 73" xfId="1005"/>
    <cellStyle name="Normal 73 2" xfId="1006"/>
    <cellStyle name="Normal 73 2 2" xfId="1007"/>
    <cellStyle name="Normal 73 2 2 2" xfId="1008"/>
    <cellStyle name="Normal 73 2 3" xfId="1009"/>
    <cellStyle name="Normal 73 3" xfId="1010"/>
    <cellStyle name="Normal 73 3 2" xfId="1011"/>
    <cellStyle name="Normal 73 4" xfId="1012"/>
    <cellStyle name="Normal 74" xfId="1013"/>
    <cellStyle name="Normal 74 2" xfId="1014"/>
    <cellStyle name="Normal 74 2 2" xfId="1015"/>
    <cellStyle name="Normal 74 2 2 2" xfId="1016"/>
    <cellStyle name="Normal 74 2 3" xfId="1017"/>
    <cellStyle name="Normal 74 3" xfId="1018"/>
    <cellStyle name="Normal 74 3 2" xfId="1019"/>
    <cellStyle name="Normal 74 4" xfId="1020"/>
    <cellStyle name="Normal 75" xfId="1021"/>
    <cellStyle name="Normal 75 2" xfId="1022"/>
    <cellStyle name="Normal 75 2 2" xfId="1023"/>
    <cellStyle name="Normal 75 3" xfId="1024"/>
    <cellStyle name="Normal 76" xfId="1025"/>
    <cellStyle name="Normal 76 2" xfId="1026"/>
    <cellStyle name="Normal 76 2 2" xfId="1027"/>
    <cellStyle name="Normal 76 3" xfId="1028"/>
    <cellStyle name="Normal 77" xfId="1029"/>
    <cellStyle name="Normal 77 2" xfId="1030"/>
    <cellStyle name="Normal 77 2 2" xfId="1031"/>
    <cellStyle name="Normal 77 3" xfId="1032"/>
    <cellStyle name="Normal 78" xfId="1033"/>
    <cellStyle name="Normal 78 2" xfId="1034"/>
    <cellStyle name="Normal 78 2 2" xfId="1035"/>
    <cellStyle name="Normal 78 3" xfId="1036"/>
    <cellStyle name="Normal 79" xfId="1037"/>
    <cellStyle name="Normal 79 2" xfId="1038"/>
    <cellStyle name="Normal 79 2 2" xfId="1039"/>
    <cellStyle name="Normal 79 3" xfId="1040"/>
    <cellStyle name="Normal 8" xfId="1041"/>
    <cellStyle name="Normal 8 2" xfId="1042"/>
    <cellStyle name="Normal 8 2 2" xfId="1043"/>
    <cellStyle name="Normal 8 2 2 2" xfId="1044"/>
    <cellStyle name="Normal 8 2 2 2 2" xfId="1045"/>
    <cellStyle name="Normal 8 2 2 2 2 2" xfId="1046"/>
    <cellStyle name="Normal 8 2 2 2 3" xfId="1047"/>
    <cellStyle name="Normal 8 2 2 3" xfId="1048"/>
    <cellStyle name="Normal 8 2 2 3 2" xfId="1049"/>
    <cellStyle name="Normal 8 2 2 4" xfId="1050"/>
    <cellStyle name="Normal 8 2 3" xfId="1051"/>
    <cellStyle name="Normal 8 3" xfId="1052"/>
    <cellStyle name="Normal 8 4" xfId="1053"/>
    <cellStyle name="Normal 8 4 2" xfId="1054"/>
    <cellStyle name="Normal 8 4 2 2" xfId="1055"/>
    <cellStyle name="Normal 8 4 2 2 2" xfId="1056"/>
    <cellStyle name="Normal 8 4 2 3" xfId="1057"/>
    <cellStyle name="Normal 8 4 3" xfId="1058"/>
    <cellStyle name="Normal 8 4 3 2" xfId="1059"/>
    <cellStyle name="Normal 8 4 4" xfId="1060"/>
    <cellStyle name="Normal 8 5" xfId="1061"/>
    <cellStyle name="Normal 8 5 2" xfId="1062"/>
    <cellStyle name="Normal 8 5 2 2" xfId="1063"/>
    <cellStyle name="Normal 8 5 2 2 2" xfId="1064"/>
    <cellStyle name="Normal 8 5 2 3" xfId="1065"/>
    <cellStyle name="Normal 8 5 3" xfId="1066"/>
    <cellStyle name="Normal 8 5 3 2" xfId="1067"/>
    <cellStyle name="Normal 8 5 4" xfId="1068"/>
    <cellStyle name="Normal 80" xfId="1069"/>
    <cellStyle name="Normal 81" xfId="1070"/>
    <cellStyle name="Normal 9" xfId="1071"/>
    <cellStyle name="Normal 9 2" xfId="1072"/>
    <cellStyle name="Normal 9 3" xfId="1073"/>
    <cellStyle name="Normal 9 4" xfId="1074"/>
    <cellStyle name="Note 2" xfId="1075"/>
    <cellStyle name="Note 2 2" xfId="1076"/>
    <cellStyle name="Note 2 2 2" xfId="1077"/>
    <cellStyle name="Note 2 2 2 2" xfId="1078"/>
    <cellStyle name="Note 2 2 2 2 2" xfId="1079"/>
    <cellStyle name="Note 2 2 2 3" xfId="1080"/>
    <cellStyle name="Note 2 2 3" xfId="1081"/>
    <cellStyle name="Note 2 2 3 2" xfId="1082"/>
    <cellStyle name="Note 2 2 4" xfId="1083"/>
    <cellStyle name="Note 2 3" xfId="1084"/>
    <cellStyle name="Note 2 4" xfId="1085"/>
    <cellStyle name="Note 2 4 2" xfId="1086"/>
    <cellStyle name="Note 2 4 2 2" xfId="1087"/>
    <cellStyle name="Note 2 4 2 2 2" xfId="1088"/>
    <cellStyle name="Note 2 4 2 3" xfId="1089"/>
    <cellStyle name="Note 2 4 3" xfId="1090"/>
    <cellStyle name="Note 2 4 3 2" xfId="1091"/>
    <cellStyle name="Note 2 4 4" xfId="1092"/>
    <cellStyle name="Note 2 5" xfId="1093"/>
    <cellStyle name="Note 3" xfId="1094"/>
    <cellStyle name="Note 4" xfId="1095"/>
    <cellStyle name="Output 2" xfId="1096"/>
    <cellStyle name="Output 3" xfId="1097"/>
    <cellStyle name="Parent row" xfId="1098"/>
    <cellStyle name="Percent" xfId="1584" builtinId="5"/>
    <cellStyle name="Percent 10" xfId="1099"/>
    <cellStyle name="Percent 10 2" xfId="1100"/>
    <cellStyle name="Percent 11" xfId="1101"/>
    <cellStyle name="Percent 11 2" xfId="1102"/>
    <cellStyle name="Percent 11 2 2" xfId="1103"/>
    <cellStyle name="Percent 11 2 2 2" xfId="1104"/>
    <cellStyle name="Percent 11 2 3" xfId="1105"/>
    <cellStyle name="Percent 11 3" xfId="1106"/>
    <cellStyle name="Percent 11 3 2" xfId="1107"/>
    <cellStyle name="Percent 11 4" xfId="1108"/>
    <cellStyle name="Percent 12" xfId="1109"/>
    <cellStyle name="Percent 12 2" xfId="1110"/>
    <cellStyle name="Percent 12 2 2" xfId="1111"/>
    <cellStyle name="Percent 12 3" xfId="1112"/>
    <cellStyle name="Percent 13" xfId="1113"/>
    <cellStyle name="Percent 13 2" xfId="1114"/>
    <cellStyle name="Percent 13 2 2" xfId="1115"/>
    <cellStyle name="Percent 13 3" xfId="1116"/>
    <cellStyle name="Percent 14" xfId="1117"/>
    <cellStyle name="Percent 15" xfId="1118"/>
    <cellStyle name="Percent 16" xfId="1119"/>
    <cellStyle name="Percent 17" xfId="1120"/>
    <cellStyle name="Percent 18" xfId="1121"/>
    <cellStyle name="Percent 19" xfId="1122"/>
    <cellStyle name="Percent 2" xfId="2"/>
    <cellStyle name="Percent 2 10" xfId="1123"/>
    <cellStyle name="Percent 2 11" xfId="1124"/>
    <cellStyle name="Percent 2 12" xfId="1125"/>
    <cellStyle name="Percent 2 13" xfId="1126"/>
    <cellStyle name="Percent 2 14" xfId="1127"/>
    <cellStyle name="Percent 2 15" xfId="1128"/>
    <cellStyle name="Percent 2 16" xfId="1129"/>
    <cellStyle name="Percent 2 17" xfId="1130"/>
    <cellStyle name="Percent 2 18" xfId="1131"/>
    <cellStyle name="Percent 2 19" xfId="1132"/>
    <cellStyle name="Percent 2 2" xfId="1133"/>
    <cellStyle name="Percent 2 20" xfId="1134"/>
    <cellStyle name="Percent 2 21" xfId="1135"/>
    <cellStyle name="Percent 2 22" xfId="1136"/>
    <cellStyle name="Percent 2 23" xfId="1137"/>
    <cellStyle name="Percent 2 24" xfId="1138"/>
    <cellStyle name="Percent 2 25" xfId="1139"/>
    <cellStyle name="Percent 2 26" xfId="1140"/>
    <cellStyle name="Percent 2 27" xfId="1141"/>
    <cellStyle name="Percent 2 28" xfId="1142"/>
    <cellStyle name="Percent 2 29" xfId="1143"/>
    <cellStyle name="Percent 2 3" xfId="1144"/>
    <cellStyle name="Percent 2 3 2" xfId="1145"/>
    <cellStyle name="Percent 2 3 3" xfId="1146"/>
    <cellStyle name="Percent 2 3 3 2" xfId="1147"/>
    <cellStyle name="Percent 2 3 3 2 2" xfId="1148"/>
    <cellStyle name="Percent 2 3 3 3" xfId="1149"/>
    <cellStyle name="Percent 2 3 4" xfId="1150"/>
    <cellStyle name="Percent 2 3 4 2" xfId="1151"/>
    <cellStyle name="Percent 2 3 5" xfId="1152"/>
    <cellStyle name="Percent 2 30" xfId="1153"/>
    <cellStyle name="Percent 2 31" xfId="1154"/>
    <cellStyle name="Percent 2 32" xfId="1155"/>
    <cellStyle name="Percent 2 33" xfId="1156"/>
    <cellStyle name="Percent 2 34" xfId="1157"/>
    <cellStyle name="Percent 2 35" xfId="1158"/>
    <cellStyle name="Percent 2 36" xfId="1159"/>
    <cellStyle name="Percent 2 37" xfId="1160"/>
    <cellStyle name="Percent 2 38" xfId="1161"/>
    <cellStyle name="Percent 2 39" xfId="1162"/>
    <cellStyle name="Percent 2 4" xfId="1163"/>
    <cellStyle name="Percent 2 40" xfId="1164"/>
    <cellStyle name="Percent 2 41" xfId="1165"/>
    <cellStyle name="Percent 2 42" xfId="1166"/>
    <cellStyle name="Percent 2 43" xfId="1167"/>
    <cellStyle name="Percent 2 44" xfId="1168"/>
    <cellStyle name="Percent 2 45" xfId="1169"/>
    <cellStyle name="Percent 2 46" xfId="1170"/>
    <cellStyle name="Percent 2 47" xfId="1171"/>
    <cellStyle name="Percent 2 48" xfId="1172"/>
    <cellStyle name="Percent 2 49" xfId="1173"/>
    <cellStyle name="Percent 2 5" xfId="1174"/>
    <cellStyle name="Percent 2 50" xfId="1175"/>
    <cellStyle name="Percent 2 51" xfId="1176"/>
    <cellStyle name="Percent 2 52" xfId="1177"/>
    <cellStyle name="Percent 2 53" xfId="1178"/>
    <cellStyle name="Percent 2 54" xfId="1179"/>
    <cellStyle name="Percent 2 55" xfId="1180"/>
    <cellStyle name="Percent 2 56" xfId="1181"/>
    <cellStyle name="Percent 2 57" xfId="1182"/>
    <cellStyle name="Percent 2 58" xfId="1183"/>
    <cellStyle name="Percent 2 59" xfId="1184"/>
    <cellStyle name="Percent 2 6" xfId="1185"/>
    <cellStyle name="Percent 2 60" xfId="1186"/>
    <cellStyle name="Percent 2 61" xfId="1187"/>
    <cellStyle name="Percent 2 62" xfId="1188"/>
    <cellStyle name="Percent 2 63" xfId="1189"/>
    <cellStyle name="Percent 2 64" xfId="1190"/>
    <cellStyle name="Percent 2 65" xfId="1191"/>
    <cellStyle name="Percent 2 66" xfId="1192"/>
    <cellStyle name="Percent 2 67" xfId="1193"/>
    <cellStyle name="Percent 2 68" xfId="1194"/>
    <cellStyle name="Percent 2 69" xfId="1195"/>
    <cellStyle name="Percent 2 7" xfId="1196"/>
    <cellStyle name="Percent 2 70" xfId="1197"/>
    <cellStyle name="Percent 2 71" xfId="1198"/>
    <cellStyle name="Percent 2 71 2" xfId="1199"/>
    <cellStyle name="Percent 2 71 2 2" xfId="1200"/>
    <cellStyle name="Percent 2 71 2 2 2" xfId="1201"/>
    <cellStyle name="Percent 2 71 2 3" xfId="1202"/>
    <cellStyle name="Percent 2 71 3" xfId="1203"/>
    <cellStyle name="Percent 2 71 3 2" xfId="1204"/>
    <cellStyle name="Percent 2 71 4" xfId="1205"/>
    <cellStyle name="Percent 2 8" xfId="1206"/>
    <cellStyle name="Percent 2 9" xfId="1207"/>
    <cellStyle name="Percent 20" xfId="1208"/>
    <cellStyle name="Percent 21" xfId="1209"/>
    <cellStyle name="Percent 22" xfId="1210"/>
    <cellStyle name="Percent 23" xfId="1211"/>
    <cellStyle name="Percent 24" xfId="1212"/>
    <cellStyle name="Percent 25" xfId="1213"/>
    <cellStyle name="Percent 26" xfId="1214"/>
    <cellStyle name="Percent 27" xfId="1215"/>
    <cellStyle name="Percent 28" xfId="1216"/>
    <cellStyle name="Percent 29" xfId="1217"/>
    <cellStyle name="Percent 3" xfId="1218"/>
    <cellStyle name="Percent 3 10" xfId="1219"/>
    <cellStyle name="Percent 3 11" xfId="1220"/>
    <cellStyle name="Percent 3 12" xfId="1221"/>
    <cellStyle name="Percent 3 13" xfId="1222"/>
    <cellStyle name="Percent 3 14" xfId="1223"/>
    <cellStyle name="Percent 3 15" xfId="1224"/>
    <cellStyle name="Percent 3 16" xfId="1225"/>
    <cellStyle name="Percent 3 17" xfId="1226"/>
    <cellStyle name="Percent 3 18" xfId="1227"/>
    <cellStyle name="Percent 3 19" xfId="1228"/>
    <cellStyle name="Percent 3 2" xfId="1229"/>
    <cellStyle name="Percent 3 2 2" xfId="1230"/>
    <cellStyle name="Percent 3 2 3" xfId="1231"/>
    <cellStyle name="Percent 3 2 3 2" xfId="1232"/>
    <cellStyle name="Percent 3 2 3 2 2" xfId="1233"/>
    <cellStyle name="Percent 3 2 3 3" xfId="1234"/>
    <cellStyle name="Percent 3 2 4" xfId="1235"/>
    <cellStyle name="Percent 3 2 4 2" xfId="1236"/>
    <cellStyle name="Percent 3 2 5" xfId="1237"/>
    <cellStyle name="Percent 3 20" xfId="1238"/>
    <cellStyle name="Percent 3 21" xfId="1239"/>
    <cellStyle name="Percent 3 22" xfId="1240"/>
    <cellStyle name="Percent 3 23" xfId="1241"/>
    <cellStyle name="Percent 3 3" xfId="1242"/>
    <cellStyle name="Percent 3 4" xfId="1243"/>
    <cellStyle name="Percent 3 5" xfId="1244"/>
    <cellStyle name="Percent 3 6" xfId="1245"/>
    <cellStyle name="Percent 3 7" xfId="1246"/>
    <cellStyle name="Percent 3 8" xfId="1247"/>
    <cellStyle name="Percent 3 9" xfId="1248"/>
    <cellStyle name="Percent 30" xfId="1249"/>
    <cellStyle name="Percent 31" xfId="1250"/>
    <cellStyle name="Percent 32" xfId="1251"/>
    <cellStyle name="Percent 4" xfId="1252"/>
    <cellStyle name="Percent 4 2" xfId="1253"/>
    <cellStyle name="Percent 4 2 2" xfId="1254"/>
    <cellStyle name="Percent 4 2 2 2" xfId="1255"/>
    <cellStyle name="Percent 4 2 2 2 2" xfId="1256"/>
    <cellStyle name="Percent 4 2 2 3" xfId="1257"/>
    <cellStyle name="Percent 4 2 3" xfId="1258"/>
    <cellStyle name="Percent 4 2 3 2" xfId="1259"/>
    <cellStyle name="Percent 4 2 4" xfId="1260"/>
    <cellStyle name="Percent 4 3" xfId="1261"/>
    <cellStyle name="Percent 4 3 2" xfId="1262"/>
    <cellStyle name="Percent 4 3 2 2" xfId="1263"/>
    <cellStyle name="Percent 4 3 3" xfId="1264"/>
    <cellStyle name="Percent 4 4" xfId="1265"/>
    <cellStyle name="Percent 4 4 2" xfId="1266"/>
    <cellStyle name="Percent 4 5" xfId="1267"/>
    <cellStyle name="Percent 5" xfId="1268"/>
    <cellStyle name="Percent 6" xfId="1269"/>
    <cellStyle name="Percent 6 2" xfId="1270"/>
    <cellStyle name="Percent 6 2 2" xfId="1271"/>
    <cellStyle name="Percent 6 2 2 2" xfId="1272"/>
    <cellStyle name="Percent 6 2 3" xfId="1273"/>
    <cellStyle name="Percent 6 3" xfId="1274"/>
    <cellStyle name="Percent 6 3 2" xfId="1275"/>
    <cellStyle name="Percent 6 4" xfId="1276"/>
    <cellStyle name="Percent 7" xfId="1277"/>
    <cellStyle name="Percent 8" xfId="1278"/>
    <cellStyle name="Percent 9" xfId="1279"/>
    <cellStyle name="Percent 9 2" xfId="1280"/>
    <cellStyle name="Percent 9 2 2" xfId="1281"/>
    <cellStyle name="Percent 9 2 2 2" xfId="1282"/>
    <cellStyle name="Percent 9 2 3" xfId="1283"/>
    <cellStyle name="Percent 9 3" xfId="1284"/>
    <cellStyle name="Percent 9 3 2" xfId="1285"/>
    <cellStyle name="Percent 9 4" xfId="1286"/>
    <cellStyle name="Section Break" xfId="1287"/>
    <cellStyle name="Section Break: parent row" xfId="1288"/>
    <cellStyle name="STYL0 - Style1" xfId="1289"/>
    <cellStyle name="STYL0 - Style1 10" xfId="1290"/>
    <cellStyle name="STYL0 - Style1 11" xfId="1291"/>
    <cellStyle name="STYL0 - Style1 12" xfId="1292"/>
    <cellStyle name="STYL0 - Style1 13" xfId="1293"/>
    <cellStyle name="STYL0 - Style1 14" xfId="1294"/>
    <cellStyle name="STYL0 - Style1 15" xfId="1295"/>
    <cellStyle name="STYL0 - Style1 16" xfId="1296"/>
    <cellStyle name="STYL0 - Style1 17" xfId="1297"/>
    <cellStyle name="STYL0 - Style1 18" xfId="1298"/>
    <cellStyle name="STYL0 - Style1 19" xfId="1299"/>
    <cellStyle name="STYL0 - Style1 2" xfId="1300"/>
    <cellStyle name="STYL0 - Style1 20" xfId="1301"/>
    <cellStyle name="STYL0 - Style1 21" xfId="1302"/>
    <cellStyle name="STYL0 - Style1 22" xfId="1303"/>
    <cellStyle name="STYL0 - Style1 23" xfId="1304"/>
    <cellStyle name="STYL0 - Style1 24" xfId="1305"/>
    <cellStyle name="STYL0 - Style1 25" xfId="1306"/>
    <cellStyle name="STYL0 - Style1 26" xfId="1307"/>
    <cellStyle name="STYL0 - Style1 27" xfId="1308"/>
    <cellStyle name="STYL0 - Style1 28" xfId="1309"/>
    <cellStyle name="STYL0 - Style1 29" xfId="1310"/>
    <cellStyle name="STYL0 - Style1 3" xfId="1311"/>
    <cellStyle name="STYL0 - Style1 30" xfId="1312"/>
    <cellStyle name="STYL0 - Style1 31" xfId="1313"/>
    <cellStyle name="STYL0 - Style1 4" xfId="1314"/>
    <cellStyle name="STYL0 - Style1 5" xfId="1315"/>
    <cellStyle name="STYL0 - Style1 6" xfId="1316"/>
    <cellStyle name="STYL0 - Style1 7" xfId="1317"/>
    <cellStyle name="STYL0 - Style1 8" xfId="1318"/>
    <cellStyle name="STYL0 - Style1 9" xfId="1319"/>
    <cellStyle name="STYL0 - Style1_STF-GDS-1-2 (REVISED)_DSM Case 1 Program Planning Sheet.TS" xfId="1320"/>
    <cellStyle name="STYL1 - Style2" xfId="1321"/>
    <cellStyle name="STYL1 - Style2 10" xfId="1322"/>
    <cellStyle name="STYL1 - Style2 11" xfId="1323"/>
    <cellStyle name="STYL1 - Style2 12" xfId="1324"/>
    <cellStyle name="STYL1 - Style2 13" xfId="1325"/>
    <cellStyle name="STYL1 - Style2 14" xfId="1326"/>
    <cellStyle name="STYL1 - Style2 15" xfId="1327"/>
    <cellStyle name="STYL1 - Style2 16" xfId="1328"/>
    <cellStyle name="STYL1 - Style2 17" xfId="1329"/>
    <cellStyle name="STYL1 - Style2 18" xfId="1330"/>
    <cellStyle name="STYL1 - Style2 19" xfId="1331"/>
    <cellStyle name="STYL1 - Style2 2" xfId="1332"/>
    <cellStyle name="STYL1 - Style2 20" xfId="1333"/>
    <cellStyle name="STYL1 - Style2 21" xfId="1334"/>
    <cellStyle name="STYL1 - Style2 22" xfId="1335"/>
    <cellStyle name="STYL1 - Style2 23" xfId="1336"/>
    <cellStyle name="STYL1 - Style2 24" xfId="1337"/>
    <cellStyle name="STYL1 - Style2 25" xfId="1338"/>
    <cellStyle name="STYL1 - Style2 26" xfId="1339"/>
    <cellStyle name="STYL1 - Style2 27" xfId="1340"/>
    <cellStyle name="STYL1 - Style2 28" xfId="1341"/>
    <cellStyle name="STYL1 - Style2 29" xfId="1342"/>
    <cellStyle name="STYL1 - Style2 3" xfId="1343"/>
    <cellStyle name="STYL1 - Style2 30" xfId="1344"/>
    <cellStyle name="STYL1 - Style2 31" xfId="1345"/>
    <cellStyle name="STYL1 - Style2 4" xfId="1346"/>
    <cellStyle name="STYL1 - Style2 5" xfId="1347"/>
    <cellStyle name="STYL1 - Style2 6" xfId="1348"/>
    <cellStyle name="STYL1 - Style2 7" xfId="1349"/>
    <cellStyle name="STYL1 - Style2 8" xfId="1350"/>
    <cellStyle name="STYL1 - Style2 9" xfId="1351"/>
    <cellStyle name="STYL1 - Style2_STF-GDS-1-2 (REVISED)_DSM Case 1 Program Planning Sheet.TS" xfId="1352"/>
    <cellStyle name="STYL2 - Style3" xfId="1353"/>
    <cellStyle name="STYL2 - Style3 10" xfId="1354"/>
    <cellStyle name="STYL2 - Style3 11" xfId="1355"/>
    <cellStyle name="STYL2 - Style3 12" xfId="1356"/>
    <cellStyle name="STYL2 - Style3 13" xfId="1357"/>
    <cellStyle name="STYL2 - Style3 14" xfId="1358"/>
    <cellStyle name="STYL2 - Style3 15" xfId="1359"/>
    <cellStyle name="STYL2 - Style3 16" xfId="1360"/>
    <cellStyle name="STYL2 - Style3 17" xfId="1361"/>
    <cellStyle name="STYL2 - Style3 18" xfId="1362"/>
    <cellStyle name="STYL2 - Style3 19" xfId="1363"/>
    <cellStyle name="STYL2 - Style3 2" xfId="1364"/>
    <cellStyle name="STYL2 - Style3 20" xfId="1365"/>
    <cellStyle name="STYL2 - Style3 21" xfId="1366"/>
    <cellStyle name="STYL2 - Style3 22" xfId="1367"/>
    <cellStyle name="STYL2 - Style3 23" xfId="1368"/>
    <cellStyle name="STYL2 - Style3 24" xfId="1369"/>
    <cellStyle name="STYL2 - Style3 25" xfId="1370"/>
    <cellStyle name="STYL2 - Style3 26" xfId="1371"/>
    <cellStyle name="STYL2 - Style3 27" xfId="1372"/>
    <cellStyle name="STYL2 - Style3 28" xfId="1373"/>
    <cellStyle name="STYL2 - Style3 29" xfId="1374"/>
    <cellStyle name="STYL2 - Style3 3" xfId="1375"/>
    <cellStyle name="STYL2 - Style3 30" xfId="1376"/>
    <cellStyle name="STYL2 - Style3 31" xfId="1377"/>
    <cellStyle name="STYL2 - Style3 4" xfId="1378"/>
    <cellStyle name="STYL2 - Style3 5" xfId="1379"/>
    <cellStyle name="STYL2 - Style3 6" xfId="1380"/>
    <cellStyle name="STYL2 - Style3 7" xfId="1381"/>
    <cellStyle name="STYL2 - Style3 8" xfId="1382"/>
    <cellStyle name="STYL2 - Style3 9" xfId="1383"/>
    <cellStyle name="STYL2 - Style3_STF-GDS-1-2 (REVISED)_DSM Case 1 Program Planning Sheet.TS" xfId="1384"/>
    <cellStyle name="STYL3 - Style4" xfId="1385"/>
    <cellStyle name="STYL3 - Style4 10" xfId="1386"/>
    <cellStyle name="STYL3 - Style4 11" xfId="1387"/>
    <cellStyle name="STYL3 - Style4 12" xfId="1388"/>
    <cellStyle name="STYL3 - Style4 13" xfId="1389"/>
    <cellStyle name="STYL3 - Style4 14" xfId="1390"/>
    <cellStyle name="STYL3 - Style4 15" xfId="1391"/>
    <cellStyle name="STYL3 - Style4 16" xfId="1392"/>
    <cellStyle name="STYL3 - Style4 17" xfId="1393"/>
    <cellStyle name="STYL3 - Style4 18" xfId="1394"/>
    <cellStyle name="STYL3 - Style4 19" xfId="1395"/>
    <cellStyle name="STYL3 - Style4 2" xfId="1396"/>
    <cellStyle name="STYL3 - Style4 20" xfId="1397"/>
    <cellStyle name="STYL3 - Style4 21" xfId="1398"/>
    <cellStyle name="STYL3 - Style4 22" xfId="1399"/>
    <cellStyle name="STYL3 - Style4 23" xfId="1400"/>
    <cellStyle name="STYL3 - Style4 24" xfId="1401"/>
    <cellStyle name="STYL3 - Style4 25" xfId="1402"/>
    <cellStyle name="STYL3 - Style4 26" xfId="1403"/>
    <cellStyle name="STYL3 - Style4 27" xfId="1404"/>
    <cellStyle name="STYL3 - Style4 28" xfId="1405"/>
    <cellStyle name="STYL3 - Style4 29" xfId="1406"/>
    <cellStyle name="STYL3 - Style4 3" xfId="1407"/>
    <cellStyle name="STYL3 - Style4 30" xfId="1408"/>
    <cellStyle name="STYL3 - Style4 31" xfId="1409"/>
    <cellStyle name="STYL3 - Style4 4" xfId="1410"/>
    <cellStyle name="STYL3 - Style4 5" xfId="1411"/>
    <cellStyle name="STYL3 - Style4 6" xfId="1412"/>
    <cellStyle name="STYL3 - Style4 7" xfId="1413"/>
    <cellStyle name="STYL3 - Style4 8" xfId="1414"/>
    <cellStyle name="STYL3 - Style4 9" xfId="1415"/>
    <cellStyle name="STYL3 - Style4_STF-GDS-1-2 (REVISED)_DSM Case 1 Program Planning Sheet.TS" xfId="1416"/>
    <cellStyle name="STYL4 - Style5" xfId="1417"/>
    <cellStyle name="STYL4 - Style5 10" xfId="1418"/>
    <cellStyle name="STYL4 - Style5 11" xfId="1419"/>
    <cellStyle name="STYL4 - Style5 12" xfId="1420"/>
    <cellStyle name="STYL4 - Style5 13" xfId="1421"/>
    <cellStyle name="STYL4 - Style5 14" xfId="1422"/>
    <cellStyle name="STYL4 - Style5 15" xfId="1423"/>
    <cellStyle name="STYL4 - Style5 16" xfId="1424"/>
    <cellStyle name="STYL4 - Style5 17" xfId="1425"/>
    <cellStyle name="STYL4 - Style5 18" xfId="1426"/>
    <cellStyle name="STYL4 - Style5 19" xfId="1427"/>
    <cellStyle name="STYL4 - Style5 2" xfId="1428"/>
    <cellStyle name="STYL4 - Style5 20" xfId="1429"/>
    <cellStyle name="STYL4 - Style5 21" xfId="1430"/>
    <cellStyle name="STYL4 - Style5 22" xfId="1431"/>
    <cellStyle name="STYL4 - Style5 23" xfId="1432"/>
    <cellStyle name="STYL4 - Style5 24" xfId="1433"/>
    <cellStyle name="STYL4 - Style5 25" xfId="1434"/>
    <cellStyle name="STYL4 - Style5 26" xfId="1435"/>
    <cellStyle name="STYL4 - Style5 27" xfId="1436"/>
    <cellStyle name="STYL4 - Style5 28" xfId="1437"/>
    <cellStyle name="STYL4 - Style5 29" xfId="1438"/>
    <cellStyle name="STYL4 - Style5 3" xfId="1439"/>
    <cellStyle name="STYL4 - Style5 30" xfId="1440"/>
    <cellStyle name="STYL4 - Style5 31" xfId="1441"/>
    <cellStyle name="STYL4 - Style5 4" xfId="1442"/>
    <cellStyle name="STYL4 - Style5 5" xfId="1443"/>
    <cellStyle name="STYL4 - Style5 6" xfId="1444"/>
    <cellStyle name="STYL4 - Style5 7" xfId="1445"/>
    <cellStyle name="STYL4 - Style5 8" xfId="1446"/>
    <cellStyle name="STYL4 - Style5 9" xfId="1447"/>
    <cellStyle name="STYL4 - Style5_STF-GDS-1-2 (REVISED)_DSM Case 1 Program Planning Sheet.TS" xfId="1448"/>
    <cellStyle name="STYL5 - Style6" xfId="1449"/>
    <cellStyle name="STYL5 - Style6 10" xfId="1450"/>
    <cellStyle name="STYL5 - Style6 11" xfId="1451"/>
    <cellStyle name="STYL5 - Style6 12" xfId="1452"/>
    <cellStyle name="STYL5 - Style6 13" xfId="1453"/>
    <cellStyle name="STYL5 - Style6 14" xfId="1454"/>
    <cellStyle name="STYL5 - Style6 15" xfId="1455"/>
    <cellStyle name="STYL5 - Style6 16" xfId="1456"/>
    <cellStyle name="STYL5 - Style6 17" xfId="1457"/>
    <cellStyle name="STYL5 - Style6 18" xfId="1458"/>
    <cellStyle name="STYL5 - Style6 19" xfId="1459"/>
    <cellStyle name="STYL5 - Style6 2" xfId="1460"/>
    <cellStyle name="STYL5 - Style6 20" xfId="1461"/>
    <cellStyle name="STYL5 - Style6 21" xfId="1462"/>
    <cellStyle name="STYL5 - Style6 22" xfId="1463"/>
    <cellStyle name="STYL5 - Style6 23" xfId="1464"/>
    <cellStyle name="STYL5 - Style6 24" xfId="1465"/>
    <cellStyle name="STYL5 - Style6 25" xfId="1466"/>
    <cellStyle name="STYL5 - Style6 26" xfId="1467"/>
    <cellStyle name="STYL5 - Style6 27" xfId="1468"/>
    <cellStyle name="STYL5 - Style6 28" xfId="1469"/>
    <cellStyle name="STYL5 - Style6 29" xfId="1470"/>
    <cellStyle name="STYL5 - Style6 3" xfId="1471"/>
    <cellStyle name="STYL5 - Style6 30" xfId="1472"/>
    <cellStyle name="STYL5 - Style6 31" xfId="1473"/>
    <cellStyle name="STYL5 - Style6 4" xfId="1474"/>
    <cellStyle name="STYL5 - Style6 5" xfId="1475"/>
    <cellStyle name="STYL5 - Style6 6" xfId="1476"/>
    <cellStyle name="STYL5 - Style6 7" xfId="1477"/>
    <cellStyle name="STYL5 - Style6 8" xfId="1478"/>
    <cellStyle name="STYL5 - Style6 9" xfId="1479"/>
    <cellStyle name="STYL5 - Style6_STF-GDS-1-2 (REVISED)_DSM Case 1 Program Planning Sheet.TS" xfId="1480"/>
    <cellStyle name="STYL6 - Style7" xfId="1481"/>
    <cellStyle name="STYL6 - Style7 10" xfId="1482"/>
    <cellStyle name="STYL6 - Style7 11" xfId="1483"/>
    <cellStyle name="STYL6 - Style7 12" xfId="1484"/>
    <cellStyle name="STYL6 - Style7 13" xfId="1485"/>
    <cellStyle name="STYL6 - Style7 14" xfId="1486"/>
    <cellStyle name="STYL6 - Style7 15" xfId="1487"/>
    <cellStyle name="STYL6 - Style7 16" xfId="1488"/>
    <cellStyle name="STYL6 - Style7 17" xfId="1489"/>
    <cellStyle name="STYL6 - Style7 18" xfId="1490"/>
    <cellStyle name="STYL6 - Style7 19" xfId="1491"/>
    <cellStyle name="STYL6 - Style7 2" xfId="1492"/>
    <cellStyle name="STYL6 - Style7 20" xfId="1493"/>
    <cellStyle name="STYL6 - Style7 21" xfId="1494"/>
    <cellStyle name="STYL6 - Style7 22" xfId="1495"/>
    <cellStyle name="STYL6 - Style7 23" xfId="1496"/>
    <cellStyle name="STYL6 - Style7 24" xfId="1497"/>
    <cellStyle name="STYL6 - Style7 25" xfId="1498"/>
    <cellStyle name="STYL6 - Style7 26" xfId="1499"/>
    <cellStyle name="STYL6 - Style7 27" xfId="1500"/>
    <cellStyle name="STYL6 - Style7 28" xfId="1501"/>
    <cellStyle name="STYL6 - Style7 29" xfId="1502"/>
    <cellStyle name="STYL6 - Style7 3" xfId="1503"/>
    <cellStyle name="STYL6 - Style7 30" xfId="1504"/>
    <cellStyle name="STYL6 - Style7 31" xfId="1505"/>
    <cellStyle name="STYL6 - Style7 4" xfId="1506"/>
    <cellStyle name="STYL6 - Style7 5" xfId="1507"/>
    <cellStyle name="STYL6 - Style7 6" xfId="1508"/>
    <cellStyle name="STYL6 - Style7 7" xfId="1509"/>
    <cellStyle name="STYL6 - Style7 8" xfId="1510"/>
    <cellStyle name="STYL6 - Style7 9" xfId="1511"/>
    <cellStyle name="STYL6 - Style7_STF-GDS-1-2 (REVISED)_DSM Case 1 Program Planning Sheet.TS" xfId="1512"/>
    <cellStyle name="STYL7 - Style8" xfId="1513"/>
    <cellStyle name="STYL7 - Style8 10" xfId="1514"/>
    <cellStyle name="STYL7 - Style8 11" xfId="1515"/>
    <cellStyle name="STYL7 - Style8 12" xfId="1516"/>
    <cellStyle name="STYL7 - Style8 13" xfId="1517"/>
    <cellStyle name="STYL7 - Style8 14" xfId="1518"/>
    <cellStyle name="STYL7 - Style8 15" xfId="1519"/>
    <cellStyle name="STYL7 - Style8 16" xfId="1520"/>
    <cellStyle name="STYL7 - Style8 17" xfId="1521"/>
    <cellStyle name="STYL7 - Style8 18" xfId="1522"/>
    <cellStyle name="STYL7 - Style8 19" xfId="1523"/>
    <cellStyle name="STYL7 - Style8 2" xfId="1524"/>
    <cellStyle name="STYL7 - Style8 20" xfId="1525"/>
    <cellStyle name="STYL7 - Style8 21" xfId="1526"/>
    <cellStyle name="STYL7 - Style8 22" xfId="1527"/>
    <cellStyle name="STYL7 - Style8 23" xfId="1528"/>
    <cellStyle name="STYL7 - Style8 24" xfId="1529"/>
    <cellStyle name="STYL7 - Style8 25" xfId="1530"/>
    <cellStyle name="STYL7 - Style8 26" xfId="1531"/>
    <cellStyle name="STYL7 - Style8 27" xfId="1532"/>
    <cellStyle name="STYL7 - Style8 28" xfId="1533"/>
    <cellStyle name="STYL7 - Style8 29" xfId="1534"/>
    <cellStyle name="STYL7 - Style8 3" xfId="1535"/>
    <cellStyle name="STYL7 - Style8 30" xfId="1536"/>
    <cellStyle name="STYL7 - Style8 31" xfId="1537"/>
    <cellStyle name="STYL7 - Style8 4" xfId="1538"/>
    <cellStyle name="STYL7 - Style8 5" xfId="1539"/>
    <cellStyle name="STYL7 - Style8 6" xfId="1540"/>
    <cellStyle name="STYL7 - Style8 7" xfId="1541"/>
    <cellStyle name="STYL7 - Style8 8" xfId="1542"/>
    <cellStyle name="STYL7 - Style8 9" xfId="1543"/>
    <cellStyle name="STYL7 - Style8_STF-GDS-1-2 (REVISED)_DSM Case 1 Program Planning Sheet.TS" xfId="1544"/>
    <cellStyle name="Style 1" xfId="1545"/>
    <cellStyle name="Style 1 10" xfId="1546"/>
    <cellStyle name="Style 1 11" xfId="1547"/>
    <cellStyle name="Style 1 12" xfId="1548"/>
    <cellStyle name="Style 1 13" xfId="1549"/>
    <cellStyle name="Style 1 14" xfId="1550"/>
    <cellStyle name="Style 1 15" xfId="1551"/>
    <cellStyle name="Style 1 16" xfId="1552"/>
    <cellStyle name="Style 1 17" xfId="1553"/>
    <cellStyle name="Style 1 18" xfId="1554"/>
    <cellStyle name="Style 1 19" xfId="1555"/>
    <cellStyle name="Style 1 2" xfId="1556"/>
    <cellStyle name="Style 1 20" xfId="1557"/>
    <cellStyle name="Style 1 21" xfId="1558"/>
    <cellStyle name="Style 1 22" xfId="1559"/>
    <cellStyle name="Style 1 23" xfId="1560"/>
    <cellStyle name="Style 1 24" xfId="1561"/>
    <cellStyle name="Style 1 25" xfId="1562"/>
    <cellStyle name="Style 1 26" xfId="1563"/>
    <cellStyle name="Style 1 27" xfId="1564"/>
    <cellStyle name="Style 1 28" xfId="1565"/>
    <cellStyle name="Style 1 29" xfId="1566"/>
    <cellStyle name="Style 1 3" xfId="1567"/>
    <cellStyle name="Style 1 30" xfId="1568"/>
    <cellStyle name="Style 1 31" xfId="1569"/>
    <cellStyle name="Style 1 4" xfId="1570"/>
    <cellStyle name="Style 1 5" xfId="1571"/>
    <cellStyle name="Style 1 6" xfId="1572"/>
    <cellStyle name="Style 1 7" xfId="1573"/>
    <cellStyle name="Style 1 8" xfId="1574"/>
    <cellStyle name="Style 1 9" xfId="1575"/>
    <cellStyle name="Table title" xfId="1576"/>
    <cellStyle name="Tim" xfId="1577"/>
    <cellStyle name="Title 2" xfId="1578"/>
    <cellStyle name="Title 3" xfId="1579"/>
    <cellStyle name="Total 2" xfId="1580"/>
    <cellStyle name="Total 3" xfId="1581"/>
    <cellStyle name="Warning Text 2" xfId="1582"/>
    <cellStyle name="Warning Text 3" xfId="1583"/>
  </cellStyles>
  <dxfs count="0"/>
  <tableStyles count="0" defaultTableStyle="TableStyleMedium2" defaultPivotStyle="PivotStyleLight16"/>
  <colors>
    <mruColors>
      <color rgb="FF77BC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C6" sqref="C6"/>
    </sheetView>
  </sheetViews>
  <sheetFormatPr defaultRowHeight="14.4"/>
  <cols>
    <col min="3" max="3" width="26.33203125" customWidth="1"/>
  </cols>
  <sheetData>
    <row r="1" spans="1:4">
      <c r="A1" s="38" t="s">
        <v>115</v>
      </c>
    </row>
    <row r="2" spans="1:4">
      <c r="B2" t="s">
        <v>116</v>
      </c>
    </row>
    <row r="3" spans="1:4">
      <c r="C3" t="s">
        <v>214</v>
      </c>
      <c r="D3" t="s">
        <v>215</v>
      </c>
    </row>
    <row r="4" spans="1:4">
      <c r="D4" t="s">
        <v>216</v>
      </c>
    </row>
    <row r="5" spans="1:4">
      <c r="C5" t="s">
        <v>117</v>
      </c>
      <c r="D5" t="s">
        <v>384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970"/>
  <sheetViews>
    <sheetView tabSelected="1" workbookViewId="0">
      <pane xSplit="3" ySplit="1" topLeftCell="H2" activePane="bottomRight" state="frozenSplit"/>
      <selection pane="topRight" activeCell="F1" sqref="F1"/>
      <selection pane="bottomLeft" activeCell="A14" sqref="A14"/>
      <selection pane="bottomRight" activeCell="E7" sqref="E7"/>
    </sheetView>
  </sheetViews>
  <sheetFormatPr defaultRowHeight="14.4"/>
  <cols>
    <col min="1" max="1" width="42" customWidth="1"/>
    <col min="2" max="3" width="15.6640625" customWidth="1"/>
    <col min="4" max="4" width="19.6640625" customWidth="1"/>
    <col min="5" max="5" width="17.6640625" customWidth="1"/>
    <col min="6" max="6" width="14.6640625" customWidth="1"/>
    <col min="7" max="8" width="11.6640625" customWidth="1"/>
    <col min="11" max="11" width="10.6640625" customWidth="1"/>
    <col min="12" max="12" width="14.33203125" customWidth="1"/>
    <col min="13" max="13" width="14.109375" customWidth="1"/>
  </cols>
  <sheetData>
    <row r="1" spans="1:14">
      <c r="A1" s="97" t="s">
        <v>217</v>
      </c>
      <c r="B1" s="97" t="s">
        <v>121</v>
      </c>
      <c r="C1" s="97" t="s">
        <v>218</v>
      </c>
      <c r="D1" s="97" t="s">
        <v>370</v>
      </c>
      <c r="E1" s="97" t="s">
        <v>306</v>
      </c>
      <c r="F1" s="97" t="s">
        <v>219</v>
      </c>
      <c r="G1" s="102" t="s">
        <v>381</v>
      </c>
      <c r="H1" s="102" t="s">
        <v>121</v>
      </c>
      <c r="I1" s="102" t="s">
        <v>218</v>
      </c>
      <c r="J1" s="102" t="s">
        <v>307</v>
      </c>
      <c r="K1" s="102" t="s">
        <v>306</v>
      </c>
      <c r="L1" s="102" t="s">
        <v>219</v>
      </c>
      <c r="M1" s="115" t="s">
        <v>383</v>
      </c>
    </row>
    <row r="2" spans="1:14">
      <c r="A2" t="s">
        <v>220</v>
      </c>
      <c r="B2" t="s">
        <v>120</v>
      </c>
      <c r="C2" t="s">
        <v>221</v>
      </c>
      <c r="D2" s="95">
        <f>IFERROR(IF(ISNUMBER(VLOOKUP($A2,PairList!$A$1:$C$104,2,0)),VLOOKUP($A2,PairList!$A$1:$C$104,2,0),INDEX('Feasibility Factor'!$D$5:$F$144,MATCH(VLOOKUP($A2,PairList!$A$1:$C$104,2,0),'Feasibility Factor'!$C$5:$C$144,0),MATCH($B2,'Feasibility Factor'!$D$3:$F$3,0))),"")</f>
        <v>1</v>
      </c>
      <c r="E2" s="95">
        <f>IFERROR(INDEX(ESShip!$C$2:$C$92,MATCH(VLOOKUP($A2,PairList!$A$1:$C$104,3,0),ESShip!$A$2:$A$92,0)),"")</f>
        <v>0.69</v>
      </c>
      <c r="F2" s="95">
        <f>IFERROR($D2*(1-$E2),"")</f>
        <v>0.31000000000000005</v>
      </c>
      <c r="G2" s="96" t="str">
        <f>IF($A2&lt;&gt;"",IF($F2="","X",""),"")</f>
        <v/>
      </c>
      <c r="H2" s="99" t="str">
        <f>IF($B2="Single Family","Single-Family",$B2)</f>
        <v>Single-Family</v>
      </c>
      <c r="I2" s="100" t="str">
        <f>IF(LEFT($C2,1)="T","B",LEFT($C2,1))</f>
        <v>B</v>
      </c>
      <c r="J2" s="100" t="s">
        <v>377</v>
      </c>
      <c r="K2" s="100" t="s">
        <v>377</v>
      </c>
      <c r="L2" s="100" t="str">
        <f>IF(G2="X",$J2*(1-$K2),"")</f>
        <v/>
      </c>
      <c r="M2" s="101">
        <f>IF(AND($F2&lt;&gt;"",$L2&lt;&gt;""),MIN($F2,$L2),MAX($F2,$L2))</f>
        <v>0.31000000000000005</v>
      </c>
      <c r="N2" s="100"/>
    </row>
    <row r="3" spans="1:14">
      <c r="A3" t="s">
        <v>220</v>
      </c>
      <c r="B3" t="s">
        <v>222</v>
      </c>
      <c r="C3" t="s">
        <v>221</v>
      </c>
      <c r="D3" s="95">
        <f>IFERROR(IF(ISNUMBER(VLOOKUP($A3,PairList!$A$1:$C$104,2,0)),VLOOKUP($A3,PairList!$A$1:$C$104,2,0),INDEX('Feasibility Factor'!$D$5:$F$144,MATCH(VLOOKUP($A3,PairList!$A$1:$C$104,2,0),'Feasibility Factor'!$C$5:$C$144,0),MATCH($B3,'Feasibility Factor'!$D$3:$F$3,0))),"")</f>
        <v>1</v>
      </c>
      <c r="E3" s="95">
        <f>IFERROR(INDEX(ESShip!$C$2:$C$92,MATCH(VLOOKUP($A3,PairList!$A$1:$C$104,3,0),ESShip!$A$2:$A$92,0)),"")</f>
        <v>0.69</v>
      </c>
      <c r="F3" s="95">
        <f t="shared" ref="F3:F66" si="0">IFERROR($D3*(1-$E3),"")</f>
        <v>0.31000000000000005</v>
      </c>
      <c r="G3" s="96" t="str">
        <f t="shared" ref="G3:G66" si="1">IF($A3&lt;&gt;"",IF($F3="","X",""),"")</f>
        <v/>
      </c>
      <c r="H3" s="99" t="str">
        <f t="shared" ref="H3:H66" si="2">IF($B3="Single Family","Single-Family",$B3)</f>
        <v>Multi-Family</v>
      </c>
      <c r="I3" s="100" t="str">
        <f t="shared" ref="I3:I66" si="3">IF(LEFT($C3,1)="T","B",LEFT($C3,1))</f>
        <v>B</v>
      </c>
      <c r="J3" s="100" t="s">
        <v>377</v>
      </c>
      <c r="K3" s="100" t="s">
        <v>377</v>
      </c>
      <c r="L3" s="100" t="str">
        <f t="shared" ref="L3:L66" si="4">IF(G3="X",$J3*(1-$K3),"")</f>
        <v/>
      </c>
      <c r="M3" s="101">
        <f t="shared" ref="M3:M66" si="5">IF(AND($F3&lt;&gt;"",$L3&lt;&gt;""),MIN($F3,$L3),MAX($F3,$L3))</f>
        <v>0.31000000000000005</v>
      </c>
      <c r="N3" s="100"/>
    </row>
    <row r="4" spans="1:14">
      <c r="A4" t="s">
        <v>220</v>
      </c>
      <c r="B4" t="s">
        <v>309</v>
      </c>
      <c r="C4" t="s">
        <v>221</v>
      </c>
      <c r="D4" s="95">
        <f>IFERROR(IF(ISNUMBER(VLOOKUP($A4,PairList!$A$1:$C$104,2,0)),VLOOKUP($A4,PairList!$A$1:$C$104,2,0),INDEX('Feasibility Factor'!$D$5:$F$144,MATCH(VLOOKUP($A4,PairList!$A$1:$C$104,2,0),'Feasibility Factor'!$C$5:$C$144,0),MATCH($B4,'Feasibility Factor'!$D$3:$F$3,0))),"")</f>
        <v>1</v>
      </c>
      <c r="E4" s="95">
        <f>IFERROR(INDEX(ESShip!$C$2:$C$92,MATCH(VLOOKUP($A4,PairList!$A$1:$C$104,3,0),ESShip!$A$2:$A$92,0)),"")</f>
        <v>0.69</v>
      </c>
      <c r="F4" s="95">
        <f t="shared" si="0"/>
        <v>0.31000000000000005</v>
      </c>
      <c r="G4" s="96" t="str">
        <f t="shared" si="1"/>
        <v/>
      </c>
      <c r="H4" s="99" t="str">
        <f t="shared" si="2"/>
        <v>Manufactured Home</v>
      </c>
      <c r="I4" s="100" t="str">
        <f t="shared" si="3"/>
        <v>B</v>
      </c>
      <c r="J4" s="100" t="s">
        <v>377</v>
      </c>
      <c r="K4" s="100" t="s">
        <v>377</v>
      </c>
      <c r="L4" s="100" t="str">
        <f t="shared" si="4"/>
        <v/>
      </c>
      <c r="M4" s="101">
        <f t="shared" si="5"/>
        <v>0.31000000000000005</v>
      </c>
      <c r="N4" s="100"/>
    </row>
    <row r="5" spans="1:14">
      <c r="A5" t="s">
        <v>220</v>
      </c>
      <c r="B5" t="s">
        <v>120</v>
      </c>
      <c r="C5" t="s">
        <v>223</v>
      </c>
      <c r="D5" s="95">
        <f>IFERROR(IF(ISNUMBER(VLOOKUP($A5,PairList!$A$1:$C$104,2,0)),VLOOKUP($A5,PairList!$A$1:$C$104,2,0),INDEX('Feasibility Factor'!$D$5:$F$144,MATCH(VLOOKUP($A5,PairList!$A$1:$C$104,2,0),'Feasibility Factor'!$C$5:$C$144,0),MATCH($B5,'Feasibility Factor'!$D$3:$F$3,0))),"")</f>
        <v>1</v>
      </c>
      <c r="E5" s="95">
        <f>IFERROR(INDEX(ESShip!$C$2:$C$92,MATCH(VLOOKUP($A5,PairList!$A$1:$C$104,3,0),ESShip!$A$2:$A$92,0)),"")</f>
        <v>0.69</v>
      </c>
      <c r="F5" s="95">
        <f t="shared" si="0"/>
        <v>0.31000000000000005</v>
      </c>
      <c r="G5" s="96" t="str">
        <f t="shared" si="1"/>
        <v/>
      </c>
      <c r="H5" s="99" t="str">
        <f t="shared" si="2"/>
        <v>Single-Family</v>
      </c>
      <c r="I5" s="100" t="str">
        <f t="shared" si="3"/>
        <v>E</v>
      </c>
      <c r="J5" s="100" t="s">
        <v>377</v>
      </c>
      <c r="K5" s="100" t="s">
        <v>377</v>
      </c>
      <c r="L5" s="100" t="str">
        <f t="shared" si="4"/>
        <v/>
      </c>
      <c r="M5" s="101">
        <f t="shared" si="5"/>
        <v>0.31000000000000005</v>
      </c>
      <c r="N5" s="100"/>
    </row>
    <row r="6" spans="1:14">
      <c r="A6" t="s">
        <v>220</v>
      </c>
      <c r="B6" t="s">
        <v>222</v>
      </c>
      <c r="C6" t="s">
        <v>223</v>
      </c>
      <c r="D6" s="95">
        <f>IFERROR(IF(ISNUMBER(VLOOKUP($A6,PairList!$A$1:$C$104,2,0)),VLOOKUP($A6,PairList!$A$1:$C$104,2,0),INDEX('Feasibility Factor'!$D$5:$F$144,MATCH(VLOOKUP($A6,PairList!$A$1:$C$104,2,0),'Feasibility Factor'!$C$5:$C$144,0),MATCH($B6,'Feasibility Factor'!$D$3:$F$3,0))),"")</f>
        <v>1</v>
      </c>
      <c r="E6" s="95">
        <f>IFERROR(INDEX(ESShip!$C$2:$C$92,MATCH(VLOOKUP($A6,PairList!$A$1:$C$104,3,0),ESShip!$A$2:$A$92,0)),"")</f>
        <v>0.69</v>
      </c>
      <c r="F6" s="95">
        <f t="shared" si="0"/>
        <v>0.31000000000000005</v>
      </c>
      <c r="G6" s="96" t="str">
        <f t="shared" si="1"/>
        <v/>
      </c>
      <c r="H6" s="99" t="str">
        <f t="shared" si="2"/>
        <v>Multi-Family</v>
      </c>
      <c r="I6" s="100" t="str">
        <f t="shared" si="3"/>
        <v>E</v>
      </c>
      <c r="J6" s="100" t="s">
        <v>377</v>
      </c>
      <c r="K6" s="100" t="s">
        <v>377</v>
      </c>
      <c r="L6" s="100" t="str">
        <f t="shared" si="4"/>
        <v/>
      </c>
      <c r="M6" s="101">
        <f t="shared" si="5"/>
        <v>0.31000000000000005</v>
      </c>
      <c r="N6" s="100"/>
    </row>
    <row r="7" spans="1:14">
      <c r="A7" t="s">
        <v>220</v>
      </c>
      <c r="B7" t="s">
        <v>309</v>
      </c>
      <c r="C7" t="s">
        <v>223</v>
      </c>
      <c r="D7" s="95">
        <f>IFERROR(IF(ISNUMBER(VLOOKUP($A7,PairList!$A$1:$C$104,2,0)),VLOOKUP($A7,PairList!$A$1:$C$104,2,0),INDEX('Feasibility Factor'!$D$5:$F$144,MATCH(VLOOKUP($A7,PairList!$A$1:$C$104,2,0),'Feasibility Factor'!$C$5:$C$144,0),MATCH($B7,'Feasibility Factor'!$D$3:$F$3,0))),"")</f>
        <v>1</v>
      </c>
      <c r="E7" s="95">
        <f>IFERROR(INDEX(ESShip!$C$2:$C$92,MATCH(VLOOKUP($A7,PairList!$A$1:$C$104,3,0),ESShip!$A$2:$A$92,0)),"")</f>
        <v>0.69</v>
      </c>
      <c r="F7" s="95">
        <f t="shared" si="0"/>
        <v>0.31000000000000005</v>
      </c>
      <c r="G7" s="96" t="str">
        <f t="shared" si="1"/>
        <v/>
      </c>
      <c r="H7" s="99" t="str">
        <f t="shared" si="2"/>
        <v>Manufactured Home</v>
      </c>
      <c r="I7" s="100" t="str">
        <f t="shared" si="3"/>
        <v>E</v>
      </c>
      <c r="J7" s="100" t="s">
        <v>377</v>
      </c>
      <c r="K7" s="100" t="s">
        <v>377</v>
      </c>
      <c r="L7" s="100" t="str">
        <f t="shared" si="4"/>
        <v/>
      </c>
      <c r="M7" s="101">
        <f t="shared" si="5"/>
        <v>0.31000000000000005</v>
      </c>
      <c r="N7" s="100"/>
    </row>
    <row r="8" spans="1:14">
      <c r="A8" t="s">
        <v>220</v>
      </c>
      <c r="B8" t="s">
        <v>120</v>
      </c>
      <c r="C8" t="s">
        <v>224</v>
      </c>
      <c r="D8" s="95">
        <f>IFERROR(IF(ISNUMBER(VLOOKUP($A8,PairList!$A$1:$C$104,2,0)),VLOOKUP($A8,PairList!$A$1:$C$104,2,0),INDEX('Feasibility Factor'!$D$5:$F$144,MATCH(VLOOKUP($A8,PairList!$A$1:$C$104,2,0),'Feasibility Factor'!$C$5:$C$144,0),MATCH($B8,'Feasibility Factor'!$D$3:$F$3,0))),"")</f>
        <v>1</v>
      </c>
      <c r="E8" s="95">
        <f>IFERROR(INDEX(ESShip!$C$2:$C$92,MATCH(VLOOKUP($A8,PairList!$A$1:$C$104,3,0),ESShip!$A$2:$A$92,0)),"")</f>
        <v>0.69</v>
      </c>
      <c r="F8" s="95">
        <f t="shared" si="0"/>
        <v>0.31000000000000005</v>
      </c>
      <c r="G8" s="96" t="str">
        <f t="shared" si="1"/>
        <v/>
      </c>
      <c r="H8" s="99" t="str">
        <f t="shared" si="2"/>
        <v>Single-Family</v>
      </c>
      <c r="I8" s="100" t="str">
        <f t="shared" si="3"/>
        <v>N</v>
      </c>
      <c r="J8" s="100" t="s">
        <v>377</v>
      </c>
      <c r="K8" s="100" t="s">
        <v>377</v>
      </c>
      <c r="L8" s="100" t="str">
        <f t="shared" si="4"/>
        <v/>
      </c>
      <c r="M8" s="101">
        <f t="shared" si="5"/>
        <v>0.31000000000000005</v>
      </c>
      <c r="N8" s="100"/>
    </row>
    <row r="9" spans="1:14">
      <c r="A9" t="s">
        <v>220</v>
      </c>
      <c r="B9" t="s">
        <v>222</v>
      </c>
      <c r="C9" t="s">
        <v>224</v>
      </c>
      <c r="D9" s="95">
        <f>IFERROR(IF(ISNUMBER(VLOOKUP($A9,PairList!$A$1:$C$104,2,0)),VLOOKUP($A9,PairList!$A$1:$C$104,2,0),INDEX('Feasibility Factor'!$D$5:$F$144,MATCH(VLOOKUP($A9,PairList!$A$1:$C$104,2,0),'Feasibility Factor'!$C$5:$C$144,0),MATCH($B9,'Feasibility Factor'!$D$3:$F$3,0))),"")</f>
        <v>1</v>
      </c>
      <c r="E9" s="95">
        <f>IFERROR(INDEX(ESShip!$C$2:$C$92,MATCH(VLOOKUP($A9,PairList!$A$1:$C$104,3,0),ESShip!$A$2:$A$92,0)),"")</f>
        <v>0.69</v>
      </c>
      <c r="F9" s="95">
        <f t="shared" si="0"/>
        <v>0.31000000000000005</v>
      </c>
      <c r="G9" s="96" t="str">
        <f t="shared" si="1"/>
        <v/>
      </c>
      <c r="H9" s="99" t="str">
        <f t="shared" si="2"/>
        <v>Multi-Family</v>
      </c>
      <c r="I9" s="100" t="str">
        <f t="shared" si="3"/>
        <v>N</v>
      </c>
      <c r="J9" s="100" t="s">
        <v>377</v>
      </c>
      <c r="K9" s="100" t="s">
        <v>377</v>
      </c>
      <c r="L9" s="100" t="str">
        <f t="shared" si="4"/>
        <v/>
      </c>
      <c r="M9" s="101">
        <f t="shared" si="5"/>
        <v>0.31000000000000005</v>
      </c>
      <c r="N9" s="100"/>
    </row>
    <row r="10" spans="1:14">
      <c r="A10" t="s">
        <v>220</v>
      </c>
      <c r="B10" t="s">
        <v>309</v>
      </c>
      <c r="C10" t="s">
        <v>224</v>
      </c>
      <c r="D10" s="95">
        <f>IFERROR(IF(ISNUMBER(VLOOKUP($A10,PairList!$A$1:$C$104,2,0)),VLOOKUP($A10,PairList!$A$1:$C$104,2,0),INDEX('Feasibility Factor'!$D$5:$F$144,MATCH(VLOOKUP($A10,PairList!$A$1:$C$104,2,0),'Feasibility Factor'!$C$5:$C$144,0),MATCH($B10,'Feasibility Factor'!$D$3:$F$3,0))),"")</f>
        <v>1</v>
      </c>
      <c r="E10" s="95">
        <f>IFERROR(INDEX(ESShip!$C$2:$C$92,MATCH(VLOOKUP($A10,PairList!$A$1:$C$104,3,0),ESShip!$A$2:$A$92,0)),"")</f>
        <v>0.69</v>
      </c>
      <c r="F10" s="95">
        <f t="shared" si="0"/>
        <v>0.31000000000000005</v>
      </c>
      <c r="G10" s="96" t="str">
        <f t="shared" si="1"/>
        <v/>
      </c>
      <c r="H10" s="99" t="str">
        <f t="shared" si="2"/>
        <v>Manufactured Home</v>
      </c>
      <c r="I10" s="100" t="str">
        <f t="shared" si="3"/>
        <v>N</v>
      </c>
      <c r="J10" s="100" t="s">
        <v>377</v>
      </c>
      <c r="K10" s="100" t="s">
        <v>377</v>
      </c>
      <c r="L10" s="100" t="str">
        <f t="shared" si="4"/>
        <v/>
      </c>
      <c r="M10" s="101">
        <f t="shared" si="5"/>
        <v>0.31000000000000005</v>
      </c>
      <c r="N10" s="100"/>
    </row>
    <row r="11" spans="1:14">
      <c r="A11" t="s">
        <v>225</v>
      </c>
      <c r="B11" t="s">
        <v>120</v>
      </c>
      <c r="C11" t="s">
        <v>221</v>
      </c>
      <c r="D11" s="95">
        <f>IFERROR(IF(ISNUMBER(VLOOKUP($A11,PairList!$A$1:$C$104,2,0)),VLOOKUP($A11,PairList!$A$1:$C$104,2,0),INDEX('Feasibility Factor'!$D$5:$F$144,MATCH(VLOOKUP($A11,PairList!$A$1:$C$104,2,0),'Feasibility Factor'!$C$5:$C$144,0),MATCH($B11,'Feasibility Factor'!$D$3:$F$3,0))),"")</f>
        <v>1</v>
      </c>
      <c r="E11" s="95">
        <f>IFERROR(INDEX(ESShip!$C$2:$C$92,MATCH(VLOOKUP($A11,PairList!$A$1:$C$104,3,0),ESShip!$A$2:$A$92,0)),"")</f>
        <v>0.69</v>
      </c>
      <c r="F11" s="95">
        <f t="shared" si="0"/>
        <v>0.31000000000000005</v>
      </c>
      <c r="G11" s="96" t="str">
        <f t="shared" si="1"/>
        <v/>
      </c>
      <c r="H11" s="99" t="str">
        <f t="shared" si="2"/>
        <v>Single-Family</v>
      </c>
      <c r="I11" s="100" t="str">
        <f t="shared" si="3"/>
        <v>B</v>
      </c>
      <c r="J11" s="100" t="s">
        <v>377</v>
      </c>
      <c r="K11" s="100" t="s">
        <v>377</v>
      </c>
      <c r="L11" s="100" t="str">
        <f t="shared" si="4"/>
        <v/>
      </c>
      <c r="M11" s="101">
        <f t="shared" si="5"/>
        <v>0.31000000000000005</v>
      </c>
      <c r="N11" s="100"/>
    </row>
    <row r="12" spans="1:14">
      <c r="A12" t="s">
        <v>225</v>
      </c>
      <c r="B12" t="s">
        <v>222</v>
      </c>
      <c r="C12" t="s">
        <v>221</v>
      </c>
      <c r="D12" s="95">
        <f>IFERROR(IF(ISNUMBER(VLOOKUP($A12,PairList!$A$1:$C$104,2,0)),VLOOKUP($A12,PairList!$A$1:$C$104,2,0),INDEX('Feasibility Factor'!$D$5:$F$144,MATCH(VLOOKUP($A12,PairList!$A$1:$C$104,2,0),'Feasibility Factor'!$C$5:$C$144,0),MATCH($B12,'Feasibility Factor'!$D$3:$F$3,0))),"")</f>
        <v>1</v>
      </c>
      <c r="E12" s="95">
        <f>IFERROR(INDEX(ESShip!$C$2:$C$92,MATCH(VLOOKUP($A12,PairList!$A$1:$C$104,3,0),ESShip!$A$2:$A$92,0)),"")</f>
        <v>0.69</v>
      </c>
      <c r="F12" s="95">
        <f t="shared" si="0"/>
        <v>0.31000000000000005</v>
      </c>
      <c r="G12" s="96" t="str">
        <f t="shared" si="1"/>
        <v/>
      </c>
      <c r="H12" s="99" t="str">
        <f t="shared" si="2"/>
        <v>Multi-Family</v>
      </c>
      <c r="I12" s="100" t="str">
        <f t="shared" si="3"/>
        <v>B</v>
      </c>
      <c r="J12" s="100" t="s">
        <v>377</v>
      </c>
      <c r="K12" s="100" t="s">
        <v>377</v>
      </c>
      <c r="L12" s="100" t="str">
        <f t="shared" si="4"/>
        <v/>
      </c>
      <c r="M12" s="101">
        <f t="shared" si="5"/>
        <v>0.31000000000000005</v>
      </c>
      <c r="N12" s="100"/>
    </row>
    <row r="13" spans="1:14">
      <c r="A13" t="s">
        <v>225</v>
      </c>
      <c r="B13" t="s">
        <v>309</v>
      </c>
      <c r="C13" t="s">
        <v>221</v>
      </c>
      <c r="D13" s="95">
        <f>IFERROR(IF(ISNUMBER(VLOOKUP($A13,PairList!$A$1:$C$104,2,0)),VLOOKUP($A13,PairList!$A$1:$C$104,2,0),INDEX('Feasibility Factor'!$D$5:$F$144,MATCH(VLOOKUP($A13,PairList!$A$1:$C$104,2,0),'Feasibility Factor'!$C$5:$C$144,0),MATCH($B13,'Feasibility Factor'!$D$3:$F$3,0))),"")</f>
        <v>1</v>
      </c>
      <c r="E13" s="95">
        <f>IFERROR(INDEX(ESShip!$C$2:$C$92,MATCH(VLOOKUP($A13,PairList!$A$1:$C$104,3,0),ESShip!$A$2:$A$92,0)),"")</f>
        <v>0.69</v>
      </c>
      <c r="F13" s="95">
        <f t="shared" si="0"/>
        <v>0.31000000000000005</v>
      </c>
      <c r="G13" s="96" t="str">
        <f t="shared" si="1"/>
        <v/>
      </c>
      <c r="H13" s="99" t="str">
        <f t="shared" si="2"/>
        <v>Manufactured Home</v>
      </c>
      <c r="I13" s="100" t="str">
        <f t="shared" si="3"/>
        <v>B</v>
      </c>
      <c r="J13" s="100" t="s">
        <v>377</v>
      </c>
      <c r="K13" s="100" t="s">
        <v>377</v>
      </c>
      <c r="L13" s="100" t="str">
        <f t="shared" si="4"/>
        <v/>
      </c>
      <c r="M13" s="101">
        <f t="shared" si="5"/>
        <v>0.31000000000000005</v>
      </c>
      <c r="N13" s="100"/>
    </row>
    <row r="14" spans="1:14">
      <c r="A14" t="s">
        <v>225</v>
      </c>
      <c r="B14" t="s">
        <v>120</v>
      </c>
      <c r="C14" t="s">
        <v>223</v>
      </c>
      <c r="D14" s="95">
        <f>IFERROR(IF(ISNUMBER(VLOOKUP($A14,PairList!$A$1:$C$104,2,0)),VLOOKUP($A14,PairList!$A$1:$C$104,2,0),INDEX('Feasibility Factor'!$D$5:$F$144,MATCH(VLOOKUP($A14,PairList!$A$1:$C$104,2,0),'Feasibility Factor'!$C$5:$C$144,0),MATCH($B14,'Feasibility Factor'!$D$3:$F$3,0))),"")</f>
        <v>1</v>
      </c>
      <c r="E14" s="95">
        <f>IFERROR(INDEX(ESShip!$C$2:$C$92,MATCH(VLOOKUP($A14,PairList!$A$1:$C$104,3,0),ESShip!$A$2:$A$92,0)),"")</f>
        <v>0.69</v>
      </c>
      <c r="F14" s="95">
        <f t="shared" si="0"/>
        <v>0.31000000000000005</v>
      </c>
      <c r="G14" s="96" t="str">
        <f t="shared" si="1"/>
        <v/>
      </c>
      <c r="H14" s="99" t="str">
        <f t="shared" si="2"/>
        <v>Single-Family</v>
      </c>
      <c r="I14" s="100" t="str">
        <f t="shared" si="3"/>
        <v>E</v>
      </c>
      <c r="J14" s="100" t="s">
        <v>377</v>
      </c>
      <c r="K14" s="100" t="s">
        <v>377</v>
      </c>
      <c r="L14" s="100" t="str">
        <f t="shared" si="4"/>
        <v/>
      </c>
      <c r="M14" s="101">
        <f t="shared" si="5"/>
        <v>0.31000000000000005</v>
      </c>
      <c r="N14" s="100"/>
    </row>
    <row r="15" spans="1:14">
      <c r="A15" t="s">
        <v>225</v>
      </c>
      <c r="B15" t="s">
        <v>222</v>
      </c>
      <c r="C15" t="s">
        <v>223</v>
      </c>
      <c r="D15" s="95">
        <f>IFERROR(IF(ISNUMBER(VLOOKUP($A15,PairList!$A$1:$C$104,2,0)),VLOOKUP($A15,PairList!$A$1:$C$104,2,0),INDEX('Feasibility Factor'!$D$5:$F$144,MATCH(VLOOKUP($A15,PairList!$A$1:$C$104,2,0),'Feasibility Factor'!$C$5:$C$144,0),MATCH($B15,'Feasibility Factor'!$D$3:$F$3,0))),"")</f>
        <v>1</v>
      </c>
      <c r="E15" s="95">
        <f>IFERROR(INDEX(ESShip!$C$2:$C$92,MATCH(VLOOKUP($A15,PairList!$A$1:$C$104,3,0),ESShip!$A$2:$A$92,0)),"")</f>
        <v>0.69</v>
      </c>
      <c r="F15" s="95">
        <f t="shared" si="0"/>
        <v>0.31000000000000005</v>
      </c>
      <c r="G15" s="96" t="str">
        <f t="shared" si="1"/>
        <v/>
      </c>
      <c r="H15" s="99" t="str">
        <f t="shared" si="2"/>
        <v>Multi-Family</v>
      </c>
      <c r="I15" s="100" t="str">
        <f t="shared" si="3"/>
        <v>E</v>
      </c>
      <c r="J15" s="100" t="s">
        <v>377</v>
      </c>
      <c r="K15" s="100" t="s">
        <v>377</v>
      </c>
      <c r="L15" s="100" t="str">
        <f t="shared" si="4"/>
        <v/>
      </c>
      <c r="M15" s="101">
        <f t="shared" si="5"/>
        <v>0.31000000000000005</v>
      </c>
      <c r="N15" s="100"/>
    </row>
    <row r="16" spans="1:14">
      <c r="A16" t="s">
        <v>225</v>
      </c>
      <c r="B16" t="s">
        <v>309</v>
      </c>
      <c r="C16" t="s">
        <v>223</v>
      </c>
      <c r="D16" s="95">
        <f>IFERROR(IF(ISNUMBER(VLOOKUP($A16,PairList!$A$1:$C$104,2,0)),VLOOKUP($A16,PairList!$A$1:$C$104,2,0),INDEX('Feasibility Factor'!$D$5:$F$144,MATCH(VLOOKUP($A16,PairList!$A$1:$C$104,2,0),'Feasibility Factor'!$C$5:$C$144,0),MATCH($B16,'Feasibility Factor'!$D$3:$F$3,0))),"")</f>
        <v>1</v>
      </c>
      <c r="E16" s="95">
        <f>IFERROR(INDEX(ESShip!$C$2:$C$92,MATCH(VLOOKUP($A16,PairList!$A$1:$C$104,3,0),ESShip!$A$2:$A$92,0)),"")</f>
        <v>0.69</v>
      </c>
      <c r="F16" s="95">
        <f t="shared" si="0"/>
        <v>0.31000000000000005</v>
      </c>
      <c r="G16" s="96" t="str">
        <f t="shared" si="1"/>
        <v/>
      </c>
      <c r="H16" s="99" t="str">
        <f t="shared" si="2"/>
        <v>Manufactured Home</v>
      </c>
      <c r="I16" s="100" t="str">
        <f t="shared" si="3"/>
        <v>E</v>
      </c>
      <c r="J16" s="100" t="s">
        <v>377</v>
      </c>
      <c r="K16" s="100" t="s">
        <v>377</v>
      </c>
      <c r="L16" s="100" t="str">
        <f t="shared" si="4"/>
        <v/>
      </c>
      <c r="M16" s="101">
        <f t="shared" si="5"/>
        <v>0.31000000000000005</v>
      </c>
      <c r="N16" s="100"/>
    </row>
    <row r="17" spans="1:14">
      <c r="A17" t="s">
        <v>225</v>
      </c>
      <c r="B17" t="s">
        <v>120</v>
      </c>
      <c r="C17" t="s">
        <v>224</v>
      </c>
      <c r="D17" s="95">
        <f>IFERROR(IF(ISNUMBER(VLOOKUP($A17,PairList!$A$1:$C$104,2,0)),VLOOKUP($A17,PairList!$A$1:$C$104,2,0),INDEX('Feasibility Factor'!$D$5:$F$144,MATCH(VLOOKUP($A17,PairList!$A$1:$C$104,2,0),'Feasibility Factor'!$C$5:$C$144,0),MATCH($B17,'Feasibility Factor'!$D$3:$F$3,0))),"")</f>
        <v>1</v>
      </c>
      <c r="E17" s="95">
        <f>IFERROR(INDEX(ESShip!$C$2:$C$92,MATCH(VLOOKUP($A17,PairList!$A$1:$C$104,3,0),ESShip!$A$2:$A$92,0)),"")</f>
        <v>0.69</v>
      </c>
      <c r="F17" s="95">
        <f t="shared" si="0"/>
        <v>0.31000000000000005</v>
      </c>
      <c r="G17" s="96" t="str">
        <f t="shared" si="1"/>
        <v/>
      </c>
      <c r="H17" s="99" t="str">
        <f t="shared" si="2"/>
        <v>Single-Family</v>
      </c>
      <c r="I17" s="100" t="str">
        <f t="shared" si="3"/>
        <v>N</v>
      </c>
      <c r="J17" s="100" t="s">
        <v>377</v>
      </c>
      <c r="K17" s="100" t="s">
        <v>377</v>
      </c>
      <c r="L17" s="100" t="str">
        <f t="shared" si="4"/>
        <v/>
      </c>
      <c r="M17" s="101">
        <f t="shared" si="5"/>
        <v>0.31000000000000005</v>
      </c>
      <c r="N17" s="100"/>
    </row>
    <row r="18" spans="1:14">
      <c r="A18" t="s">
        <v>225</v>
      </c>
      <c r="B18" t="s">
        <v>222</v>
      </c>
      <c r="C18" t="s">
        <v>224</v>
      </c>
      <c r="D18" s="95">
        <f>IFERROR(IF(ISNUMBER(VLOOKUP($A18,PairList!$A$1:$C$104,2,0)),VLOOKUP($A18,PairList!$A$1:$C$104,2,0),INDEX('Feasibility Factor'!$D$5:$F$144,MATCH(VLOOKUP($A18,PairList!$A$1:$C$104,2,0),'Feasibility Factor'!$C$5:$C$144,0),MATCH($B18,'Feasibility Factor'!$D$3:$F$3,0))),"")</f>
        <v>1</v>
      </c>
      <c r="E18" s="95">
        <f>IFERROR(INDEX(ESShip!$C$2:$C$92,MATCH(VLOOKUP($A18,PairList!$A$1:$C$104,3,0),ESShip!$A$2:$A$92,0)),"")</f>
        <v>0.69</v>
      </c>
      <c r="F18" s="95">
        <f t="shared" si="0"/>
        <v>0.31000000000000005</v>
      </c>
      <c r="G18" s="96" t="str">
        <f t="shared" si="1"/>
        <v/>
      </c>
      <c r="H18" s="99" t="str">
        <f t="shared" si="2"/>
        <v>Multi-Family</v>
      </c>
      <c r="I18" s="100" t="str">
        <f t="shared" si="3"/>
        <v>N</v>
      </c>
      <c r="J18" s="100" t="s">
        <v>377</v>
      </c>
      <c r="K18" s="100" t="s">
        <v>377</v>
      </c>
      <c r="L18" s="100" t="str">
        <f t="shared" si="4"/>
        <v/>
      </c>
      <c r="M18" s="101">
        <f t="shared" si="5"/>
        <v>0.31000000000000005</v>
      </c>
      <c r="N18" s="100"/>
    </row>
    <row r="19" spans="1:14">
      <c r="A19" t="s">
        <v>225</v>
      </c>
      <c r="B19" t="s">
        <v>309</v>
      </c>
      <c r="C19" t="s">
        <v>224</v>
      </c>
      <c r="D19" s="95">
        <f>IFERROR(IF(ISNUMBER(VLOOKUP($A19,PairList!$A$1:$C$104,2,0)),VLOOKUP($A19,PairList!$A$1:$C$104,2,0),INDEX('Feasibility Factor'!$D$5:$F$144,MATCH(VLOOKUP($A19,PairList!$A$1:$C$104,2,0),'Feasibility Factor'!$C$5:$C$144,0),MATCH($B19,'Feasibility Factor'!$D$3:$F$3,0))),"")</f>
        <v>1</v>
      </c>
      <c r="E19" s="95">
        <f>IFERROR(INDEX(ESShip!$C$2:$C$92,MATCH(VLOOKUP($A19,PairList!$A$1:$C$104,3,0),ESShip!$A$2:$A$92,0)),"")</f>
        <v>0.69</v>
      </c>
      <c r="F19" s="95">
        <f t="shared" si="0"/>
        <v>0.31000000000000005</v>
      </c>
      <c r="G19" s="96" t="str">
        <f t="shared" si="1"/>
        <v/>
      </c>
      <c r="H19" s="99" t="str">
        <f t="shared" si="2"/>
        <v>Manufactured Home</v>
      </c>
      <c r="I19" s="100" t="str">
        <f t="shared" si="3"/>
        <v>N</v>
      </c>
      <c r="J19" s="100" t="s">
        <v>377</v>
      </c>
      <c r="K19" s="100" t="s">
        <v>377</v>
      </c>
      <c r="L19" s="100" t="str">
        <f t="shared" si="4"/>
        <v/>
      </c>
      <c r="M19" s="101">
        <f t="shared" si="5"/>
        <v>0.31000000000000005</v>
      </c>
      <c r="N19" s="100"/>
    </row>
    <row r="20" spans="1:14">
      <c r="A20" t="s">
        <v>226</v>
      </c>
      <c r="B20" t="s">
        <v>120</v>
      </c>
      <c r="C20" t="s">
        <v>221</v>
      </c>
      <c r="D20" s="95">
        <f>IFERROR(IF(ISNUMBER(VLOOKUP($A20,PairList!$A$1:$C$104,2,0)),VLOOKUP($A20,PairList!$A$1:$C$104,2,0),INDEX('Feasibility Factor'!$D$5:$F$144,MATCH(VLOOKUP($A20,PairList!$A$1:$C$104,2,0),'Feasibility Factor'!$C$5:$C$144,0),MATCH($B20,'Feasibility Factor'!$D$3:$F$3,0))),"")</f>
        <v>1</v>
      </c>
      <c r="E20" s="95">
        <f>IFERROR(INDEX(ESShip!$C$2:$C$92,MATCH(VLOOKUP($A20,PairList!$A$1:$C$104,3,0),ESShip!$A$2:$A$92,0)),"")</f>
        <v>0.92</v>
      </c>
      <c r="F20" s="95">
        <f t="shared" si="0"/>
        <v>7.999999999999996E-2</v>
      </c>
      <c r="G20" s="96" t="str">
        <f t="shared" si="1"/>
        <v/>
      </c>
      <c r="H20" s="99" t="str">
        <f t="shared" si="2"/>
        <v>Single-Family</v>
      </c>
      <c r="I20" s="100" t="str">
        <f t="shared" si="3"/>
        <v>B</v>
      </c>
      <c r="J20" s="100" t="s">
        <v>377</v>
      </c>
      <c r="K20" s="100" t="s">
        <v>377</v>
      </c>
      <c r="L20" s="100" t="str">
        <f t="shared" si="4"/>
        <v/>
      </c>
      <c r="M20" s="101">
        <f t="shared" si="5"/>
        <v>7.999999999999996E-2</v>
      </c>
      <c r="N20" s="100"/>
    </row>
    <row r="21" spans="1:14">
      <c r="A21" t="s">
        <v>226</v>
      </c>
      <c r="B21" t="s">
        <v>222</v>
      </c>
      <c r="C21" t="s">
        <v>221</v>
      </c>
      <c r="D21" s="95">
        <f>IFERROR(IF(ISNUMBER(VLOOKUP($A21,PairList!$A$1:$C$104,2,0)),VLOOKUP($A21,PairList!$A$1:$C$104,2,0),INDEX('Feasibility Factor'!$D$5:$F$144,MATCH(VLOOKUP($A21,PairList!$A$1:$C$104,2,0),'Feasibility Factor'!$C$5:$C$144,0),MATCH($B21,'Feasibility Factor'!$D$3:$F$3,0))),"")</f>
        <v>1</v>
      </c>
      <c r="E21" s="95">
        <f>IFERROR(INDEX(ESShip!$C$2:$C$92,MATCH(VLOOKUP($A21,PairList!$A$1:$C$104,3,0),ESShip!$A$2:$A$92,0)),"")</f>
        <v>0.92</v>
      </c>
      <c r="F21" s="95">
        <f t="shared" si="0"/>
        <v>7.999999999999996E-2</v>
      </c>
      <c r="G21" s="96" t="str">
        <f t="shared" si="1"/>
        <v/>
      </c>
      <c r="H21" s="99" t="str">
        <f t="shared" si="2"/>
        <v>Multi-Family</v>
      </c>
      <c r="I21" s="100" t="str">
        <f t="shared" si="3"/>
        <v>B</v>
      </c>
      <c r="J21" s="100" t="s">
        <v>377</v>
      </c>
      <c r="K21" s="100" t="s">
        <v>377</v>
      </c>
      <c r="L21" s="100" t="str">
        <f t="shared" si="4"/>
        <v/>
      </c>
      <c r="M21" s="101">
        <f t="shared" si="5"/>
        <v>7.999999999999996E-2</v>
      </c>
      <c r="N21" s="100"/>
    </row>
    <row r="22" spans="1:14">
      <c r="A22" t="s">
        <v>226</v>
      </c>
      <c r="B22" t="s">
        <v>309</v>
      </c>
      <c r="C22" t="s">
        <v>221</v>
      </c>
      <c r="D22" s="95">
        <f>IFERROR(IF(ISNUMBER(VLOOKUP($A22,PairList!$A$1:$C$104,2,0)),VLOOKUP($A22,PairList!$A$1:$C$104,2,0),INDEX('Feasibility Factor'!$D$5:$F$144,MATCH(VLOOKUP($A22,PairList!$A$1:$C$104,2,0),'Feasibility Factor'!$C$5:$C$144,0),MATCH($B22,'Feasibility Factor'!$D$3:$F$3,0))),"")</f>
        <v>1</v>
      </c>
      <c r="E22" s="95">
        <f>IFERROR(INDEX(ESShip!$C$2:$C$92,MATCH(VLOOKUP($A22,PairList!$A$1:$C$104,3,0),ESShip!$A$2:$A$92,0)),"")</f>
        <v>0.92</v>
      </c>
      <c r="F22" s="95">
        <f t="shared" si="0"/>
        <v>7.999999999999996E-2</v>
      </c>
      <c r="G22" s="96" t="str">
        <f t="shared" si="1"/>
        <v/>
      </c>
      <c r="H22" s="99" t="str">
        <f t="shared" si="2"/>
        <v>Manufactured Home</v>
      </c>
      <c r="I22" s="100" t="str">
        <f t="shared" si="3"/>
        <v>B</v>
      </c>
      <c r="J22" s="100" t="s">
        <v>377</v>
      </c>
      <c r="K22" s="100" t="s">
        <v>377</v>
      </c>
      <c r="L22" s="100" t="str">
        <f t="shared" si="4"/>
        <v/>
      </c>
      <c r="M22" s="101">
        <f t="shared" si="5"/>
        <v>7.999999999999996E-2</v>
      </c>
      <c r="N22" s="100"/>
    </row>
    <row r="23" spans="1:14">
      <c r="A23" t="s">
        <v>226</v>
      </c>
      <c r="B23" t="s">
        <v>120</v>
      </c>
      <c r="C23" t="s">
        <v>223</v>
      </c>
      <c r="D23" s="95">
        <f>IFERROR(IF(ISNUMBER(VLOOKUP($A23,PairList!$A$1:$C$104,2,0)),VLOOKUP($A23,PairList!$A$1:$C$104,2,0),INDEX('Feasibility Factor'!$D$5:$F$144,MATCH(VLOOKUP($A23,PairList!$A$1:$C$104,2,0),'Feasibility Factor'!$C$5:$C$144,0),MATCH($B23,'Feasibility Factor'!$D$3:$F$3,0))),"")</f>
        <v>1</v>
      </c>
      <c r="E23" s="95">
        <f>IFERROR(INDEX(ESShip!$C$2:$C$92,MATCH(VLOOKUP($A23,PairList!$A$1:$C$104,3,0),ESShip!$A$2:$A$92,0)),"")</f>
        <v>0.92</v>
      </c>
      <c r="F23" s="95">
        <f t="shared" si="0"/>
        <v>7.999999999999996E-2</v>
      </c>
      <c r="G23" s="96" t="str">
        <f t="shared" si="1"/>
        <v/>
      </c>
      <c r="H23" s="99" t="str">
        <f t="shared" si="2"/>
        <v>Single-Family</v>
      </c>
      <c r="I23" s="100" t="str">
        <f t="shared" si="3"/>
        <v>E</v>
      </c>
      <c r="J23" s="100" t="s">
        <v>377</v>
      </c>
      <c r="K23" s="100" t="s">
        <v>377</v>
      </c>
      <c r="L23" s="100" t="str">
        <f t="shared" si="4"/>
        <v/>
      </c>
      <c r="M23" s="101">
        <f t="shared" si="5"/>
        <v>7.999999999999996E-2</v>
      </c>
      <c r="N23" s="100"/>
    </row>
    <row r="24" spans="1:14">
      <c r="A24" t="s">
        <v>226</v>
      </c>
      <c r="B24" t="s">
        <v>222</v>
      </c>
      <c r="C24" t="s">
        <v>223</v>
      </c>
      <c r="D24" s="95">
        <f>IFERROR(IF(ISNUMBER(VLOOKUP($A24,PairList!$A$1:$C$104,2,0)),VLOOKUP($A24,PairList!$A$1:$C$104,2,0),INDEX('Feasibility Factor'!$D$5:$F$144,MATCH(VLOOKUP($A24,PairList!$A$1:$C$104,2,0),'Feasibility Factor'!$C$5:$C$144,0),MATCH($B24,'Feasibility Factor'!$D$3:$F$3,0))),"")</f>
        <v>1</v>
      </c>
      <c r="E24" s="95">
        <f>IFERROR(INDEX(ESShip!$C$2:$C$92,MATCH(VLOOKUP($A24,PairList!$A$1:$C$104,3,0),ESShip!$A$2:$A$92,0)),"")</f>
        <v>0.92</v>
      </c>
      <c r="F24" s="95">
        <f t="shared" si="0"/>
        <v>7.999999999999996E-2</v>
      </c>
      <c r="G24" s="96" t="str">
        <f t="shared" si="1"/>
        <v/>
      </c>
      <c r="H24" s="99" t="str">
        <f t="shared" si="2"/>
        <v>Multi-Family</v>
      </c>
      <c r="I24" s="100" t="str">
        <f t="shared" si="3"/>
        <v>E</v>
      </c>
      <c r="J24" s="100" t="s">
        <v>377</v>
      </c>
      <c r="K24" s="100" t="s">
        <v>377</v>
      </c>
      <c r="L24" s="100" t="str">
        <f t="shared" si="4"/>
        <v/>
      </c>
      <c r="M24" s="101">
        <f t="shared" si="5"/>
        <v>7.999999999999996E-2</v>
      </c>
      <c r="N24" s="100"/>
    </row>
    <row r="25" spans="1:14">
      <c r="A25" t="s">
        <v>226</v>
      </c>
      <c r="B25" t="s">
        <v>309</v>
      </c>
      <c r="C25" t="s">
        <v>223</v>
      </c>
      <c r="D25" s="95">
        <f>IFERROR(IF(ISNUMBER(VLOOKUP($A25,PairList!$A$1:$C$104,2,0)),VLOOKUP($A25,PairList!$A$1:$C$104,2,0),INDEX('Feasibility Factor'!$D$5:$F$144,MATCH(VLOOKUP($A25,PairList!$A$1:$C$104,2,0),'Feasibility Factor'!$C$5:$C$144,0),MATCH($B25,'Feasibility Factor'!$D$3:$F$3,0))),"")</f>
        <v>1</v>
      </c>
      <c r="E25" s="95">
        <f>IFERROR(INDEX(ESShip!$C$2:$C$92,MATCH(VLOOKUP($A25,PairList!$A$1:$C$104,3,0),ESShip!$A$2:$A$92,0)),"")</f>
        <v>0.92</v>
      </c>
      <c r="F25" s="95">
        <f t="shared" si="0"/>
        <v>7.999999999999996E-2</v>
      </c>
      <c r="G25" s="96" t="str">
        <f t="shared" si="1"/>
        <v/>
      </c>
      <c r="H25" s="99" t="str">
        <f t="shared" si="2"/>
        <v>Manufactured Home</v>
      </c>
      <c r="I25" s="100" t="str">
        <f t="shared" si="3"/>
        <v>E</v>
      </c>
      <c r="J25" s="100" t="s">
        <v>377</v>
      </c>
      <c r="K25" s="100" t="s">
        <v>377</v>
      </c>
      <c r="L25" s="100" t="str">
        <f t="shared" si="4"/>
        <v/>
      </c>
      <c r="M25" s="101">
        <f t="shared" si="5"/>
        <v>7.999999999999996E-2</v>
      </c>
      <c r="N25" s="100"/>
    </row>
    <row r="26" spans="1:14">
      <c r="A26" t="s">
        <v>226</v>
      </c>
      <c r="B26" t="s">
        <v>120</v>
      </c>
      <c r="C26" t="s">
        <v>224</v>
      </c>
      <c r="D26" s="95">
        <f>IFERROR(IF(ISNUMBER(VLOOKUP($A26,PairList!$A$1:$C$104,2,0)),VLOOKUP($A26,PairList!$A$1:$C$104,2,0),INDEX('Feasibility Factor'!$D$5:$F$144,MATCH(VLOOKUP($A26,PairList!$A$1:$C$104,2,0),'Feasibility Factor'!$C$5:$C$144,0),MATCH($B26,'Feasibility Factor'!$D$3:$F$3,0))),"")</f>
        <v>1</v>
      </c>
      <c r="E26" s="95">
        <f>IFERROR(INDEX(ESShip!$C$2:$C$92,MATCH(VLOOKUP($A26,PairList!$A$1:$C$104,3,0),ESShip!$A$2:$A$92,0)),"")</f>
        <v>0.92</v>
      </c>
      <c r="F26" s="95">
        <f t="shared" si="0"/>
        <v>7.999999999999996E-2</v>
      </c>
      <c r="G26" s="96" t="str">
        <f t="shared" si="1"/>
        <v/>
      </c>
      <c r="H26" s="99" t="str">
        <f t="shared" si="2"/>
        <v>Single-Family</v>
      </c>
      <c r="I26" s="100" t="str">
        <f t="shared" si="3"/>
        <v>N</v>
      </c>
      <c r="J26" s="100" t="s">
        <v>377</v>
      </c>
      <c r="K26" s="100" t="s">
        <v>377</v>
      </c>
      <c r="L26" s="100" t="str">
        <f t="shared" si="4"/>
        <v/>
      </c>
      <c r="M26" s="101">
        <f t="shared" si="5"/>
        <v>7.999999999999996E-2</v>
      </c>
      <c r="N26" s="100"/>
    </row>
    <row r="27" spans="1:14">
      <c r="A27" t="s">
        <v>226</v>
      </c>
      <c r="B27" t="s">
        <v>222</v>
      </c>
      <c r="C27" t="s">
        <v>224</v>
      </c>
      <c r="D27" s="95">
        <f>IFERROR(IF(ISNUMBER(VLOOKUP($A27,PairList!$A$1:$C$104,2,0)),VLOOKUP($A27,PairList!$A$1:$C$104,2,0),INDEX('Feasibility Factor'!$D$5:$F$144,MATCH(VLOOKUP($A27,PairList!$A$1:$C$104,2,0),'Feasibility Factor'!$C$5:$C$144,0),MATCH($B27,'Feasibility Factor'!$D$3:$F$3,0))),"")</f>
        <v>1</v>
      </c>
      <c r="E27" s="95">
        <f>IFERROR(INDEX(ESShip!$C$2:$C$92,MATCH(VLOOKUP($A27,PairList!$A$1:$C$104,3,0),ESShip!$A$2:$A$92,0)),"")</f>
        <v>0.92</v>
      </c>
      <c r="F27" s="95">
        <f t="shared" si="0"/>
        <v>7.999999999999996E-2</v>
      </c>
      <c r="G27" s="96" t="str">
        <f t="shared" si="1"/>
        <v/>
      </c>
      <c r="H27" s="99" t="str">
        <f t="shared" si="2"/>
        <v>Multi-Family</v>
      </c>
      <c r="I27" s="100" t="str">
        <f t="shared" si="3"/>
        <v>N</v>
      </c>
      <c r="J27" s="100" t="s">
        <v>377</v>
      </c>
      <c r="K27" s="100" t="s">
        <v>377</v>
      </c>
      <c r="L27" s="100" t="str">
        <f t="shared" si="4"/>
        <v/>
      </c>
      <c r="M27" s="101">
        <f t="shared" si="5"/>
        <v>7.999999999999996E-2</v>
      </c>
      <c r="N27" s="100"/>
    </row>
    <row r="28" spans="1:14">
      <c r="A28" t="s">
        <v>226</v>
      </c>
      <c r="B28" t="s">
        <v>309</v>
      </c>
      <c r="C28" t="s">
        <v>224</v>
      </c>
      <c r="D28" s="95">
        <f>IFERROR(IF(ISNUMBER(VLOOKUP($A28,PairList!$A$1:$C$104,2,0)),VLOOKUP($A28,PairList!$A$1:$C$104,2,0),INDEX('Feasibility Factor'!$D$5:$F$144,MATCH(VLOOKUP($A28,PairList!$A$1:$C$104,2,0),'Feasibility Factor'!$C$5:$C$144,0),MATCH($B28,'Feasibility Factor'!$D$3:$F$3,0))),"")</f>
        <v>1</v>
      </c>
      <c r="E28" s="95">
        <f>IFERROR(INDEX(ESShip!$C$2:$C$92,MATCH(VLOOKUP($A28,PairList!$A$1:$C$104,3,0),ESShip!$A$2:$A$92,0)),"")</f>
        <v>0.92</v>
      </c>
      <c r="F28" s="95">
        <f t="shared" si="0"/>
        <v>7.999999999999996E-2</v>
      </c>
      <c r="G28" s="96" t="str">
        <f t="shared" si="1"/>
        <v/>
      </c>
      <c r="H28" s="99" t="str">
        <f t="shared" si="2"/>
        <v>Manufactured Home</v>
      </c>
      <c r="I28" s="100" t="str">
        <f t="shared" si="3"/>
        <v>N</v>
      </c>
      <c r="J28" s="100" t="s">
        <v>377</v>
      </c>
      <c r="K28" s="100" t="s">
        <v>377</v>
      </c>
      <c r="L28" s="100" t="str">
        <f t="shared" si="4"/>
        <v/>
      </c>
      <c r="M28" s="101">
        <f t="shared" si="5"/>
        <v>7.999999999999996E-2</v>
      </c>
      <c r="N28" s="100"/>
    </row>
    <row r="29" spans="1:14">
      <c r="A29" t="s">
        <v>227</v>
      </c>
      <c r="B29" t="s">
        <v>120</v>
      </c>
      <c r="C29" t="s">
        <v>221</v>
      </c>
      <c r="D29" s="95">
        <f>IFERROR(IF(ISNUMBER(VLOOKUP($A29,PairList!$A$1:$C$104,2,0)),VLOOKUP($A29,PairList!$A$1:$C$104,2,0),INDEX('Feasibility Factor'!$D$5:$F$144,MATCH(VLOOKUP($A29,PairList!$A$1:$C$104,2,0),'Feasibility Factor'!$C$5:$C$144,0),MATCH($B29,'Feasibility Factor'!$D$3:$F$3,0))),"")</f>
        <v>1</v>
      </c>
      <c r="E29" s="95">
        <f>IFERROR(INDEX(ESShip!$C$2:$C$92,MATCH(VLOOKUP($A29,PairList!$A$1:$C$104,3,0),ESShip!$A$2:$A$92,0)),"")</f>
        <v>0.28999999999999998</v>
      </c>
      <c r="F29" s="95">
        <f t="shared" si="0"/>
        <v>0.71</v>
      </c>
      <c r="G29" s="96" t="str">
        <f t="shared" si="1"/>
        <v/>
      </c>
      <c r="H29" s="99" t="str">
        <f t="shared" si="2"/>
        <v>Single-Family</v>
      </c>
      <c r="I29" s="100" t="str">
        <f t="shared" si="3"/>
        <v>B</v>
      </c>
      <c r="J29" s="100" t="s">
        <v>377</v>
      </c>
      <c r="K29" s="100" t="s">
        <v>377</v>
      </c>
      <c r="L29" s="100" t="str">
        <f t="shared" si="4"/>
        <v/>
      </c>
      <c r="M29" s="101">
        <f t="shared" si="5"/>
        <v>0.71</v>
      </c>
      <c r="N29" s="100"/>
    </row>
    <row r="30" spans="1:14">
      <c r="A30" t="s">
        <v>227</v>
      </c>
      <c r="B30" t="s">
        <v>222</v>
      </c>
      <c r="C30" t="s">
        <v>221</v>
      </c>
      <c r="D30" s="95">
        <f>IFERROR(IF(ISNUMBER(VLOOKUP($A30,PairList!$A$1:$C$104,2,0)),VLOOKUP($A30,PairList!$A$1:$C$104,2,0),INDEX('Feasibility Factor'!$D$5:$F$144,MATCH(VLOOKUP($A30,PairList!$A$1:$C$104,2,0),'Feasibility Factor'!$C$5:$C$144,0),MATCH($B30,'Feasibility Factor'!$D$3:$F$3,0))),"")</f>
        <v>1</v>
      </c>
      <c r="E30" s="95">
        <f>IFERROR(INDEX(ESShip!$C$2:$C$92,MATCH(VLOOKUP($A30,PairList!$A$1:$C$104,3,0),ESShip!$A$2:$A$92,0)),"")</f>
        <v>0.28999999999999998</v>
      </c>
      <c r="F30" s="95">
        <f t="shared" si="0"/>
        <v>0.71</v>
      </c>
      <c r="G30" s="96" t="str">
        <f t="shared" si="1"/>
        <v/>
      </c>
      <c r="H30" s="99" t="str">
        <f t="shared" si="2"/>
        <v>Multi-Family</v>
      </c>
      <c r="I30" s="100" t="str">
        <f t="shared" si="3"/>
        <v>B</v>
      </c>
      <c r="J30" s="100" t="s">
        <v>377</v>
      </c>
      <c r="K30" s="100" t="s">
        <v>377</v>
      </c>
      <c r="L30" s="100" t="str">
        <f t="shared" si="4"/>
        <v/>
      </c>
      <c r="M30" s="101">
        <f t="shared" si="5"/>
        <v>0.71</v>
      </c>
      <c r="N30" s="100"/>
    </row>
    <row r="31" spans="1:14">
      <c r="A31" t="s">
        <v>227</v>
      </c>
      <c r="B31" t="s">
        <v>309</v>
      </c>
      <c r="C31" t="s">
        <v>221</v>
      </c>
      <c r="D31" s="95">
        <f>IFERROR(IF(ISNUMBER(VLOOKUP($A31,PairList!$A$1:$C$104,2,0)),VLOOKUP($A31,PairList!$A$1:$C$104,2,0),INDEX('Feasibility Factor'!$D$5:$F$144,MATCH(VLOOKUP($A31,PairList!$A$1:$C$104,2,0),'Feasibility Factor'!$C$5:$C$144,0),MATCH($B31,'Feasibility Factor'!$D$3:$F$3,0))),"")</f>
        <v>1</v>
      </c>
      <c r="E31" s="95">
        <f>IFERROR(INDEX(ESShip!$C$2:$C$92,MATCH(VLOOKUP($A31,PairList!$A$1:$C$104,3,0),ESShip!$A$2:$A$92,0)),"")</f>
        <v>0.28999999999999998</v>
      </c>
      <c r="F31" s="95">
        <f t="shared" si="0"/>
        <v>0.71</v>
      </c>
      <c r="G31" s="96" t="str">
        <f t="shared" si="1"/>
        <v/>
      </c>
      <c r="H31" s="99" t="str">
        <f t="shared" si="2"/>
        <v>Manufactured Home</v>
      </c>
      <c r="I31" s="100" t="str">
        <f t="shared" si="3"/>
        <v>B</v>
      </c>
      <c r="J31" s="100" t="s">
        <v>377</v>
      </c>
      <c r="K31" s="100" t="s">
        <v>377</v>
      </c>
      <c r="L31" s="100" t="str">
        <f t="shared" si="4"/>
        <v/>
      </c>
      <c r="M31" s="101">
        <f t="shared" si="5"/>
        <v>0.71</v>
      </c>
      <c r="N31" s="100"/>
    </row>
    <row r="32" spans="1:14">
      <c r="A32" t="s">
        <v>227</v>
      </c>
      <c r="B32" t="s">
        <v>120</v>
      </c>
      <c r="C32" t="s">
        <v>223</v>
      </c>
      <c r="D32" s="95">
        <f>IFERROR(IF(ISNUMBER(VLOOKUP($A32,PairList!$A$1:$C$104,2,0)),VLOOKUP($A32,PairList!$A$1:$C$104,2,0),INDEX('Feasibility Factor'!$D$5:$F$144,MATCH(VLOOKUP($A32,PairList!$A$1:$C$104,2,0),'Feasibility Factor'!$C$5:$C$144,0),MATCH($B32,'Feasibility Factor'!$D$3:$F$3,0))),"")</f>
        <v>1</v>
      </c>
      <c r="E32" s="95">
        <f>IFERROR(INDEX(ESShip!$C$2:$C$92,MATCH(VLOOKUP($A32,PairList!$A$1:$C$104,3,0),ESShip!$A$2:$A$92,0)),"")</f>
        <v>0.28999999999999998</v>
      </c>
      <c r="F32" s="95">
        <f t="shared" si="0"/>
        <v>0.71</v>
      </c>
      <c r="G32" s="96" t="str">
        <f t="shared" si="1"/>
        <v/>
      </c>
      <c r="H32" s="99" t="str">
        <f t="shared" si="2"/>
        <v>Single-Family</v>
      </c>
      <c r="I32" s="100" t="str">
        <f t="shared" si="3"/>
        <v>E</v>
      </c>
      <c r="J32" s="100" t="s">
        <v>377</v>
      </c>
      <c r="K32" s="100" t="s">
        <v>377</v>
      </c>
      <c r="L32" s="100" t="str">
        <f t="shared" si="4"/>
        <v/>
      </c>
      <c r="M32" s="101">
        <f t="shared" si="5"/>
        <v>0.71</v>
      </c>
      <c r="N32" s="100"/>
    </row>
    <row r="33" spans="1:14">
      <c r="A33" t="s">
        <v>227</v>
      </c>
      <c r="B33" t="s">
        <v>222</v>
      </c>
      <c r="C33" t="s">
        <v>223</v>
      </c>
      <c r="D33" s="95">
        <f>IFERROR(IF(ISNUMBER(VLOOKUP($A33,PairList!$A$1:$C$104,2,0)),VLOOKUP($A33,PairList!$A$1:$C$104,2,0),INDEX('Feasibility Factor'!$D$5:$F$144,MATCH(VLOOKUP($A33,PairList!$A$1:$C$104,2,0),'Feasibility Factor'!$C$5:$C$144,0),MATCH($B33,'Feasibility Factor'!$D$3:$F$3,0))),"")</f>
        <v>1</v>
      </c>
      <c r="E33" s="95">
        <f>IFERROR(INDEX(ESShip!$C$2:$C$92,MATCH(VLOOKUP($A33,PairList!$A$1:$C$104,3,0),ESShip!$A$2:$A$92,0)),"")</f>
        <v>0.28999999999999998</v>
      </c>
      <c r="F33" s="95">
        <f t="shared" si="0"/>
        <v>0.71</v>
      </c>
      <c r="G33" s="96" t="str">
        <f t="shared" si="1"/>
        <v/>
      </c>
      <c r="H33" s="99" t="str">
        <f t="shared" si="2"/>
        <v>Multi-Family</v>
      </c>
      <c r="I33" s="100" t="str">
        <f t="shared" si="3"/>
        <v>E</v>
      </c>
      <c r="J33" s="100" t="s">
        <v>377</v>
      </c>
      <c r="K33" s="100" t="s">
        <v>377</v>
      </c>
      <c r="L33" s="100" t="str">
        <f t="shared" si="4"/>
        <v/>
      </c>
      <c r="M33" s="101">
        <f t="shared" si="5"/>
        <v>0.71</v>
      </c>
      <c r="N33" s="100"/>
    </row>
    <row r="34" spans="1:14">
      <c r="A34" t="s">
        <v>227</v>
      </c>
      <c r="B34" t="s">
        <v>309</v>
      </c>
      <c r="C34" t="s">
        <v>223</v>
      </c>
      <c r="D34" s="95">
        <f>IFERROR(IF(ISNUMBER(VLOOKUP($A34,PairList!$A$1:$C$104,2,0)),VLOOKUP($A34,PairList!$A$1:$C$104,2,0),INDEX('Feasibility Factor'!$D$5:$F$144,MATCH(VLOOKUP($A34,PairList!$A$1:$C$104,2,0),'Feasibility Factor'!$C$5:$C$144,0),MATCH($B34,'Feasibility Factor'!$D$3:$F$3,0))),"")</f>
        <v>1</v>
      </c>
      <c r="E34" s="95">
        <f>IFERROR(INDEX(ESShip!$C$2:$C$92,MATCH(VLOOKUP($A34,PairList!$A$1:$C$104,3,0),ESShip!$A$2:$A$92,0)),"")</f>
        <v>0.28999999999999998</v>
      </c>
      <c r="F34" s="95">
        <f t="shared" si="0"/>
        <v>0.71</v>
      </c>
      <c r="G34" s="96" t="str">
        <f t="shared" si="1"/>
        <v/>
      </c>
      <c r="H34" s="99" t="str">
        <f t="shared" si="2"/>
        <v>Manufactured Home</v>
      </c>
      <c r="I34" s="100" t="str">
        <f t="shared" si="3"/>
        <v>E</v>
      </c>
      <c r="J34" s="100" t="s">
        <v>377</v>
      </c>
      <c r="K34" s="100" t="s">
        <v>377</v>
      </c>
      <c r="L34" s="100" t="str">
        <f t="shared" si="4"/>
        <v/>
      </c>
      <c r="M34" s="101">
        <f t="shared" si="5"/>
        <v>0.71</v>
      </c>
      <c r="N34" s="100"/>
    </row>
    <row r="35" spans="1:14">
      <c r="A35" t="s">
        <v>227</v>
      </c>
      <c r="B35" t="s">
        <v>120</v>
      </c>
      <c r="C35" t="s">
        <v>224</v>
      </c>
      <c r="D35" s="95">
        <f>IFERROR(IF(ISNUMBER(VLOOKUP($A35,PairList!$A$1:$C$104,2,0)),VLOOKUP($A35,PairList!$A$1:$C$104,2,0),INDEX('Feasibility Factor'!$D$5:$F$144,MATCH(VLOOKUP($A35,PairList!$A$1:$C$104,2,0),'Feasibility Factor'!$C$5:$C$144,0),MATCH($B35,'Feasibility Factor'!$D$3:$F$3,0))),"")</f>
        <v>1</v>
      </c>
      <c r="E35" s="95">
        <f>IFERROR(INDEX(ESShip!$C$2:$C$92,MATCH(VLOOKUP($A35,PairList!$A$1:$C$104,3,0),ESShip!$A$2:$A$92,0)),"")</f>
        <v>0.28999999999999998</v>
      </c>
      <c r="F35" s="95">
        <f t="shared" si="0"/>
        <v>0.71</v>
      </c>
      <c r="G35" s="96" t="str">
        <f t="shared" si="1"/>
        <v/>
      </c>
      <c r="H35" s="99" t="str">
        <f t="shared" si="2"/>
        <v>Single-Family</v>
      </c>
      <c r="I35" s="100" t="str">
        <f t="shared" si="3"/>
        <v>N</v>
      </c>
      <c r="J35" s="100" t="s">
        <v>377</v>
      </c>
      <c r="K35" s="100" t="s">
        <v>377</v>
      </c>
      <c r="L35" s="100" t="str">
        <f t="shared" si="4"/>
        <v/>
      </c>
      <c r="M35" s="101">
        <f t="shared" si="5"/>
        <v>0.71</v>
      </c>
      <c r="N35" s="100"/>
    </row>
    <row r="36" spans="1:14">
      <c r="A36" t="s">
        <v>227</v>
      </c>
      <c r="B36" t="s">
        <v>222</v>
      </c>
      <c r="C36" t="s">
        <v>224</v>
      </c>
      <c r="D36" s="95">
        <f>IFERROR(IF(ISNUMBER(VLOOKUP($A36,PairList!$A$1:$C$104,2,0)),VLOOKUP($A36,PairList!$A$1:$C$104,2,0),INDEX('Feasibility Factor'!$D$5:$F$144,MATCH(VLOOKUP($A36,PairList!$A$1:$C$104,2,0),'Feasibility Factor'!$C$5:$C$144,0),MATCH($B36,'Feasibility Factor'!$D$3:$F$3,0))),"")</f>
        <v>1</v>
      </c>
      <c r="E36" s="95">
        <f>IFERROR(INDEX(ESShip!$C$2:$C$92,MATCH(VLOOKUP($A36,PairList!$A$1:$C$104,3,0),ESShip!$A$2:$A$92,0)),"")</f>
        <v>0.28999999999999998</v>
      </c>
      <c r="F36" s="95">
        <f t="shared" si="0"/>
        <v>0.71</v>
      </c>
      <c r="G36" s="96" t="str">
        <f t="shared" si="1"/>
        <v/>
      </c>
      <c r="H36" s="99" t="str">
        <f t="shared" si="2"/>
        <v>Multi-Family</v>
      </c>
      <c r="I36" s="100" t="str">
        <f t="shared" si="3"/>
        <v>N</v>
      </c>
      <c r="J36" s="100" t="s">
        <v>377</v>
      </c>
      <c r="K36" s="100" t="s">
        <v>377</v>
      </c>
      <c r="L36" s="100" t="str">
        <f t="shared" si="4"/>
        <v/>
      </c>
      <c r="M36" s="101">
        <f t="shared" si="5"/>
        <v>0.71</v>
      </c>
      <c r="N36" s="100"/>
    </row>
    <row r="37" spans="1:14">
      <c r="A37" t="s">
        <v>227</v>
      </c>
      <c r="B37" t="s">
        <v>309</v>
      </c>
      <c r="C37" t="s">
        <v>224</v>
      </c>
      <c r="D37" s="95">
        <f>IFERROR(IF(ISNUMBER(VLOOKUP($A37,PairList!$A$1:$C$104,2,0)),VLOOKUP($A37,PairList!$A$1:$C$104,2,0),INDEX('Feasibility Factor'!$D$5:$F$144,MATCH(VLOOKUP($A37,PairList!$A$1:$C$104,2,0),'Feasibility Factor'!$C$5:$C$144,0),MATCH($B37,'Feasibility Factor'!$D$3:$F$3,0))),"")</f>
        <v>1</v>
      </c>
      <c r="E37" s="95">
        <f>IFERROR(INDEX(ESShip!$C$2:$C$92,MATCH(VLOOKUP($A37,PairList!$A$1:$C$104,3,0),ESShip!$A$2:$A$92,0)),"")</f>
        <v>0.28999999999999998</v>
      </c>
      <c r="F37" s="95">
        <f t="shared" si="0"/>
        <v>0.71</v>
      </c>
      <c r="G37" s="96" t="str">
        <f t="shared" si="1"/>
        <v/>
      </c>
      <c r="H37" s="99" t="str">
        <f t="shared" si="2"/>
        <v>Manufactured Home</v>
      </c>
      <c r="I37" s="100" t="str">
        <f t="shared" si="3"/>
        <v>N</v>
      </c>
      <c r="J37" s="100" t="s">
        <v>377</v>
      </c>
      <c r="K37" s="100" t="s">
        <v>377</v>
      </c>
      <c r="L37" s="100" t="str">
        <f t="shared" si="4"/>
        <v/>
      </c>
      <c r="M37" s="101">
        <f t="shared" si="5"/>
        <v>0.71</v>
      </c>
      <c r="N37" s="100"/>
    </row>
    <row r="38" spans="1:14">
      <c r="A38" t="s">
        <v>228</v>
      </c>
      <c r="B38" t="s">
        <v>120</v>
      </c>
      <c r="C38" t="s">
        <v>221</v>
      </c>
      <c r="D38" s="95">
        <f>IFERROR(IF(ISNUMBER(VLOOKUP($A38,PairList!$A$1:$C$104,2,0)),VLOOKUP($A38,PairList!$A$1:$C$104,2,0),INDEX('Feasibility Factor'!$D$5:$F$144,MATCH(VLOOKUP($A38,PairList!$A$1:$C$104,2,0),'Feasibility Factor'!$C$5:$C$144,0),MATCH($B38,'Feasibility Factor'!$D$3:$F$3,0))),"")</f>
        <v>1</v>
      </c>
      <c r="E38" s="95">
        <f>IFERROR(INDEX(ESShip!$C$2:$C$92,MATCH(VLOOKUP($A38,PairList!$A$1:$C$104,3,0),ESShip!$A$2:$A$92,0)),"")</f>
        <v>0.75</v>
      </c>
      <c r="F38" s="95">
        <f t="shared" si="0"/>
        <v>0.25</v>
      </c>
      <c r="G38" s="96" t="str">
        <f t="shared" si="1"/>
        <v/>
      </c>
      <c r="H38" s="99" t="str">
        <f t="shared" si="2"/>
        <v>Single-Family</v>
      </c>
      <c r="I38" s="100" t="str">
        <f t="shared" si="3"/>
        <v>B</v>
      </c>
      <c r="J38" s="100" t="s">
        <v>377</v>
      </c>
      <c r="K38" s="100" t="s">
        <v>377</v>
      </c>
      <c r="L38" s="100" t="str">
        <f t="shared" si="4"/>
        <v/>
      </c>
      <c r="M38" s="101">
        <f t="shared" si="5"/>
        <v>0.25</v>
      </c>
      <c r="N38" s="100"/>
    </row>
    <row r="39" spans="1:14">
      <c r="A39" t="s">
        <v>228</v>
      </c>
      <c r="B39" t="s">
        <v>222</v>
      </c>
      <c r="C39" t="s">
        <v>221</v>
      </c>
      <c r="D39" s="95">
        <f>IFERROR(IF(ISNUMBER(VLOOKUP($A39,PairList!$A$1:$C$104,2,0)),VLOOKUP($A39,PairList!$A$1:$C$104,2,0),INDEX('Feasibility Factor'!$D$5:$F$144,MATCH(VLOOKUP($A39,PairList!$A$1:$C$104,2,0),'Feasibility Factor'!$C$5:$C$144,0),MATCH($B39,'Feasibility Factor'!$D$3:$F$3,0))),"")</f>
        <v>1</v>
      </c>
      <c r="E39" s="95">
        <f>IFERROR(INDEX(ESShip!$C$2:$C$92,MATCH(VLOOKUP($A39,PairList!$A$1:$C$104,3,0),ESShip!$A$2:$A$92,0)),"")</f>
        <v>0.75</v>
      </c>
      <c r="F39" s="95">
        <f t="shared" si="0"/>
        <v>0.25</v>
      </c>
      <c r="G39" s="96" t="str">
        <f t="shared" si="1"/>
        <v/>
      </c>
      <c r="H39" s="99" t="str">
        <f t="shared" si="2"/>
        <v>Multi-Family</v>
      </c>
      <c r="I39" s="100" t="str">
        <f t="shared" si="3"/>
        <v>B</v>
      </c>
      <c r="J39" s="100" t="s">
        <v>377</v>
      </c>
      <c r="K39" s="100" t="s">
        <v>377</v>
      </c>
      <c r="L39" s="100" t="str">
        <f t="shared" si="4"/>
        <v/>
      </c>
      <c r="M39" s="101">
        <f t="shared" si="5"/>
        <v>0.25</v>
      </c>
      <c r="N39" s="100"/>
    </row>
    <row r="40" spans="1:14">
      <c r="A40" t="s">
        <v>228</v>
      </c>
      <c r="B40" t="s">
        <v>309</v>
      </c>
      <c r="C40" t="s">
        <v>221</v>
      </c>
      <c r="D40" s="95">
        <f>IFERROR(IF(ISNUMBER(VLOOKUP($A40,PairList!$A$1:$C$104,2,0)),VLOOKUP($A40,PairList!$A$1:$C$104,2,0),INDEX('Feasibility Factor'!$D$5:$F$144,MATCH(VLOOKUP($A40,PairList!$A$1:$C$104,2,0),'Feasibility Factor'!$C$5:$C$144,0),MATCH($B40,'Feasibility Factor'!$D$3:$F$3,0))),"")</f>
        <v>1</v>
      </c>
      <c r="E40" s="95">
        <f>IFERROR(INDEX(ESShip!$C$2:$C$92,MATCH(VLOOKUP($A40,PairList!$A$1:$C$104,3,0),ESShip!$A$2:$A$92,0)),"")</f>
        <v>0.75</v>
      </c>
      <c r="F40" s="95">
        <f t="shared" si="0"/>
        <v>0.25</v>
      </c>
      <c r="G40" s="96" t="str">
        <f t="shared" si="1"/>
        <v/>
      </c>
      <c r="H40" s="99" t="str">
        <f t="shared" si="2"/>
        <v>Manufactured Home</v>
      </c>
      <c r="I40" s="100" t="str">
        <f t="shared" si="3"/>
        <v>B</v>
      </c>
      <c r="J40" s="100" t="s">
        <v>377</v>
      </c>
      <c r="K40" s="100" t="s">
        <v>377</v>
      </c>
      <c r="L40" s="100" t="str">
        <f t="shared" si="4"/>
        <v/>
      </c>
      <c r="M40" s="101">
        <f t="shared" si="5"/>
        <v>0.25</v>
      </c>
      <c r="N40" s="100"/>
    </row>
    <row r="41" spans="1:14">
      <c r="A41" t="s">
        <v>228</v>
      </c>
      <c r="B41" t="s">
        <v>120</v>
      </c>
      <c r="C41" t="s">
        <v>223</v>
      </c>
      <c r="D41" s="95">
        <f>IFERROR(IF(ISNUMBER(VLOOKUP($A41,PairList!$A$1:$C$104,2,0)),VLOOKUP($A41,PairList!$A$1:$C$104,2,0),INDEX('Feasibility Factor'!$D$5:$F$144,MATCH(VLOOKUP($A41,PairList!$A$1:$C$104,2,0),'Feasibility Factor'!$C$5:$C$144,0),MATCH($B41,'Feasibility Factor'!$D$3:$F$3,0))),"")</f>
        <v>1</v>
      </c>
      <c r="E41" s="95">
        <f>IFERROR(INDEX(ESShip!$C$2:$C$92,MATCH(VLOOKUP($A41,PairList!$A$1:$C$104,3,0),ESShip!$A$2:$A$92,0)),"")</f>
        <v>0.75</v>
      </c>
      <c r="F41" s="95">
        <f t="shared" si="0"/>
        <v>0.25</v>
      </c>
      <c r="G41" s="96" t="str">
        <f t="shared" si="1"/>
        <v/>
      </c>
      <c r="H41" s="99" t="str">
        <f t="shared" si="2"/>
        <v>Single-Family</v>
      </c>
      <c r="I41" s="100" t="str">
        <f t="shared" si="3"/>
        <v>E</v>
      </c>
      <c r="J41" s="100" t="s">
        <v>377</v>
      </c>
      <c r="K41" s="100" t="s">
        <v>377</v>
      </c>
      <c r="L41" s="100" t="str">
        <f t="shared" si="4"/>
        <v/>
      </c>
      <c r="M41" s="101">
        <f t="shared" si="5"/>
        <v>0.25</v>
      </c>
      <c r="N41" s="100"/>
    </row>
    <row r="42" spans="1:14">
      <c r="A42" t="s">
        <v>228</v>
      </c>
      <c r="B42" t="s">
        <v>222</v>
      </c>
      <c r="C42" t="s">
        <v>223</v>
      </c>
      <c r="D42" s="95">
        <f>IFERROR(IF(ISNUMBER(VLOOKUP($A42,PairList!$A$1:$C$104,2,0)),VLOOKUP($A42,PairList!$A$1:$C$104,2,0),INDEX('Feasibility Factor'!$D$5:$F$144,MATCH(VLOOKUP($A42,PairList!$A$1:$C$104,2,0),'Feasibility Factor'!$C$5:$C$144,0),MATCH($B42,'Feasibility Factor'!$D$3:$F$3,0))),"")</f>
        <v>1</v>
      </c>
      <c r="E42" s="95">
        <f>IFERROR(INDEX(ESShip!$C$2:$C$92,MATCH(VLOOKUP($A42,PairList!$A$1:$C$104,3,0),ESShip!$A$2:$A$92,0)),"")</f>
        <v>0.75</v>
      </c>
      <c r="F42" s="95">
        <f t="shared" si="0"/>
        <v>0.25</v>
      </c>
      <c r="G42" s="96" t="str">
        <f t="shared" si="1"/>
        <v/>
      </c>
      <c r="H42" s="99" t="str">
        <f t="shared" si="2"/>
        <v>Multi-Family</v>
      </c>
      <c r="I42" s="100" t="str">
        <f t="shared" si="3"/>
        <v>E</v>
      </c>
      <c r="J42" s="100" t="s">
        <v>377</v>
      </c>
      <c r="K42" s="100" t="s">
        <v>377</v>
      </c>
      <c r="L42" s="100" t="str">
        <f t="shared" si="4"/>
        <v/>
      </c>
      <c r="M42" s="101">
        <f t="shared" si="5"/>
        <v>0.25</v>
      </c>
      <c r="N42" s="100"/>
    </row>
    <row r="43" spans="1:14">
      <c r="A43" t="s">
        <v>228</v>
      </c>
      <c r="B43" t="s">
        <v>309</v>
      </c>
      <c r="C43" t="s">
        <v>223</v>
      </c>
      <c r="D43" s="95">
        <f>IFERROR(IF(ISNUMBER(VLOOKUP($A43,PairList!$A$1:$C$104,2,0)),VLOOKUP($A43,PairList!$A$1:$C$104,2,0),INDEX('Feasibility Factor'!$D$5:$F$144,MATCH(VLOOKUP($A43,PairList!$A$1:$C$104,2,0),'Feasibility Factor'!$C$5:$C$144,0),MATCH($B43,'Feasibility Factor'!$D$3:$F$3,0))),"")</f>
        <v>1</v>
      </c>
      <c r="E43" s="95">
        <f>IFERROR(INDEX(ESShip!$C$2:$C$92,MATCH(VLOOKUP($A43,PairList!$A$1:$C$104,3,0),ESShip!$A$2:$A$92,0)),"")</f>
        <v>0.75</v>
      </c>
      <c r="F43" s="95">
        <f t="shared" si="0"/>
        <v>0.25</v>
      </c>
      <c r="G43" s="96" t="str">
        <f t="shared" si="1"/>
        <v/>
      </c>
      <c r="H43" s="99" t="str">
        <f t="shared" si="2"/>
        <v>Manufactured Home</v>
      </c>
      <c r="I43" s="100" t="str">
        <f t="shared" si="3"/>
        <v>E</v>
      </c>
      <c r="J43" s="100" t="s">
        <v>377</v>
      </c>
      <c r="K43" s="100" t="s">
        <v>377</v>
      </c>
      <c r="L43" s="100" t="str">
        <f t="shared" si="4"/>
        <v/>
      </c>
      <c r="M43" s="101">
        <f t="shared" si="5"/>
        <v>0.25</v>
      </c>
      <c r="N43" s="100"/>
    </row>
    <row r="44" spans="1:14">
      <c r="A44" t="s">
        <v>228</v>
      </c>
      <c r="B44" t="s">
        <v>120</v>
      </c>
      <c r="C44" t="s">
        <v>224</v>
      </c>
      <c r="D44" s="95">
        <f>IFERROR(IF(ISNUMBER(VLOOKUP($A44,PairList!$A$1:$C$104,2,0)),VLOOKUP($A44,PairList!$A$1:$C$104,2,0),INDEX('Feasibility Factor'!$D$5:$F$144,MATCH(VLOOKUP($A44,PairList!$A$1:$C$104,2,0),'Feasibility Factor'!$C$5:$C$144,0),MATCH($B44,'Feasibility Factor'!$D$3:$F$3,0))),"")</f>
        <v>1</v>
      </c>
      <c r="E44" s="95">
        <f>IFERROR(INDEX(ESShip!$C$2:$C$92,MATCH(VLOOKUP($A44,PairList!$A$1:$C$104,3,0),ESShip!$A$2:$A$92,0)),"")</f>
        <v>0.75</v>
      </c>
      <c r="F44" s="95">
        <f t="shared" si="0"/>
        <v>0.25</v>
      </c>
      <c r="G44" s="96" t="str">
        <f t="shared" si="1"/>
        <v/>
      </c>
      <c r="H44" s="99" t="str">
        <f t="shared" si="2"/>
        <v>Single-Family</v>
      </c>
      <c r="I44" s="100" t="str">
        <f t="shared" si="3"/>
        <v>N</v>
      </c>
      <c r="J44" s="100" t="s">
        <v>377</v>
      </c>
      <c r="K44" s="100" t="s">
        <v>377</v>
      </c>
      <c r="L44" s="100" t="str">
        <f t="shared" si="4"/>
        <v/>
      </c>
      <c r="M44" s="101">
        <f t="shared" si="5"/>
        <v>0.25</v>
      </c>
      <c r="N44" s="100"/>
    </row>
    <row r="45" spans="1:14">
      <c r="A45" t="s">
        <v>228</v>
      </c>
      <c r="B45" t="s">
        <v>222</v>
      </c>
      <c r="C45" t="s">
        <v>224</v>
      </c>
      <c r="D45" s="95">
        <f>IFERROR(IF(ISNUMBER(VLOOKUP($A45,PairList!$A$1:$C$104,2,0)),VLOOKUP($A45,PairList!$A$1:$C$104,2,0),INDEX('Feasibility Factor'!$D$5:$F$144,MATCH(VLOOKUP($A45,PairList!$A$1:$C$104,2,0),'Feasibility Factor'!$C$5:$C$144,0),MATCH($B45,'Feasibility Factor'!$D$3:$F$3,0))),"")</f>
        <v>1</v>
      </c>
      <c r="E45" s="95">
        <f>IFERROR(INDEX(ESShip!$C$2:$C$92,MATCH(VLOOKUP($A45,PairList!$A$1:$C$104,3,0),ESShip!$A$2:$A$92,0)),"")</f>
        <v>0.75</v>
      </c>
      <c r="F45" s="95">
        <f t="shared" si="0"/>
        <v>0.25</v>
      </c>
      <c r="G45" s="96" t="str">
        <f t="shared" si="1"/>
        <v/>
      </c>
      <c r="H45" s="99" t="str">
        <f t="shared" si="2"/>
        <v>Multi-Family</v>
      </c>
      <c r="I45" s="100" t="str">
        <f t="shared" si="3"/>
        <v>N</v>
      </c>
      <c r="J45" s="100" t="s">
        <v>377</v>
      </c>
      <c r="K45" s="100" t="s">
        <v>377</v>
      </c>
      <c r="L45" s="100" t="str">
        <f t="shared" si="4"/>
        <v/>
      </c>
      <c r="M45" s="101">
        <f t="shared" si="5"/>
        <v>0.25</v>
      </c>
      <c r="N45" s="100"/>
    </row>
    <row r="46" spans="1:14">
      <c r="A46" t="s">
        <v>228</v>
      </c>
      <c r="B46" t="s">
        <v>309</v>
      </c>
      <c r="C46" t="s">
        <v>224</v>
      </c>
      <c r="D46" s="95">
        <f>IFERROR(IF(ISNUMBER(VLOOKUP($A46,PairList!$A$1:$C$104,2,0)),VLOOKUP($A46,PairList!$A$1:$C$104,2,0),INDEX('Feasibility Factor'!$D$5:$F$144,MATCH(VLOOKUP($A46,PairList!$A$1:$C$104,2,0),'Feasibility Factor'!$C$5:$C$144,0),MATCH($B46,'Feasibility Factor'!$D$3:$F$3,0))),"")</f>
        <v>1</v>
      </c>
      <c r="E46" s="95">
        <f>IFERROR(INDEX(ESShip!$C$2:$C$92,MATCH(VLOOKUP($A46,PairList!$A$1:$C$104,3,0),ESShip!$A$2:$A$92,0)),"")</f>
        <v>0.75</v>
      </c>
      <c r="F46" s="95">
        <f t="shared" si="0"/>
        <v>0.25</v>
      </c>
      <c r="G46" s="96" t="str">
        <f t="shared" si="1"/>
        <v/>
      </c>
      <c r="H46" s="99" t="str">
        <f t="shared" si="2"/>
        <v>Manufactured Home</v>
      </c>
      <c r="I46" s="100" t="str">
        <f t="shared" si="3"/>
        <v>N</v>
      </c>
      <c r="J46" s="100" t="s">
        <v>377</v>
      </c>
      <c r="K46" s="100" t="s">
        <v>377</v>
      </c>
      <c r="L46" s="100" t="str">
        <f t="shared" si="4"/>
        <v/>
      </c>
      <c r="M46" s="101">
        <f t="shared" si="5"/>
        <v>0.25</v>
      </c>
      <c r="N46" s="100"/>
    </row>
    <row r="47" spans="1:14">
      <c r="A47" t="s">
        <v>229</v>
      </c>
      <c r="B47" t="s">
        <v>120</v>
      </c>
      <c r="C47" t="s">
        <v>221</v>
      </c>
      <c r="D47" s="95">
        <f>IFERROR(IF(ISNUMBER(VLOOKUP($A47,PairList!$A$1:$C$104,2,0)),VLOOKUP($A47,PairList!$A$1:$C$104,2,0),INDEX('Feasibility Factor'!$D$5:$F$144,MATCH(VLOOKUP($A47,PairList!$A$1:$C$104,2,0),'Feasibility Factor'!$C$5:$C$144,0),MATCH($B47,'Feasibility Factor'!$D$3:$F$3,0))),"")</f>
        <v>1</v>
      </c>
      <c r="E47" s="95">
        <f>IFERROR(INDEX(ESShip!$C$2:$C$92,MATCH(VLOOKUP($A47,PairList!$A$1:$C$104,3,0),ESShip!$A$2:$A$92,0)),"")</f>
        <v>0.69</v>
      </c>
      <c r="F47" s="95">
        <f t="shared" si="0"/>
        <v>0.31000000000000005</v>
      </c>
      <c r="G47" s="96" t="str">
        <f t="shared" si="1"/>
        <v/>
      </c>
      <c r="H47" s="99" t="str">
        <f t="shared" si="2"/>
        <v>Single-Family</v>
      </c>
      <c r="I47" s="100" t="str">
        <f t="shared" si="3"/>
        <v>B</v>
      </c>
      <c r="J47" s="100" t="s">
        <v>377</v>
      </c>
      <c r="K47" s="100" t="s">
        <v>377</v>
      </c>
      <c r="L47" s="100" t="str">
        <f t="shared" si="4"/>
        <v/>
      </c>
      <c r="M47" s="101">
        <f t="shared" si="5"/>
        <v>0.31000000000000005</v>
      </c>
      <c r="N47" s="100"/>
    </row>
    <row r="48" spans="1:14">
      <c r="A48" t="s">
        <v>229</v>
      </c>
      <c r="B48" t="s">
        <v>222</v>
      </c>
      <c r="C48" t="s">
        <v>221</v>
      </c>
      <c r="D48" s="95">
        <f>IFERROR(IF(ISNUMBER(VLOOKUP($A48,PairList!$A$1:$C$104,2,0)),VLOOKUP($A48,PairList!$A$1:$C$104,2,0),INDEX('Feasibility Factor'!$D$5:$F$144,MATCH(VLOOKUP($A48,PairList!$A$1:$C$104,2,0),'Feasibility Factor'!$C$5:$C$144,0),MATCH($B48,'Feasibility Factor'!$D$3:$F$3,0))),"")</f>
        <v>1</v>
      </c>
      <c r="E48" s="95">
        <f>IFERROR(INDEX(ESShip!$C$2:$C$92,MATCH(VLOOKUP($A48,PairList!$A$1:$C$104,3,0),ESShip!$A$2:$A$92,0)),"")</f>
        <v>0.69</v>
      </c>
      <c r="F48" s="95">
        <f t="shared" si="0"/>
        <v>0.31000000000000005</v>
      </c>
      <c r="G48" s="96" t="str">
        <f t="shared" si="1"/>
        <v/>
      </c>
      <c r="H48" s="99" t="str">
        <f t="shared" si="2"/>
        <v>Multi-Family</v>
      </c>
      <c r="I48" s="100" t="str">
        <f t="shared" si="3"/>
        <v>B</v>
      </c>
      <c r="J48" s="100" t="s">
        <v>377</v>
      </c>
      <c r="K48" s="100" t="s">
        <v>377</v>
      </c>
      <c r="L48" s="100" t="str">
        <f t="shared" si="4"/>
        <v/>
      </c>
      <c r="M48" s="101">
        <f t="shared" si="5"/>
        <v>0.31000000000000005</v>
      </c>
      <c r="N48" s="100"/>
    </row>
    <row r="49" spans="1:14">
      <c r="A49" t="s">
        <v>229</v>
      </c>
      <c r="B49" t="s">
        <v>309</v>
      </c>
      <c r="C49" t="s">
        <v>221</v>
      </c>
      <c r="D49" s="95">
        <f>IFERROR(IF(ISNUMBER(VLOOKUP($A49,PairList!$A$1:$C$104,2,0)),VLOOKUP($A49,PairList!$A$1:$C$104,2,0),INDEX('Feasibility Factor'!$D$5:$F$144,MATCH(VLOOKUP($A49,PairList!$A$1:$C$104,2,0),'Feasibility Factor'!$C$5:$C$144,0),MATCH($B49,'Feasibility Factor'!$D$3:$F$3,0))),"")</f>
        <v>1</v>
      </c>
      <c r="E49" s="95">
        <f>IFERROR(INDEX(ESShip!$C$2:$C$92,MATCH(VLOOKUP($A49,PairList!$A$1:$C$104,3,0),ESShip!$A$2:$A$92,0)),"")</f>
        <v>0.69</v>
      </c>
      <c r="F49" s="95">
        <f t="shared" si="0"/>
        <v>0.31000000000000005</v>
      </c>
      <c r="G49" s="96" t="str">
        <f t="shared" si="1"/>
        <v/>
      </c>
      <c r="H49" s="99" t="str">
        <f t="shared" si="2"/>
        <v>Manufactured Home</v>
      </c>
      <c r="I49" s="100" t="str">
        <f t="shared" si="3"/>
        <v>B</v>
      </c>
      <c r="J49" s="100" t="s">
        <v>377</v>
      </c>
      <c r="K49" s="100" t="s">
        <v>377</v>
      </c>
      <c r="L49" s="100" t="str">
        <f t="shared" si="4"/>
        <v/>
      </c>
      <c r="M49" s="101">
        <f t="shared" si="5"/>
        <v>0.31000000000000005</v>
      </c>
      <c r="N49" s="100"/>
    </row>
    <row r="50" spans="1:14">
      <c r="A50" t="s">
        <v>229</v>
      </c>
      <c r="B50" t="s">
        <v>120</v>
      </c>
      <c r="C50" t="s">
        <v>223</v>
      </c>
      <c r="D50" s="95">
        <f>IFERROR(IF(ISNUMBER(VLOOKUP($A50,PairList!$A$1:$C$104,2,0)),VLOOKUP($A50,PairList!$A$1:$C$104,2,0),INDEX('Feasibility Factor'!$D$5:$F$144,MATCH(VLOOKUP($A50,PairList!$A$1:$C$104,2,0),'Feasibility Factor'!$C$5:$C$144,0),MATCH($B50,'Feasibility Factor'!$D$3:$F$3,0))),"")</f>
        <v>1</v>
      </c>
      <c r="E50" s="95">
        <f>IFERROR(INDEX(ESShip!$C$2:$C$92,MATCH(VLOOKUP($A50,PairList!$A$1:$C$104,3,0),ESShip!$A$2:$A$92,0)),"")</f>
        <v>0.69</v>
      </c>
      <c r="F50" s="95">
        <f t="shared" si="0"/>
        <v>0.31000000000000005</v>
      </c>
      <c r="G50" s="96" t="str">
        <f t="shared" si="1"/>
        <v/>
      </c>
      <c r="H50" s="99" t="str">
        <f t="shared" si="2"/>
        <v>Single-Family</v>
      </c>
      <c r="I50" s="100" t="str">
        <f t="shared" si="3"/>
        <v>E</v>
      </c>
      <c r="J50" s="100" t="s">
        <v>377</v>
      </c>
      <c r="K50" s="100" t="s">
        <v>377</v>
      </c>
      <c r="L50" s="100" t="str">
        <f t="shared" si="4"/>
        <v/>
      </c>
      <c r="M50" s="101">
        <f t="shared" si="5"/>
        <v>0.31000000000000005</v>
      </c>
      <c r="N50" s="100"/>
    </row>
    <row r="51" spans="1:14">
      <c r="A51" t="s">
        <v>229</v>
      </c>
      <c r="B51" t="s">
        <v>222</v>
      </c>
      <c r="C51" t="s">
        <v>223</v>
      </c>
      <c r="D51" s="95">
        <f>IFERROR(IF(ISNUMBER(VLOOKUP($A51,PairList!$A$1:$C$104,2,0)),VLOOKUP($A51,PairList!$A$1:$C$104,2,0),INDEX('Feasibility Factor'!$D$5:$F$144,MATCH(VLOOKUP($A51,PairList!$A$1:$C$104,2,0),'Feasibility Factor'!$C$5:$C$144,0),MATCH($B51,'Feasibility Factor'!$D$3:$F$3,0))),"")</f>
        <v>1</v>
      </c>
      <c r="E51" s="95">
        <f>IFERROR(INDEX(ESShip!$C$2:$C$92,MATCH(VLOOKUP($A51,PairList!$A$1:$C$104,3,0),ESShip!$A$2:$A$92,0)),"")</f>
        <v>0.69</v>
      </c>
      <c r="F51" s="95">
        <f t="shared" si="0"/>
        <v>0.31000000000000005</v>
      </c>
      <c r="G51" s="96" t="str">
        <f t="shared" si="1"/>
        <v/>
      </c>
      <c r="H51" s="99" t="str">
        <f t="shared" si="2"/>
        <v>Multi-Family</v>
      </c>
      <c r="I51" s="100" t="str">
        <f t="shared" si="3"/>
        <v>E</v>
      </c>
      <c r="J51" s="100" t="s">
        <v>377</v>
      </c>
      <c r="K51" s="100" t="s">
        <v>377</v>
      </c>
      <c r="L51" s="100" t="str">
        <f t="shared" si="4"/>
        <v/>
      </c>
      <c r="M51" s="101">
        <f t="shared" si="5"/>
        <v>0.31000000000000005</v>
      </c>
      <c r="N51" s="100"/>
    </row>
    <row r="52" spans="1:14">
      <c r="A52" t="s">
        <v>229</v>
      </c>
      <c r="B52" t="s">
        <v>309</v>
      </c>
      <c r="C52" t="s">
        <v>223</v>
      </c>
      <c r="D52" s="95">
        <f>IFERROR(IF(ISNUMBER(VLOOKUP($A52,PairList!$A$1:$C$104,2,0)),VLOOKUP($A52,PairList!$A$1:$C$104,2,0),INDEX('Feasibility Factor'!$D$5:$F$144,MATCH(VLOOKUP($A52,PairList!$A$1:$C$104,2,0),'Feasibility Factor'!$C$5:$C$144,0),MATCH($B52,'Feasibility Factor'!$D$3:$F$3,0))),"")</f>
        <v>1</v>
      </c>
      <c r="E52" s="95">
        <f>IFERROR(INDEX(ESShip!$C$2:$C$92,MATCH(VLOOKUP($A52,PairList!$A$1:$C$104,3,0),ESShip!$A$2:$A$92,0)),"")</f>
        <v>0.69</v>
      </c>
      <c r="F52" s="95">
        <f t="shared" si="0"/>
        <v>0.31000000000000005</v>
      </c>
      <c r="G52" s="96" t="str">
        <f t="shared" si="1"/>
        <v/>
      </c>
      <c r="H52" s="99" t="str">
        <f t="shared" si="2"/>
        <v>Manufactured Home</v>
      </c>
      <c r="I52" s="100" t="str">
        <f t="shared" si="3"/>
        <v>E</v>
      </c>
      <c r="J52" s="100" t="s">
        <v>377</v>
      </c>
      <c r="K52" s="100" t="s">
        <v>377</v>
      </c>
      <c r="L52" s="100" t="str">
        <f t="shared" si="4"/>
        <v/>
      </c>
      <c r="M52" s="101">
        <f t="shared" si="5"/>
        <v>0.31000000000000005</v>
      </c>
      <c r="N52" s="100"/>
    </row>
    <row r="53" spans="1:14">
      <c r="A53" t="s">
        <v>229</v>
      </c>
      <c r="B53" t="s">
        <v>120</v>
      </c>
      <c r="C53" t="s">
        <v>224</v>
      </c>
      <c r="D53" s="95">
        <f>IFERROR(IF(ISNUMBER(VLOOKUP($A53,PairList!$A$1:$C$104,2,0)),VLOOKUP($A53,PairList!$A$1:$C$104,2,0),INDEX('Feasibility Factor'!$D$5:$F$144,MATCH(VLOOKUP($A53,PairList!$A$1:$C$104,2,0),'Feasibility Factor'!$C$5:$C$144,0),MATCH($B53,'Feasibility Factor'!$D$3:$F$3,0))),"")</f>
        <v>1</v>
      </c>
      <c r="E53" s="95">
        <f>IFERROR(INDEX(ESShip!$C$2:$C$92,MATCH(VLOOKUP($A53,PairList!$A$1:$C$104,3,0),ESShip!$A$2:$A$92,0)),"")</f>
        <v>0.69</v>
      </c>
      <c r="F53" s="95">
        <f t="shared" si="0"/>
        <v>0.31000000000000005</v>
      </c>
      <c r="G53" s="96" t="str">
        <f t="shared" si="1"/>
        <v/>
      </c>
      <c r="H53" s="99" t="str">
        <f t="shared" si="2"/>
        <v>Single-Family</v>
      </c>
      <c r="I53" s="100" t="str">
        <f t="shared" si="3"/>
        <v>N</v>
      </c>
      <c r="J53" s="100" t="s">
        <v>377</v>
      </c>
      <c r="K53" s="100" t="s">
        <v>377</v>
      </c>
      <c r="L53" s="100" t="str">
        <f t="shared" si="4"/>
        <v/>
      </c>
      <c r="M53" s="101">
        <f t="shared" si="5"/>
        <v>0.31000000000000005</v>
      </c>
      <c r="N53" s="100"/>
    </row>
    <row r="54" spans="1:14">
      <c r="A54" t="s">
        <v>229</v>
      </c>
      <c r="B54" t="s">
        <v>222</v>
      </c>
      <c r="C54" t="s">
        <v>224</v>
      </c>
      <c r="D54" s="95">
        <f>IFERROR(IF(ISNUMBER(VLOOKUP($A54,PairList!$A$1:$C$104,2,0)),VLOOKUP($A54,PairList!$A$1:$C$104,2,0),INDEX('Feasibility Factor'!$D$5:$F$144,MATCH(VLOOKUP($A54,PairList!$A$1:$C$104,2,0),'Feasibility Factor'!$C$5:$C$144,0),MATCH($B54,'Feasibility Factor'!$D$3:$F$3,0))),"")</f>
        <v>1</v>
      </c>
      <c r="E54" s="95">
        <f>IFERROR(INDEX(ESShip!$C$2:$C$92,MATCH(VLOOKUP($A54,PairList!$A$1:$C$104,3,0),ESShip!$A$2:$A$92,0)),"")</f>
        <v>0.69</v>
      </c>
      <c r="F54" s="95">
        <f t="shared" si="0"/>
        <v>0.31000000000000005</v>
      </c>
      <c r="G54" s="96" t="str">
        <f t="shared" si="1"/>
        <v/>
      </c>
      <c r="H54" s="99" t="str">
        <f t="shared" si="2"/>
        <v>Multi-Family</v>
      </c>
      <c r="I54" s="100" t="str">
        <f t="shared" si="3"/>
        <v>N</v>
      </c>
      <c r="J54" s="100" t="s">
        <v>377</v>
      </c>
      <c r="K54" s="100" t="s">
        <v>377</v>
      </c>
      <c r="L54" s="100" t="str">
        <f t="shared" si="4"/>
        <v/>
      </c>
      <c r="M54" s="101">
        <f t="shared" si="5"/>
        <v>0.31000000000000005</v>
      </c>
      <c r="N54" s="100"/>
    </row>
    <row r="55" spans="1:14">
      <c r="A55" t="s">
        <v>229</v>
      </c>
      <c r="B55" t="s">
        <v>309</v>
      </c>
      <c r="C55" t="s">
        <v>224</v>
      </c>
      <c r="D55" s="95">
        <f>IFERROR(IF(ISNUMBER(VLOOKUP($A55,PairList!$A$1:$C$104,2,0)),VLOOKUP($A55,PairList!$A$1:$C$104,2,0),INDEX('Feasibility Factor'!$D$5:$F$144,MATCH(VLOOKUP($A55,PairList!$A$1:$C$104,2,0),'Feasibility Factor'!$C$5:$C$144,0),MATCH($B55,'Feasibility Factor'!$D$3:$F$3,0))),"")</f>
        <v>1</v>
      </c>
      <c r="E55" s="95">
        <f>IFERROR(INDEX(ESShip!$C$2:$C$92,MATCH(VLOOKUP($A55,PairList!$A$1:$C$104,3,0),ESShip!$A$2:$A$92,0)),"")</f>
        <v>0.69</v>
      </c>
      <c r="F55" s="95">
        <f t="shared" si="0"/>
        <v>0.31000000000000005</v>
      </c>
      <c r="G55" s="96" t="str">
        <f t="shared" si="1"/>
        <v/>
      </c>
      <c r="H55" s="99" t="str">
        <f t="shared" si="2"/>
        <v>Manufactured Home</v>
      </c>
      <c r="I55" s="100" t="str">
        <f t="shared" si="3"/>
        <v>N</v>
      </c>
      <c r="J55" s="100" t="s">
        <v>377</v>
      </c>
      <c r="K55" s="100" t="s">
        <v>377</v>
      </c>
      <c r="L55" s="100" t="str">
        <f t="shared" si="4"/>
        <v/>
      </c>
      <c r="M55" s="101">
        <f t="shared" si="5"/>
        <v>0.31000000000000005</v>
      </c>
      <c r="N55" s="100"/>
    </row>
    <row r="56" spans="1:14">
      <c r="A56" t="s">
        <v>230</v>
      </c>
      <c r="B56" t="s">
        <v>120</v>
      </c>
      <c r="C56" t="s">
        <v>221</v>
      </c>
      <c r="D56" s="95" t="str">
        <f>IFERROR(IF(ISNUMBER(VLOOKUP($A56,PairList!$A$1:$C$104,2,0)),VLOOKUP($A56,PairList!$A$1:$C$104,2,0),INDEX('Feasibility Factor'!$D$5:$F$144,MATCH(VLOOKUP($A56,PairList!$A$1:$C$104,2,0),'Feasibility Factor'!$C$5:$C$144,0),MATCH($B56,'Feasibility Factor'!$D$3:$F$3,0))),"")</f>
        <v/>
      </c>
      <c r="E56" s="95" t="str">
        <f>IFERROR(INDEX(ESShip!$C$2:$C$92,MATCH(VLOOKUP($A56,PairList!$A$1:$C$104,3,0),ESShip!$A$2:$A$92,0)),"")</f>
        <v/>
      </c>
      <c r="F56" s="95" t="str">
        <f t="shared" si="0"/>
        <v/>
      </c>
      <c r="G56" s="96" t="str">
        <f t="shared" si="1"/>
        <v>X</v>
      </c>
      <c r="H56" s="99" t="str">
        <f t="shared" si="2"/>
        <v>Single-Family</v>
      </c>
      <c r="I56" s="100" t="str">
        <f t="shared" si="3"/>
        <v>B</v>
      </c>
      <c r="J56" s="100">
        <v>0.75</v>
      </c>
      <c r="K56" s="100">
        <v>2.5814357E-2</v>
      </c>
      <c r="L56" s="100">
        <f t="shared" si="4"/>
        <v>0.73063923224999994</v>
      </c>
      <c r="M56" s="101">
        <f t="shared" si="5"/>
        <v>0.73063923224999994</v>
      </c>
      <c r="N56" s="100"/>
    </row>
    <row r="57" spans="1:14">
      <c r="A57" t="s">
        <v>230</v>
      </c>
      <c r="B57" t="s">
        <v>222</v>
      </c>
      <c r="C57" t="s">
        <v>221</v>
      </c>
      <c r="D57" s="95" t="str">
        <f>IFERROR(IF(ISNUMBER(VLOOKUP($A57,PairList!$A$1:$C$104,2,0)),VLOOKUP($A57,PairList!$A$1:$C$104,2,0),INDEX('Feasibility Factor'!$D$5:$F$144,MATCH(VLOOKUP($A57,PairList!$A$1:$C$104,2,0),'Feasibility Factor'!$C$5:$C$144,0),MATCH($B57,'Feasibility Factor'!$D$3:$F$3,0))),"")</f>
        <v/>
      </c>
      <c r="E57" s="95" t="str">
        <f>IFERROR(INDEX(ESShip!$C$2:$C$92,MATCH(VLOOKUP($A57,PairList!$A$1:$C$104,3,0),ESShip!$A$2:$A$92,0)),"")</f>
        <v/>
      </c>
      <c r="F57" s="95" t="str">
        <f t="shared" si="0"/>
        <v/>
      </c>
      <c r="G57" s="96" t="str">
        <f t="shared" si="1"/>
        <v>X</v>
      </c>
      <c r="H57" s="99" t="str">
        <f t="shared" si="2"/>
        <v>Multi-Family</v>
      </c>
      <c r="I57" s="100" t="str">
        <f t="shared" si="3"/>
        <v>B</v>
      </c>
      <c r="J57" s="100">
        <v>0.75</v>
      </c>
      <c r="K57" s="100">
        <v>0</v>
      </c>
      <c r="L57" s="100">
        <f t="shared" si="4"/>
        <v>0.75</v>
      </c>
      <c r="M57" s="101">
        <f t="shared" si="5"/>
        <v>0.75</v>
      </c>
      <c r="N57" s="100"/>
    </row>
    <row r="58" spans="1:14">
      <c r="A58" t="s">
        <v>230</v>
      </c>
      <c r="B58" t="s">
        <v>309</v>
      </c>
      <c r="C58" t="s">
        <v>221</v>
      </c>
      <c r="D58" s="95" t="str">
        <f>IFERROR(IF(ISNUMBER(VLOOKUP($A58,PairList!$A$1:$C$104,2,0)),VLOOKUP($A58,PairList!$A$1:$C$104,2,0),INDEX('Feasibility Factor'!$D$5:$F$144,MATCH(VLOOKUP($A58,PairList!$A$1:$C$104,2,0),'Feasibility Factor'!$C$5:$C$144,0),MATCH($B58,'Feasibility Factor'!$D$3:$F$3,0))),"")</f>
        <v/>
      </c>
      <c r="E58" s="95" t="str">
        <f>IFERROR(INDEX(ESShip!$C$2:$C$92,MATCH(VLOOKUP($A58,PairList!$A$1:$C$104,3,0),ESShip!$A$2:$A$92,0)),"")</f>
        <v/>
      </c>
      <c r="F58" s="95" t="str">
        <f t="shared" si="0"/>
        <v/>
      </c>
      <c r="G58" s="96" t="str">
        <f t="shared" si="1"/>
        <v>X</v>
      </c>
      <c r="H58" s="99" t="str">
        <f t="shared" si="2"/>
        <v>Manufactured Home</v>
      </c>
      <c r="I58" s="100" t="str">
        <f t="shared" si="3"/>
        <v>B</v>
      </c>
      <c r="J58" s="100">
        <v>0.75</v>
      </c>
      <c r="K58" s="100">
        <v>0</v>
      </c>
      <c r="L58" s="100">
        <f t="shared" si="4"/>
        <v>0.75</v>
      </c>
      <c r="M58" s="101">
        <f t="shared" si="5"/>
        <v>0.75</v>
      </c>
      <c r="N58" s="100"/>
    </row>
    <row r="59" spans="1:14">
      <c r="A59" t="s">
        <v>230</v>
      </c>
      <c r="B59" t="s">
        <v>120</v>
      </c>
      <c r="C59" t="s">
        <v>223</v>
      </c>
      <c r="D59" s="95" t="str">
        <f>IFERROR(IF(ISNUMBER(VLOOKUP($A59,PairList!$A$1:$C$104,2,0)),VLOOKUP($A59,PairList!$A$1:$C$104,2,0),INDEX('Feasibility Factor'!$D$5:$F$144,MATCH(VLOOKUP($A59,PairList!$A$1:$C$104,2,0),'Feasibility Factor'!$C$5:$C$144,0),MATCH($B59,'Feasibility Factor'!$D$3:$F$3,0))),"")</f>
        <v/>
      </c>
      <c r="E59" s="95" t="str">
        <f>IFERROR(INDEX(ESShip!$C$2:$C$92,MATCH(VLOOKUP($A59,PairList!$A$1:$C$104,3,0),ESShip!$A$2:$A$92,0)),"")</f>
        <v/>
      </c>
      <c r="F59" s="95" t="str">
        <f t="shared" si="0"/>
        <v/>
      </c>
      <c r="G59" s="96" t="str">
        <f t="shared" si="1"/>
        <v>X</v>
      </c>
      <c r="H59" s="99" t="str">
        <f t="shared" si="2"/>
        <v>Single-Family</v>
      </c>
      <c r="I59" s="100" t="str">
        <f t="shared" si="3"/>
        <v>E</v>
      </c>
      <c r="J59" s="100">
        <v>0.75</v>
      </c>
      <c r="K59" s="100">
        <v>0</v>
      </c>
      <c r="L59" s="100">
        <f t="shared" si="4"/>
        <v>0.75</v>
      </c>
      <c r="M59" s="101">
        <f t="shared" si="5"/>
        <v>0.75</v>
      </c>
      <c r="N59" s="100"/>
    </row>
    <row r="60" spans="1:14">
      <c r="A60" t="s">
        <v>230</v>
      </c>
      <c r="B60" t="s">
        <v>222</v>
      </c>
      <c r="C60" t="s">
        <v>223</v>
      </c>
      <c r="D60" s="95" t="str">
        <f>IFERROR(IF(ISNUMBER(VLOOKUP($A60,PairList!$A$1:$C$104,2,0)),VLOOKUP($A60,PairList!$A$1:$C$104,2,0),INDEX('Feasibility Factor'!$D$5:$F$144,MATCH(VLOOKUP($A60,PairList!$A$1:$C$104,2,0),'Feasibility Factor'!$C$5:$C$144,0),MATCH($B60,'Feasibility Factor'!$D$3:$F$3,0))),"")</f>
        <v/>
      </c>
      <c r="E60" s="95" t="str">
        <f>IFERROR(INDEX(ESShip!$C$2:$C$92,MATCH(VLOOKUP($A60,PairList!$A$1:$C$104,3,0),ESShip!$A$2:$A$92,0)),"")</f>
        <v/>
      </c>
      <c r="F60" s="95" t="str">
        <f t="shared" si="0"/>
        <v/>
      </c>
      <c r="G60" s="96" t="str">
        <f t="shared" si="1"/>
        <v>X</v>
      </c>
      <c r="H60" s="99" t="str">
        <f t="shared" si="2"/>
        <v>Multi-Family</v>
      </c>
      <c r="I60" s="100" t="str">
        <f t="shared" si="3"/>
        <v>E</v>
      </c>
      <c r="J60" s="100">
        <v>0.75</v>
      </c>
      <c r="K60" s="100">
        <v>0</v>
      </c>
      <c r="L60" s="100">
        <f t="shared" si="4"/>
        <v>0.75</v>
      </c>
      <c r="M60" s="101">
        <f t="shared" si="5"/>
        <v>0.75</v>
      </c>
      <c r="N60" s="100"/>
    </row>
    <row r="61" spans="1:14">
      <c r="A61" t="s">
        <v>230</v>
      </c>
      <c r="B61" t="s">
        <v>309</v>
      </c>
      <c r="C61" t="s">
        <v>223</v>
      </c>
      <c r="D61" s="95" t="str">
        <f>IFERROR(IF(ISNUMBER(VLOOKUP($A61,PairList!$A$1:$C$104,2,0)),VLOOKUP($A61,PairList!$A$1:$C$104,2,0),INDEX('Feasibility Factor'!$D$5:$F$144,MATCH(VLOOKUP($A61,PairList!$A$1:$C$104,2,0),'Feasibility Factor'!$C$5:$C$144,0),MATCH($B61,'Feasibility Factor'!$D$3:$F$3,0))),"")</f>
        <v/>
      </c>
      <c r="E61" s="95" t="str">
        <f>IFERROR(INDEX(ESShip!$C$2:$C$92,MATCH(VLOOKUP($A61,PairList!$A$1:$C$104,3,0),ESShip!$A$2:$A$92,0)),"")</f>
        <v/>
      </c>
      <c r="F61" s="95" t="str">
        <f t="shared" si="0"/>
        <v/>
      </c>
      <c r="G61" s="96" t="str">
        <f t="shared" si="1"/>
        <v>X</v>
      </c>
      <c r="H61" s="99" t="str">
        <f t="shared" si="2"/>
        <v>Manufactured Home</v>
      </c>
      <c r="I61" s="100" t="str">
        <f t="shared" si="3"/>
        <v>E</v>
      </c>
      <c r="J61" s="100">
        <v>0.75</v>
      </c>
      <c r="K61" s="100">
        <v>0</v>
      </c>
      <c r="L61" s="100">
        <f t="shared" si="4"/>
        <v>0.75</v>
      </c>
      <c r="M61" s="101">
        <f t="shared" si="5"/>
        <v>0.75</v>
      </c>
      <c r="N61" s="100"/>
    </row>
    <row r="62" spans="1:14">
      <c r="A62" t="s">
        <v>230</v>
      </c>
      <c r="B62" t="s">
        <v>120</v>
      </c>
      <c r="C62" t="s">
        <v>224</v>
      </c>
      <c r="D62" s="95" t="str">
        <f>IFERROR(IF(ISNUMBER(VLOOKUP($A62,PairList!$A$1:$C$104,2,0)),VLOOKUP($A62,PairList!$A$1:$C$104,2,0),INDEX('Feasibility Factor'!$D$5:$F$144,MATCH(VLOOKUP($A62,PairList!$A$1:$C$104,2,0),'Feasibility Factor'!$C$5:$C$144,0),MATCH($B62,'Feasibility Factor'!$D$3:$F$3,0))),"")</f>
        <v/>
      </c>
      <c r="E62" s="95" t="str">
        <f>IFERROR(INDEX(ESShip!$C$2:$C$92,MATCH(VLOOKUP($A62,PairList!$A$1:$C$104,3,0),ESShip!$A$2:$A$92,0)),"")</f>
        <v/>
      </c>
      <c r="F62" s="95" t="str">
        <f t="shared" si="0"/>
        <v/>
      </c>
      <c r="G62" s="96" t="str">
        <f t="shared" si="1"/>
        <v>X</v>
      </c>
      <c r="H62" s="99" t="str">
        <f t="shared" si="2"/>
        <v>Single-Family</v>
      </c>
      <c r="I62" s="100" t="str">
        <f t="shared" si="3"/>
        <v>N</v>
      </c>
      <c r="J62" s="100">
        <v>0.75</v>
      </c>
      <c r="K62" s="100">
        <v>2.5814357E-2</v>
      </c>
      <c r="L62" s="100">
        <f t="shared" si="4"/>
        <v>0.73063923224999994</v>
      </c>
      <c r="M62" s="101">
        <f t="shared" si="5"/>
        <v>0.73063923224999994</v>
      </c>
      <c r="N62" s="100"/>
    </row>
    <row r="63" spans="1:14">
      <c r="A63" t="s">
        <v>230</v>
      </c>
      <c r="B63" t="s">
        <v>222</v>
      </c>
      <c r="C63" t="s">
        <v>224</v>
      </c>
      <c r="D63" s="95" t="str">
        <f>IFERROR(IF(ISNUMBER(VLOOKUP($A63,PairList!$A$1:$C$104,2,0)),VLOOKUP($A63,PairList!$A$1:$C$104,2,0),INDEX('Feasibility Factor'!$D$5:$F$144,MATCH(VLOOKUP($A63,PairList!$A$1:$C$104,2,0),'Feasibility Factor'!$C$5:$C$144,0),MATCH($B63,'Feasibility Factor'!$D$3:$F$3,0))),"")</f>
        <v/>
      </c>
      <c r="E63" s="95" t="str">
        <f>IFERROR(INDEX(ESShip!$C$2:$C$92,MATCH(VLOOKUP($A63,PairList!$A$1:$C$104,3,0),ESShip!$A$2:$A$92,0)),"")</f>
        <v/>
      </c>
      <c r="F63" s="95" t="str">
        <f t="shared" si="0"/>
        <v/>
      </c>
      <c r="G63" s="96" t="str">
        <f t="shared" si="1"/>
        <v>X</v>
      </c>
      <c r="H63" s="99" t="str">
        <f t="shared" si="2"/>
        <v>Multi-Family</v>
      </c>
      <c r="I63" s="100" t="str">
        <f t="shared" si="3"/>
        <v>N</v>
      </c>
      <c r="J63" s="100">
        <v>0.75</v>
      </c>
      <c r="K63" s="100">
        <v>0</v>
      </c>
      <c r="L63" s="100">
        <f t="shared" si="4"/>
        <v>0.75</v>
      </c>
      <c r="M63" s="101">
        <f t="shared" si="5"/>
        <v>0.75</v>
      </c>
      <c r="N63" s="100"/>
    </row>
    <row r="64" spans="1:14">
      <c r="A64" t="s">
        <v>230</v>
      </c>
      <c r="B64" t="s">
        <v>309</v>
      </c>
      <c r="C64" t="s">
        <v>224</v>
      </c>
      <c r="D64" s="95" t="str">
        <f>IFERROR(IF(ISNUMBER(VLOOKUP($A64,PairList!$A$1:$C$104,2,0)),VLOOKUP($A64,PairList!$A$1:$C$104,2,0),INDEX('Feasibility Factor'!$D$5:$F$144,MATCH(VLOOKUP($A64,PairList!$A$1:$C$104,2,0),'Feasibility Factor'!$C$5:$C$144,0),MATCH($B64,'Feasibility Factor'!$D$3:$F$3,0))),"")</f>
        <v/>
      </c>
      <c r="E64" s="95" t="str">
        <f>IFERROR(INDEX(ESShip!$C$2:$C$92,MATCH(VLOOKUP($A64,PairList!$A$1:$C$104,3,0),ESShip!$A$2:$A$92,0)),"")</f>
        <v/>
      </c>
      <c r="F64" s="95" t="str">
        <f t="shared" si="0"/>
        <v/>
      </c>
      <c r="G64" s="96" t="str">
        <f t="shared" si="1"/>
        <v>X</v>
      </c>
      <c r="H64" s="99" t="str">
        <f t="shared" si="2"/>
        <v>Manufactured Home</v>
      </c>
      <c r="I64" s="100" t="str">
        <f t="shared" si="3"/>
        <v>N</v>
      </c>
      <c r="J64" s="100">
        <v>0.75</v>
      </c>
      <c r="K64" s="100">
        <v>0</v>
      </c>
      <c r="L64" s="100">
        <f t="shared" si="4"/>
        <v>0.75</v>
      </c>
      <c r="M64" s="101">
        <f t="shared" si="5"/>
        <v>0.75</v>
      </c>
      <c r="N64" s="100"/>
    </row>
    <row r="65" spans="1:14">
      <c r="A65" t="s">
        <v>231</v>
      </c>
      <c r="B65" t="s">
        <v>120</v>
      </c>
      <c r="C65" t="s">
        <v>221</v>
      </c>
      <c r="D65" s="95" t="str">
        <f>IFERROR(IF(ISNUMBER(VLOOKUP($A65,PairList!$A$1:$C$104,2,0)),VLOOKUP($A65,PairList!$A$1:$C$104,2,0),INDEX('Feasibility Factor'!$D$5:$F$144,MATCH(VLOOKUP($A65,PairList!$A$1:$C$104,2,0),'Feasibility Factor'!$C$5:$C$144,0),MATCH($B65,'Feasibility Factor'!$D$3:$F$3,0))),"")</f>
        <v/>
      </c>
      <c r="E65" s="95" t="str">
        <f>IFERROR(INDEX(ESShip!$C$2:$C$92,MATCH(VLOOKUP($A65,PairList!$A$1:$C$104,3,0),ESShip!$A$2:$A$92,0)),"")</f>
        <v/>
      </c>
      <c r="F65" s="95" t="str">
        <f t="shared" si="0"/>
        <v/>
      </c>
      <c r="G65" s="96" t="str">
        <f t="shared" si="1"/>
        <v>X</v>
      </c>
      <c r="H65" s="99" t="str">
        <f t="shared" si="2"/>
        <v>Single-Family</v>
      </c>
      <c r="I65" s="100" t="str">
        <f t="shared" si="3"/>
        <v>B</v>
      </c>
      <c r="J65" s="100">
        <v>0.8</v>
      </c>
      <c r="K65" s="100">
        <v>2.5685837E-2</v>
      </c>
      <c r="L65" s="100">
        <f t="shared" si="4"/>
        <v>0.77945133040000003</v>
      </c>
      <c r="M65" s="101">
        <f t="shared" si="5"/>
        <v>0.77945133040000003</v>
      </c>
      <c r="N65" s="100"/>
    </row>
    <row r="66" spans="1:14">
      <c r="A66" t="s">
        <v>231</v>
      </c>
      <c r="B66" t="s">
        <v>222</v>
      </c>
      <c r="C66" t="s">
        <v>221</v>
      </c>
      <c r="D66" s="95" t="str">
        <f>IFERROR(IF(ISNUMBER(VLOOKUP($A66,PairList!$A$1:$C$104,2,0)),VLOOKUP($A66,PairList!$A$1:$C$104,2,0),INDEX('Feasibility Factor'!$D$5:$F$144,MATCH(VLOOKUP($A66,PairList!$A$1:$C$104,2,0),'Feasibility Factor'!$C$5:$C$144,0),MATCH($B66,'Feasibility Factor'!$D$3:$F$3,0))),"")</f>
        <v/>
      </c>
      <c r="E66" s="95" t="str">
        <f>IFERROR(INDEX(ESShip!$C$2:$C$92,MATCH(VLOOKUP($A66,PairList!$A$1:$C$104,3,0),ESShip!$A$2:$A$92,0)),"")</f>
        <v/>
      </c>
      <c r="F66" s="95" t="str">
        <f t="shared" si="0"/>
        <v/>
      </c>
      <c r="G66" s="96" t="str">
        <f t="shared" si="1"/>
        <v>X</v>
      </c>
      <c r="H66" s="99" t="str">
        <f t="shared" si="2"/>
        <v>Multi-Family</v>
      </c>
      <c r="I66" s="100" t="str">
        <f t="shared" si="3"/>
        <v>B</v>
      </c>
      <c r="J66" s="100">
        <v>0.8</v>
      </c>
      <c r="K66" s="100">
        <v>0</v>
      </c>
      <c r="L66" s="100">
        <f t="shared" si="4"/>
        <v>0.8</v>
      </c>
      <c r="M66" s="101">
        <f t="shared" si="5"/>
        <v>0.8</v>
      </c>
      <c r="N66" s="100"/>
    </row>
    <row r="67" spans="1:14">
      <c r="A67" t="s">
        <v>231</v>
      </c>
      <c r="B67" t="s">
        <v>309</v>
      </c>
      <c r="C67" t="s">
        <v>221</v>
      </c>
      <c r="D67" s="95" t="str">
        <f>IFERROR(IF(ISNUMBER(VLOOKUP($A67,PairList!$A$1:$C$104,2,0)),VLOOKUP($A67,PairList!$A$1:$C$104,2,0),INDEX('Feasibility Factor'!$D$5:$F$144,MATCH(VLOOKUP($A67,PairList!$A$1:$C$104,2,0),'Feasibility Factor'!$C$5:$C$144,0),MATCH($B67,'Feasibility Factor'!$D$3:$F$3,0))),"")</f>
        <v/>
      </c>
      <c r="E67" s="95" t="str">
        <f>IFERROR(INDEX(ESShip!$C$2:$C$92,MATCH(VLOOKUP($A67,PairList!$A$1:$C$104,3,0),ESShip!$A$2:$A$92,0)),"")</f>
        <v/>
      </c>
      <c r="F67" s="95" t="str">
        <f t="shared" ref="F67:F130" si="6">IFERROR($D67*(1-$E67),"")</f>
        <v/>
      </c>
      <c r="G67" s="96" t="str">
        <f t="shared" ref="G67:G130" si="7">IF($A67&lt;&gt;"",IF($F67="","X",""),"")</f>
        <v>X</v>
      </c>
      <c r="H67" s="99" t="str">
        <f t="shared" ref="H67:H130" si="8">IF($B67="Single Family","Single-Family",$B67)</f>
        <v>Manufactured Home</v>
      </c>
      <c r="I67" s="100" t="str">
        <f t="shared" ref="I67:I130" si="9">IF(LEFT($C67,1)="T","B",LEFT($C67,1))</f>
        <v>B</v>
      </c>
      <c r="J67" s="100">
        <v>0.8</v>
      </c>
      <c r="K67" s="100">
        <v>0</v>
      </c>
      <c r="L67" s="100">
        <f t="shared" ref="L67:L130" si="10">IF(G67="X",$J67*(1-$K67),"")</f>
        <v>0.8</v>
      </c>
      <c r="M67" s="101">
        <f t="shared" ref="M67:M130" si="11">IF(AND($F67&lt;&gt;"",$L67&lt;&gt;""),MIN($F67,$L67),MAX($F67,$L67))</f>
        <v>0.8</v>
      </c>
      <c r="N67" s="100"/>
    </row>
    <row r="68" spans="1:14">
      <c r="A68" t="s">
        <v>231</v>
      </c>
      <c r="B68" t="s">
        <v>120</v>
      </c>
      <c r="C68" t="s">
        <v>223</v>
      </c>
      <c r="D68" s="95" t="str">
        <f>IFERROR(IF(ISNUMBER(VLOOKUP($A68,PairList!$A$1:$C$104,2,0)),VLOOKUP($A68,PairList!$A$1:$C$104,2,0),INDEX('Feasibility Factor'!$D$5:$F$144,MATCH(VLOOKUP($A68,PairList!$A$1:$C$104,2,0),'Feasibility Factor'!$C$5:$C$144,0),MATCH($B68,'Feasibility Factor'!$D$3:$F$3,0))),"")</f>
        <v/>
      </c>
      <c r="E68" s="95" t="str">
        <f>IFERROR(INDEX(ESShip!$C$2:$C$92,MATCH(VLOOKUP($A68,PairList!$A$1:$C$104,3,0),ESShip!$A$2:$A$92,0)),"")</f>
        <v/>
      </c>
      <c r="F68" s="95" t="str">
        <f t="shared" si="6"/>
        <v/>
      </c>
      <c r="G68" s="96" t="str">
        <f t="shared" si="7"/>
        <v>X</v>
      </c>
      <c r="H68" s="99" t="str">
        <f t="shared" si="8"/>
        <v>Single-Family</v>
      </c>
      <c r="I68" s="100" t="str">
        <f t="shared" si="9"/>
        <v>E</v>
      </c>
      <c r="J68" s="100">
        <v>0.8</v>
      </c>
      <c r="K68" s="100">
        <v>0</v>
      </c>
      <c r="L68" s="100">
        <f t="shared" si="10"/>
        <v>0.8</v>
      </c>
      <c r="M68" s="101">
        <f t="shared" si="11"/>
        <v>0.8</v>
      </c>
      <c r="N68" s="100"/>
    </row>
    <row r="69" spans="1:14">
      <c r="A69" t="s">
        <v>231</v>
      </c>
      <c r="B69" t="s">
        <v>222</v>
      </c>
      <c r="C69" t="s">
        <v>223</v>
      </c>
      <c r="D69" s="95" t="str">
        <f>IFERROR(IF(ISNUMBER(VLOOKUP($A69,PairList!$A$1:$C$104,2,0)),VLOOKUP($A69,PairList!$A$1:$C$104,2,0),INDEX('Feasibility Factor'!$D$5:$F$144,MATCH(VLOOKUP($A69,PairList!$A$1:$C$104,2,0),'Feasibility Factor'!$C$5:$C$144,0),MATCH($B69,'Feasibility Factor'!$D$3:$F$3,0))),"")</f>
        <v/>
      </c>
      <c r="E69" s="95" t="str">
        <f>IFERROR(INDEX(ESShip!$C$2:$C$92,MATCH(VLOOKUP($A69,PairList!$A$1:$C$104,3,0),ESShip!$A$2:$A$92,0)),"")</f>
        <v/>
      </c>
      <c r="F69" s="95" t="str">
        <f t="shared" si="6"/>
        <v/>
      </c>
      <c r="G69" s="96" t="str">
        <f t="shared" si="7"/>
        <v>X</v>
      </c>
      <c r="H69" s="99" t="str">
        <f t="shared" si="8"/>
        <v>Multi-Family</v>
      </c>
      <c r="I69" s="100" t="str">
        <f t="shared" si="9"/>
        <v>E</v>
      </c>
      <c r="J69" s="100">
        <v>0.8</v>
      </c>
      <c r="K69" s="100">
        <v>0</v>
      </c>
      <c r="L69" s="100">
        <f t="shared" si="10"/>
        <v>0.8</v>
      </c>
      <c r="M69" s="101">
        <f t="shared" si="11"/>
        <v>0.8</v>
      </c>
      <c r="N69" s="100"/>
    </row>
    <row r="70" spans="1:14">
      <c r="A70" t="s">
        <v>231</v>
      </c>
      <c r="B70" t="s">
        <v>309</v>
      </c>
      <c r="C70" t="s">
        <v>223</v>
      </c>
      <c r="D70" s="95" t="str">
        <f>IFERROR(IF(ISNUMBER(VLOOKUP($A70,PairList!$A$1:$C$104,2,0)),VLOOKUP($A70,PairList!$A$1:$C$104,2,0),INDEX('Feasibility Factor'!$D$5:$F$144,MATCH(VLOOKUP($A70,PairList!$A$1:$C$104,2,0),'Feasibility Factor'!$C$5:$C$144,0),MATCH($B70,'Feasibility Factor'!$D$3:$F$3,0))),"")</f>
        <v/>
      </c>
      <c r="E70" s="95" t="str">
        <f>IFERROR(INDEX(ESShip!$C$2:$C$92,MATCH(VLOOKUP($A70,PairList!$A$1:$C$104,3,0),ESShip!$A$2:$A$92,0)),"")</f>
        <v/>
      </c>
      <c r="F70" s="95" t="str">
        <f t="shared" si="6"/>
        <v/>
      </c>
      <c r="G70" s="96" t="str">
        <f t="shared" si="7"/>
        <v>X</v>
      </c>
      <c r="H70" s="99" t="str">
        <f t="shared" si="8"/>
        <v>Manufactured Home</v>
      </c>
      <c r="I70" s="100" t="str">
        <f t="shared" si="9"/>
        <v>E</v>
      </c>
      <c r="J70" s="100">
        <v>0.8</v>
      </c>
      <c r="K70" s="100">
        <v>0</v>
      </c>
      <c r="L70" s="100">
        <f t="shared" si="10"/>
        <v>0.8</v>
      </c>
      <c r="M70" s="101">
        <f t="shared" si="11"/>
        <v>0.8</v>
      </c>
      <c r="N70" s="100"/>
    </row>
    <row r="71" spans="1:14">
      <c r="A71" t="s">
        <v>231</v>
      </c>
      <c r="B71" t="s">
        <v>120</v>
      </c>
      <c r="C71" t="s">
        <v>224</v>
      </c>
      <c r="D71" s="95" t="str">
        <f>IFERROR(IF(ISNUMBER(VLOOKUP($A71,PairList!$A$1:$C$104,2,0)),VLOOKUP($A71,PairList!$A$1:$C$104,2,0),INDEX('Feasibility Factor'!$D$5:$F$144,MATCH(VLOOKUP($A71,PairList!$A$1:$C$104,2,0),'Feasibility Factor'!$C$5:$C$144,0),MATCH($B71,'Feasibility Factor'!$D$3:$F$3,0))),"")</f>
        <v/>
      </c>
      <c r="E71" s="95" t="str">
        <f>IFERROR(INDEX(ESShip!$C$2:$C$92,MATCH(VLOOKUP($A71,PairList!$A$1:$C$104,3,0),ESShip!$A$2:$A$92,0)),"")</f>
        <v/>
      </c>
      <c r="F71" s="95" t="str">
        <f t="shared" si="6"/>
        <v/>
      </c>
      <c r="G71" s="96" t="str">
        <f t="shared" si="7"/>
        <v>X</v>
      </c>
      <c r="H71" s="99" t="str">
        <f t="shared" si="8"/>
        <v>Single-Family</v>
      </c>
      <c r="I71" s="100" t="str">
        <f t="shared" si="9"/>
        <v>N</v>
      </c>
      <c r="J71" s="100">
        <v>0.8</v>
      </c>
      <c r="K71" s="100">
        <v>2.5685837E-2</v>
      </c>
      <c r="L71" s="100">
        <f t="shared" si="10"/>
        <v>0.77945133040000003</v>
      </c>
      <c r="M71" s="101">
        <f t="shared" si="11"/>
        <v>0.77945133040000003</v>
      </c>
      <c r="N71" s="100"/>
    </row>
    <row r="72" spans="1:14">
      <c r="A72" t="s">
        <v>231</v>
      </c>
      <c r="B72" t="s">
        <v>222</v>
      </c>
      <c r="C72" t="s">
        <v>224</v>
      </c>
      <c r="D72" s="95" t="str">
        <f>IFERROR(IF(ISNUMBER(VLOOKUP($A72,PairList!$A$1:$C$104,2,0)),VLOOKUP($A72,PairList!$A$1:$C$104,2,0),INDEX('Feasibility Factor'!$D$5:$F$144,MATCH(VLOOKUP($A72,PairList!$A$1:$C$104,2,0),'Feasibility Factor'!$C$5:$C$144,0),MATCH($B72,'Feasibility Factor'!$D$3:$F$3,0))),"")</f>
        <v/>
      </c>
      <c r="E72" s="95" t="str">
        <f>IFERROR(INDEX(ESShip!$C$2:$C$92,MATCH(VLOOKUP($A72,PairList!$A$1:$C$104,3,0),ESShip!$A$2:$A$92,0)),"")</f>
        <v/>
      </c>
      <c r="F72" s="95" t="str">
        <f t="shared" si="6"/>
        <v/>
      </c>
      <c r="G72" s="96" t="str">
        <f t="shared" si="7"/>
        <v>X</v>
      </c>
      <c r="H72" s="99" t="str">
        <f t="shared" si="8"/>
        <v>Multi-Family</v>
      </c>
      <c r="I72" s="100" t="str">
        <f t="shared" si="9"/>
        <v>N</v>
      </c>
      <c r="J72" s="100">
        <v>0.8</v>
      </c>
      <c r="K72" s="100">
        <v>0</v>
      </c>
      <c r="L72" s="100">
        <f t="shared" si="10"/>
        <v>0.8</v>
      </c>
      <c r="M72" s="101">
        <f t="shared" si="11"/>
        <v>0.8</v>
      </c>
      <c r="N72" s="100"/>
    </row>
    <row r="73" spans="1:14">
      <c r="A73" t="s">
        <v>231</v>
      </c>
      <c r="B73" t="s">
        <v>309</v>
      </c>
      <c r="C73" t="s">
        <v>224</v>
      </c>
      <c r="D73" s="95" t="str">
        <f>IFERROR(IF(ISNUMBER(VLOOKUP($A73,PairList!$A$1:$C$104,2,0)),VLOOKUP($A73,PairList!$A$1:$C$104,2,0),INDEX('Feasibility Factor'!$D$5:$F$144,MATCH(VLOOKUP($A73,PairList!$A$1:$C$104,2,0),'Feasibility Factor'!$C$5:$C$144,0),MATCH($B73,'Feasibility Factor'!$D$3:$F$3,0))),"")</f>
        <v/>
      </c>
      <c r="E73" s="95" t="str">
        <f>IFERROR(INDEX(ESShip!$C$2:$C$92,MATCH(VLOOKUP($A73,PairList!$A$1:$C$104,3,0),ESShip!$A$2:$A$92,0)),"")</f>
        <v/>
      </c>
      <c r="F73" s="95" t="str">
        <f t="shared" si="6"/>
        <v/>
      </c>
      <c r="G73" s="96" t="str">
        <f t="shared" si="7"/>
        <v>X</v>
      </c>
      <c r="H73" s="99" t="str">
        <f t="shared" si="8"/>
        <v>Manufactured Home</v>
      </c>
      <c r="I73" s="100" t="str">
        <f t="shared" si="9"/>
        <v>N</v>
      </c>
      <c r="J73" s="100">
        <v>0.8</v>
      </c>
      <c r="K73" s="100">
        <v>0</v>
      </c>
      <c r="L73" s="100">
        <f t="shared" si="10"/>
        <v>0.8</v>
      </c>
      <c r="M73" s="101">
        <f t="shared" si="11"/>
        <v>0.8</v>
      </c>
      <c r="N73" s="100"/>
    </row>
    <row r="74" spans="1:14">
      <c r="A74" t="s">
        <v>232</v>
      </c>
      <c r="B74" t="s">
        <v>120</v>
      </c>
      <c r="C74" t="s">
        <v>221</v>
      </c>
      <c r="D74" s="95">
        <f>IFERROR(IF(ISNUMBER(VLOOKUP($A74,PairList!$A$1:$C$104,2,0)),VLOOKUP($A74,PairList!$A$1:$C$104,2,0),INDEX('Feasibility Factor'!$D$5:$F$144,MATCH(VLOOKUP($A74,PairList!$A$1:$C$104,2,0),'Feasibility Factor'!$C$5:$C$144,0),MATCH($B74,'Feasibility Factor'!$D$3:$F$3,0))),"")</f>
        <v>0.5</v>
      </c>
      <c r="E74" s="95">
        <f>IFERROR(INDEX(ESShip!$C$2:$C$92,MATCH(VLOOKUP($A74,PairList!$A$1:$C$104,3,0),ESShip!$A$2:$A$92,0)),"")</f>
        <v>0.01</v>
      </c>
      <c r="F74" s="95">
        <f t="shared" si="6"/>
        <v>0.495</v>
      </c>
      <c r="G74" s="96" t="str">
        <f t="shared" si="7"/>
        <v/>
      </c>
      <c r="H74" s="99" t="str">
        <f t="shared" si="8"/>
        <v>Single-Family</v>
      </c>
      <c r="I74" s="100" t="str">
        <f t="shared" si="9"/>
        <v>B</v>
      </c>
      <c r="J74" s="100" t="s">
        <v>377</v>
      </c>
      <c r="K74" s="100" t="s">
        <v>377</v>
      </c>
      <c r="L74" s="100" t="str">
        <f t="shared" si="10"/>
        <v/>
      </c>
      <c r="M74" s="101">
        <f t="shared" si="11"/>
        <v>0.495</v>
      </c>
      <c r="N74" s="100"/>
    </row>
    <row r="75" spans="1:14">
      <c r="A75" t="s">
        <v>232</v>
      </c>
      <c r="B75" t="s">
        <v>222</v>
      </c>
      <c r="C75" t="s">
        <v>221</v>
      </c>
      <c r="D75" s="95">
        <f>IFERROR(IF(ISNUMBER(VLOOKUP($A75,PairList!$A$1:$C$104,2,0)),VLOOKUP($A75,PairList!$A$1:$C$104,2,0),INDEX('Feasibility Factor'!$D$5:$F$144,MATCH(VLOOKUP($A75,PairList!$A$1:$C$104,2,0),'Feasibility Factor'!$C$5:$C$144,0),MATCH($B75,'Feasibility Factor'!$D$3:$F$3,0))),"")</f>
        <v>0.5</v>
      </c>
      <c r="E75" s="95">
        <f>IFERROR(INDEX(ESShip!$C$2:$C$92,MATCH(VLOOKUP($A75,PairList!$A$1:$C$104,3,0),ESShip!$A$2:$A$92,0)),"")</f>
        <v>0.01</v>
      </c>
      <c r="F75" s="95">
        <f t="shared" si="6"/>
        <v>0.495</v>
      </c>
      <c r="G75" s="96" t="str">
        <f t="shared" si="7"/>
        <v/>
      </c>
      <c r="H75" s="99" t="str">
        <f t="shared" si="8"/>
        <v>Multi-Family</v>
      </c>
      <c r="I75" s="100" t="str">
        <f t="shared" si="9"/>
        <v>B</v>
      </c>
      <c r="J75" s="100" t="s">
        <v>377</v>
      </c>
      <c r="K75" s="100" t="s">
        <v>377</v>
      </c>
      <c r="L75" s="100" t="str">
        <f t="shared" si="10"/>
        <v/>
      </c>
      <c r="M75" s="101">
        <f t="shared" si="11"/>
        <v>0.495</v>
      </c>
      <c r="N75" s="100"/>
    </row>
    <row r="76" spans="1:14">
      <c r="A76" t="s">
        <v>232</v>
      </c>
      <c r="B76" t="s">
        <v>309</v>
      </c>
      <c r="C76" t="s">
        <v>221</v>
      </c>
      <c r="D76" s="95">
        <f>IFERROR(IF(ISNUMBER(VLOOKUP($A76,PairList!$A$1:$C$104,2,0)),VLOOKUP($A76,PairList!$A$1:$C$104,2,0),INDEX('Feasibility Factor'!$D$5:$F$144,MATCH(VLOOKUP($A76,PairList!$A$1:$C$104,2,0),'Feasibility Factor'!$C$5:$C$144,0),MATCH($B76,'Feasibility Factor'!$D$3:$F$3,0))),"")</f>
        <v>0.5</v>
      </c>
      <c r="E76" s="95">
        <f>IFERROR(INDEX(ESShip!$C$2:$C$92,MATCH(VLOOKUP($A76,PairList!$A$1:$C$104,3,0),ESShip!$A$2:$A$92,0)),"")</f>
        <v>0.01</v>
      </c>
      <c r="F76" s="95">
        <f t="shared" si="6"/>
        <v>0.495</v>
      </c>
      <c r="G76" s="96" t="str">
        <f t="shared" si="7"/>
        <v/>
      </c>
      <c r="H76" s="99" t="str">
        <f t="shared" si="8"/>
        <v>Manufactured Home</v>
      </c>
      <c r="I76" s="100" t="str">
        <f t="shared" si="9"/>
        <v>B</v>
      </c>
      <c r="J76" s="100" t="s">
        <v>377</v>
      </c>
      <c r="K76" s="100" t="s">
        <v>377</v>
      </c>
      <c r="L76" s="100" t="str">
        <f t="shared" si="10"/>
        <v/>
      </c>
      <c r="M76" s="101">
        <f t="shared" si="11"/>
        <v>0.495</v>
      </c>
      <c r="N76" s="100"/>
    </row>
    <row r="77" spans="1:14">
      <c r="A77" t="s">
        <v>232</v>
      </c>
      <c r="B77" t="s">
        <v>120</v>
      </c>
      <c r="C77" t="s">
        <v>223</v>
      </c>
      <c r="D77" s="95">
        <f>IFERROR(IF(ISNUMBER(VLOOKUP($A77,PairList!$A$1:$C$104,2,0)),VLOOKUP($A77,PairList!$A$1:$C$104,2,0),INDEX('Feasibility Factor'!$D$5:$F$144,MATCH(VLOOKUP($A77,PairList!$A$1:$C$104,2,0),'Feasibility Factor'!$C$5:$C$144,0),MATCH($B77,'Feasibility Factor'!$D$3:$F$3,0))),"")</f>
        <v>0.5</v>
      </c>
      <c r="E77" s="95">
        <f>IFERROR(INDEX(ESShip!$C$2:$C$92,MATCH(VLOOKUP($A77,PairList!$A$1:$C$104,3,0),ESShip!$A$2:$A$92,0)),"")</f>
        <v>0.01</v>
      </c>
      <c r="F77" s="95">
        <f t="shared" si="6"/>
        <v>0.495</v>
      </c>
      <c r="G77" s="96" t="str">
        <f t="shared" si="7"/>
        <v/>
      </c>
      <c r="H77" s="99" t="str">
        <f t="shared" si="8"/>
        <v>Single-Family</v>
      </c>
      <c r="I77" s="100" t="str">
        <f t="shared" si="9"/>
        <v>E</v>
      </c>
      <c r="J77" s="100" t="s">
        <v>377</v>
      </c>
      <c r="K77" s="100" t="s">
        <v>377</v>
      </c>
      <c r="L77" s="100" t="str">
        <f t="shared" si="10"/>
        <v/>
      </c>
      <c r="M77" s="101">
        <f t="shared" si="11"/>
        <v>0.495</v>
      </c>
      <c r="N77" s="100"/>
    </row>
    <row r="78" spans="1:14">
      <c r="A78" t="s">
        <v>232</v>
      </c>
      <c r="B78" t="s">
        <v>222</v>
      </c>
      <c r="C78" t="s">
        <v>223</v>
      </c>
      <c r="D78" s="95">
        <f>IFERROR(IF(ISNUMBER(VLOOKUP($A78,PairList!$A$1:$C$104,2,0)),VLOOKUP($A78,PairList!$A$1:$C$104,2,0),INDEX('Feasibility Factor'!$D$5:$F$144,MATCH(VLOOKUP($A78,PairList!$A$1:$C$104,2,0),'Feasibility Factor'!$C$5:$C$144,0),MATCH($B78,'Feasibility Factor'!$D$3:$F$3,0))),"")</f>
        <v>0.5</v>
      </c>
      <c r="E78" s="95">
        <f>IFERROR(INDEX(ESShip!$C$2:$C$92,MATCH(VLOOKUP($A78,PairList!$A$1:$C$104,3,0),ESShip!$A$2:$A$92,0)),"")</f>
        <v>0.01</v>
      </c>
      <c r="F78" s="95">
        <f t="shared" si="6"/>
        <v>0.495</v>
      </c>
      <c r="G78" s="96" t="str">
        <f t="shared" si="7"/>
        <v/>
      </c>
      <c r="H78" s="99" t="str">
        <f t="shared" si="8"/>
        <v>Multi-Family</v>
      </c>
      <c r="I78" s="100" t="str">
        <f t="shared" si="9"/>
        <v>E</v>
      </c>
      <c r="J78" s="100" t="s">
        <v>377</v>
      </c>
      <c r="K78" s="100" t="s">
        <v>377</v>
      </c>
      <c r="L78" s="100" t="str">
        <f t="shared" si="10"/>
        <v/>
      </c>
      <c r="M78" s="101">
        <f t="shared" si="11"/>
        <v>0.495</v>
      </c>
      <c r="N78" s="100"/>
    </row>
    <row r="79" spans="1:14">
      <c r="A79" t="s">
        <v>232</v>
      </c>
      <c r="B79" t="s">
        <v>309</v>
      </c>
      <c r="C79" t="s">
        <v>223</v>
      </c>
      <c r="D79" s="95">
        <f>IFERROR(IF(ISNUMBER(VLOOKUP($A79,PairList!$A$1:$C$104,2,0)),VLOOKUP($A79,PairList!$A$1:$C$104,2,0),INDEX('Feasibility Factor'!$D$5:$F$144,MATCH(VLOOKUP($A79,PairList!$A$1:$C$104,2,0),'Feasibility Factor'!$C$5:$C$144,0),MATCH($B79,'Feasibility Factor'!$D$3:$F$3,0))),"")</f>
        <v>0.5</v>
      </c>
      <c r="E79" s="95">
        <f>IFERROR(INDEX(ESShip!$C$2:$C$92,MATCH(VLOOKUP($A79,PairList!$A$1:$C$104,3,0),ESShip!$A$2:$A$92,0)),"")</f>
        <v>0.01</v>
      </c>
      <c r="F79" s="95">
        <f t="shared" si="6"/>
        <v>0.495</v>
      </c>
      <c r="G79" s="96" t="str">
        <f t="shared" si="7"/>
        <v/>
      </c>
      <c r="H79" s="99" t="str">
        <f t="shared" si="8"/>
        <v>Manufactured Home</v>
      </c>
      <c r="I79" s="100" t="str">
        <f t="shared" si="9"/>
        <v>E</v>
      </c>
      <c r="J79" s="100" t="s">
        <v>377</v>
      </c>
      <c r="K79" s="100" t="s">
        <v>377</v>
      </c>
      <c r="L79" s="100" t="str">
        <f t="shared" si="10"/>
        <v/>
      </c>
      <c r="M79" s="101">
        <f t="shared" si="11"/>
        <v>0.495</v>
      </c>
      <c r="N79" s="100"/>
    </row>
    <row r="80" spans="1:14">
      <c r="A80" t="s">
        <v>232</v>
      </c>
      <c r="B80" t="s">
        <v>120</v>
      </c>
      <c r="C80" t="s">
        <v>224</v>
      </c>
      <c r="D80" s="95">
        <f>IFERROR(IF(ISNUMBER(VLOOKUP($A80,PairList!$A$1:$C$104,2,0)),VLOOKUP($A80,PairList!$A$1:$C$104,2,0),INDEX('Feasibility Factor'!$D$5:$F$144,MATCH(VLOOKUP($A80,PairList!$A$1:$C$104,2,0),'Feasibility Factor'!$C$5:$C$144,0),MATCH($B80,'Feasibility Factor'!$D$3:$F$3,0))),"")</f>
        <v>0.5</v>
      </c>
      <c r="E80" s="95">
        <f>IFERROR(INDEX(ESShip!$C$2:$C$92,MATCH(VLOOKUP($A80,PairList!$A$1:$C$104,3,0),ESShip!$A$2:$A$92,0)),"")</f>
        <v>0.01</v>
      </c>
      <c r="F80" s="95">
        <f t="shared" si="6"/>
        <v>0.495</v>
      </c>
      <c r="G80" s="96" t="str">
        <f t="shared" si="7"/>
        <v/>
      </c>
      <c r="H80" s="99" t="str">
        <f t="shared" si="8"/>
        <v>Single-Family</v>
      </c>
      <c r="I80" s="100" t="str">
        <f t="shared" si="9"/>
        <v>N</v>
      </c>
      <c r="J80" s="100" t="s">
        <v>377</v>
      </c>
      <c r="K80" s="100" t="s">
        <v>377</v>
      </c>
      <c r="L80" s="100" t="str">
        <f t="shared" si="10"/>
        <v/>
      </c>
      <c r="M80" s="101">
        <f t="shared" si="11"/>
        <v>0.495</v>
      </c>
      <c r="N80" s="100"/>
    </row>
    <row r="81" spans="1:14">
      <c r="A81" t="s">
        <v>232</v>
      </c>
      <c r="B81" t="s">
        <v>222</v>
      </c>
      <c r="C81" t="s">
        <v>224</v>
      </c>
      <c r="D81" s="95">
        <f>IFERROR(IF(ISNUMBER(VLOOKUP($A81,PairList!$A$1:$C$104,2,0)),VLOOKUP($A81,PairList!$A$1:$C$104,2,0),INDEX('Feasibility Factor'!$D$5:$F$144,MATCH(VLOOKUP($A81,PairList!$A$1:$C$104,2,0),'Feasibility Factor'!$C$5:$C$144,0),MATCH($B81,'Feasibility Factor'!$D$3:$F$3,0))),"")</f>
        <v>0.5</v>
      </c>
      <c r="E81" s="95">
        <f>IFERROR(INDEX(ESShip!$C$2:$C$92,MATCH(VLOOKUP($A81,PairList!$A$1:$C$104,3,0),ESShip!$A$2:$A$92,0)),"")</f>
        <v>0.01</v>
      </c>
      <c r="F81" s="95">
        <f t="shared" si="6"/>
        <v>0.495</v>
      </c>
      <c r="G81" s="96" t="str">
        <f t="shared" si="7"/>
        <v/>
      </c>
      <c r="H81" s="99" t="str">
        <f t="shared" si="8"/>
        <v>Multi-Family</v>
      </c>
      <c r="I81" s="100" t="str">
        <f t="shared" si="9"/>
        <v>N</v>
      </c>
      <c r="J81" s="100" t="s">
        <v>377</v>
      </c>
      <c r="K81" s="100" t="s">
        <v>377</v>
      </c>
      <c r="L81" s="100" t="str">
        <f t="shared" si="10"/>
        <v/>
      </c>
      <c r="M81" s="101">
        <f t="shared" si="11"/>
        <v>0.495</v>
      </c>
      <c r="N81" s="100"/>
    </row>
    <row r="82" spans="1:14">
      <c r="A82" t="s">
        <v>232</v>
      </c>
      <c r="B82" t="s">
        <v>309</v>
      </c>
      <c r="C82" t="s">
        <v>224</v>
      </c>
      <c r="D82" s="95">
        <f>IFERROR(IF(ISNUMBER(VLOOKUP($A82,PairList!$A$1:$C$104,2,0)),VLOOKUP($A82,PairList!$A$1:$C$104,2,0),INDEX('Feasibility Factor'!$D$5:$F$144,MATCH(VLOOKUP($A82,PairList!$A$1:$C$104,2,0),'Feasibility Factor'!$C$5:$C$144,0),MATCH($B82,'Feasibility Factor'!$D$3:$F$3,0))),"")</f>
        <v>0.5</v>
      </c>
      <c r="E82" s="95">
        <f>IFERROR(INDEX(ESShip!$C$2:$C$92,MATCH(VLOOKUP($A82,PairList!$A$1:$C$104,3,0),ESShip!$A$2:$A$92,0)),"")</f>
        <v>0.01</v>
      </c>
      <c r="F82" s="95">
        <f t="shared" si="6"/>
        <v>0.495</v>
      </c>
      <c r="G82" s="96" t="str">
        <f t="shared" si="7"/>
        <v/>
      </c>
      <c r="H82" s="99" t="str">
        <f t="shared" si="8"/>
        <v>Manufactured Home</v>
      </c>
      <c r="I82" s="100" t="str">
        <f t="shared" si="9"/>
        <v>N</v>
      </c>
      <c r="J82" s="100" t="s">
        <v>377</v>
      </c>
      <c r="K82" s="100" t="s">
        <v>377</v>
      </c>
      <c r="L82" s="100" t="str">
        <f t="shared" si="10"/>
        <v/>
      </c>
      <c r="M82" s="101">
        <f t="shared" si="11"/>
        <v>0.495</v>
      </c>
      <c r="N82" s="100"/>
    </row>
    <row r="83" spans="1:14">
      <c r="A83" t="s">
        <v>233</v>
      </c>
      <c r="B83" t="s">
        <v>120</v>
      </c>
      <c r="C83" t="s">
        <v>221</v>
      </c>
      <c r="D83" s="95">
        <f>IFERROR(IF(ISNUMBER(VLOOKUP($A83,PairList!$A$1:$C$104,2,0)),VLOOKUP($A83,PairList!$A$1:$C$104,2,0),INDEX('Feasibility Factor'!$D$5:$F$144,MATCH(VLOOKUP($A83,PairList!$A$1:$C$104,2,0),'Feasibility Factor'!$C$5:$C$144,0),MATCH($B83,'Feasibility Factor'!$D$3:$F$3,0))),"")</f>
        <v>1</v>
      </c>
      <c r="E83" s="95" t="str">
        <f>IFERROR(INDEX(ESShip!$C$2:$C$92,MATCH(VLOOKUP($A83,PairList!$A$1:$C$104,3,0),ESShip!$A$2:$A$92,0)),"")</f>
        <v/>
      </c>
      <c r="F83" s="95" t="str">
        <f t="shared" si="6"/>
        <v/>
      </c>
      <c r="G83" s="96" t="str">
        <f t="shared" si="7"/>
        <v>X</v>
      </c>
      <c r="H83" s="99" t="str">
        <f t="shared" si="8"/>
        <v>Single-Family</v>
      </c>
      <c r="I83" s="100" t="str">
        <f t="shared" si="9"/>
        <v>B</v>
      </c>
      <c r="J83" s="100">
        <v>1</v>
      </c>
      <c r="K83" s="100">
        <v>2.1704800000000001E-4</v>
      </c>
      <c r="L83" s="100">
        <f t="shared" si="10"/>
        <v>0.999782952</v>
      </c>
      <c r="M83" s="101">
        <f t="shared" si="11"/>
        <v>0.999782952</v>
      </c>
      <c r="N83" s="100"/>
    </row>
    <row r="84" spans="1:14">
      <c r="A84" t="s">
        <v>233</v>
      </c>
      <c r="B84" t="s">
        <v>222</v>
      </c>
      <c r="C84" t="s">
        <v>221</v>
      </c>
      <c r="D84" s="95">
        <f>IFERROR(IF(ISNUMBER(VLOOKUP($A84,PairList!$A$1:$C$104,2,0)),VLOOKUP($A84,PairList!$A$1:$C$104,2,0),INDEX('Feasibility Factor'!$D$5:$F$144,MATCH(VLOOKUP($A84,PairList!$A$1:$C$104,2,0),'Feasibility Factor'!$C$5:$C$144,0),MATCH($B84,'Feasibility Factor'!$D$3:$F$3,0))),"")</f>
        <v>1</v>
      </c>
      <c r="E84" s="95" t="str">
        <f>IFERROR(INDEX(ESShip!$C$2:$C$92,MATCH(VLOOKUP($A84,PairList!$A$1:$C$104,3,0),ESShip!$A$2:$A$92,0)),"")</f>
        <v/>
      </c>
      <c r="F84" s="95" t="str">
        <f t="shared" si="6"/>
        <v/>
      </c>
      <c r="G84" s="96" t="str">
        <f t="shared" si="7"/>
        <v>X</v>
      </c>
      <c r="H84" s="99" t="str">
        <f t="shared" si="8"/>
        <v>Multi-Family</v>
      </c>
      <c r="I84" s="100" t="str">
        <f t="shared" si="9"/>
        <v>B</v>
      </c>
      <c r="J84" s="100">
        <v>1</v>
      </c>
      <c r="K84" s="100">
        <v>3.1780600000000001E-4</v>
      </c>
      <c r="L84" s="100">
        <f t="shared" si="10"/>
        <v>0.99968219400000002</v>
      </c>
      <c r="M84" s="101">
        <f t="shared" si="11"/>
        <v>0.99968219400000002</v>
      </c>
      <c r="N84" s="100"/>
    </row>
    <row r="85" spans="1:14">
      <c r="A85" t="s">
        <v>233</v>
      </c>
      <c r="B85" t="s">
        <v>309</v>
      </c>
      <c r="C85" t="s">
        <v>221</v>
      </c>
      <c r="D85" s="95">
        <f>IFERROR(IF(ISNUMBER(VLOOKUP($A85,PairList!$A$1:$C$104,2,0)),VLOOKUP($A85,PairList!$A$1:$C$104,2,0),INDEX('Feasibility Factor'!$D$5:$F$144,MATCH(VLOOKUP($A85,PairList!$A$1:$C$104,2,0),'Feasibility Factor'!$C$5:$C$144,0),MATCH($B85,'Feasibility Factor'!$D$3:$F$3,0))),"")</f>
        <v>1</v>
      </c>
      <c r="E85" s="95" t="str">
        <f>IFERROR(INDEX(ESShip!$C$2:$C$92,MATCH(VLOOKUP($A85,PairList!$A$1:$C$104,3,0),ESShip!$A$2:$A$92,0)),"")</f>
        <v/>
      </c>
      <c r="F85" s="95" t="str">
        <f t="shared" si="6"/>
        <v/>
      </c>
      <c r="G85" s="96" t="str">
        <f t="shared" si="7"/>
        <v>X</v>
      </c>
      <c r="H85" s="99" t="str">
        <f t="shared" si="8"/>
        <v>Manufactured Home</v>
      </c>
      <c r="I85" s="100" t="str">
        <f t="shared" si="9"/>
        <v>B</v>
      </c>
      <c r="J85" s="100">
        <v>1</v>
      </c>
      <c r="K85" s="100">
        <v>4.4838000000000001E-4</v>
      </c>
      <c r="L85" s="100">
        <f t="shared" si="10"/>
        <v>0.99955161999999997</v>
      </c>
      <c r="M85" s="101">
        <f t="shared" si="11"/>
        <v>0.99955161999999997</v>
      </c>
      <c r="N85" s="100"/>
    </row>
    <row r="86" spans="1:14">
      <c r="A86" t="s">
        <v>233</v>
      </c>
      <c r="B86" t="s">
        <v>120</v>
      </c>
      <c r="C86" t="s">
        <v>223</v>
      </c>
      <c r="D86" s="95">
        <f>IFERROR(IF(ISNUMBER(VLOOKUP($A86,PairList!$A$1:$C$104,2,0)),VLOOKUP($A86,PairList!$A$1:$C$104,2,0),INDEX('Feasibility Factor'!$D$5:$F$144,MATCH(VLOOKUP($A86,PairList!$A$1:$C$104,2,0),'Feasibility Factor'!$C$5:$C$144,0),MATCH($B86,'Feasibility Factor'!$D$3:$F$3,0))),"")</f>
        <v>1</v>
      </c>
      <c r="E86" s="95" t="str">
        <f>IFERROR(INDEX(ESShip!$C$2:$C$92,MATCH(VLOOKUP($A86,PairList!$A$1:$C$104,3,0),ESShip!$A$2:$A$92,0)),"")</f>
        <v/>
      </c>
      <c r="F86" s="95" t="str">
        <f t="shared" si="6"/>
        <v/>
      </c>
      <c r="G86" s="96" t="str">
        <f t="shared" si="7"/>
        <v>X</v>
      </c>
      <c r="H86" s="99" t="str">
        <f t="shared" si="8"/>
        <v>Single-Family</v>
      </c>
      <c r="I86" s="100" t="str">
        <f t="shared" si="9"/>
        <v>E</v>
      </c>
      <c r="J86" s="100">
        <v>1</v>
      </c>
      <c r="K86" s="100">
        <v>4.4838000000000001E-4</v>
      </c>
      <c r="L86" s="100">
        <f t="shared" si="10"/>
        <v>0.99955161999999997</v>
      </c>
      <c r="M86" s="101">
        <f t="shared" si="11"/>
        <v>0.99955161999999997</v>
      </c>
      <c r="N86" s="100"/>
    </row>
    <row r="87" spans="1:14">
      <c r="A87" t="s">
        <v>233</v>
      </c>
      <c r="B87" t="s">
        <v>222</v>
      </c>
      <c r="C87" t="s">
        <v>223</v>
      </c>
      <c r="D87" s="95">
        <f>IFERROR(IF(ISNUMBER(VLOOKUP($A87,PairList!$A$1:$C$104,2,0)),VLOOKUP($A87,PairList!$A$1:$C$104,2,0),INDEX('Feasibility Factor'!$D$5:$F$144,MATCH(VLOOKUP($A87,PairList!$A$1:$C$104,2,0),'Feasibility Factor'!$C$5:$C$144,0),MATCH($B87,'Feasibility Factor'!$D$3:$F$3,0))),"")</f>
        <v>1</v>
      </c>
      <c r="E87" s="95" t="str">
        <f>IFERROR(INDEX(ESShip!$C$2:$C$92,MATCH(VLOOKUP($A87,PairList!$A$1:$C$104,3,0),ESShip!$A$2:$A$92,0)),"")</f>
        <v/>
      </c>
      <c r="F87" s="95" t="str">
        <f t="shared" si="6"/>
        <v/>
      </c>
      <c r="G87" s="96" t="str">
        <f t="shared" si="7"/>
        <v>X</v>
      </c>
      <c r="H87" s="99" t="str">
        <f t="shared" si="8"/>
        <v>Multi-Family</v>
      </c>
      <c r="I87" s="100" t="str">
        <f t="shared" si="9"/>
        <v>E</v>
      </c>
      <c r="J87" s="100">
        <v>1</v>
      </c>
      <c r="K87" s="100">
        <v>4.4838000000000001E-4</v>
      </c>
      <c r="L87" s="100">
        <f t="shared" si="10"/>
        <v>0.99955161999999997</v>
      </c>
      <c r="M87" s="101">
        <f t="shared" si="11"/>
        <v>0.99955161999999997</v>
      </c>
      <c r="N87" s="100"/>
    </row>
    <row r="88" spans="1:14">
      <c r="A88" t="s">
        <v>233</v>
      </c>
      <c r="B88" t="s">
        <v>309</v>
      </c>
      <c r="C88" t="s">
        <v>223</v>
      </c>
      <c r="D88" s="95">
        <f>IFERROR(IF(ISNUMBER(VLOOKUP($A88,PairList!$A$1:$C$104,2,0)),VLOOKUP($A88,PairList!$A$1:$C$104,2,0),INDEX('Feasibility Factor'!$D$5:$F$144,MATCH(VLOOKUP($A88,PairList!$A$1:$C$104,2,0),'Feasibility Factor'!$C$5:$C$144,0),MATCH($B88,'Feasibility Factor'!$D$3:$F$3,0))),"")</f>
        <v>1</v>
      </c>
      <c r="E88" s="95" t="str">
        <f>IFERROR(INDEX(ESShip!$C$2:$C$92,MATCH(VLOOKUP($A88,PairList!$A$1:$C$104,3,0),ESShip!$A$2:$A$92,0)),"")</f>
        <v/>
      </c>
      <c r="F88" s="95" t="str">
        <f t="shared" si="6"/>
        <v/>
      </c>
      <c r="G88" s="96" t="str">
        <f t="shared" si="7"/>
        <v>X</v>
      </c>
      <c r="H88" s="99" t="str">
        <f t="shared" si="8"/>
        <v>Manufactured Home</v>
      </c>
      <c r="I88" s="100" t="str">
        <f t="shared" si="9"/>
        <v>E</v>
      </c>
      <c r="J88" s="100">
        <v>1</v>
      </c>
      <c r="K88" s="100">
        <v>4.4838000000000001E-4</v>
      </c>
      <c r="L88" s="100">
        <f t="shared" si="10"/>
        <v>0.99955161999999997</v>
      </c>
      <c r="M88" s="101">
        <f t="shared" si="11"/>
        <v>0.99955161999999997</v>
      </c>
      <c r="N88" s="100"/>
    </row>
    <row r="89" spans="1:14">
      <c r="A89" t="s">
        <v>233</v>
      </c>
      <c r="B89" t="s">
        <v>120</v>
      </c>
      <c r="C89" t="s">
        <v>224</v>
      </c>
      <c r="D89" s="95">
        <f>IFERROR(IF(ISNUMBER(VLOOKUP($A89,PairList!$A$1:$C$104,2,0)),VLOOKUP($A89,PairList!$A$1:$C$104,2,0),INDEX('Feasibility Factor'!$D$5:$F$144,MATCH(VLOOKUP($A89,PairList!$A$1:$C$104,2,0),'Feasibility Factor'!$C$5:$C$144,0),MATCH($B89,'Feasibility Factor'!$D$3:$F$3,0))),"")</f>
        <v>1</v>
      </c>
      <c r="E89" s="95" t="str">
        <f>IFERROR(INDEX(ESShip!$C$2:$C$92,MATCH(VLOOKUP($A89,PairList!$A$1:$C$104,3,0),ESShip!$A$2:$A$92,0)),"")</f>
        <v/>
      </c>
      <c r="F89" s="95" t="str">
        <f t="shared" si="6"/>
        <v/>
      </c>
      <c r="G89" s="96" t="str">
        <f t="shared" si="7"/>
        <v>X</v>
      </c>
      <c r="H89" s="99" t="str">
        <f t="shared" si="8"/>
        <v>Single-Family</v>
      </c>
      <c r="I89" s="100" t="str">
        <f t="shared" si="9"/>
        <v>N</v>
      </c>
      <c r="J89" s="100">
        <v>1</v>
      </c>
      <c r="K89" s="100">
        <v>2.1704800000000001E-4</v>
      </c>
      <c r="L89" s="100">
        <f t="shared" si="10"/>
        <v>0.999782952</v>
      </c>
      <c r="M89" s="101">
        <f t="shared" si="11"/>
        <v>0.999782952</v>
      </c>
      <c r="N89" s="100"/>
    </row>
    <row r="90" spans="1:14">
      <c r="A90" t="s">
        <v>233</v>
      </c>
      <c r="B90" t="s">
        <v>222</v>
      </c>
      <c r="C90" t="s">
        <v>224</v>
      </c>
      <c r="D90" s="95">
        <f>IFERROR(IF(ISNUMBER(VLOOKUP($A90,PairList!$A$1:$C$104,2,0)),VLOOKUP($A90,PairList!$A$1:$C$104,2,0),INDEX('Feasibility Factor'!$D$5:$F$144,MATCH(VLOOKUP($A90,PairList!$A$1:$C$104,2,0),'Feasibility Factor'!$C$5:$C$144,0),MATCH($B90,'Feasibility Factor'!$D$3:$F$3,0))),"")</f>
        <v>1</v>
      </c>
      <c r="E90" s="95" t="str">
        <f>IFERROR(INDEX(ESShip!$C$2:$C$92,MATCH(VLOOKUP($A90,PairList!$A$1:$C$104,3,0),ESShip!$A$2:$A$92,0)),"")</f>
        <v/>
      </c>
      <c r="F90" s="95" t="str">
        <f t="shared" si="6"/>
        <v/>
      </c>
      <c r="G90" s="96" t="str">
        <f t="shared" si="7"/>
        <v>X</v>
      </c>
      <c r="H90" s="99" t="str">
        <f t="shared" si="8"/>
        <v>Multi-Family</v>
      </c>
      <c r="I90" s="100" t="str">
        <f t="shared" si="9"/>
        <v>N</v>
      </c>
      <c r="J90" s="100">
        <v>1</v>
      </c>
      <c r="K90" s="100">
        <v>3.1780600000000001E-4</v>
      </c>
      <c r="L90" s="100">
        <f t="shared" si="10"/>
        <v>0.99968219400000002</v>
      </c>
      <c r="M90" s="101">
        <f t="shared" si="11"/>
        <v>0.99968219400000002</v>
      </c>
      <c r="N90" s="100"/>
    </row>
    <row r="91" spans="1:14">
      <c r="A91" t="s">
        <v>233</v>
      </c>
      <c r="B91" t="s">
        <v>309</v>
      </c>
      <c r="C91" t="s">
        <v>224</v>
      </c>
      <c r="D91" s="95">
        <f>IFERROR(IF(ISNUMBER(VLOOKUP($A91,PairList!$A$1:$C$104,2,0)),VLOOKUP($A91,PairList!$A$1:$C$104,2,0),INDEX('Feasibility Factor'!$D$5:$F$144,MATCH(VLOOKUP($A91,PairList!$A$1:$C$104,2,0),'Feasibility Factor'!$C$5:$C$144,0),MATCH($B91,'Feasibility Factor'!$D$3:$F$3,0))),"")</f>
        <v>1</v>
      </c>
      <c r="E91" s="95" t="str">
        <f>IFERROR(INDEX(ESShip!$C$2:$C$92,MATCH(VLOOKUP($A91,PairList!$A$1:$C$104,3,0),ESShip!$A$2:$A$92,0)),"")</f>
        <v/>
      </c>
      <c r="F91" s="95" t="str">
        <f t="shared" si="6"/>
        <v/>
      </c>
      <c r="G91" s="96" t="str">
        <f t="shared" si="7"/>
        <v>X</v>
      </c>
      <c r="H91" s="99" t="str">
        <f t="shared" si="8"/>
        <v>Manufactured Home</v>
      </c>
      <c r="I91" s="100" t="str">
        <f t="shared" si="9"/>
        <v>N</v>
      </c>
      <c r="J91" s="100">
        <v>1</v>
      </c>
      <c r="K91" s="100">
        <v>4.4838000000000001E-4</v>
      </c>
      <c r="L91" s="100">
        <f t="shared" si="10"/>
        <v>0.99955161999999997</v>
      </c>
      <c r="M91" s="101">
        <f t="shared" si="11"/>
        <v>0.99955161999999997</v>
      </c>
      <c r="N91" s="100"/>
    </row>
    <row r="92" spans="1:14">
      <c r="A92" t="s">
        <v>234</v>
      </c>
      <c r="B92" t="s">
        <v>120</v>
      </c>
      <c r="C92" t="s">
        <v>221</v>
      </c>
      <c r="D92" s="95">
        <f>IFERROR(IF(ISNUMBER(VLOOKUP($A92,PairList!$A$1:$C$104,2,0)),VLOOKUP($A92,PairList!$A$1:$C$104,2,0),INDEX('Feasibility Factor'!$D$5:$F$144,MATCH(VLOOKUP($A92,PairList!$A$1:$C$104,2,0),'Feasibility Factor'!$C$5:$C$144,0),MATCH($B92,'Feasibility Factor'!$D$3:$F$3,0))),"")</f>
        <v>0.75</v>
      </c>
      <c r="E92" s="95">
        <f>IFERROR(INDEX(ESShip!$C$2:$C$92,MATCH(VLOOKUP($A92,PairList!$A$1:$C$104,3,0),ESShip!$A$2:$A$92,0)),"")</f>
        <v>0.01</v>
      </c>
      <c r="F92" s="95">
        <f t="shared" si="6"/>
        <v>0.74249999999999994</v>
      </c>
      <c r="G92" s="96" t="str">
        <f t="shared" si="7"/>
        <v/>
      </c>
      <c r="H92" s="99" t="str">
        <f t="shared" si="8"/>
        <v>Single-Family</v>
      </c>
      <c r="I92" s="100" t="str">
        <f t="shared" si="9"/>
        <v>B</v>
      </c>
      <c r="J92" s="100" t="s">
        <v>377</v>
      </c>
      <c r="K92" s="100" t="s">
        <v>377</v>
      </c>
      <c r="L92" s="100" t="str">
        <f t="shared" si="10"/>
        <v/>
      </c>
      <c r="M92" s="101">
        <f t="shared" si="11"/>
        <v>0.74249999999999994</v>
      </c>
      <c r="N92" s="100"/>
    </row>
    <row r="93" spans="1:14">
      <c r="A93" t="s">
        <v>234</v>
      </c>
      <c r="B93" t="s">
        <v>222</v>
      </c>
      <c r="C93" t="s">
        <v>221</v>
      </c>
      <c r="D93" s="95">
        <f>IFERROR(IF(ISNUMBER(VLOOKUP($A93,PairList!$A$1:$C$104,2,0)),VLOOKUP($A93,PairList!$A$1:$C$104,2,0),INDEX('Feasibility Factor'!$D$5:$F$144,MATCH(VLOOKUP($A93,PairList!$A$1:$C$104,2,0),'Feasibility Factor'!$C$5:$C$144,0),MATCH($B93,'Feasibility Factor'!$D$3:$F$3,0))),"")</f>
        <v>0.75</v>
      </c>
      <c r="E93" s="95">
        <f>IFERROR(INDEX(ESShip!$C$2:$C$92,MATCH(VLOOKUP($A93,PairList!$A$1:$C$104,3,0),ESShip!$A$2:$A$92,0)),"")</f>
        <v>0.01</v>
      </c>
      <c r="F93" s="95">
        <f t="shared" si="6"/>
        <v>0.74249999999999994</v>
      </c>
      <c r="G93" s="96" t="str">
        <f t="shared" si="7"/>
        <v/>
      </c>
      <c r="H93" s="99" t="str">
        <f t="shared" si="8"/>
        <v>Multi-Family</v>
      </c>
      <c r="I93" s="100" t="str">
        <f t="shared" si="9"/>
        <v>B</v>
      </c>
      <c r="J93" s="100" t="s">
        <v>377</v>
      </c>
      <c r="K93" s="100" t="s">
        <v>377</v>
      </c>
      <c r="L93" s="100" t="str">
        <f t="shared" si="10"/>
        <v/>
      </c>
      <c r="M93" s="101">
        <f t="shared" si="11"/>
        <v>0.74249999999999994</v>
      </c>
      <c r="N93" s="100"/>
    </row>
    <row r="94" spans="1:14">
      <c r="A94" t="s">
        <v>234</v>
      </c>
      <c r="B94" t="s">
        <v>309</v>
      </c>
      <c r="C94" t="s">
        <v>221</v>
      </c>
      <c r="D94" s="95">
        <f>IFERROR(IF(ISNUMBER(VLOOKUP($A94,PairList!$A$1:$C$104,2,0)),VLOOKUP($A94,PairList!$A$1:$C$104,2,0),INDEX('Feasibility Factor'!$D$5:$F$144,MATCH(VLOOKUP($A94,PairList!$A$1:$C$104,2,0),'Feasibility Factor'!$C$5:$C$144,0),MATCH($B94,'Feasibility Factor'!$D$3:$F$3,0))),"")</f>
        <v>0.75</v>
      </c>
      <c r="E94" s="95">
        <f>IFERROR(INDEX(ESShip!$C$2:$C$92,MATCH(VLOOKUP($A94,PairList!$A$1:$C$104,3,0),ESShip!$A$2:$A$92,0)),"")</f>
        <v>0.01</v>
      </c>
      <c r="F94" s="95">
        <f t="shared" si="6"/>
        <v>0.74249999999999994</v>
      </c>
      <c r="G94" s="96" t="str">
        <f t="shared" si="7"/>
        <v/>
      </c>
      <c r="H94" s="99" t="str">
        <f t="shared" si="8"/>
        <v>Manufactured Home</v>
      </c>
      <c r="I94" s="100" t="str">
        <f t="shared" si="9"/>
        <v>B</v>
      </c>
      <c r="J94" s="100" t="s">
        <v>377</v>
      </c>
      <c r="K94" s="100" t="s">
        <v>377</v>
      </c>
      <c r="L94" s="100" t="str">
        <f t="shared" si="10"/>
        <v/>
      </c>
      <c r="M94" s="101">
        <f t="shared" si="11"/>
        <v>0.74249999999999994</v>
      </c>
      <c r="N94" s="100"/>
    </row>
    <row r="95" spans="1:14">
      <c r="A95" t="s">
        <v>234</v>
      </c>
      <c r="B95" t="s">
        <v>120</v>
      </c>
      <c r="C95" t="s">
        <v>223</v>
      </c>
      <c r="D95" s="95">
        <f>IFERROR(IF(ISNUMBER(VLOOKUP($A95,PairList!$A$1:$C$104,2,0)),VLOOKUP($A95,PairList!$A$1:$C$104,2,0),INDEX('Feasibility Factor'!$D$5:$F$144,MATCH(VLOOKUP($A95,PairList!$A$1:$C$104,2,0),'Feasibility Factor'!$C$5:$C$144,0),MATCH($B95,'Feasibility Factor'!$D$3:$F$3,0))),"")</f>
        <v>0.75</v>
      </c>
      <c r="E95" s="95">
        <f>IFERROR(INDEX(ESShip!$C$2:$C$92,MATCH(VLOOKUP($A95,PairList!$A$1:$C$104,3,0),ESShip!$A$2:$A$92,0)),"")</f>
        <v>0.01</v>
      </c>
      <c r="F95" s="95">
        <f t="shared" si="6"/>
        <v>0.74249999999999994</v>
      </c>
      <c r="G95" s="96" t="str">
        <f t="shared" si="7"/>
        <v/>
      </c>
      <c r="H95" s="99" t="str">
        <f t="shared" si="8"/>
        <v>Single-Family</v>
      </c>
      <c r="I95" s="100" t="str">
        <f t="shared" si="9"/>
        <v>E</v>
      </c>
      <c r="J95" s="100" t="s">
        <v>377</v>
      </c>
      <c r="K95" s="100" t="s">
        <v>377</v>
      </c>
      <c r="L95" s="100" t="str">
        <f t="shared" si="10"/>
        <v/>
      </c>
      <c r="M95" s="101">
        <f t="shared" si="11"/>
        <v>0.74249999999999994</v>
      </c>
      <c r="N95" s="100"/>
    </row>
    <row r="96" spans="1:14">
      <c r="A96" t="s">
        <v>234</v>
      </c>
      <c r="B96" t="s">
        <v>222</v>
      </c>
      <c r="C96" t="s">
        <v>223</v>
      </c>
      <c r="D96" s="95">
        <f>IFERROR(IF(ISNUMBER(VLOOKUP($A96,PairList!$A$1:$C$104,2,0)),VLOOKUP($A96,PairList!$A$1:$C$104,2,0),INDEX('Feasibility Factor'!$D$5:$F$144,MATCH(VLOOKUP($A96,PairList!$A$1:$C$104,2,0),'Feasibility Factor'!$C$5:$C$144,0),MATCH($B96,'Feasibility Factor'!$D$3:$F$3,0))),"")</f>
        <v>0.75</v>
      </c>
      <c r="E96" s="95">
        <f>IFERROR(INDEX(ESShip!$C$2:$C$92,MATCH(VLOOKUP($A96,PairList!$A$1:$C$104,3,0),ESShip!$A$2:$A$92,0)),"")</f>
        <v>0.01</v>
      </c>
      <c r="F96" s="95">
        <f t="shared" si="6"/>
        <v>0.74249999999999994</v>
      </c>
      <c r="G96" s="96" t="str">
        <f t="shared" si="7"/>
        <v/>
      </c>
      <c r="H96" s="99" t="str">
        <f t="shared" si="8"/>
        <v>Multi-Family</v>
      </c>
      <c r="I96" s="100" t="str">
        <f t="shared" si="9"/>
        <v>E</v>
      </c>
      <c r="J96" s="100" t="s">
        <v>377</v>
      </c>
      <c r="K96" s="100" t="s">
        <v>377</v>
      </c>
      <c r="L96" s="100" t="str">
        <f t="shared" si="10"/>
        <v/>
      </c>
      <c r="M96" s="101">
        <f t="shared" si="11"/>
        <v>0.74249999999999994</v>
      </c>
      <c r="N96" s="100"/>
    </row>
    <row r="97" spans="1:14">
      <c r="A97" t="s">
        <v>234</v>
      </c>
      <c r="B97" t="s">
        <v>309</v>
      </c>
      <c r="C97" t="s">
        <v>223</v>
      </c>
      <c r="D97" s="95">
        <f>IFERROR(IF(ISNUMBER(VLOOKUP($A97,PairList!$A$1:$C$104,2,0)),VLOOKUP($A97,PairList!$A$1:$C$104,2,0),INDEX('Feasibility Factor'!$D$5:$F$144,MATCH(VLOOKUP($A97,PairList!$A$1:$C$104,2,0),'Feasibility Factor'!$C$5:$C$144,0),MATCH($B97,'Feasibility Factor'!$D$3:$F$3,0))),"")</f>
        <v>0.75</v>
      </c>
      <c r="E97" s="95">
        <f>IFERROR(INDEX(ESShip!$C$2:$C$92,MATCH(VLOOKUP($A97,PairList!$A$1:$C$104,3,0),ESShip!$A$2:$A$92,0)),"")</f>
        <v>0.01</v>
      </c>
      <c r="F97" s="95">
        <f t="shared" si="6"/>
        <v>0.74249999999999994</v>
      </c>
      <c r="G97" s="96" t="str">
        <f t="shared" si="7"/>
        <v/>
      </c>
      <c r="H97" s="99" t="str">
        <f t="shared" si="8"/>
        <v>Manufactured Home</v>
      </c>
      <c r="I97" s="100" t="str">
        <f t="shared" si="9"/>
        <v>E</v>
      </c>
      <c r="J97" s="100" t="s">
        <v>377</v>
      </c>
      <c r="K97" s="100" t="s">
        <v>377</v>
      </c>
      <c r="L97" s="100" t="str">
        <f t="shared" si="10"/>
        <v/>
      </c>
      <c r="M97" s="101">
        <f t="shared" si="11"/>
        <v>0.74249999999999994</v>
      </c>
      <c r="N97" s="100"/>
    </row>
    <row r="98" spans="1:14">
      <c r="A98" t="s">
        <v>234</v>
      </c>
      <c r="B98" t="s">
        <v>120</v>
      </c>
      <c r="C98" t="s">
        <v>224</v>
      </c>
      <c r="D98" s="95">
        <f>IFERROR(IF(ISNUMBER(VLOOKUP($A98,PairList!$A$1:$C$104,2,0)),VLOOKUP($A98,PairList!$A$1:$C$104,2,0),INDEX('Feasibility Factor'!$D$5:$F$144,MATCH(VLOOKUP($A98,PairList!$A$1:$C$104,2,0),'Feasibility Factor'!$C$5:$C$144,0),MATCH($B98,'Feasibility Factor'!$D$3:$F$3,0))),"")</f>
        <v>0.75</v>
      </c>
      <c r="E98" s="95">
        <f>IFERROR(INDEX(ESShip!$C$2:$C$92,MATCH(VLOOKUP($A98,PairList!$A$1:$C$104,3,0),ESShip!$A$2:$A$92,0)),"")</f>
        <v>0.01</v>
      </c>
      <c r="F98" s="95">
        <f t="shared" si="6"/>
        <v>0.74249999999999994</v>
      </c>
      <c r="G98" s="96" t="str">
        <f t="shared" si="7"/>
        <v/>
      </c>
      <c r="H98" s="99" t="str">
        <f t="shared" si="8"/>
        <v>Single-Family</v>
      </c>
      <c r="I98" s="100" t="str">
        <f t="shared" si="9"/>
        <v>N</v>
      </c>
      <c r="J98" s="100" t="s">
        <v>377</v>
      </c>
      <c r="K98" s="100" t="s">
        <v>377</v>
      </c>
      <c r="L98" s="100" t="str">
        <f t="shared" si="10"/>
        <v/>
      </c>
      <c r="M98" s="101">
        <f t="shared" si="11"/>
        <v>0.74249999999999994</v>
      </c>
      <c r="N98" s="100"/>
    </row>
    <row r="99" spans="1:14">
      <c r="A99" t="s">
        <v>234</v>
      </c>
      <c r="B99" t="s">
        <v>222</v>
      </c>
      <c r="C99" t="s">
        <v>224</v>
      </c>
      <c r="D99" s="95">
        <f>IFERROR(IF(ISNUMBER(VLOOKUP($A99,PairList!$A$1:$C$104,2,0)),VLOOKUP($A99,PairList!$A$1:$C$104,2,0),INDEX('Feasibility Factor'!$D$5:$F$144,MATCH(VLOOKUP($A99,PairList!$A$1:$C$104,2,0),'Feasibility Factor'!$C$5:$C$144,0),MATCH($B99,'Feasibility Factor'!$D$3:$F$3,0))),"")</f>
        <v>0.75</v>
      </c>
      <c r="E99" s="95">
        <f>IFERROR(INDEX(ESShip!$C$2:$C$92,MATCH(VLOOKUP($A99,PairList!$A$1:$C$104,3,0),ESShip!$A$2:$A$92,0)),"")</f>
        <v>0.01</v>
      </c>
      <c r="F99" s="95">
        <f t="shared" si="6"/>
        <v>0.74249999999999994</v>
      </c>
      <c r="G99" s="96" t="str">
        <f t="shared" si="7"/>
        <v/>
      </c>
      <c r="H99" s="99" t="str">
        <f t="shared" si="8"/>
        <v>Multi-Family</v>
      </c>
      <c r="I99" s="100" t="str">
        <f t="shared" si="9"/>
        <v>N</v>
      </c>
      <c r="J99" s="100" t="s">
        <v>377</v>
      </c>
      <c r="K99" s="100" t="s">
        <v>377</v>
      </c>
      <c r="L99" s="100" t="str">
        <f t="shared" si="10"/>
        <v/>
      </c>
      <c r="M99" s="101">
        <f t="shared" si="11"/>
        <v>0.74249999999999994</v>
      </c>
      <c r="N99" s="100"/>
    </row>
    <row r="100" spans="1:14">
      <c r="A100" t="s">
        <v>234</v>
      </c>
      <c r="B100" t="s">
        <v>309</v>
      </c>
      <c r="C100" t="s">
        <v>224</v>
      </c>
      <c r="D100" s="95">
        <f>IFERROR(IF(ISNUMBER(VLOOKUP($A100,PairList!$A$1:$C$104,2,0)),VLOOKUP($A100,PairList!$A$1:$C$104,2,0),INDEX('Feasibility Factor'!$D$5:$F$144,MATCH(VLOOKUP($A100,PairList!$A$1:$C$104,2,0),'Feasibility Factor'!$C$5:$C$144,0),MATCH($B100,'Feasibility Factor'!$D$3:$F$3,0))),"")</f>
        <v>0.75</v>
      </c>
      <c r="E100" s="95">
        <f>IFERROR(INDEX(ESShip!$C$2:$C$92,MATCH(VLOOKUP($A100,PairList!$A$1:$C$104,3,0),ESShip!$A$2:$A$92,0)),"")</f>
        <v>0.01</v>
      </c>
      <c r="F100" s="95">
        <f t="shared" si="6"/>
        <v>0.74249999999999994</v>
      </c>
      <c r="G100" s="96" t="str">
        <f t="shared" si="7"/>
        <v/>
      </c>
      <c r="H100" s="99" t="str">
        <f t="shared" si="8"/>
        <v>Manufactured Home</v>
      </c>
      <c r="I100" s="100" t="str">
        <f t="shared" si="9"/>
        <v>N</v>
      </c>
      <c r="J100" s="100" t="s">
        <v>377</v>
      </c>
      <c r="K100" s="100" t="s">
        <v>377</v>
      </c>
      <c r="L100" s="100" t="str">
        <f t="shared" si="10"/>
        <v/>
      </c>
      <c r="M100" s="101">
        <f t="shared" si="11"/>
        <v>0.74249999999999994</v>
      </c>
      <c r="N100" s="100"/>
    </row>
    <row r="101" spans="1:14">
      <c r="A101" t="s">
        <v>235</v>
      </c>
      <c r="B101" t="s">
        <v>120</v>
      </c>
      <c r="C101" t="s">
        <v>221</v>
      </c>
      <c r="D101" s="95">
        <f>IFERROR(IF(ISNUMBER(VLOOKUP($A101,PairList!$A$1:$C$104,2,0)),VLOOKUP($A101,PairList!$A$1:$C$104,2,0),INDEX('Feasibility Factor'!$D$5:$F$144,MATCH(VLOOKUP($A101,PairList!$A$1:$C$104,2,0),'Feasibility Factor'!$C$5:$C$144,0),MATCH($B101,'Feasibility Factor'!$D$3:$F$3,0))),"")</f>
        <v>1</v>
      </c>
      <c r="E101" s="95">
        <f>IFERROR(INDEX(ESShip!$C$2:$C$92,MATCH(VLOOKUP($A101,PairList!$A$1:$C$104,3,0),ESShip!$A$2:$A$92,0)),"")</f>
        <v>0.22</v>
      </c>
      <c r="F101" s="95">
        <f t="shared" si="6"/>
        <v>0.78</v>
      </c>
      <c r="G101" s="96" t="str">
        <f t="shared" si="7"/>
        <v/>
      </c>
      <c r="H101" s="99" t="str">
        <f t="shared" si="8"/>
        <v>Single-Family</v>
      </c>
      <c r="I101" s="100" t="str">
        <f t="shared" si="9"/>
        <v>B</v>
      </c>
      <c r="J101" s="100" t="s">
        <v>377</v>
      </c>
      <c r="K101" s="100" t="s">
        <v>377</v>
      </c>
      <c r="L101" s="100" t="str">
        <f t="shared" si="10"/>
        <v/>
      </c>
      <c r="M101" s="101">
        <f t="shared" si="11"/>
        <v>0.78</v>
      </c>
      <c r="N101" s="100"/>
    </row>
    <row r="102" spans="1:14">
      <c r="A102" t="s">
        <v>235</v>
      </c>
      <c r="B102" t="s">
        <v>222</v>
      </c>
      <c r="C102" t="s">
        <v>221</v>
      </c>
      <c r="D102" s="95">
        <f>IFERROR(IF(ISNUMBER(VLOOKUP($A102,PairList!$A$1:$C$104,2,0)),VLOOKUP($A102,PairList!$A$1:$C$104,2,0),INDEX('Feasibility Factor'!$D$5:$F$144,MATCH(VLOOKUP($A102,PairList!$A$1:$C$104,2,0),'Feasibility Factor'!$C$5:$C$144,0),MATCH($B102,'Feasibility Factor'!$D$3:$F$3,0))),"")</f>
        <v>1</v>
      </c>
      <c r="E102" s="95">
        <f>IFERROR(INDEX(ESShip!$C$2:$C$92,MATCH(VLOOKUP($A102,PairList!$A$1:$C$104,3,0),ESShip!$A$2:$A$92,0)),"")</f>
        <v>0.22</v>
      </c>
      <c r="F102" s="95">
        <f t="shared" si="6"/>
        <v>0.78</v>
      </c>
      <c r="G102" s="96" t="str">
        <f t="shared" si="7"/>
        <v/>
      </c>
      <c r="H102" s="99" t="str">
        <f t="shared" si="8"/>
        <v>Multi-Family</v>
      </c>
      <c r="I102" s="100" t="str">
        <f t="shared" si="9"/>
        <v>B</v>
      </c>
      <c r="J102" s="100" t="s">
        <v>377</v>
      </c>
      <c r="K102" s="100" t="s">
        <v>377</v>
      </c>
      <c r="L102" s="100" t="str">
        <f t="shared" si="10"/>
        <v/>
      </c>
      <c r="M102" s="101">
        <f t="shared" si="11"/>
        <v>0.78</v>
      </c>
      <c r="N102" s="100"/>
    </row>
    <row r="103" spans="1:14">
      <c r="A103" t="s">
        <v>235</v>
      </c>
      <c r="B103" t="s">
        <v>309</v>
      </c>
      <c r="C103" t="s">
        <v>221</v>
      </c>
      <c r="D103" s="95">
        <f>IFERROR(IF(ISNUMBER(VLOOKUP($A103,PairList!$A$1:$C$104,2,0)),VLOOKUP($A103,PairList!$A$1:$C$104,2,0),INDEX('Feasibility Factor'!$D$5:$F$144,MATCH(VLOOKUP($A103,PairList!$A$1:$C$104,2,0),'Feasibility Factor'!$C$5:$C$144,0),MATCH($B103,'Feasibility Factor'!$D$3:$F$3,0))),"")</f>
        <v>1</v>
      </c>
      <c r="E103" s="95">
        <f>IFERROR(INDEX(ESShip!$C$2:$C$92,MATCH(VLOOKUP($A103,PairList!$A$1:$C$104,3,0),ESShip!$A$2:$A$92,0)),"")</f>
        <v>0.22</v>
      </c>
      <c r="F103" s="95">
        <f t="shared" si="6"/>
        <v>0.78</v>
      </c>
      <c r="G103" s="96" t="str">
        <f t="shared" si="7"/>
        <v/>
      </c>
      <c r="H103" s="99" t="str">
        <f t="shared" si="8"/>
        <v>Manufactured Home</v>
      </c>
      <c r="I103" s="100" t="str">
        <f t="shared" si="9"/>
        <v>B</v>
      </c>
      <c r="J103" s="100" t="s">
        <v>377</v>
      </c>
      <c r="K103" s="100" t="s">
        <v>377</v>
      </c>
      <c r="L103" s="100" t="str">
        <f t="shared" si="10"/>
        <v/>
      </c>
      <c r="M103" s="101">
        <f t="shared" si="11"/>
        <v>0.78</v>
      </c>
      <c r="N103" s="100"/>
    </row>
    <row r="104" spans="1:14">
      <c r="A104" t="s">
        <v>235</v>
      </c>
      <c r="B104" t="s">
        <v>120</v>
      </c>
      <c r="C104" t="s">
        <v>223</v>
      </c>
      <c r="D104" s="95">
        <f>IFERROR(IF(ISNUMBER(VLOOKUP($A104,PairList!$A$1:$C$104,2,0)),VLOOKUP($A104,PairList!$A$1:$C$104,2,0),INDEX('Feasibility Factor'!$D$5:$F$144,MATCH(VLOOKUP($A104,PairList!$A$1:$C$104,2,0),'Feasibility Factor'!$C$5:$C$144,0),MATCH($B104,'Feasibility Factor'!$D$3:$F$3,0))),"")</f>
        <v>1</v>
      </c>
      <c r="E104" s="95">
        <f>IFERROR(INDEX(ESShip!$C$2:$C$92,MATCH(VLOOKUP($A104,PairList!$A$1:$C$104,3,0),ESShip!$A$2:$A$92,0)),"")</f>
        <v>0.22</v>
      </c>
      <c r="F104" s="95">
        <f t="shared" si="6"/>
        <v>0.78</v>
      </c>
      <c r="G104" s="96" t="str">
        <f t="shared" si="7"/>
        <v/>
      </c>
      <c r="H104" s="99" t="str">
        <f t="shared" si="8"/>
        <v>Single-Family</v>
      </c>
      <c r="I104" s="100" t="str">
        <f t="shared" si="9"/>
        <v>E</v>
      </c>
      <c r="J104" s="100" t="s">
        <v>377</v>
      </c>
      <c r="K104" s="100" t="s">
        <v>377</v>
      </c>
      <c r="L104" s="100" t="str">
        <f t="shared" si="10"/>
        <v/>
      </c>
      <c r="M104" s="101">
        <f t="shared" si="11"/>
        <v>0.78</v>
      </c>
      <c r="N104" s="100"/>
    </row>
    <row r="105" spans="1:14">
      <c r="A105" t="s">
        <v>235</v>
      </c>
      <c r="B105" t="s">
        <v>222</v>
      </c>
      <c r="C105" t="s">
        <v>223</v>
      </c>
      <c r="D105" s="95">
        <f>IFERROR(IF(ISNUMBER(VLOOKUP($A105,PairList!$A$1:$C$104,2,0)),VLOOKUP($A105,PairList!$A$1:$C$104,2,0),INDEX('Feasibility Factor'!$D$5:$F$144,MATCH(VLOOKUP($A105,PairList!$A$1:$C$104,2,0),'Feasibility Factor'!$C$5:$C$144,0),MATCH($B105,'Feasibility Factor'!$D$3:$F$3,0))),"")</f>
        <v>1</v>
      </c>
      <c r="E105" s="95">
        <f>IFERROR(INDEX(ESShip!$C$2:$C$92,MATCH(VLOOKUP($A105,PairList!$A$1:$C$104,3,0),ESShip!$A$2:$A$92,0)),"")</f>
        <v>0.22</v>
      </c>
      <c r="F105" s="95">
        <f t="shared" si="6"/>
        <v>0.78</v>
      </c>
      <c r="G105" s="96" t="str">
        <f t="shared" si="7"/>
        <v/>
      </c>
      <c r="H105" s="99" t="str">
        <f t="shared" si="8"/>
        <v>Multi-Family</v>
      </c>
      <c r="I105" s="100" t="str">
        <f t="shared" si="9"/>
        <v>E</v>
      </c>
      <c r="J105" s="100" t="s">
        <v>377</v>
      </c>
      <c r="K105" s="100" t="s">
        <v>377</v>
      </c>
      <c r="L105" s="100" t="str">
        <f t="shared" si="10"/>
        <v/>
      </c>
      <c r="M105" s="101">
        <f t="shared" si="11"/>
        <v>0.78</v>
      </c>
      <c r="N105" s="100"/>
    </row>
    <row r="106" spans="1:14">
      <c r="A106" t="s">
        <v>235</v>
      </c>
      <c r="B106" t="s">
        <v>309</v>
      </c>
      <c r="C106" t="s">
        <v>223</v>
      </c>
      <c r="D106" s="95">
        <f>IFERROR(IF(ISNUMBER(VLOOKUP($A106,PairList!$A$1:$C$104,2,0)),VLOOKUP($A106,PairList!$A$1:$C$104,2,0),INDEX('Feasibility Factor'!$D$5:$F$144,MATCH(VLOOKUP($A106,PairList!$A$1:$C$104,2,0),'Feasibility Factor'!$C$5:$C$144,0),MATCH($B106,'Feasibility Factor'!$D$3:$F$3,0))),"")</f>
        <v>1</v>
      </c>
      <c r="E106" s="95">
        <f>IFERROR(INDEX(ESShip!$C$2:$C$92,MATCH(VLOOKUP($A106,PairList!$A$1:$C$104,3,0),ESShip!$A$2:$A$92,0)),"")</f>
        <v>0.22</v>
      </c>
      <c r="F106" s="95">
        <f t="shared" si="6"/>
        <v>0.78</v>
      </c>
      <c r="G106" s="96" t="str">
        <f t="shared" si="7"/>
        <v/>
      </c>
      <c r="H106" s="99" t="str">
        <f t="shared" si="8"/>
        <v>Manufactured Home</v>
      </c>
      <c r="I106" s="100" t="str">
        <f t="shared" si="9"/>
        <v>E</v>
      </c>
      <c r="J106" s="100" t="s">
        <v>377</v>
      </c>
      <c r="K106" s="100" t="s">
        <v>377</v>
      </c>
      <c r="L106" s="100" t="str">
        <f t="shared" si="10"/>
        <v/>
      </c>
      <c r="M106" s="101">
        <f t="shared" si="11"/>
        <v>0.78</v>
      </c>
      <c r="N106" s="100"/>
    </row>
    <row r="107" spans="1:14">
      <c r="A107" t="s">
        <v>235</v>
      </c>
      <c r="B107" t="s">
        <v>120</v>
      </c>
      <c r="C107" t="s">
        <v>224</v>
      </c>
      <c r="D107" s="95">
        <f>IFERROR(IF(ISNUMBER(VLOOKUP($A107,PairList!$A$1:$C$104,2,0)),VLOOKUP($A107,PairList!$A$1:$C$104,2,0),INDEX('Feasibility Factor'!$D$5:$F$144,MATCH(VLOOKUP($A107,PairList!$A$1:$C$104,2,0),'Feasibility Factor'!$C$5:$C$144,0),MATCH($B107,'Feasibility Factor'!$D$3:$F$3,0))),"")</f>
        <v>1</v>
      </c>
      <c r="E107" s="95">
        <f>IFERROR(INDEX(ESShip!$C$2:$C$92,MATCH(VLOOKUP($A107,PairList!$A$1:$C$104,3,0),ESShip!$A$2:$A$92,0)),"")</f>
        <v>0.22</v>
      </c>
      <c r="F107" s="95">
        <f t="shared" si="6"/>
        <v>0.78</v>
      </c>
      <c r="G107" s="96" t="str">
        <f t="shared" si="7"/>
        <v/>
      </c>
      <c r="H107" s="99" t="str">
        <f t="shared" si="8"/>
        <v>Single-Family</v>
      </c>
      <c r="I107" s="100" t="str">
        <f t="shared" si="9"/>
        <v>N</v>
      </c>
      <c r="J107" s="100" t="s">
        <v>377</v>
      </c>
      <c r="K107" s="100" t="s">
        <v>377</v>
      </c>
      <c r="L107" s="100" t="str">
        <f t="shared" si="10"/>
        <v/>
      </c>
      <c r="M107" s="101">
        <f t="shared" si="11"/>
        <v>0.78</v>
      </c>
      <c r="N107" s="100"/>
    </row>
    <row r="108" spans="1:14">
      <c r="A108" t="s">
        <v>235</v>
      </c>
      <c r="B108" t="s">
        <v>222</v>
      </c>
      <c r="C108" t="s">
        <v>224</v>
      </c>
      <c r="D108" s="95">
        <f>IFERROR(IF(ISNUMBER(VLOOKUP($A108,PairList!$A$1:$C$104,2,0)),VLOOKUP($A108,PairList!$A$1:$C$104,2,0),INDEX('Feasibility Factor'!$D$5:$F$144,MATCH(VLOOKUP($A108,PairList!$A$1:$C$104,2,0),'Feasibility Factor'!$C$5:$C$144,0),MATCH($B108,'Feasibility Factor'!$D$3:$F$3,0))),"")</f>
        <v>1</v>
      </c>
      <c r="E108" s="95">
        <f>IFERROR(INDEX(ESShip!$C$2:$C$92,MATCH(VLOOKUP($A108,PairList!$A$1:$C$104,3,0),ESShip!$A$2:$A$92,0)),"")</f>
        <v>0.22</v>
      </c>
      <c r="F108" s="95">
        <f t="shared" si="6"/>
        <v>0.78</v>
      </c>
      <c r="G108" s="96" t="str">
        <f t="shared" si="7"/>
        <v/>
      </c>
      <c r="H108" s="99" t="str">
        <f t="shared" si="8"/>
        <v>Multi-Family</v>
      </c>
      <c r="I108" s="100" t="str">
        <f t="shared" si="9"/>
        <v>N</v>
      </c>
      <c r="J108" s="100" t="s">
        <v>377</v>
      </c>
      <c r="K108" s="100" t="s">
        <v>377</v>
      </c>
      <c r="L108" s="100" t="str">
        <f t="shared" si="10"/>
        <v/>
      </c>
      <c r="M108" s="101">
        <f t="shared" si="11"/>
        <v>0.78</v>
      </c>
      <c r="N108" s="100"/>
    </row>
    <row r="109" spans="1:14">
      <c r="A109" t="s">
        <v>235</v>
      </c>
      <c r="B109" t="s">
        <v>309</v>
      </c>
      <c r="C109" t="s">
        <v>224</v>
      </c>
      <c r="D109" s="95">
        <f>IFERROR(IF(ISNUMBER(VLOOKUP($A109,PairList!$A$1:$C$104,2,0)),VLOOKUP($A109,PairList!$A$1:$C$104,2,0),INDEX('Feasibility Factor'!$D$5:$F$144,MATCH(VLOOKUP($A109,PairList!$A$1:$C$104,2,0),'Feasibility Factor'!$C$5:$C$144,0),MATCH($B109,'Feasibility Factor'!$D$3:$F$3,0))),"")</f>
        <v>1</v>
      </c>
      <c r="E109" s="95">
        <f>IFERROR(INDEX(ESShip!$C$2:$C$92,MATCH(VLOOKUP($A109,PairList!$A$1:$C$104,3,0),ESShip!$A$2:$A$92,0)),"")</f>
        <v>0.22</v>
      </c>
      <c r="F109" s="95">
        <f t="shared" si="6"/>
        <v>0.78</v>
      </c>
      <c r="G109" s="96" t="str">
        <f t="shared" si="7"/>
        <v/>
      </c>
      <c r="H109" s="99" t="str">
        <f t="shared" si="8"/>
        <v>Manufactured Home</v>
      </c>
      <c r="I109" s="100" t="str">
        <f t="shared" si="9"/>
        <v>N</v>
      </c>
      <c r="J109" s="100" t="s">
        <v>377</v>
      </c>
      <c r="K109" s="100" t="s">
        <v>377</v>
      </c>
      <c r="L109" s="100" t="str">
        <f t="shared" si="10"/>
        <v/>
      </c>
      <c r="M109" s="101">
        <f t="shared" si="11"/>
        <v>0.78</v>
      </c>
      <c r="N109" s="100"/>
    </row>
    <row r="110" spans="1:14">
      <c r="A110" t="s">
        <v>236</v>
      </c>
      <c r="B110" t="s">
        <v>120</v>
      </c>
      <c r="C110" t="s">
        <v>221</v>
      </c>
      <c r="D110" s="95">
        <f>IFERROR(IF(ISNUMBER(VLOOKUP($A110,PairList!$A$1:$C$104,2,0)),VLOOKUP($A110,PairList!$A$1:$C$104,2,0),INDEX('Feasibility Factor'!$D$5:$F$144,MATCH(VLOOKUP($A110,PairList!$A$1:$C$104,2,0),'Feasibility Factor'!$C$5:$C$144,0),MATCH($B110,'Feasibility Factor'!$D$3:$F$3,0))),"")</f>
        <v>1</v>
      </c>
      <c r="E110" s="95">
        <f>IFERROR(INDEX(ESShip!$C$2:$C$92,MATCH(VLOOKUP($A110,PairList!$A$1:$C$104,3,0),ESShip!$A$2:$A$92,0)),"")</f>
        <v>0.8</v>
      </c>
      <c r="F110" s="95">
        <f t="shared" si="6"/>
        <v>0.19999999999999996</v>
      </c>
      <c r="G110" s="96" t="str">
        <f t="shared" si="7"/>
        <v/>
      </c>
      <c r="H110" s="99" t="str">
        <f t="shared" si="8"/>
        <v>Single-Family</v>
      </c>
      <c r="I110" s="100" t="str">
        <f t="shared" si="9"/>
        <v>B</v>
      </c>
      <c r="J110" s="100" t="s">
        <v>377</v>
      </c>
      <c r="K110" s="100" t="s">
        <v>377</v>
      </c>
      <c r="L110" s="100" t="str">
        <f t="shared" si="10"/>
        <v/>
      </c>
      <c r="M110" s="101">
        <f t="shared" si="11"/>
        <v>0.19999999999999996</v>
      </c>
      <c r="N110" s="100"/>
    </row>
    <row r="111" spans="1:14">
      <c r="A111" t="s">
        <v>236</v>
      </c>
      <c r="B111" t="s">
        <v>222</v>
      </c>
      <c r="C111" t="s">
        <v>221</v>
      </c>
      <c r="D111" s="95">
        <f>IFERROR(IF(ISNUMBER(VLOOKUP($A111,PairList!$A$1:$C$104,2,0)),VLOOKUP($A111,PairList!$A$1:$C$104,2,0),INDEX('Feasibility Factor'!$D$5:$F$144,MATCH(VLOOKUP($A111,PairList!$A$1:$C$104,2,0),'Feasibility Factor'!$C$5:$C$144,0),MATCH($B111,'Feasibility Factor'!$D$3:$F$3,0))),"")</f>
        <v>1</v>
      </c>
      <c r="E111" s="95">
        <f>IFERROR(INDEX(ESShip!$C$2:$C$92,MATCH(VLOOKUP($A111,PairList!$A$1:$C$104,3,0),ESShip!$A$2:$A$92,0)),"")</f>
        <v>0.8</v>
      </c>
      <c r="F111" s="95">
        <f t="shared" si="6"/>
        <v>0.19999999999999996</v>
      </c>
      <c r="G111" s="96" t="str">
        <f t="shared" si="7"/>
        <v/>
      </c>
      <c r="H111" s="99" t="str">
        <f t="shared" si="8"/>
        <v>Multi-Family</v>
      </c>
      <c r="I111" s="100" t="str">
        <f t="shared" si="9"/>
        <v>B</v>
      </c>
      <c r="J111" s="100" t="s">
        <v>377</v>
      </c>
      <c r="K111" s="100" t="s">
        <v>377</v>
      </c>
      <c r="L111" s="100" t="str">
        <f t="shared" si="10"/>
        <v/>
      </c>
      <c r="M111" s="101">
        <f t="shared" si="11"/>
        <v>0.19999999999999996</v>
      </c>
      <c r="N111" s="100"/>
    </row>
    <row r="112" spans="1:14">
      <c r="A112" t="s">
        <v>236</v>
      </c>
      <c r="B112" t="s">
        <v>309</v>
      </c>
      <c r="C112" t="s">
        <v>221</v>
      </c>
      <c r="D112" s="95">
        <f>IFERROR(IF(ISNUMBER(VLOOKUP($A112,PairList!$A$1:$C$104,2,0)),VLOOKUP($A112,PairList!$A$1:$C$104,2,0),INDEX('Feasibility Factor'!$D$5:$F$144,MATCH(VLOOKUP($A112,PairList!$A$1:$C$104,2,0),'Feasibility Factor'!$C$5:$C$144,0),MATCH($B112,'Feasibility Factor'!$D$3:$F$3,0))),"")</f>
        <v>1</v>
      </c>
      <c r="E112" s="95">
        <f>IFERROR(INDEX(ESShip!$C$2:$C$92,MATCH(VLOOKUP($A112,PairList!$A$1:$C$104,3,0),ESShip!$A$2:$A$92,0)),"")</f>
        <v>0.8</v>
      </c>
      <c r="F112" s="95">
        <f t="shared" si="6"/>
        <v>0.19999999999999996</v>
      </c>
      <c r="G112" s="96" t="str">
        <f t="shared" si="7"/>
        <v/>
      </c>
      <c r="H112" s="99" t="str">
        <f t="shared" si="8"/>
        <v>Manufactured Home</v>
      </c>
      <c r="I112" s="100" t="str">
        <f t="shared" si="9"/>
        <v>B</v>
      </c>
      <c r="J112" s="100" t="s">
        <v>377</v>
      </c>
      <c r="K112" s="100" t="s">
        <v>377</v>
      </c>
      <c r="L112" s="100" t="str">
        <f t="shared" si="10"/>
        <v/>
      </c>
      <c r="M112" s="101">
        <f t="shared" si="11"/>
        <v>0.19999999999999996</v>
      </c>
      <c r="N112" s="100"/>
    </row>
    <row r="113" spans="1:14">
      <c r="A113" t="s">
        <v>236</v>
      </c>
      <c r="B113" t="s">
        <v>120</v>
      </c>
      <c r="C113" t="s">
        <v>223</v>
      </c>
      <c r="D113" s="95">
        <f>IFERROR(IF(ISNUMBER(VLOOKUP($A113,PairList!$A$1:$C$104,2,0)),VLOOKUP($A113,PairList!$A$1:$C$104,2,0),INDEX('Feasibility Factor'!$D$5:$F$144,MATCH(VLOOKUP($A113,PairList!$A$1:$C$104,2,0),'Feasibility Factor'!$C$5:$C$144,0),MATCH($B113,'Feasibility Factor'!$D$3:$F$3,0))),"")</f>
        <v>1</v>
      </c>
      <c r="E113" s="95">
        <f>IFERROR(INDEX(ESShip!$C$2:$C$92,MATCH(VLOOKUP($A113,PairList!$A$1:$C$104,3,0),ESShip!$A$2:$A$92,0)),"")</f>
        <v>0.8</v>
      </c>
      <c r="F113" s="95">
        <f t="shared" si="6"/>
        <v>0.19999999999999996</v>
      </c>
      <c r="G113" s="96" t="str">
        <f t="shared" si="7"/>
        <v/>
      </c>
      <c r="H113" s="99" t="str">
        <f t="shared" si="8"/>
        <v>Single-Family</v>
      </c>
      <c r="I113" s="100" t="str">
        <f t="shared" si="9"/>
        <v>E</v>
      </c>
      <c r="J113" s="100" t="s">
        <v>377</v>
      </c>
      <c r="K113" s="100" t="s">
        <v>377</v>
      </c>
      <c r="L113" s="100" t="str">
        <f t="shared" si="10"/>
        <v/>
      </c>
      <c r="M113" s="101">
        <f t="shared" si="11"/>
        <v>0.19999999999999996</v>
      </c>
      <c r="N113" s="100"/>
    </row>
    <row r="114" spans="1:14">
      <c r="A114" t="s">
        <v>236</v>
      </c>
      <c r="B114" t="s">
        <v>222</v>
      </c>
      <c r="C114" t="s">
        <v>223</v>
      </c>
      <c r="D114" s="95">
        <f>IFERROR(IF(ISNUMBER(VLOOKUP($A114,PairList!$A$1:$C$104,2,0)),VLOOKUP($A114,PairList!$A$1:$C$104,2,0),INDEX('Feasibility Factor'!$D$5:$F$144,MATCH(VLOOKUP($A114,PairList!$A$1:$C$104,2,0),'Feasibility Factor'!$C$5:$C$144,0),MATCH($B114,'Feasibility Factor'!$D$3:$F$3,0))),"")</f>
        <v>1</v>
      </c>
      <c r="E114" s="95">
        <f>IFERROR(INDEX(ESShip!$C$2:$C$92,MATCH(VLOOKUP($A114,PairList!$A$1:$C$104,3,0),ESShip!$A$2:$A$92,0)),"")</f>
        <v>0.8</v>
      </c>
      <c r="F114" s="95">
        <f t="shared" si="6"/>
        <v>0.19999999999999996</v>
      </c>
      <c r="G114" s="96" t="str">
        <f t="shared" si="7"/>
        <v/>
      </c>
      <c r="H114" s="99" t="str">
        <f t="shared" si="8"/>
        <v>Multi-Family</v>
      </c>
      <c r="I114" s="100" t="str">
        <f t="shared" si="9"/>
        <v>E</v>
      </c>
      <c r="J114" s="100" t="s">
        <v>377</v>
      </c>
      <c r="K114" s="100" t="s">
        <v>377</v>
      </c>
      <c r="L114" s="100" t="str">
        <f t="shared" si="10"/>
        <v/>
      </c>
      <c r="M114" s="101">
        <f t="shared" si="11"/>
        <v>0.19999999999999996</v>
      </c>
      <c r="N114" s="100"/>
    </row>
    <row r="115" spans="1:14">
      <c r="A115" t="s">
        <v>236</v>
      </c>
      <c r="B115" t="s">
        <v>309</v>
      </c>
      <c r="C115" t="s">
        <v>223</v>
      </c>
      <c r="D115" s="95">
        <f>IFERROR(IF(ISNUMBER(VLOOKUP($A115,PairList!$A$1:$C$104,2,0)),VLOOKUP($A115,PairList!$A$1:$C$104,2,0),INDEX('Feasibility Factor'!$D$5:$F$144,MATCH(VLOOKUP($A115,PairList!$A$1:$C$104,2,0),'Feasibility Factor'!$C$5:$C$144,0),MATCH($B115,'Feasibility Factor'!$D$3:$F$3,0))),"")</f>
        <v>1</v>
      </c>
      <c r="E115" s="95">
        <f>IFERROR(INDEX(ESShip!$C$2:$C$92,MATCH(VLOOKUP($A115,PairList!$A$1:$C$104,3,0),ESShip!$A$2:$A$92,0)),"")</f>
        <v>0.8</v>
      </c>
      <c r="F115" s="95">
        <f t="shared" si="6"/>
        <v>0.19999999999999996</v>
      </c>
      <c r="G115" s="96" t="str">
        <f t="shared" si="7"/>
        <v/>
      </c>
      <c r="H115" s="99" t="str">
        <f t="shared" si="8"/>
        <v>Manufactured Home</v>
      </c>
      <c r="I115" s="100" t="str">
        <f t="shared" si="9"/>
        <v>E</v>
      </c>
      <c r="J115" s="100" t="s">
        <v>377</v>
      </c>
      <c r="K115" s="100" t="s">
        <v>377</v>
      </c>
      <c r="L115" s="100" t="str">
        <f t="shared" si="10"/>
        <v/>
      </c>
      <c r="M115" s="101">
        <f t="shared" si="11"/>
        <v>0.19999999999999996</v>
      </c>
      <c r="N115" s="100"/>
    </row>
    <row r="116" spans="1:14">
      <c r="A116" t="s">
        <v>236</v>
      </c>
      <c r="B116" t="s">
        <v>120</v>
      </c>
      <c r="C116" t="s">
        <v>224</v>
      </c>
      <c r="D116" s="95">
        <f>IFERROR(IF(ISNUMBER(VLOOKUP($A116,PairList!$A$1:$C$104,2,0)),VLOOKUP($A116,PairList!$A$1:$C$104,2,0),INDEX('Feasibility Factor'!$D$5:$F$144,MATCH(VLOOKUP($A116,PairList!$A$1:$C$104,2,0),'Feasibility Factor'!$C$5:$C$144,0),MATCH($B116,'Feasibility Factor'!$D$3:$F$3,0))),"")</f>
        <v>1</v>
      </c>
      <c r="E116" s="95">
        <f>IFERROR(INDEX(ESShip!$C$2:$C$92,MATCH(VLOOKUP($A116,PairList!$A$1:$C$104,3,0),ESShip!$A$2:$A$92,0)),"")</f>
        <v>0.8</v>
      </c>
      <c r="F116" s="95">
        <f t="shared" si="6"/>
        <v>0.19999999999999996</v>
      </c>
      <c r="G116" s="96" t="str">
        <f t="shared" si="7"/>
        <v/>
      </c>
      <c r="H116" s="99" t="str">
        <f t="shared" si="8"/>
        <v>Single-Family</v>
      </c>
      <c r="I116" s="100" t="str">
        <f t="shared" si="9"/>
        <v>N</v>
      </c>
      <c r="J116" s="100" t="s">
        <v>377</v>
      </c>
      <c r="K116" s="100" t="s">
        <v>377</v>
      </c>
      <c r="L116" s="100" t="str">
        <f t="shared" si="10"/>
        <v/>
      </c>
      <c r="M116" s="101">
        <f t="shared" si="11"/>
        <v>0.19999999999999996</v>
      </c>
      <c r="N116" s="100"/>
    </row>
    <row r="117" spans="1:14">
      <c r="A117" t="s">
        <v>236</v>
      </c>
      <c r="B117" t="s">
        <v>222</v>
      </c>
      <c r="C117" t="s">
        <v>224</v>
      </c>
      <c r="D117" s="95">
        <f>IFERROR(IF(ISNUMBER(VLOOKUP($A117,PairList!$A$1:$C$104,2,0)),VLOOKUP($A117,PairList!$A$1:$C$104,2,0),INDEX('Feasibility Factor'!$D$5:$F$144,MATCH(VLOOKUP($A117,PairList!$A$1:$C$104,2,0),'Feasibility Factor'!$C$5:$C$144,0),MATCH($B117,'Feasibility Factor'!$D$3:$F$3,0))),"")</f>
        <v>1</v>
      </c>
      <c r="E117" s="95">
        <f>IFERROR(INDEX(ESShip!$C$2:$C$92,MATCH(VLOOKUP($A117,PairList!$A$1:$C$104,3,0),ESShip!$A$2:$A$92,0)),"")</f>
        <v>0.8</v>
      </c>
      <c r="F117" s="95">
        <f t="shared" si="6"/>
        <v>0.19999999999999996</v>
      </c>
      <c r="G117" s="96" t="str">
        <f t="shared" si="7"/>
        <v/>
      </c>
      <c r="H117" s="99" t="str">
        <f t="shared" si="8"/>
        <v>Multi-Family</v>
      </c>
      <c r="I117" s="100" t="str">
        <f t="shared" si="9"/>
        <v>N</v>
      </c>
      <c r="J117" s="100" t="s">
        <v>377</v>
      </c>
      <c r="K117" s="100" t="s">
        <v>377</v>
      </c>
      <c r="L117" s="100" t="str">
        <f t="shared" si="10"/>
        <v/>
      </c>
      <c r="M117" s="101">
        <f t="shared" si="11"/>
        <v>0.19999999999999996</v>
      </c>
      <c r="N117" s="100"/>
    </row>
    <row r="118" spans="1:14">
      <c r="A118" t="s">
        <v>236</v>
      </c>
      <c r="B118" t="s">
        <v>309</v>
      </c>
      <c r="C118" t="s">
        <v>224</v>
      </c>
      <c r="D118" s="95">
        <f>IFERROR(IF(ISNUMBER(VLOOKUP($A118,PairList!$A$1:$C$104,2,0)),VLOOKUP($A118,PairList!$A$1:$C$104,2,0),INDEX('Feasibility Factor'!$D$5:$F$144,MATCH(VLOOKUP($A118,PairList!$A$1:$C$104,2,0),'Feasibility Factor'!$C$5:$C$144,0),MATCH($B118,'Feasibility Factor'!$D$3:$F$3,0))),"")</f>
        <v>1</v>
      </c>
      <c r="E118" s="95">
        <f>IFERROR(INDEX(ESShip!$C$2:$C$92,MATCH(VLOOKUP($A118,PairList!$A$1:$C$104,3,0),ESShip!$A$2:$A$92,0)),"")</f>
        <v>0.8</v>
      </c>
      <c r="F118" s="95">
        <f t="shared" si="6"/>
        <v>0.19999999999999996</v>
      </c>
      <c r="G118" s="96" t="str">
        <f t="shared" si="7"/>
        <v/>
      </c>
      <c r="H118" s="99" t="str">
        <f t="shared" si="8"/>
        <v>Manufactured Home</v>
      </c>
      <c r="I118" s="100" t="str">
        <f t="shared" si="9"/>
        <v>N</v>
      </c>
      <c r="J118" s="100" t="s">
        <v>377</v>
      </c>
      <c r="K118" s="100" t="s">
        <v>377</v>
      </c>
      <c r="L118" s="100" t="str">
        <f t="shared" si="10"/>
        <v/>
      </c>
      <c r="M118" s="101">
        <f t="shared" si="11"/>
        <v>0.19999999999999996</v>
      </c>
      <c r="N118" s="100"/>
    </row>
    <row r="119" spans="1:14">
      <c r="A119" t="s">
        <v>237</v>
      </c>
      <c r="B119" t="s">
        <v>120</v>
      </c>
      <c r="C119" t="s">
        <v>221</v>
      </c>
      <c r="D119" s="95">
        <f>IFERROR(IF(ISNUMBER(VLOOKUP($A119,PairList!$A$1:$C$104,2,0)),VLOOKUP($A119,PairList!$A$1:$C$104,2,0),INDEX('Feasibility Factor'!$D$5:$F$144,MATCH(VLOOKUP($A119,PairList!$A$1:$C$104,2,0),'Feasibility Factor'!$C$5:$C$144,0),MATCH($B119,'Feasibility Factor'!$D$3:$F$3,0))),"")</f>
        <v>1</v>
      </c>
      <c r="E119" s="95" t="str">
        <f>IFERROR(INDEX(ESShip!$C$2:$C$92,MATCH(VLOOKUP($A119,PairList!$A$1:$C$104,3,0),ESShip!$A$2:$A$92,0)),"")</f>
        <v/>
      </c>
      <c r="F119" s="95" t="str">
        <f t="shared" si="6"/>
        <v/>
      </c>
      <c r="G119" s="96" t="str">
        <f t="shared" si="7"/>
        <v>X</v>
      </c>
      <c r="H119" s="99" t="str">
        <f t="shared" si="8"/>
        <v>Single-Family</v>
      </c>
      <c r="I119" s="100" t="str">
        <f t="shared" si="9"/>
        <v>B</v>
      </c>
      <c r="J119" s="100">
        <v>1</v>
      </c>
      <c r="K119" s="100">
        <v>0.8</v>
      </c>
      <c r="L119" s="100">
        <f t="shared" si="10"/>
        <v>0.19999999999999996</v>
      </c>
      <c r="M119" s="101">
        <f t="shared" si="11"/>
        <v>0.19999999999999996</v>
      </c>
      <c r="N119" s="100"/>
    </row>
    <row r="120" spans="1:14">
      <c r="A120" t="s">
        <v>237</v>
      </c>
      <c r="B120" t="s">
        <v>222</v>
      </c>
      <c r="C120" t="s">
        <v>221</v>
      </c>
      <c r="D120" s="95">
        <f>IFERROR(IF(ISNUMBER(VLOOKUP($A120,PairList!$A$1:$C$104,2,0)),VLOOKUP($A120,PairList!$A$1:$C$104,2,0),INDEX('Feasibility Factor'!$D$5:$F$144,MATCH(VLOOKUP($A120,PairList!$A$1:$C$104,2,0),'Feasibility Factor'!$C$5:$C$144,0),MATCH($B120,'Feasibility Factor'!$D$3:$F$3,0))),"")</f>
        <v>1</v>
      </c>
      <c r="E120" s="95" t="str">
        <f>IFERROR(INDEX(ESShip!$C$2:$C$92,MATCH(VLOOKUP($A120,PairList!$A$1:$C$104,3,0),ESShip!$A$2:$A$92,0)),"")</f>
        <v/>
      </c>
      <c r="F120" s="95" t="str">
        <f t="shared" si="6"/>
        <v/>
      </c>
      <c r="G120" s="96" t="str">
        <f t="shared" si="7"/>
        <v>X</v>
      </c>
      <c r="H120" s="99" t="str">
        <f t="shared" si="8"/>
        <v>Multi-Family</v>
      </c>
      <c r="I120" s="100" t="str">
        <f t="shared" si="9"/>
        <v>B</v>
      </c>
      <c r="J120" s="100">
        <v>1</v>
      </c>
      <c r="K120" s="100">
        <v>0.6</v>
      </c>
      <c r="L120" s="100">
        <f t="shared" si="10"/>
        <v>0.4</v>
      </c>
      <c r="M120" s="101">
        <f t="shared" si="11"/>
        <v>0.4</v>
      </c>
      <c r="N120" s="100"/>
    </row>
    <row r="121" spans="1:14">
      <c r="A121" t="s">
        <v>237</v>
      </c>
      <c r="B121" t="s">
        <v>309</v>
      </c>
      <c r="C121" t="s">
        <v>221</v>
      </c>
      <c r="D121" s="95">
        <f>IFERROR(IF(ISNUMBER(VLOOKUP($A121,PairList!$A$1:$C$104,2,0)),VLOOKUP($A121,PairList!$A$1:$C$104,2,0),INDEX('Feasibility Factor'!$D$5:$F$144,MATCH(VLOOKUP($A121,PairList!$A$1:$C$104,2,0),'Feasibility Factor'!$C$5:$C$144,0),MATCH($B121,'Feasibility Factor'!$D$3:$F$3,0))),"")</f>
        <v>1</v>
      </c>
      <c r="E121" s="95" t="str">
        <f>IFERROR(INDEX(ESShip!$C$2:$C$92,MATCH(VLOOKUP($A121,PairList!$A$1:$C$104,3,0),ESShip!$A$2:$A$92,0)),"")</f>
        <v/>
      </c>
      <c r="F121" s="95" t="str">
        <f t="shared" si="6"/>
        <v/>
      </c>
      <c r="G121" s="96" t="str">
        <f t="shared" si="7"/>
        <v>X</v>
      </c>
      <c r="H121" s="99" t="str">
        <f t="shared" si="8"/>
        <v>Manufactured Home</v>
      </c>
      <c r="I121" s="100" t="str">
        <f t="shared" si="9"/>
        <v>B</v>
      </c>
      <c r="J121" s="100">
        <v>1</v>
      </c>
      <c r="K121" s="100">
        <v>0.6</v>
      </c>
      <c r="L121" s="100">
        <f t="shared" si="10"/>
        <v>0.4</v>
      </c>
      <c r="M121" s="101">
        <f t="shared" si="11"/>
        <v>0.4</v>
      </c>
      <c r="N121" s="100"/>
    </row>
    <row r="122" spans="1:14">
      <c r="A122" t="s">
        <v>237</v>
      </c>
      <c r="B122" t="s">
        <v>120</v>
      </c>
      <c r="C122" t="s">
        <v>223</v>
      </c>
      <c r="D122" s="95">
        <f>IFERROR(IF(ISNUMBER(VLOOKUP($A122,PairList!$A$1:$C$104,2,0)),VLOOKUP($A122,PairList!$A$1:$C$104,2,0),INDEX('Feasibility Factor'!$D$5:$F$144,MATCH(VLOOKUP($A122,PairList!$A$1:$C$104,2,0),'Feasibility Factor'!$C$5:$C$144,0),MATCH($B122,'Feasibility Factor'!$D$3:$F$3,0))),"")</f>
        <v>1</v>
      </c>
      <c r="E122" s="95" t="str">
        <f>IFERROR(INDEX(ESShip!$C$2:$C$92,MATCH(VLOOKUP($A122,PairList!$A$1:$C$104,3,0),ESShip!$A$2:$A$92,0)),"")</f>
        <v/>
      </c>
      <c r="F122" s="95" t="str">
        <f t="shared" si="6"/>
        <v/>
      </c>
      <c r="G122" s="96" t="str">
        <f t="shared" si="7"/>
        <v>X</v>
      </c>
      <c r="H122" s="99" t="str">
        <f t="shared" si="8"/>
        <v>Single-Family</v>
      </c>
      <c r="I122" s="100" t="str">
        <f t="shared" si="9"/>
        <v>E</v>
      </c>
      <c r="J122" s="100">
        <v>1</v>
      </c>
      <c r="K122" s="100">
        <v>0.8</v>
      </c>
      <c r="L122" s="100">
        <f t="shared" si="10"/>
        <v>0.19999999999999996</v>
      </c>
      <c r="M122" s="101">
        <f t="shared" si="11"/>
        <v>0.19999999999999996</v>
      </c>
      <c r="N122" s="100"/>
    </row>
    <row r="123" spans="1:14">
      <c r="A123" t="s">
        <v>237</v>
      </c>
      <c r="B123" t="s">
        <v>222</v>
      </c>
      <c r="C123" t="s">
        <v>223</v>
      </c>
      <c r="D123" s="95">
        <f>IFERROR(IF(ISNUMBER(VLOOKUP($A123,PairList!$A$1:$C$104,2,0)),VLOOKUP($A123,PairList!$A$1:$C$104,2,0),INDEX('Feasibility Factor'!$D$5:$F$144,MATCH(VLOOKUP($A123,PairList!$A$1:$C$104,2,0),'Feasibility Factor'!$C$5:$C$144,0),MATCH($B123,'Feasibility Factor'!$D$3:$F$3,0))),"")</f>
        <v>1</v>
      </c>
      <c r="E123" s="95" t="str">
        <f>IFERROR(INDEX(ESShip!$C$2:$C$92,MATCH(VLOOKUP($A123,PairList!$A$1:$C$104,3,0),ESShip!$A$2:$A$92,0)),"")</f>
        <v/>
      </c>
      <c r="F123" s="95" t="str">
        <f t="shared" si="6"/>
        <v/>
      </c>
      <c r="G123" s="96" t="str">
        <f t="shared" si="7"/>
        <v>X</v>
      </c>
      <c r="H123" s="99" t="str">
        <f t="shared" si="8"/>
        <v>Multi-Family</v>
      </c>
      <c r="I123" s="100" t="str">
        <f t="shared" si="9"/>
        <v>E</v>
      </c>
      <c r="J123" s="100">
        <v>1</v>
      </c>
      <c r="K123" s="100">
        <v>0.6</v>
      </c>
      <c r="L123" s="100">
        <f t="shared" si="10"/>
        <v>0.4</v>
      </c>
      <c r="M123" s="101">
        <f t="shared" si="11"/>
        <v>0.4</v>
      </c>
      <c r="N123" s="100"/>
    </row>
    <row r="124" spans="1:14">
      <c r="A124" t="s">
        <v>237</v>
      </c>
      <c r="B124" t="s">
        <v>309</v>
      </c>
      <c r="C124" t="s">
        <v>223</v>
      </c>
      <c r="D124" s="95">
        <f>IFERROR(IF(ISNUMBER(VLOOKUP($A124,PairList!$A$1:$C$104,2,0)),VLOOKUP($A124,PairList!$A$1:$C$104,2,0),INDEX('Feasibility Factor'!$D$5:$F$144,MATCH(VLOOKUP($A124,PairList!$A$1:$C$104,2,0),'Feasibility Factor'!$C$5:$C$144,0),MATCH($B124,'Feasibility Factor'!$D$3:$F$3,0))),"")</f>
        <v>1</v>
      </c>
      <c r="E124" s="95" t="str">
        <f>IFERROR(INDEX(ESShip!$C$2:$C$92,MATCH(VLOOKUP($A124,PairList!$A$1:$C$104,3,0),ESShip!$A$2:$A$92,0)),"")</f>
        <v/>
      </c>
      <c r="F124" s="95" t="str">
        <f t="shared" si="6"/>
        <v/>
      </c>
      <c r="G124" s="96" t="str">
        <f t="shared" si="7"/>
        <v>X</v>
      </c>
      <c r="H124" s="99" t="str">
        <f t="shared" si="8"/>
        <v>Manufactured Home</v>
      </c>
      <c r="I124" s="100" t="str">
        <f t="shared" si="9"/>
        <v>E</v>
      </c>
      <c r="J124" s="100">
        <v>1</v>
      </c>
      <c r="K124" s="100">
        <v>0.6</v>
      </c>
      <c r="L124" s="100">
        <f t="shared" si="10"/>
        <v>0.4</v>
      </c>
      <c r="M124" s="101">
        <f t="shared" si="11"/>
        <v>0.4</v>
      </c>
      <c r="N124" s="100"/>
    </row>
    <row r="125" spans="1:14">
      <c r="A125" t="s">
        <v>237</v>
      </c>
      <c r="B125" t="s">
        <v>120</v>
      </c>
      <c r="C125" t="s">
        <v>224</v>
      </c>
      <c r="D125" s="95">
        <f>IFERROR(IF(ISNUMBER(VLOOKUP($A125,PairList!$A$1:$C$104,2,0)),VLOOKUP($A125,PairList!$A$1:$C$104,2,0),INDEX('Feasibility Factor'!$D$5:$F$144,MATCH(VLOOKUP($A125,PairList!$A$1:$C$104,2,0),'Feasibility Factor'!$C$5:$C$144,0),MATCH($B125,'Feasibility Factor'!$D$3:$F$3,0))),"")</f>
        <v>1</v>
      </c>
      <c r="E125" s="95" t="str">
        <f>IFERROR(INDEX(ESShip!$C$2:$C$92,MATCH(VLOOKUP($A125,PairList!$A$1:$C$104,3,0),ESShip!$A$2:$A$92,0)),"")</f>
        <v/>
      </c>
      <c r="F125" s="95" t="str">
        <f t="shared" si="6"/>
        <v/>
      </c>
      <c r="G125" s="96" t="str">
        <f t="shared" si="7"/>
        <v>X</v>
      </c>
      <c r="H125" s="99" t="str">
        <f t="shared" si="8"/>
        <v>Single-Family</v>
      </c>
      <c r="I125" s="100" t="str">
        <f t="shared" si="9"/>
        <v>N</v>
      </c>
      <c r="J125" s="100">
        <v>1</v>
      </c>
      <c r="K125" s="100">
        <v>0.8</v>
      </c>
      <c r="L125" s="100">
        <f t="shared" si="10"/>
        <v>0.19999999999999996</v>
      </c>
      <c r="M125" s="101">
        <f t="shared" si="11"/>
        <v>0.19999999999999996</v>
      </c>
      <c r="N125" s="100"/>
    </row>
    <row r="126" spans="1:14">
      <c r="A126" t="s">
        <v>237</v>
      </c>
      <c r="B126" t="s">
        <v>222</v>
      </c>
      <c r="C126" t="s">
        <v>224</v>
      </c>
      <c r="D126" s="95">
        <f>IFERROR(IF(ISNUMBER(VLOOKUP($A126,PairList!$A$1:$C$104,2,0)),VLOOKUP($A126,PairList!$A$1:$C$104,2,0),INDEX('Feasibility Factor'!$D$5:$F$144,MATCH(VLOOKUP($A126,PairList!$A$1:$C$104,2,0),'Feasibility Factor'!$C$5:$C$144,0),MATCH($B126,'Feasibility Factor'!$D$3:$F$3,0))),"")</f>
        <v>1</v>
      </c>
      <c r="E126" s="95" t="str">
        <f>IFERROR(INDEX(ESShip!$C$2:$C$92,MATCH(VLOOKUP($A126,PairList!$A$1:$C$104,3,0),ESShip!$A$2:$A$92,0)),"")</f>
        <v/>
      </c>
      <c r="F126" s="95" t="str">
        <f t="shared" si="6"/>
        <v/>
      </c>
      <c r="G126" s="96" t="str">
        <f t="shared" si="7"/>
        <v>X</v>
      </c>
      <c r="H126" s="99" t="str">
        <f t="shared" si="8"/>
        <v>Multi-Family</v>
      </c>
      <c r="I126" s="100" t="str">
        <f t="shared" si="9"/>
        <v>N</v>
      </c>
      <c r="J126" s="100">
        <v>1</v>
      </c>
      <c r="K126" s="100">
        <v>0.6</v>
      </c>
      <c r="L126" s="100">
        <f t="shared" si="10"/>
        <v>0.4</v>
      </c>
      <c r="M126" s="101">
        <f t="shared" si="11"/>
        <v>0.4</v>
      </c>
      <c r="N126" s="100"/>
    </row>
    <row r="127" spans="1:14">
      <c r="A127" t="s">
        <v>237</v>
      </c>
      <c r="B127" t="s">
        <v>309</v>
      </c>
      <c r="C127" t="s">
        <v>224</v>
      </c>
      <c r="D127" s="95">
        <f>IFERROR(IF(ISNUMBER(VLOOKUP($A127,PairList!$A$1:$C$104,2,0)),VLOOKUP($A127,PairList!$A$1:$C$104,2,0),INDEX('Feasibility Factor'!$D$5:$F$144,MATCH(VLOOKUP($A127,PairList!$A$1:$C$104,2,0),'Feasibility Factor'!$C$5:$C$144,0),MATCH($B127,'Feasibility Factor'!$D$3:$F$3,0))),"")</f>
        <v>1</v>
      </c>
      <c r="E127" s="95" t="str">
        <f>IFERROR(INDEX(ESShip!$C$2:$C$92,MATCH(VLOOKUP($A127,PairList!$A$1:$C$104,3,0),ESShip!$A$2:$A$92,0)),"")</f>
        <v/>
      </c>
      <c r="F127" s="95" t="str">
        <f t="shared" si="6"/>
        <v/>
      </c>
      <c r="G127" s="96" t="str">
        <f t="shared" si="7"/>
        <v>X</v>
      </c>
      <c r="H127" s="99" t="str">
        <f t="shared" si="8"/>
        <v>Manufactured Home</v>
      </c>
      <c r="I127" s="100" t="str">
        <f t="shared" si="9"/>
        <v>N</v>
      </c>
      <c r="J127" s="100">
        <v>1</v>
      </c>
      <c r="K127" s="100">
        <v>0.6</v>
      </c>
      <c r="L127" s="100">
        <f t="shared" si="10"/>
        <v>0.4</v>
      </c>
      <c r="M127" s="101">
        <f t="shared" si="11"/>
        <v>0.4</v>
      </c>
      <c r="N127" s="100"/>
    </row>
    <row r="128" spans="1:14">
      <c r="A128" t="s">
        <v>238</v>
      </c>
      <c r="B128" t="s">
        <v>120</v>
      </c>
      <c r="C128" t="s">
        <v>221</v>
      </c>
      <c r="D128" s="95">
        <f>IFERROR(IF(ISNUMBER(VLOOKUP($A128,PairList!$A$1:$C$104,2,0)),VLOOKUP($A128,PairList!$A$1:$C$104,2,0),INDEX('Feasibility Factor'!$D$5:$F$144,MATCH(VLOOKUP($A128,PairList!$A$1:$C$104,2,0),'Feasibility Factor'!$C$5:$C$144,0),MATCH($B128,'Feasibility Factor'!$D$3:$F$3,0))),"")</f>
        <v>1</v>
      </c>
      <c r="E128" s="95">
        <f>IFERROR(INDEX(ESShip!$C$2:$C$92,MATCH(VLOOKUP($A128,PairList!$A$1:$C$104,3,0),ESShip!$A$2:$A$92,0)),"")</f>
        <v>0.34</v>
      </c>
      <c r="F128" s="95">
        <f t="shared" si="6"/>
        <v>0.65999999999999992</v>
      </c>
      <c r="G128" s="96" t="str">
        <f t="shared" si="7"/>
        <v/>
      </c>
      <c r="H128" s="99" t="str">
        <f t="shared" si="8"/>
        <v>Single-Family</v>
      </c>
      <c r="I128" s="100" t="str">
        <f t="shared" si="9"/>
        <v>B</v>
      </c>
      <c r="J128" s="100" t="s">
        <v>377</v>
      </c>
      <c r="K128" s="100" t="s">
        <v>377</v>
      </c>
      <c r="L128" s="100" t="str">
        <f t="shared" si="10"/>
        <v/>
      </c>
      <c r="M128" s="101">
        <f t="shared" si="11"/>
        <v>0.65999999999999992</v>
      </c>
      <c r="N128" s="100"/>
    </row>
    <row r="129" spans="1:14">
      <c r="A129" t="s">
        <v>238</v>
      </c>
      <c r="B129" t="s">
        <v>222</v>
      </c>
      <c r="C129" t="s">
        <v>221</v>
      </c>
      <c r="D129" s="95">
        <f>IFERROR(IF(ISNUMBER(VLOOKUP($A129,PairList!$A$1:$C$104,2,0)),VLOOKUP($A129,PairList!$A$1:$C$104,2,0),INDEX('Feasibility Factor'!$D$5:$F$144,MATCH(VLOOKUP($A129,PairList!$A$1:$C$104,2,0),'Feasibility Factor'!$C$5:$C$144,0),MATCH($B129,'Feasibility Factor'!$D$3:$F$3,0))),"")</f>
        <v>1</v>
      </c>
      <c r="E129" s="95">
        <f>IFERROR(INDEX(ESShip!$C$2:$C$92,MATCH(VLOOKUP($A129,PairList!$A$1:$C$104,3,0),ESShip!$A$2:$A$92,0)),"")</f>
        <v>0.34</v>
      </c>
      <c r="F129" s="95">
        <f t="shared" si="6"/>
        <v>0.65999999999999992</v>
      </c>
      <c r="G129" s="96" t="str">
        <f t="shared" si="7"/>
        <v/>
      </c>
      <c r="H129" s="99" t="str">
        <f t="shared" si="8"/>
        <v>Multi-Family</v>
      </c>
      <c r="I129" s="100" t="str">
        <f t="shared" si="9"/>
        <v>B</v>
      </c>
      <c r="J129" s="100" t="s">
        <v>377</v>
      </c>
      <c r="K129" s="100" t="s">
        <v>377</v>
      </c>
      <c r="L129" s="100" t="str">
        <f t="shared" si="10"/>
        <v/>
      </c>
      <c r="M129" s="101">
        <f t="shared" si="11"/>
        <v>0.65999999999999992</v>
      </c>
      <c r="N129" s="100"/>
    </row>
    <row r="130" spans="1:14">
      <c r="A130" t="s">
        <v>238</v>
      </c>
      <c r="B130" t="s">
        <v>309</v>
      </c>
      <c r="C130" t="s">
        <v>221</v>
      </c>
      <c r="D130" s="95">
        <f>IFERROR(IF(ISNUMBER(VLOOKUP($A130,PairList!$A$1:$C$104,2,0)),VLOOKUP($A130,PairList!$A$1:$C$104,2,0),INDEX('Feasibility Factor'!$D$5:$F$144,MATCH(VLOOKUP($A130,PairList!$A$1:$C$104,2,0),'Feasibility Factor'!$C$5:$C$144,0),MATCH($B130,'Feasibility Factor'!$D$3:$F$3,0))),"")</f>
        <v>1</v>
      </c>
      <c r="E130" s="95">
        <f>IFERROR(INDEX(ESShip!$C$2:$C$92,MATCH(VLOOKUP($A130,PairList!$A$1:$C$104,3,0),ESShip!$A$2:$A$92,0)),"")</f>
        <v>0.34</v>
      </c>
      <c r="F130" s="95">
        <f t="shared" si="6"/>
        <v>0.65999999999999992</v>
      </c>
      <c r="G130" s="96" t="str">
        <f t="shared" si="7"/>
        <v/>
      </c>
      <c r="H130" s="99" t="str">
        <f t="shared" si="8"/>
        <v>Manufactured Home</v>
      </c>
      <c r="I130" s="100" t="str">
        <f t="shared" si="9"/>
        <v>B</v>
      </c>
      <c r="J130" s="100" t="s">
        <v>377</v>
      </c>
      <c r="K130" s="100" t="s">
        <v>377</v>
      </c>
      <c r="L130" s="100" t="str">
        <f t="shared" si="10"/>
        <v/>
      </c>
      <c r="M130" s="101">
        <f t="shared" si="11"/>
        <v>0.65999999999999992</v>
      </c>
      <c r="N130" s="100"/>
    </row>
    <row r="131" spans="1:14">
      <c r="A131" t="s">
        <v>238</v>
      </c>
      <c r="B131" t="s">
        <v>120</v>
      </c>
      <c r="C131" t="s">
        <v>223</v>
      </c>
      <c r="D131" s="95">
        <f>IFERROR(IF(ISNUMBER(VLOOKUP($A131,PairList!$A$1:$C$104,2,0)),VLOOKUP($A131,PairList!$A$1:$C$104,2,0),INDEX('Feasibility Factor'!$D$5:$F$144,MATCH(VLOOKUP($A131,PairList!$A$1:$C$104,2,0),'Feasibility Factor'!$C$5:$C$144,0),MATCH($B131,'Feasibility Factor'!$D$3:$F$3,0))),"")</f>
        <v>1</v>
      </c>
      <c r="E131" s="95">
        <f>IFERROR(INDEX(ESShip!$C$2:$C$92,MATCH(VLOOKUP($A131,PairList!$A$1:$C$104,3,0),ESShip!$A$2:$A$92,0)),"")</f>
        <v>0.34</v>
      </c>
      <c r="F131" s="95">
        <f t="shared" ref="F131:F194" si="12">IFERROR($D131*(1-$E131),"")</f>
        <v>0.65999999999999992</v>
      </c>
      <c r="G131" s="96" t="str">
        <f t="shared" ref="G131:G194" si="13">IF($A131&lt;&gt;"",IF($F131="","X",""),"")</f>
        <v/>
      </c>
      <c r="H131" s="99" t="str">
        <f t="shared" ref="H131:H194" si="14">IF($B131="Single Family","Single-Family",$B131)</f>
        <v>Single-Family</v>
      </c>
      <c r="I131" s="100" t="str">
        <f t="shared" ref="I131:I194" si="15">IF(LEFT($C131,1)="T","B",LEFT($C131,1))</f>
        <v>E</v>
      </c>
      <c r="J131" s="100" t="s">
        <v>377</v>
      </c>
      <c r="K131" s="100" t="s">
        <v>377</v>
      </c>
      <c r="L131" s="100" t="str">
        <f t="shared" ref="L131:L194" si="16">IF(G131="X",$J131*(1-$K131),"")</f>
        <v/>
      </c>
      <c r="M131" s="101">
        <f t="shared" ref="M131:M194" si="17">IF(AND($F131&lt;&gt;"",$L131&lt;&gt;""),MIN($F131,$L131),MAX($F131,$L131))</f>
        <v>0.65999999999999992</v>
      </c>
      <c r="N131" s="100"/>
    </row>
    <row r="132" spans="1:14">
      <c r="A132" t="s">
        <v>238</v>
      </c>
      <c r="B132" t="s">
        <v>222</v>
      </c>
      <c r="C132" t="s">
        <v>223</v>
      </c>
      <c r="D132" s="95">
        <f>IFERROR(IF(ISNUMBER(VLOOKUP($A132,PairList!$A$1:$C$104,2,0)),VLOOKUP($A132,PairList!$A$1:$C$104,2,0),INDEX('Feasibility Factor'!$D$5:$F$144,MATCH(VLOOKUP($A132,PairList!$A$1:$C$104,2,0),'Feasibility Factor'!$C$5:$C$144,0),MATCH($B132,'Feasibility Factor'!$D$3:$F$3,0))),"")</f>
        <v>1</v>
      </c>
      <c r="E132" s="95">
        <f>IFERROR(INDEX(ESShip!$C$2:$C$92,MATCH(VLOOKUP($A132,PairList!$A$1:$C$104,3,0),ESShip!$A$2:$A$92,0)),"")</f>
        <v>0.34</v>
      </c>
      <c r="F132" s="95">
        <f t="shared" si="12"/>
        <v>0.65999999999999992</v>
      </c>
      <c r="G132" s="96" t="str">
        <f t="shared" si="13"/>
        <v/>
      </c>
      <c r="H132" s="99" t="str">
        <f t="shared" si="14"/>
        <v>Multi-Family</v>
      </c>
      <c r="I132" s="100" t="str">
        <f t="shared" si="15"/>
        <v>E</v>
      </c>
      <c r="J132" s="100" t="s">
        <v>377</v>
      </c>
      <c r="K132" s="100" t="s">
        <v>377</v>
      </c>
      <c r="L132" s="100" t="str">
        <f t="shared" si="16"/>
        <v/>
      </c>
      <c r="M132" s="101">
        <f t="shared" si="17"/>
        <v>0.65999999999999992</v>
      </c>
      <c r="N132" s="100"/>
    </row>
    <row r="133" spans="1:14">
      <c r="A133" t="s">
        <v>238</v>
      </c>
      <c r="B133" t="s">
        <v>309</v>
      </c>
      <c r="C133" t="s">
        <v>223</v>
      </c>
      <c r="D133" s="95">
        <f>IFERROR(IF(ISNUMBER(VLOOKUP($A133,PairList!$A$1:$C$104,2,0)),VLOOKUP($A133,PairList!$A$1:$C$104,2,0),INDEX('Feasibility Factor'!$D$5:$F$144,MATCH(VLOOKUP($A133,PairList!$A$1:$C$104,2,0),'Feasibility Factor'!$C$5:$C$144,0),MATCH($B133,'Feasibility Factor'!$D$3:$F$3,0))),"")</f>
        <v>1</v>
      </c>
      <c r="E133" s="95">
        <f>IFERROR(INDEX(ESShip!$C$2:$C$92,MATCH(VLOOKUP($A133,PairList!$A$1:$C$104,3,0),ESShip!$A$2:$A$92,0)),"")</f>
        <v>0.34</v>
      </c>
      <c r="F133" s="95">
        <f t="shared" si="12"/>
        <v>0.65999999999999992</v>
      </c>
      <c r="G133" s="96" t="str">
        <f t="shared" si="13"/>
        <v/>
      </c>
      <c r="H133" s="99" t="str">
        <f t="shared" si="14"/>
        <v>Manufactured Home</v>
      </c>
      <c r="I133" s="100" t="str">
        <f t="shared" si="15"/>
        <v>E</v>
      </c>
      <c r="J133" s="100" t="s">
        <v>377</v>
      </c>
      <c r="K133" s="100" t="s">
        <v>377</v>
      </c>
      <c r="L133" s="100" t="str">
        <f t="shared" si="16"/>
        <v/>
      </c>
      <c r="M133" s="101">
        <f t="shared" si="17"/>
        <v>0.65999999999999992</v>
      </c>
      <c r="N133" s="100"/>
    </row>
    <row r="134" spans="1:14">
      <c r="A134" t="s">
        <v>238</v>
      </c>
      <c r="B134" t="s">
        <v>120</v>
      </c>
      <c r="C134" t="s">
        <v>224</v>
      </c>
      <c r="D134" s="95">
        <f>IFERROR(IF(ISNUMBER(VLOOKUP($A134,PairList!$A$1:$C$104,2,0)),VLOOKUP($A134,PairList!$A$1:$C$104,2,0),INDEX('Feasibility Factor'!$D$5:$F$144,MATCH(VLOOKUP($A134,PairList!$A$1:$C$104,2,0),'Feasibility Factor'!$C$5:$C$144,0),MATCH($B134,'Feasibility Factor'!$D$3:$F$3,0))),"")</f>
        <v>1</v>
      </c>
      <c r="E134" s="95">
        <f>IFERROR(INDEX(ESShip!$C$2:$C$92,MATCH(VLOOKUP($A134,PairList!$A$1:$C$104,3,0),ESShip!$A$2:$A$92,0)),"")</f>
        <v>0.34</v>
      </c>
      <c r="F134" s="95">
        <f t="shared" si="12"/>
        <v>0.65999999999999992</v>
      </c>
      <c r="G134" s="96" t="str">
        <f t="shared" si="13"/>
        <v/>
      </c>
      <c r="H134" s="99" t="str">
        <f t="shared" si="14"/>
        <v>Single-Family</v>
      </c>
      <c r="I134" s="100" t="str">
        <f t="shared" si="15"/>
        <v>N</v>
      </c>
      <c r="J134" s="100" t="s">
        <v>377</v>
      </c>
      <c r="K134" s="100" t="s">
        <v>377</v>
      </c>
      <c r="L134" s="100" t="str">
        <f t="shared" si="16"/>
        <v/>
      </c>
      <c r="M134" s="101">
        <f t="shared" si="17"/>
        <v>0.65999999999999992</v>
      </c>
      <c r="N134" s="100"/>
    </row>
    <row r="135" spans="1:14">
      <c r="A135" t="s">
        <v>238</v>
      </c>
      <c r="B135" t="s">
        <v>222</v>
      </c>
      <c r="C135" t="s">
        <v>224</v>
      </c>
      <c r="D135" s="95">
        <f>IFERROR(IF(ISNUMBER(VLOOKUP($A135,PairList!$A$1:$C$104,2,0)),VLOOKUP($A135,PairList!$A$1:$C$104,2,0),INDEX('Feasibility Factor'!$D$5:$F$144,MATCH(VLOOKUP($A135,PairList!$A$1:$C$104,2,0),'Feasibility Factor'!$C$5:$C$144,0),MATCH($B135,'Feasibility Factor'!$D$3:$F$3,0))),"")</f>
        <v>1</v>
      </c>
      <c r="E135" s="95">
        <f>IFERROR(INDEX(ESShip!$C$2:$C$92,MATCH(VLOOKUP($A135,PairList!$A$1:$C$104,3,0),ESShip!$A$2:$A$92,0)),"")</f>
        <v>0.34</v>
      </c>
      <c r="F135" s="95">
        <f t="shared" si="12"/>
        <v>0.65999999999999992</v>
      </c>
      <c r="G135" s="96" t="str">
        <f t="shared" si="13"/>
        <v/>
      </c>
      <c r="H135" s="99" t="str">
        <f t="shared" si="14"/>
        <v>Multi-Family</v>
      </c>
      <c r="I135" s="100" t="str">
        <f t="shared" si="15"/>
        <v>N</v>
      </c>
      <c r="J135" s="100" t="s">
        <v>377</v>
      </c>
      <c r="K135" s="100" t="s">
        <v>377</v>
      </c>
      <c r="L135" s="100" t="str">
        <f t="shared" si="16"/>
        <v/>
      </c>
      <c r="M135" s="101">
        <f t="shared" si="17"/>
        <v>0.65999999999999992</v>
      </c>
      <c r="N135" s="100"/>
    </row>
    <row r="136" spans="1:14">
      <c r="A136" t="s">
        <v>238</v>
      </c>
      <c r="B136" t="s">
        <v>309</v>
      </c>
      <c r="C136" t="s">
        <v>224</v>
      </c>
      <c r="D136" s="95">
        <f>IFERROR(IF(ISNUMBER(VLOOKUP($A136,PairList!$A$1:$C$104,2,0)),VLOOKUP($A136,PairList!$A$1:$C$104,2,0),INDEX('Feasibility Factor'!$D$5:$F$144,MATCH(VLOOKUP($A136,PairList!$A$1:$C$104,2,0),'Feasibility Factor'!$C$5:$C$144,0),MATCH($B136,'Feasibility Factor'!$D$3:$F$3,0))),"")</f>
        <v>1</v>
      </c>
      <c r="E136" s="95">
        <f>IFERROR(INDEX(ESShip!$C$2:$C$92,MATCH(VLOOKUP($A136,PairList!$A$1:$C$104,3,0),ESShip!$A$2:$A$92,0)),"")</f>
        <v>0.34</v>
      </c>
      <c r="F136" s="95">
        <f t="shared" si="12"/>
        <v>0.65999999999999992</v>
      </c>
      <c r="G136" s="96" t="str">
        <f t="shared" si="13"/>
        <v/>
      </c>
      <c r="H136" s="99" t="str">
        <f t="shared" si="14"/>
        <v>Manufactured Home</v>
      </c>
      <c r="I136" s="100" t="str">
        <f t="shared" si="15"/>
        <v>N</v>
      </c>
      <c r="J136" s="100" t="s">
        <v>377</v>
      </c>
      <c r="K136" s="100" t="s">
        <v>377</v>
      </c>
      <c r="L136" s="100" t="str">
        <f t="shared" si="16"/>
        <v/>
      </c>
      <c r="M136" s="101">
        <f t="shared" si="17"/>
        <v>0.65999999999999992</v>
      </c>
      <c r="N136" s="100"/>
    </row>
    <row r="137" spans="1:14">
      <c r="A137" t="s">
        <v>202</v>
      </c>
      <c r="B137" t="s">
        <v>120</v>
      </c>
      <c r="C137" t="s">
        <v>221</v>
      </c>
      <c r="D137" s="95">
        <f>IFERROR(IF(ISNUMBER(VLOOKUP($A137,PairList!$A$1:$C$104,2,0)),VLOOKUP($A137,PairList!$A$1:$C$104,2,0),INDEX('Feasibility Factor'!$D$5:$F$144,MATCH(VLOOKUP($A137,PairList!$A$1:$C$104,2,0),'Feasibility Factor'!$C$5:$C$144,0),MATCH($B137,'Feasibility Factor'!$D$3:$F$3,0))),"")</f>
        <v>1</v>
      </c>
      <c r="E137" s="95">
        <f>IFERROR(INDEX(ESShip!$C$2:$C$92,MATCH(VLOOKUP($A137,PairList!$A$1:$C$104,3,0),ESShip!$A$2:$A$92,0)),"")</f>
        <v>0.99</v>
      </c>
      <c r="F137" s="95">
        <f t="shared" si="12"/>
        <v>1.0000000000000009E-2</v>
      </c>
      <c r="G137" s="96" t="str">
        <f t="shared" si="13"/>
        <v/>
      </c>
      <c r="H137" s="99" t="str">
        <f t="shared" si="14"/>
        <v>Single-Family</v>
      </c>
      <c r="I137" s="100" t="str">
        <f t="shared" si="15"/>
        <v>B</v>
      </c>
      <c r="J137" s="100" t="s">
        <v>377</v>
      </c>
      <c r="K137" s="100" t="s">
        <v>377</v>
      </c>
      <c r="L137" s="100" t="str">
        <f t="shared" si="16"/>
        <v/>
      </c>
      <c r="M137" s="101">
        <f t="shared" si="17"/>
        <v>1.0000000000000009E-2</v>
      </c>
      <c r="N137" s="100"/>
    </row>
    <row r="138" spans="1:14">
      <c r="A138" t="s">
        <v>202</v>
      </c>
      <c r="B138" t="s">
        <v>222</v>
      </c>
      <c r="C138" t="s">
        <v>221</v>
      </c>
      <c r="D138" s="95">
        <f>IFERROR(IF(ISNUMBER(VLOOKUP($A138,PairList!$A$1:$C$104,2,0)),VLOOKUP($A138,PairList!$A$1:$C$104,2,0),INDEX('Feasibility Factor'!$D$5:$F$144,MATCH(VLOOKUP($A138,PairList!$A$1:$C$104,2,0),'Feasibility Factor'!$C$5:$C$144,0),MATCH($B138,'Feasibility Factor'!$D$3:$F$3,0))),"")</f>
        <v>1</v>
      </c>
      <c r="E138" s="95">
        <f>IFERROR(INDEX(ESShip!$C$2:$C$92,MATCH(VLOOKUP($A138,PairList!$A$1:$C$104,3,0),ESShip!$A$2:$A$92,0)),"")</f>
        <v>0.99</v>
      </c>
      <c r="F138" s="95">
        <f t="shared" si="12"/>
        <v>1.0000000000000009E-2</v>
      </c>
      <c r="G138" s="96" t="str">
        <f t="shared" si="13"/>
        <v/>
      </c>
      <c r="H138" s="99" t="str">
        <f t="shared" si="14"/>
        <v>Multi-Family</v>
      </c>
      <c r="I138" s="100" t="str">
        <f t="shared" si="15"/>
        <v>B</v>
      </c>
      <c r="J138" s="100" t="s">
        <v>377</v>
      </c>
      <c r="K138" s="100" t="s">
        <v>377</v>
      </c>
      <c r="L138" s="100" t="str">
        <f t="shared" si="16"/>
        <v/>
      </c>
      <c r="M138" s="101">
        <f t="shared" si="17"/>
        <v>1.0000000000000009E-2</v>
      </c>
      <c r="N138" s="100"/>
    </row>
    <row r="139" spans="1:14">
      <c r="A139" t="s">
        <v>202</v>
      </c>
      <c r="B139" t="s">
        <v>309</v>
      </c>
      <c r="C139" t="s">
        <v>221</v>
      </c>
      <c r="D139" s="95">
        <f>IFERROR(IF(ISNUMBER(VLOOKUP($A139,PairList!$A$1:$C$104,2,0)),VLOOKUP($A139,PairList!$A$1:$C$104,2,0),INDEX('Feasibility Factor'!$D$5:$F$144,MATCH(VLOOKUP($A139,PairList!$A$1:$C$104,2,0),'Feasibility Factor'!$C$5:$C$144,0),MATCH($B139,'Feasibility Factor'!$D$3:$F$3,0))),"")</f>
        <v>1</v>
      </c>
      <c r="E139" s="95">
        <f>IFERROR(INDEX(ESShip!$C$2:$C$92,MATCH(VLOOKUP($A139,PairList!$A$1:$C$104,3,0),ESShip!$A$2:$A$92,0)),"")</f>
        <v>0.99</v>
      </c>
      <c r="F139" s="95">
        <f t="shared" si="12"/>
        <v>1.0000000000000009E-2</v>
      </c>
      <c r="G139" s="96" t="str">
        <f t="shared" si="13"/>
        <v/>
      </c>
      <c r="H139" s="99" t="str">
        <f t="shared" si="14"/>
        <v>Manufactured Home</v>
      </c>
      <c r="I139" s="100" t="str">
        <f t="shared" si="15"/>
        <v>B</v>
      </c>
      <c r="J139" s="100" t="s">
        <v>377</v>
      </c>
      <c r="K139" s="100" t="s">
        <v>377</v>
      </c>
      <c r="L139" s="100" t="str">
        <f t="shared" si="16"/>
        <v/>
      </c>
      <c r="M139" s="101">
        <f t="shared" si="17"/>
        <v>1.0000000000000009E-2</v>
      </c>
      <c r="N139" s="100"/>
    </row>
    <row r="140" spans="1:14">
      <c r="A140" t="s">
        <v>202</v>
      </c>
      <c r="B140" t="s">
        <v>120</v>
      </c>
      <c r="C140" t="s">
        <v>223</v>
      </c>
      <c r="D140" s="95">
        <f>IFERROR(IF(ISNUMBER(VLOOKUP($A140,PairList!$A$1:$C$104,2,0)),VLOOKUP($A140,PairList!$A$1:$C$104,2,0),INDEX('Feasibility Factor'!$D$5:$F$144,MATCH(VLOOKUP($A140,PairList!$A$1:$C$104,2,0),'Feasibility Factor'!$C$5:$C$144,0),MATCH($B140,'Feasibility Factor'!$D$3:$F$3,0))),"")</f>
        <v>1</v>
      </c>
      <c r="E140" s="95">
        <f>IFERROR(INDEX(ESShip!$C$2:$C$92,MATCH(VLOOKUP($A140,PairList!$A$1:$C$104,3,0),ESShip!$A$2:$A$92,0)),"")</f>
        <v>0.99</v>
      </c>
      <c r="F140" s="95">
        <f t="shared" si="12"/>
        <v>1.0000000000000009E-2</v>
      </c>
      <c r="G140" s="96" t="str">
        <f t="shared" si="13"/>
        <v/>
      </c>
      <c r="H140" s="99" t="str">
        <f t="shared" si="14"/>
        <v>Single-Family</v>
      </c>
      <c r="I140" s="100" t="str">
        <f t="shared" si="15"/>
        <v>E</v>
      </c>
      <c r="J140" s="100" t="s">
        <v>377</v>
      </c>
      <c r="K140" s="100" t="s">
        <v>377</v>
      </c>
      <c r="L140" s="100" t="str">
        <f t="shared" si="16"/>
        <v/>
      </c>
      <c r="M140" s="101">
        <f t="shared" si="17"/>
        <v>1.0000000000000009E-2</v>
      </c>
      <c r="N140" s="100"/>
    </row>
    <row r="141" spans="1:14">
      <c r="A141" t="s">
        <v>202</v>
      </c>
      <c r="B141" t="s">
        <v>222</v>
      </c>
      <c r="C141" t="s">
        <v>223</v>
      </c>
      <c r="D141" s="95">
        <f>IFERROR(IF(ISNUMBER(VLOOKUP($A141,PairList!$A$1:$C$104,2,0)),VLOOKUP($A141,PairList!$A$1:$C$104,2,0),INDEX('Feasibility Factor'!$D$5:$F$144,MATCH(VLOOKUP($A141,PairList!$A$1:$C$104,2,0),'Feasibility Factor'!$C$5:$C$144,0),MATCH($B141,'Feasibility Factor'!$D$3:$F$3,0))),"")</f>
        <v>1</v>
      </c>
      <c r="E141" s="95">
        <f>IFERROR(INDEX(ESShip!$C$2:$C$92,MATCH(VLOOKUP($A141,PairList!$A$1:$C$104,3,0),ESShip!$A$2:$A$92,0)),"")</f>
        <v>0.99</v>
      </c>
      <c r="F141" s="95">
        <f t="shared" si="12"/>
        <v>1.0000000000000009E-2</v>
      </c>
      <c r="G141" s="96" t="str">
        <f t="shared" si="13"/>
        <v/>
      </c>
      <c r="H141" s="99" t="str">
        <f t="shared" si="14"/>
        <v>Multi-Family</v>
      </c>
      <c r="I141" s="100" t="str">
        <f t="shared" si="15"/>
        <v>E</v>
      </c>
      <c r="J141" s="100" t="s">
        <v>377</v>
      </c>
      <c r="K141" s="100" t="s">
        <v>377</v>
      </c>
      <c r="L141" s="100" t="str">
        <f t="shared" si="16"/>
        <v/>
      </c>
      <c r="M141" s="101">
        <f t="shared" si="17"/>
        <v>1.0000000000000009E-2</v>
      </c>
      <c r="N141" s="100"/>
    </row>
    <row r="142" spans="1:14">
      <c r="A142" t="s">
        <v>202</v>
      </c>
      <c r="B142" t="s">
        <v>309</v>
      </c>
      <c r="C142" t="s">
        <v>223</v>
      </c>
      <c r="D142" s="95">
        <f>IFERROR(IF(ISNUMBER(VLOOKUP($A142,PairList!$A$1:$C$104,2,0)),VLOOKUP($A142,PairList!$A$1:$C$104,2,0),INDEX('Feasibility Factor'!$D$5:$F$144,MATCH(VLOOKUP($A142,PairList!$A$1:$C$104,2,0),'Feasibility Factor'!$C$5:$C$144,0),MATCH($B142,'Feasibility Factor'!$D$3:$F$3,0))),"")</f>
        <v>1</v>
      </c>
      <c r="E142" s="95">
        <f>IFERROR(INDEX(ESShip!$C$2:$C$92,MATCH(VLOOKUP($A142,PairList!$A$1:$C$104,3,0),ESShip!$A$2:$A$92,0)),"")</f>
        <v>0.99</v>
      </c>
      <c r="F142" s="95">
        <f t="shared" si="12"/>
        <v>1.0000000000000009E-2</v>
      </c>
      <c r="G142" s="96" t="str">
        <f t="shared" si="13"/>
        <v/>
      </c>
      <c r="H142" s="99" t="str">
        <f t="shared" si="14"/>
        <v>Manufactured Home</v>
      </c>
      <c r="I142" s="100" t="str">
        <f t="shared" si="15"/>
        <v>E</v>
      </c>
      <c r="J142" s="100" t="s">
        <v>377</v>
      </c>
      <c r="K142" s="100" t="s">
        <v>377</v>
      </c>
      <c r="L142" s="100" t="str">
        <f t="shared" si="16"/>
        <v/>
      </c>
      <c r="M142" s="101">
        <f t="shared" si="17"/>
        <v>1.0000000000000009E-2</v>
      </c>
      <c r="N142" s="100"/>
    </row>
    <row r="143" spans="1:14">
      <c r="A143" t="s">
        <v>202</v>
      </c>
      <c r="B143" t="s">
        <v>120</v>
      </c>
      <c r="C143" t="s">
        <v>224</v>
      </c>
      <c r="D143" s="95">
        <f>IFERROR(IF(ISNUMBER(VLOOKUP($A143,PairList!$A$1:$C$104,2,0)),VLOOKUP($A143,PairList!$A$1:$C$104,2,0),INDEX('Feasibility Factor'!$D$5:$F$144,MATCH(VLOOKUP($A143,PairList!$A$1:$C$104,2,0),'Feasibility Factor'!$C$5:$C$144,0),MATCH($B143,'Feasibility Factor'!$D$3:$F$3,0))),"")</f>
        <v>1</v>
      </c>
      <c r="E143" s="95">
        <f>IFERROR(INDEX(ESShip!$C$2:$C$92,MATCH(VLOOKUP($A143,PairList!$A$1:$C$104,3,0),ESShip!$A$2:$A$92,0)),"")</f>
        <v>0.99</v>
      </c>
      <c r="F143" s="95">
        <f t="shared" si="12"/>
        <v>1.0000000000000009E-2</v>
      </c>
      <c r="G143" s="96" t="str">
        <f t="shared" si="13"/>
        <v/>
      </c>
      <c r="H143" s="99" t="str">
        <f t="shared" si="14"/>
        <v>Single-Family</v>
      </c>
      <c r="I143" s="100" t="str">
        <f t="shared" si="15"/>
        <v>N</v>
      </c>
      <c r="J143" s="100" t="s">
        <v>377</v>
      </c>
      <c r="K143" s="100" t="s">
        <v>377</v>
      </c>
      <c r="L143" s="100" t="str">
        <f t="shared" si="16"/>
        <v/>
      </c>
      <c r="M143" s="101">
        <f t="shared" si="17"/>
        <v>1.0000000000000009E-2</v>
      </c>
      <c r="N143" s="100"/>
    </row>
    <row r="144" spans="1:14">
      <c r="A144" t="s">
        <v>202</v>
      </c>
      <c r="B144" t="s">
        <v>222</v>
      </c>
      <c r="C144" t="s">
        <v>224</v>
      </c>
      <c r="D144" s="95">
        <f>IFERROR(IF(ISNUMBER(VLOOKUP($A144,PairList!$A$1:$C$104,2,0)),VLOOKUP($A144,PairList!$A$1:$C$104,2,0),INDEX('Feasibility Factor'!$D$5:$F$144,MATCH(VLOOKUP($A144,PairList!$A$1:$C$104,2,0),'Feasibility Factor'!$C$5:$C$144,0),MATCH($B144,'Feasibility Factor'!$D$3:$F$3,0))),"")</f>
        <v>1</v>
      </c>
      <c r="E144" s="95">
        <f>IFERROR(INDEX(ESShip!$C$2:$C$92,MATCH(VLOOKUP($A144,PairList!$A$1:$C$104,3,0),ESShip!$A$2:$A$92,0)),"")</f>
        <v>0.99</v>
      </c>
      <c r="F144" s="95">
        <f t="shared" si="12"/>
        <v>1.0000000000000009E-2</v>
      </c>
      <c r="G144" s="96" t="str">
        <f t="shared" si="13"/>
        <v/>
      </c>
      <c r="H144" s="99" t="str">
        <f t="shared" si="14"/>
        <v>Multi-Family</v>
      </c>
      <c r="I144" s="100" t="str">
        <f t="shared" si="15"/>
        <v>N</v>
      </c>
      <c r="J144" s="100" t="s">
        <v>377</v>
      </c>
      <c r="K144" s="100" t="s">
        <v>377</v>
      </c>
      <c r="L144" s="100" t="str">
        <f t="shared" si="16"/>
        <v/>
      </c>
      <c r="M144" s="101">
        <f t="shared" si="17"/>
        <v>1.0000000000000009E-2</v>
      </c>
      <c r="N144" s="100"/>
    </row>
    <row r="145" spans="1:14">
      <c r="A145" t="s">
        <v>202</v>
      </c>
      <c r="B145" t="s">
        <v>309</v>
      </c>
      <c r="C145" t="s">
        <v>224</v>
      </c>
      <c r="D145" s="95">
        <f>IFERROR(IF(ISNUMBER(VLOOKUP($A145,PairList!$A$1:$C$104,2,0)),VLOOKUP($A145,PairList!$A$1:$C$104,2,0),INDEX('Feasibility Factor'!$D$5:$F$144,MATCH(VLOOKUP($A145,PairList!$A$1:$C$104,2,0),'Feasibility Factor'!$C$5:$C$144,0),MATCH($B145,'Feasibility Factor'!$D$3:$F$3,0))),"")</f>
        <v>1</v>
      </c>
      <c r="E145" s="95">
        <f>IFERROR(INDEX(ESShip!$C$2:$C$92,MATCH(VLOOKUP($A145,PairList!$A$1:$C$104,3,0),ESShip!$A$2:$A$92,0)),"")</f>
        <v>0.99</v>
      </c>
      <c r="F145" s="95">
        <f t="shared" si="12"/>
        <v>1.0000000000000009E-2</v>
      </c>
      <c r="G145" s="96" t="str">
        <f t="shared" si="13"/>
        <v/>
      </c>
      <c r="H145" s="99" t="str">
        <f t="shared" si="14"/>
        <v>Manufactured Home</v>
      </c>
      <c r="I145" s="100" t="str">
        <f t="shared" si="15"/>
        <v>N</v>
      </c>
      <c r="J145" s="100" t="s">
        <v>377</v>
      </c>
      <c r="K145" s="100" t="s">
        <v>377</v>
      </c>
      <c r="L145" s="100" t="str">
        <f t="shared" si="16"/>
        <v/>
      </c>
      <c r="M145" s="101">
        <f t="shared" si="17"/>
        <v>1.0000000000000009E-2</v>
      </c>
      <c r="N145" s="100"/>
    </row>
    <row r="146" spans="1:14">
      <c r="A146" t="s">
        <v>239</v>
      </c>
      <c r="B146" t="s">
        <v>120</v>
      </c>
      <c r="C146" t="s">
        <v>221</v>
      </c>
      <c r="D146" s="95">
        <f>IFERROR(IF(ISNUMBER(VLOOKUP($A146,PairList!$A$1:$C$104,2,0)),VLOOKUP($A146,PairList!$A$1:$C$104,2,0),INDEX('Feasibility Factor'!$D$5:$F$144,MATCH(VLOOKUP($A146,PairList!$A$1:$C$104,2,0),'Feasibility Factor'!$C$5:$C$144,0),MATCH($B146,'Feasibility Factor'!$D$3:$F$3,0))),"")</f>
        <v>1</v>
      </c>
      <c r="E146" s="95">
        <f>IFERROR(INDEX(ESShip!$C$2:$C$92,MATCH(VLOOKUP($A146,PairList!$A$1:$C$104,3,0),ESShip!$A$2:$A$92,0)),"")</f>
        <v>0.34</v>
      </c>
      <c r="F146" s="95">
        <f t="shared" si="12"/>
        <v>0.65999999999999992</v>
      </c>
      <c r="G146" s="96" t="str">
        <f t="shared" si="13"/>
        <v/>
      </c>
      <c r="H146" s="99" t="str">
        <f t="shared" si="14"/>
        <v>Single-Family</v>
      </c>
      <c r="I146" s="100" t="str">
        <f t="shared" si="15"/>
        <v>B</v>
      </c>
      <c r="J146" s="100" t="s">
        <v>377</v>
      </c>
      <c r="K146" s="100" t="s">
        <v>377</v>
      </c>
      <c r="L146" s="100" t="str">
        <f t="shared" si="16"/>
        <v/>
      </c>
      <c r="M146" s="101">
        <f t="shared" si="17"/>
        <v>0.65999999999999992</v>
      </c>
      <c r="N146" s="100"/>
    </row>
    <row r="147" spans="1:14">
      <c r="A147" t="s">
        <v>239</v>
      </c>
      <c r="B147" t="s">
        <v>222</v>
      </c>
      <c r="C147" t="s">
        <v>221</v>
      </c>
      <c r="D147" s="95">
        <f>IFERROR(IF(ISNUMBER(VLOOKUP($A147,PairList!$A$1:$C$104,2,0)),VLOOKUP($A147,PairList!$A$1:$C$104,2,0),INDEX('Feasibility Factor'!$D$5:$F$144,MATCH(VLOOKUP($A147,PairList!$A$1:$C$104,2,0),'Feasibility Factor'!$C$5:$C$144,0),MATCH($B147,'Feasibility Factor'!$D$3:$F$3,0))),"")</f>
        <v>1</v>
      </c>
      <c r="E147" s="95">
        <f>IFERROR(INDEX(ESShip!$C$2:$C$92,MATCH(VLOOKUP($A147,PairList!$A$1:$C$104,3,0),ESShip!$A$2:$A$92,0)),"")</f>
        <v>0.34</v>
      </c>
      <c r="F147" s="95">
        <f t="shared" si="12"/>
        <v>0.65999999999999992</v>
      </c>
      <c r="G147" s="96" t="str">
        <f t="shared" si="13"/>
        <v/>
      </c>
      <c r="H147" s="99" t="str">
        <f t="shared" si="14"/>
        <v>Multi-Family</v>
      </c>
      <c r="I147" s="100" t="str">
        <f t="shared" si="15"/>
        <v>B</v>
      </c>
      <c r="J147" s="100" t="s">
        <v>377</v>
      </c>
      <c r="K147" s="100" t="s">
        <v>377</v>
      </c>
      <c r="L147" s="100" t="str">
        <f t="shared" si="16"/>
        <v/>
      </c>
      <c r="M147" s="101">
        <f t="shared" si="17"/>
        <v>0.65999999999999992</v>
      </c>
      <c r="N147" s="100"/>
    </row>
    <row r="148" spans="1:14">
      <c r="A148" t="s">
        <v>239</v>
      </c>
      <c r="B148" t="s">
        <v>309</v>
      </c>
      <c r="C148" t="s">
        <v>221</v>
      </c>
      <c r="D148" s="95">
        <f>IFERROR(IF(ISNUMBER(VLOOKUP($A148,PairList!$A$1:$C$104,2,0)),VLOOKUP($A148,PairList!$A$1:$C$104,2,0),INDEX('Feasibility Factor'!$D$5:$F$144,MATCH(VLOOKUP($A148,PairList!$A$1:$C$104,2,0),'Feasibility Factor'!$C$5:$C$144,0),MATCH($B148,'Feasibility Factor'!$D$3:$F$3,0))),"")</f>
        <v>1</v>
      </c>
      <c r="E148" s="95">
        <f>IFERROR(INDEX(ESShip!$C$2:$C$92,MATCH(VLOOKUP($A148,PairList!$A$1:$C$104,3,0),ESShip!$A$2:$A$92,0)),"")</f>
        <v>0.34</v>
      </c>
      <c r="F148" s="95">
        <f t="shared" si="12"/>
        <v>0.65999999999999992</v>
      </c>
      <c r="G148" s="96" t="str">
        <f t="shared" si="13"/>
        <v/>
      </c>
      <c r="H148" s="99" t="str">
        <f t="shared" si="14"/>
        <v>Manufactured Home</v>
      </c>
      <c r="I148" s="100" t="str">
        <f t="shared" si="15"/>
        <v>B</v>
      </c>
      <c r="J148" s="100" t="s">
        <v>377</v>
      </c>
      <c r="K148" s="100" t="s">
        <v>377</v>
      </c>
      <c r="L148" s="100" t="str">
        <f t="shared" si="16"/>
        <v/>
      </c>
      <c r="M148" s="101">
        <f t="shared" si="17"/>
        <v>0.65999999999999992</v>
      </c>
      <c r="N148" s="100"/>
    </row>
    <row r="149" spans="1:14">
      <c r="A149" t="s">
        <v>239</v>
      </c>
      <c r="B149" t="s">
        <v>120</v>
      </c>
      <c r="C149" t="s">
        <v>223</v>
      </c>
      <c r="D149" s="95">
        <f>IFERROR(IF(ISNUMBER(VLOOKUP($A149,PairList!$A$1:$C$104,2,0)),VLOOKUP($A149,PairList!$A$1:$C$104,2,0),INDEX('Feasibility Factor'!$D$5:$F$144,MATCH(VLOOKUP($A149,PairList!$A$1:$C$104,2,0),'Feasibility Factor'!$C$5:$C$144,0),MATCH($B149,'Feasibility Factor'!$D$3:$F$3,0))),"")</f>
        <v>1</v>
      </c>
      <c r="E149" s="95">
        <f>IFERROR(INDEX(ESShip!$C$2:$C$92,MATCH(VLOOKUP($A149,PairList!$A$1:$C$104,3,0),ESShip!$A$2:$A$92,0)),"")</f>
        <v>0.34</v>
      </c>
      <c r="F149" s="95">
        <f t="shared" si="12"/>
        <v>0.65999999999999992</v>
      </c>
      <c r="G149" s="96" t="str">
        <f t="shared" si="13"/>
        <v/>
      </c>
      <c r="H149" s="99" t="str">
        <f t="shared" si="14"/>
        <v>Single-Family</v>
      </c>
      <c r="I149" s="100" t="str">
        <f t="shared" si="15"/>
        <v>E</v>
      </c>
      <c r="J149" s="100" t="s">
        <v>377</v>
      </c>
      <c r="K149" s="100" t="s">
        <v>377</v>
      </c>
      <c r="L149" s="100" t="str">
        <f t="shared" si="16"/>
        <v/>
      </c>
      <c r="M149" s="101">
        <f t="shared" si="17"/>
        <v>0.65999999999999992</v>
      </c>
      <c r="N149" s="100"/>
    </row>
    <row r="150" spans="1:14">
      <c r="A150" t="s">
        <v>239</v>
      </c>
      <c r="B150" t="s">
        <v>222</v>
      </c>
      <c r="C150" t="s">
        <v>223</v>
      </c>
      <c r="D150" s="95">
        <f>IFERROR(IF(ISNUMBER(VLOOKUP($A150,PairList!$A$1:$C$104,2,0)),VLOOKUP($A150,PairList!$A$1:$C$104,2,0),INDEX('Feasibility Factor'!$D$5:$F$144,MATCH(VLOOKUP($A150,PairList!$A$1:$C$104,2,0),'Feasibility Factor'!$C$5:$C$144,0),MATCH($B150,'Feasibility Factor'!$D$3:$F$3,0))),"")</f>
        <v>1</v>
      </c>
      <c r="E150" s="95">
        <f>IFERROR(INDEX(ESShip!$C$2:$C$92,MATCH(VLOOKUP($A150,PairList!$A$1:$C$104,3,0),ESShip!$A$2:$A$92,0)),"")</f>
        <v>0.34</v>
      </c>
      <c r="F150" s="95">
        <f t="shared" si="12"/>
        <v>0.65999999999999992</v>
      </c>
      <c r="G150" s="96" t="str">
        <f t="shared" si="13"/>
        <v/>
      </c>
      <c r="H150" s="99" t="str">
        <f t="shared" si="14"/>
        <v>Multi-Family</v>
      </c>
      <c r="I150" s="100" t="str">
        <f t="shared" si="15"/>
        <v>E</v>
      </c>
      <c r="J150" s="100" t="s">
        <v>377</v>
      </c>
      <c r="K150" s="100" t="s">
        <v>377</v>
      </c>
      <c r="L150" s="100" t="str">
        <f t="shared" si="16"/>
        <v/>
      </c>
      <c r="M150" s="101">
        <f t="shared" si="17"/>
        <v>0.65999999999999992</v>
      </c>
      <c r="N150" s="100"/>
    </row>
    <row r="151" spans="1:14">
      <c r="A151" t="s">
        <v>239</v>
      </c>
      <c r="B151" t="s">
        <v>309</v>
      </c>
      <c r="C151" t="s">
        <v>223</v>
      </c>
      <c r="D151" s="95">
        <f>IFERROR(IF(ISNUMBER(VLOOKUP($A151,PairList!$A$1:$C$104,2,0)),VLOOKUP($A151,PairList!$A$1:$C$104,2,0),INDEX('Feasibility Factor'!$D$5:$F$144,MATCH(VLOOKUP($A151,PairList!$A$1:$C$104,2,0),'Feasibility Factor'!$C$5:$C$144,0),MATCH($B151,'Feasibility Factor'!$D$3:$F$3,0))),"")</f>
        <v>1</v>
      </c>
      <c r="E151" s="95">
        <f>IFERROR(INDEX(ESShip!$C$2:$C$92,MATCH(VLOOKUP($A151,PairList!$A$1:$C$104,3,0),ESShip!$A$2:$A$92,0)),"")</f>
        <v>0.34</v>
      </c>
      <c r="F151" s="95">
        <f t="shared" si="12"/>
        <v>0.65999999999999992</v>
      </c>
      <c r="G151" s="96" t="str">
        <f t="shared" si="13"/>
        <v/>
      </c>
      <c r="H151" s="99" t="str">
        <f t="shared" si="14"/>
        <v>Manufactured Home</v>
      </c>
      <c r="I151" s="100" t="str">
        <f t="shared" si="15"/>
        <v>E</v>
      </c>
      <c r="J151" s="100" t="s">
        <v>377</v>
      </c>
      <c r="K151" s="100" t="s">
        <v>377</v>
      </c>
      <c r="L151" s="100" t="str">
        <f t="shared" si="16"/>
        <v/>
      </c>
      <c r="M151" s="101">
        <f t="shared" si="17"/>
        <v>0.65999999999999992</v>
      </c>
      <c r="N151" s="100"/>
    </row>
    <row r="152" spans="1:14">
      <c r="A152" t="s">
        <v>239</v>
      </c>
      <c r="B152" t="s">
        <v>120</v>
      </c>
      <c r="C152" t="s">
        <v>224</v>
      </c>
      <c r="D152" s="95">
        <f>IFERROR(IF(ISNUMBER(VLOOKUP($A152,PairList!$A$1:$C$104,2,0)),VLOOKUP($A152,PairList!$A$1:$C$104,2,0),INDEX('Feasibility Factor'!$D$5:$F$144,MATCH(VLOOKUP($A152,PairList!$A$1:$C$104,2,0),'Feasibility Factor'!$C$5:$C$144,0),MATCH($B152,'Feasibility Factor'!$D$3:$F$3,0))),"")</f>
        <v>1</v>
      </c>
      <c r="E152" s="95">
        <f>IFERROR(INDEX(ESShip!$C$2:$C$92,MATCH(VLOOKUP($A152,PairList!$A$1:$C$104,3,0),ESShip!$A$2:$A$92,0)),"")</f>
        <v>0.34</v>
      </c>
      <c r="F152" s="95">
        <f t="shared" si="12"/>
        <v>0.65999999999999992</v>
      </c>
      <c r="G152" s="96" t="str">
        <f t="shared" si="13"/>
        <v/>
      </c>
      <c r="H152" s="99" t="str">
        <f t="shared" si="14"/>
        <v>Single-Family</v>
      </c>
      <c r="I152" s="100" t="str">
        <f t="shared" si="15"/>
        <v>N</v>
      </c>
      <c r="J152" s="100" t="s">
        <v>377</v>
      </c>
      <c r="K152" s="100" t="s">
        <v>377</v>
      </c>
      <c r="L152" s="100" t="str">
        <f t="shared" si="16"/>
        <v/>
      </c>
      <c r="M152" s="101">
        <f t="shared" si="17"/>
        <v>0.65999999999999992</v>
      </c>
      <c r="N152" s="100"/>
    </row>
    <row r="153" spans="1:14">
      <c r="A153" t="s">
        <v>239</v>
      </c>
      <c r="B153" t="s">
        <v>222</v>
      </c>
      <c r="C153" t="s">
        <v>224</v>
      </c>
      <c r="D153" s="95">
        <f>IFERROR(IF(ISNUMBER(VLOOKUP($A153,PairList!$A$1:$C$104,2,0)),VLOOKUP($A153,PairList!$A$1:$C$104,2,0),INDEX('Feasibility Factor'!$D$5:$F$144,MATCH(VLOOKUP($A153,PairList!$A$1:$C$104,2,0),'Feasibility Factor'!$C$5:$C$144,0),MATCH($B153,'Feasibility Factor'!$D$3:$F$3,0))),"")</f>
        <v>1</v>
      </c>
      <c r="E153" s="95">
        <f>IFERROR(INDEX(ESShip!$C$2:$C$92,MATCH(VLOOKUP($A153,PairList!$A$1:$C$104,3,0),ESShip!$A$2:$A$92,0)),"")</f>
        <v>0.34</v>
      </c>
      <c r="F153" s="95">
        <f t="shared" si="12"/>
        <v>0.65999999999999992</v>
      </c>
      <c r="G153" s="96" t="str">
        <f t="shared" si="13"/>
        <v/>
      </c>
      <c r="H153" s="99" t="str">
        <f t="shared" si="14"/>
        <v>Multi-Family</v>
      </c>
      <c r="I153" s="100" t="str">
        <f t="shared" si="15"/>
        <v>N</v>
      </c>
      <c r="J153" s="100" t="s">
        <v>377</v>
      </c>
      <c r="K153" s="100" t="s">
        <v>377</v>
      </c>
      <c r="L153" s="100" t="str">
        <f t="shared" si="16"/>
        <v/>
      </c>
      <c r="M153" s="101">
        <f t="shared" si="17"/>
        <v>0.65999999999999992</v>
      </c>
      <c r="N153" s="100"/>
    </row>
    <row r="154" spans="1:14">
      <c r="A154" t="s">
        <v>239</v>
      </c>
      <c r="B154" t="s">
        <v>309</v>
      </c>
      <c r="C154" t="s">
        <v>224</v>
      </c>
      <c r="D154" s="95">
        <f>IFERROR(IF(ISNUMBER(VLOOKUP($A154,PairList!$A$1:$C$104,2,0)),VLOOKUP($A154,PairList!$A$1:$C$104,2,0),INDEX('Feasibility Factor'!$D$5:$F$144,MATCH(VLOOKUP($A154,PairList!$A$1:$C$104,2,0),'Feasibility Factor'!$C$5:$C$144,0),MATCH($B154,'Feasibility Factor'!$D$3:$F$3,0))),"")</f>
        <v>1</v>
      </c>
      <c r="E154" s="95">
        <f>IFERROR(INDEX(ESShip!$C$2:$C$92,MATCH(VLOOKUP($A154,PairList!$A$1:$C$104,3,0),ESShip!$A$2:$A$92,0)),"")</f>
        <v>0.34</v>
      </c>
      <c r="F154" s="95">
        <f t="shared" si="12"/>
        <v>0.65999999999999992</v>
      </c>
      <c r="G154" s="96" t="str">
        <f t="shared" si="13"/>
        <v/>
      </c>
      <c r="H154" s="99" t="str">
        <f t="shared" si="14"/>
        <v>Manufactured Home</v>
      </c>
      <c r="I154" s="100" t="str">
        <f t="shared" si="15"/>
        <v>N</v>
      </c>
      <c r="J154" s="100" t="s">
        <v>377</v>
      </c>
      <c r="K154" s="100" t="s">
        <v>377</v>
      </c>
      <c r="L154" s="100" t="str">
        <f t="shared" si="16"/>
        <v/>
      </c>
      <c r="M154" s="101">
        <f t="shared" si="17"/>
        <v>0.65999999999999992</v>
      </c>
      <c r="N154" s="100"/>
    </row>
    <row r="155" spans="1:14">
      <c r="A155" t="s">
        <v>239</v>
      </c>
      <c r="B155" t="s">
        <v>120</v>
      </c>
      <c r="C155" t="s">
        <v>221</v>
      </c>
      <c r="D155" s="95">
        <f>IFERROR(IF(ISNUMBER(VLOOKUP($A155,PairList!$A$1:$C$104,2,0)),VLOOKUP($A155,PairList!$A$1:$C$104,2,0),INDEX('Feasibility Factor'!$D$5:$F$144,MATCH(VLOOKUP($A155,PairList!$A$1:$C$104,2,0),'Feasibility Factor'!$C$5:$C$144,0),MATCH($B155,'Feasibility Factor'!$D$3:$F$3,0))),"")</f>
        <v>1</v>
      </c>
      <c r="E155" s="95">
        <f>IFERROR(INDEX(ESShip!$C$2:$C$92,MATCH(VLOOKUP($A155,PairList!$A$1:$C$104,3,0),ESShip!$A$2:$A$92,0)),"")</f>
        <v>0.34</v>
      </c>
      <c r="F155" s="95">
        <f t="shared" si="12"/>
        <v>0.65999999999999992</v>
      </c>
      <c r="G155" s="96" t="str">
        <f t="shared" si="13"/>
        <v/>
      </c>
      <c r="H155" s="99" t="str">
        <f t="shared" si="14"/>
        <v>Single-Family</v>
      </c>
      <c r="I155" s="100" t="str">
        <f t="shared" si="15"/>
        <v>B</v>
      </c>
      <c r="J155" s="100" t="s">
        <v>377</v>
      </c>
      <c r="K155" s="100" t="s">
        <v>377</v>
      </c>
      <c r="L155" s="100" t="str">
        <f t="shared" si="16"/>
        <v/>
      </c>
      <c r="M155" s="101">
        <f t="shared" si="17"/>
        <v>0.65999999999999992</v>
      </c>
      <c r="N155" s="100"/>
    </row>
    <row r="156" spans="1:14">
      <c r="A156" t="s">
        <v>239</v>
      </c>
      <c r="B156" t="s">
        <v>222</v>
      </c>
      <c r="C156" t="s">
        <v>221</v>
      </c>
      <c r="D156" s="95">
        <f>IFERROR(IF(ISNUMBER(VLOOKUP($A156,PairList!$A$1:$C$104,2,0)),VLOOKUP($A156,PairList!$A$1:$C$104,2,0),INDEX('Feasibility Factor'!$D$5:$F$144,MATCH(VLOOKUP($A156,PairList!$A$1:$C$104,2,0),'Feasibility Factor'!$C$5:$C$144,0),MATCH($B156,'Feasibility Factor'!$D$3:$F$3,0))),"")</f>
        <v>1</v>
      </c>
      <c r="E156" s="95">
        <f>IFERROR(INDEX(ESShip!$C$2:$C$92,MATCH(VLOOKUP($A156,PairList!$A$1:$C$104,3,0),ESShip!$A$2:$A$92,0)),"")</f>
        <v>0.34</v>
      </c>
      <c r="F156" s="95">
        <f t="shared" si="12"/>
        <v>0.65999999999999992</v>
      </c>
      <c r="G156" s="96" t="str">
        <f t="shared" si="13"/>
        <v/>
      </c>
      <c r="H156" s="99" t="str">
        <f t="shared" si="14"/>
        <v>Multi-Family</v>
      </c>
      <c r="I156" s="100" t="str">
        <f t="shared" si="15"/>
        <v>B</v>
      </c>
      <c r="J156" s="100" t="s">
        <v>377</v>
      </c>
      <c r="K156" s="100" t="s">
        <v>377</v>
      </c>
      <c r="L156" s="100" t="str">
        <f t="shared" si="16"/>
        <v/>
      </c>
      <c r="M156" s="101">
        <f t="shared" si="17"/>
        <v>0.65999999999999992</v>
      </c>
      <c r="N156" s="100"/>
    </row>
    <row r="157" spans="1:14">
      <c r="A157" t="s">
        <v>239</v>
      </c>
      <c r="B157" t="s">
        <v>309</v>
      </c>
      <c r="C157" t="s">
        <v>221</v>
      </c>
      <c r="D157" s="95">
        <f>IFERROR(IF(ISNUMBER(VLOOKUP($A157,PairList!$A$1:$C$104,2,0)),VLOOKUP($A157,PairList!$A$1:$C$104,2,0),INDEX('Feasibility Factor'!$D$5:$F$144,MATCH(VLOOKUP($A157,PairList!$A$1:$C$104,2,0),'Feasibility Factor'!$C$5:$C$144,0),MATCH($B157,'Feasibility Factor'!$D$3:$F$3,0))),"")</f>
        <v>1</v>
      </c>
      <c r="E157" s="95">
        <f>IFERROR(INDEX(ESShip!$C$2:$C$92,MATCH(VLOOKUP($A157,PairList!$A$1:$C$104,3,0),ESShip!$A$2:$A$92,0)),"")</f>
        <v>0.34</v>
      </c>
      <c r="F157" s="95">
        <f t="shared" si="12"/>
        <v>0.65999999999999992</v>
      </c>
      <c r="G157" s="96" t="str">
        <f t="shared" si="13"/>
        <v/>
      </c>
      <c r="H157" s="99" t="str">
        <f t="shared" si="14"/>
        <v>Manufactured Home</v>
      </c>
      <c r="I157" s="100" t="str">
        <f t="shared" si="15"/>
        <v>B</v>
      </c>
      <c r="J157" s="100" t="s">
        <v>377</v>
      </c>
      <c r="K157" s="100" t="s">
        <v>377</v>
      </c>
      <c r="L157" s="100" t="str">
        <f t="shared" si="16"/>
        <v/>
      </c>
      <c r="M157" s="101">
        <f t="shared" si="17"/>
        <v>0.65999999999999992</v>
      </c>
      <c r="N157" s="100"/>
    </row>
    <row r="158" spans="1:14">
      <c r="A158" t="s">
        <v>239</v>
      </c>
      <c r="B158" t="s">
        <v>120</v>
      </c>
      <c r="C158" t="s">
        <v>223</v>
      </c>
      <c r="D158" s="95">
        <f>IFERROR(IF(ISNUMBER(VLOOKUP($A158,PairList!$A$1:$C$104,2,0)),VLOOKUP($A158,PairList!$A$1:$C$104,2,0),INDEX('Feasibility Factor'!$D$5:$F$144,MATCH(VLOOKUP($A158,PairList!$A$1:$C$104,2,0),'Feasibility Factor'!$C$5:$C$144,0),MATCH($B158,'Feasibility Factor'!$D$3:$F$3,0))),"")</f>
        <v>1</v>
      </c>
      <c r="E158" s="95">
        <f>IFERROR(INDEX(ESShip!$C$2:$C$92,MATCH(VLOOKUP($A158,PairList!$A$1:$C$104,3,0),ESShip!$A$2:$A$92,0)),"")</f>
        <v>0.34</v>
      </c>
      <c r="F158" s="95">
        <f t="shared" si="12"/>
        <v>0.65999999999999992</v>
      </c>
      <c r="G158" s="96" t="str">
        <f t="shared" si="13"/>
        <v/>
      </c>
      <c r="H158" s="99" t="str">
        <f t="shared" si="14"/>
        <v>Single-Family</v>
      </c>
      <c r="I158" s="100" t="str">
        <f t="shared" si="15"/>
        <v>E</v>
      </c>
      <c r="J158" s="100" t="s">
        <v>377</v>
      </c>
      <c r="K158" s="100" t="s">
        <v>377</v>
      </c>
      <c r="L158" s="100" t="str">
        <f t="shared" si="16"/>
        <v/>
      </c>
      <c r="M158" s="101">
        <f t="shared" si="17"/>
        <v>0.65999999999999992</v>
      </c>
      <c r="N158" s="100"/>
    </row>
    <row r="159" spans="1:14">
      <c r="A159" t="s">
        <v>239</v>
      </c>
      <c r="B159" t="s">
        <v>222</v>
      </c>
      <c r="C159" t="s">
        <v>223</v>
      </c>
      <c r="D159" s="95">
        <f>IFERROR(IF(ISNUMBER(VLOOKUP($A159,PairList!$A$1:$C$104,2,0)),VLOOKUP($A159,PairList!$A$1:$C$104,2,0),INDEX('Feasibility Factor'!$D$5:$F$144,MATCH(VLOOKUP($A159,PairList!$A$1:$C$104,2,0),'Feasibility Factor'!$C$5:$C$144,0),MATCH($B159,'Feasibility Factor'!$D$3:$F$3,0))),"")</f>
        <v>1</v>
      </c>
      <c r="E159" s="95">
        <f>IFERROR(INDEX(ESShip!$C$2:$C$92,MATCH(VLOOKUP($A159,PairList!$A$1:$C$104,3,0),ESShip!$A$2:$A$92,0)),"")</f>
        <v>0.34</v>
      </c>
      <c r="F159" s="95">
        <f t="shared" si="12"/>
        <v>0.65999999999999992</v>
      </c>
      <c r="G159" s="96" t="str">
        <f t="shared" si="13"/>
        <v/>
      </c>
      <c r="H159" s="99" t="str">
        <f t="shared" si="14"/>
        <v>Multi-Family</v>
      </c>
      <c r="I159" s="100" t="str">
        <f t="shared" si="15"/>
        <v>E</v>
      </c>
      <c r="J159" s="100" t="s">
        <v>377</v>
      </c>
      <c r="K159" s="100" t="s">
        <v>377</v>
      </c>
      <c r="L159" s="100" t="str">
        <f t="shared" si="16"/>
        <v/>
      </c>
      <c r="M159" s="101">
        <f t="shared" si="17"/>
        <v>0.65999999999999992</v>
      </c>
      <c r="N159" s="100"/>
    </row>
    <row r="160" spans="1:14">
      <c r="A160" t="s">
        <v>239</v>
      </c>
      <c r="B160" t="s">
        <v>309</v>
      </c>
      <c r="C160" t="s">
        <v>223</v>
      </c>
      <c r="D160" s="95">
        <f>IFERROR(IF(ISNUMBER(VLOOKUP($A160,PairList!$A$1:$C$104,2,0)),VLOOKUP($A160,PairList!$A$1:$C$104,2,0),INDEX('Feasibility Factor'!$D$5:$F$144,MATCH(VLOOKUP($A160,PairList!$A$1:$C$104,2,0),'Feasibility Factor'!$C$5:$C$144,0),MATCH($B160,'Feasibility Factor'!$D$3:$F$3,0))),"")</f>
        <v>1</v>
      </c>
      <c r="E160" s="95">
        <f>IFERROR(INDEX(ESShip!$C$2:$C$92,MATCH(VLOOKUP($A160,PairList!$A$1:$C$104,3,0),ESShip!$A$2:$A$92,0)),"")</f>
        <v>0.34</v>
      </c>
      <c r="F160" s="95">
        <f t="shared" si="12"/>
        <v>0.65999999999999992</v>
      </c>
      <c r="G160" s="96" t="str">
        <f t="shared" si="13"/>
        <v/>
      </c>
      <c r="H160" s="99" t="str">
        <f t="shared" si="14"/>
        <v>Manufactured Home</v>
      </c>
      <c r="I160" s="100" t="str">
        <f t="shared" si="15"/>
        <v>E</v>
      </c>
      <c r="J160" s="100" t="s">
        <v>377</v>
      </c>
      <c r="K160" s="100" t="s">
        <v>377</v>
      </c>
      <c r="L160" s="100" t="str">
        <f t="shared" si="16"/>
        <v/>
      </c>
      <c r="M160" s="101">
        <f t="shared" si="17"/>
        <v>0.65999999999999992</v>
      </c>
      <c r="N160" s="100"/>
    </row>
    <row r="161" spans="1:14">
      <c r="A161" t="s">
        <v>239</v>
      </c>
      <c r="B161" t="s">
        <v>120</v>
      </c>
      <c r="C161" t="s">
        <v>224</v>
      </c>
      <c r="D161" s="95">
        <f>IFERROR(IF(ISNUMBER(VLOOKUP($A161,PairList!$A$1:$C$104,2,0)),VLOOKUP($A161,PairList!$A$1:$C$104,2,0),INDEX('Feasibility Factor'!$D$5:$F$144,MATCH(VLOOKUP($A161,PairList!$A$1:$C$104,2,0),'Feasibility Factor'!$C$5:$C$144,0),MATCH($B161,'Feasibility Factor'!$D$3:$F$3,0))),"")</f>
        <v>1</v>
      </c>
      <c r="E161" s="95">
        <f>IFERROR(INDEX(ESShip!$C$2:$C$92,MATCH(VLOOKUP($A161,PairList!$A$1:$C$104,3,0),ESShip!$A$2:$A$92,0)),"")</f>
        <v>0.34</v>
      </c>
      <c r="F161" s="95">
        <f t="shared" si="12"/>
        <v>0.65999999999999992</v>
      </c>
      <c r="G161" s="96" t="str">
        <f t="shared" si="13"/>
        <v/>
      </c>
      <c r="H161" s="99" t="str">
        <f t="shared" si="14"/>
        <v>Single-Family</v>
      </c>
      <c r="I161" s="100" t="str">
        <f t="shared" si="15"/>
        <v>N</v>
      </c>
      <c r="J161" s="100" t="s">
        <v>377</v>
      </c>
      <c r="K161" s="100" t="s">
        <v>377</v>
      </c>
      <c r="L161" s="100" t="str">
        <f t="shared" si="16"/>
        <v/>
      </c>
      <c r="M161" s="101">
        <f t="shared" si="17"/>
        <v>0.65999999999999992</v>
      </c>
      <c r="N161" s="100"/>
    </row>
    <row r="162" spans="1:14">
      <c r="A162" t="s">
        <v>239</v>
      </c>
      <c r="B162" t="s">
        <v>222</v>
      </c>
      <c r="C162" t="s">
        <v>224</v>
      </c>
      <c r="D162" s="95">
        <f>IFERROR(IF(ISNUMBER(VLOOKUP($A162,PairList!$A$1:$C$104,2,0)),VLOOKUP($A162,PairList!$A$1:$C$104,2,0),INDEX('Feasibility Factor'!$D$5:$F$144,MATCH(VLOOKUP($A162,PairList!$A$1:$C$104,2,0),'Feasibility Factor'!$C$5:$C$144,0),MATCH($B162,'Feasibility Factor'!$D$3:$F$3,0))),"")</f>
        <v>1</v>
      </c>
      <c r="E162" s="95">
        <f>IFERROR(INDEX(ESShip!$C$2:$C$92,MATCH(VLOOKUP($A162,PairList!$A$1:$C$104,3,0),ESShip!$A$2:$A$92,0)),"")</f>
        <v>0.34</v>
      </c>
      <c r="F162" s="95">
        <f t="shared" si="12"/>
        <v>0.65999999999999992</v>
      </c>
      <c r="G162" s="96" t="str">
        <f t="shared" si="13"/>
        <v/>
      </c>
      <c r="H162" s="99" t="str">
        <f t="shared" si="14"/>
        <v>Multi-Family</v>
      </c>
      <c r="I162" s="100" t="str">
        <f t="shared" si="15"/>
        <v>N</v>
      </c>
      <c r="J162" s="100" t="s">
        <v>377</v>
      </c>
      <c r="K162" s="100" t="s">
        <v>377</v>
      </c>
      <c r="L162" s="100" t="str">
        <f t="shared" si="16"/>
        <v/>
      </c>
      <c r="M162" s="101">
        <f t="shared" si="17"/>
        <v>0.65999999999999992</v>
      </c>
      <c r="N162" s="100"/>
    </row>
    <row r="163" spans="1:14">
      <c r="A163" t="s">
        <v>239</v>
      </c>
      <c r="B163" t="s">
        <v>309</v>
      </c>
      <c r="C163" t="s">
        <v>224</v>
      </c>
      <c r="D163" s="95">
        <f>IFERROR(IF(ISNUMBER(VLOOKUP($A163,PairList!$A$1:$C$104,2,0)),VLOOKUP($A163,PairList!$A$1:$C$104,2,0),INDEX('Feasibility Factor'!$D$5:$F$144,MATCH(VLOOKUP($A163,PairList!$A$1:$C$104,2,0),'Feasibility Factor'!$C$5:$C$144,0),MATCH($B163,'Feasibility Factor'!$D$3:$F$3,0))),"")</f>
        <v>1</v>
      </c>
      <c r="E163" s="95">
        <f>IFERROR(INDEX(ESShip!$C$2:$C$92,MATCH(VLOOKUP($A163,PairList!$A$1:$C$104,3,0),ESShip!$A$2:$A$92,0)),"")</f>
        <v>0.34</v>
      </c>
      <c r="F163" s="95">
        <f t="shared" si="12"/>
        <v>0.65999999999999992</v>
      </c>
      <c r="G163" s="96" t="str">
        <f t="shared" si="13"/>
        <v/>
      </c>
      <c r="H163" s="99" t="str">
        <f t="shared" si="14"/>
        <v>Manufactured Home</v>
      </c>
      <c r="I163" s="100" t="str">
        <f t="shared" si="15"/>
        <v>N</v>
      </c>
      <c r="J163" s="100" t="s">
        <v>377</v>
      </c>
      <c r="K163" s="100" t="s">
        <v>377</v>
      </c>
      <c r="L163" s="100" t="str">
        <f t="shared" si="16"/>
        <v/>
      </c>
      <c r="M163" s="101">
        <f t="shared" si="17"/>
        <v>0.65999999999999992</v>
      </c>
      <c r="N163" s="100"/>
    </row>
    <row r="164" spans="1:14">
      <c r="A164" t="s">
        <v>240</v>
      </c>
      <c r="B164" t="s">
        <v>120</v>
      </c>
      <c r="C164" t="s">
        <v>221</v>
      </c>
      <c r="D164" s="95">
        <f>IFERROR(IF(ISNUMBER(VLOOKUP($A164,PairList!$A$1:$C$104,2,0)),VLOOKUP($A164,PairList!$A$1:$C$104,2,0),INDEX('Feasibility Factor'!$D$5:$F$144,MATCH(VLOOKUP($A164,PairList!$A$1:$C$104,2,0),'Feasibility Factor'!$C$5:$C$144,0),MATCH($B164,'Feasibility Factor'!$D$3:$F$3,0))),"")</f>
        <v>1</v>
      </c>
      <c r="E164" s="95">
        <f>IFERROR(INDEX(ESShip!$C$2:$C$92,MATCH(VLOOKUP($A164,PairList!$A$1:$C$104,3,0),ESShip!$A$2:$A$92,0)),"")</f>
        <v>0.34</v>
      </c>
      <c r="F164" s="95">
        <f t="shared" si="12"/>
        <v>0.65999999999999992</v>
      </c>
      <c r="G164" s="96" t="str">
        <f t="shared" si="13"/>
        <v/>
      </c>
      <c r="H164" s="99" t="str">
        <f t="shared" si="14"/>
        <v>Single-Family</v>
      </c>
      <c r="I164" s="100" t="str">
        <f t="shared" si="15"/>
        <v>B</v>
      </c>
      <c r="J164" s="100" t="s">
        <v>377</v>
      </c>
      <c r="K164" s="100" t="s">
        <v>377</v>
      </c>
      <c r="L164" s="100" t="str">
        <f t="shared" si="16"/>
        <v/>
      </c>
      <c r="M164" s="101">
        <f t="shared" si="17"/>
        <v>0.65999999999999992</v>
      </c>
      <c r="N164" s="100"/>
    </row>
    <row r="165" spans="1:14">
      <c r="A165" t="s">
        <v>240</v>
      </c>
      <c r="B165" t="s">
        <v>222</v>
      </c>
      <c r="C165" t="s">
        <v>221</v>
      </c>
      <c r="D165" s="95">
        <f>IFERROR(IF(ISNUMBER(VLOOKUP($A165,PairList!$A$1:$C$104,2,0)),VLOOKUP($A165,PairList!$A$1:$C$104,2,0),INDEX('Feasibility Factor'!$D$5:$F$144,MATCH(VLOOKUP($A165,PairList!$A$1:$C$104,2,0),'Feasibility Factor'!$C$5:$C$144,0),MATCH($B165,'Feasibility Factor'!$D$3:$F$3,0))),"")</f>
        <v>1</v>
      </c>
      <c r="E165" s="95">
        <f>IFERROR(INDEX(ESShip!$C$2:$C$92,MATCH(VLOOKUP($A165,PairList!$A$1:$C$104,3,0),ESShip!$A$2:$A$92,0)),"")</f>
        <v>0.34</v>
      </c>
      <c r="F165" s="95">
        <f t="shared" si="12"/>
        <v>0.65999999999999992</v>
      </c>
      <c r="G165" s="96" t="str">
        <f t="shared" si="13"/>
        <v/>
      </c>
      <c r="H165" s="99" t="str">
        <f t="shared" si="14"/>
        <v>Multi-Family</v>
      </c>
      <c r="I165" s="100" t="str">
        <f t="shared" si="15"/>
        <v>B</v>
      </c>
      <c r="J165" s="100" t="s">
        <v>377</v>
      </c>
      <c r="K165" s="100" t="s">
        <v>377</v>
      </c>
      <c r="L165" s="100" t="str">
        <f t="shared" si="16"/>
        <v/>
      </c>
      <c r="M165" s="101">
        <f t="shared" si="17"/>
        <v>0.65999999999999992</v>
      </c>
      <c r="N165" s="100"/>
    </row>
    <row r="166" spans="1:14">
      <c r="A166" t="s">
        <v>240</v>
      </c>
      <c r="B166" t="s">
        <v>309</v>
      </c>
      <c r="C166" t="s">
        <v>221</v>
      </c>
      <c r="D166" s="95">
        <f>IFERROR(IF(ISNUMBER(VLOOKUP($A166,PairList!$A$1:$C$104,2,0)),VLOOKUP($A166,PairList!$A$1:$C$104,2,0),INDEX('Feasibility Factor'!$D$5:$F$144,MATCH(VLOOKUP($A166,PairList!$A$1:$C$104,2,0),'Feasibility Factor'!$C$5:$C$144,0),MATCH($B166,'Feasibility Factor'!$D$3:$F$3,0))),"")</f>
        <v>1</v>
      </c>
      <c r="E166" s="95">
        <f>IFERROR(INDEX(ESShip!$C$2:$C$92,MATCH(VLOOKUP($A166,PairList!$A$1:$C$104,3,0),ESShip!$A$2:$A$92,0)),"")</f>
        <v>0.34</v>
      </c>
      <c r="F166" s="95">
        <f t="shared" si="12"/>
        <v>0.65999999999999992</v>
      </c>
      <c r="G166" s="96" t="str">
        <f t="shared" si="13"/>
        <v/>
      </c>
      <c r="H166" s="99" t="str">
        <f t="shared" si="14"/>
        <v>Manufactured Home</v>
      </c>
      <c r="I166" s="100" t="str">
        <f t="shared" si="15"/>
        <v>B</v>
      </c>
      <c r="J166" s="100" t="s">
        <v>377</v>
      </c>
      <c r="K166" s="100" t="s">
        <v>377</v>
      </c>
      <c r="L166" s="100" t="str">
        <f t="shared" si="16"/>
        <v/>
      </c>
      <c r="M166" s="101">
        <f t="shared" si="17"/>
        <v>0.65999999999999992</v>
      </c>
      <c r="N166" s="100"/>
    </row>
    <row r="167" spans="1:14">
      <c r="A167" t="s">
        <v>240</v>
      </c>
      <c r="B167" t="s">
        <v>120</v>
      </c>
      <c r="C167" t="s">
        <v>223</v>
      </c>
      <c r="D167" s="95">
        <f>IFERROR(IF(ISNUMBER(VLOOKUP($A167,PairList!$A$1:$C$104,2,0)),VLOOKUP($A167,PairList!$A$1:$C$104,2,0),INDEX('Feasibility Factor'!$D$5:$F$144,MATCH(VLOOKUP($A167,PairList!$A$1:$C$104,2,0),'Feasibility Factor'!$C$5:$C$144,0),MATCH($B167,'Feasibility Factor'!$D$3:$F$3,0))),"")</f>
        <v>1</v>
      </c>
      <c r="E167" s="95">
        <f>IFERROR(INDEX(ESShip!$C$2:$C$92,MATCH(VLOOKUP($A167,PairList!$A$1:$C$104,3,0),ESShip!$A$2:$A$92,0)),"")</f>
        <v>0.34</v>
      </c>
      <c r="F167" s="95">
        <f t="shared" si="12"/>
        <v>0.65999999999999992</v>
      </c>
      <c r="G167" s="96" t="str">
        <f t="shared" si="13"/>
        <v/>
      </c>
      <c r="H167" s="99" t="str">
        <f t="shared" si="14"/>
        <v>Single-Family</v>
      </c>
      <c r="I167" s="100" t="str">
        <f t="shared" si="15"/>
        <v>E</v>
      </c>
      <c r="J167" s="100" t="s">
        <v>377</v>
      </c>
      <c r="K167" s="100" t="s">
        <v>377</v>
      </c>
      <c r="L167" s="100" t="str">
        <f t="shared" si="16"/>
        <v/>
      </c>
      <c r="M167" s="101">
        <f t="shared" si="17"/>
        <v>0.65999999999999992</v>
      </c>
      <c r="N167" s="100"/>
    </row>
    <row r="168" spans="1:14">
      <c r="A168" t="s">
        <v>240</v>
      </c>
      <c r="B168" t="s">
        <v>222</v>
      </c>
      <c r="C168" t="s">
        <v>223</v>
      </c>
      <c r="D168" s="95">
        <f>IFERROR(IF(ISNUMBER(VLOOKUP($A168,PairList!$A$1:$C$104,2,0)),VLOOKUP($A168,PairList!$A$1:$C$104,2,0),INDEX('Feasibility Factor'!$D$5:$F$144,MATCH(VLOOKUP($A168,PairList!$A$1:$C$104,2,0),'Feasibility Factor'!$C$5:$C$144,0),MATCH($B168,'Feasibility Factor'!$D$3:$F$3,0))),"")</f>
        <v>1</v>
      </c>
      <c r="E168" s="95">
        <f>IFERROR(INDEX(ESShip!$C$2:$C$92,MATCH(VLOOKUP($A168,PairList!$A$1:$C$104,3,0),ESShip!$A$2:$A$92,0)),"")</f>
        <v>0.34</v>
      </c>
      <c r="F168" s="95">
        <f t="shared" si="12"/>
        <v>0.65999999999999992</v>
      </c>
      <c r="G168" s="96" t="str">
        <f t="shared" si="13"/>
        <v/>
      </c>
      <c r="H168" s="99" t="str">
        <f t="shared" si="14"/>
        <v>Multi-Family</v>
      </c>
      <c r="I168" s="100" t="str">
        <f t="shared" si="15"/>
        <v>E</v>
      </c>
      <c r="J168" s="100" t="s">
        <v>377</v>
      </c>
      <c r="K168" s="100" t="s">
        <v>377</v>
      </c>
      <c r="L168" s="100" t="str">
        <f t="shared" si="16"/>
        <v/>
      </c>
      <c r="M168" s="101">
        <f t="shared" si="17"/>
        <v>0.65999999999999992</v>
      </c>
      <c r="N168" s="100"/>
    </row>
    <row r="169" spans="1:14">
      <c r="A169" t="s">
        <v>240</v>
      </c>
      <c r="B169" t="s">
        <v>309</v>
      </c>
      <c r="C169" t="s">
        <v>223</v>
      </c>
      <c r="D169" s="95">
        <f>IFERROR(IF(ISNUMBER(VLOOKUP($A169,PairList!$A$1:$C$104,2,0)),VLOOKUP($A169,PairList!$A$1:$C$104,2,0),INDEX('Feasibility Factor'!$D$5:$F$144,MATCH(VLOOKUP($A169,PairList!$A$1:$C$104,2,0),'Feasibility Factor'!$C$5:$C$144,0),MATCH($B169,'Feasibility Factor'!$D$3:$F$3,0))),"")</f>
        <v>1</v>
      </c>
      <c r="E169" s="95">
        <f>IFERROR(INDEX(ESShip!$C$2:$C$92,MATCH(VLOOKUP($A169,PairList!$A$1:$C$104,3,0),ESShip!$A$2:$A$92,0)),"")</f>
        <v>0.34</v>
      </c>
      <c r="F169" s="95">
        <f t="shared" si="12"/>
        <v>0.65999999999999992</v>
      </c>
      <c r="G169" s="96" t="str">
        <f t="shared" si="13"/>
        <v/>
      </c>
      <c r="H169" s="99" t="str">
        <f t="shared" si="14"/>
        <v>Manufactured Home</v>
      </c>
      <c r="I169" s="100" t="str">
        <f t="shared" si="15"/>
        <v>E</v>
      </c>
      <c r="J169" s="100" t="s">
        <v>377</v>
      </c>
      <c r="K169" s="100" t="s">
        <v>377</v>
      </c>
      <c r="L169" s="100" t="str">
        <f t="shared" si="16"/>
        <v/>
      </c>
      <c r="M169" s="101">
        <f t="shared" si="17"/>
        <v>0.65999999999999992</v>
      </c>
      <c r="N169" s="100"/>
    </row>
    <row r="170" spans="1:14">
      <c r="A170" t="s">
        <v>240</v>
      </c>
      <c r="B170" t="s">
        <v>120</v>
      </c>
      <c r="C170" t="s">
        <v>224</v>
      </c>
      <c r="D170" s="95">
        <f>IFERROR(IF(ISNUMBER(VLOOKUP($A170,PairList!$A$1:$C$104,2,0)),VLOOKUP($A170,PairList!$A$1:$C$104,2,0),INDEX('Feasibility Factor'!$D$5:$F$144,MATCH(VLOOKUP($A170,PairList!$A$1:$C$104,2,0),'Feasibility Factor'!$C$5:$C$144,0),MATCH($B170,'Feasibility Factor'!$D$3:$F$3,0))),"")</f>
        <v>1</v>
      </c>
      <c r="E170" s="95">
        <f>IFERROR(INDEX(ESShip!$C$2:$C$92,MATCH(VLOOKUP($A170,PairList!$A$1:$C$104,3,0),ESShip!$A$2:$A$92,0)),"")</f>
        <v>0.34</v>
      </c>
      <c r="F170" s="95">
        <f t="shared" si="12"/>
        <v>0.65999999999999992</v>
      </c>
      <c r="G170" s="96" t="str">
        <f t="shared" si="13"/>
        <v/>
      </c>
      <c r="H170" s="99" t="str">
        <f t="shared" si="14"/>
        <v>Single-Family</v>
      </c>
      <c r="I170" s="100" t="str">
        <f t="shared" si="15"/>
        <v>N</v>
      </c>
      <c r="J170" s="100" t="s">
        <v>377</v>
      </c>
      <c r="K170" s="100" t="s">
        <v>377</v>
      </c>
      <c r="L170" s="100" t="str">
        <f t="shared" si="16"/>
        <v/>
      </c>
      <c r="M170" s="101">
        <f t="shared" si="17"/>
        <v>0.65999999999999992</v>
      </c>
      <c r="N170" s="100"/>
    </row>
    <row r="171" spans="1:14">
      <c r="A171" t="s">
        <v>240</v>
      </c>
      <c r="B171" t="s">
        <v>222</v>
      </c>
      <c r="C171" t="s">
        <v>224</v>
      </c>
      <c r="D171" s="95">
        <f>IFERROR(IF(ISNUMBER(VLOOKUP($A171,PairList!$A$1:$C$104,2,0)),VLOOKUP($A171,PairList!$A$1:$C$104,2,0),INDEX('Feasibility Factor'!$D$5:$F$144,MATCH(VLOOKUP($A171,PairList!$A$1:$C$104,2,0),'Feasibility Factor'!$C$5:$C$144,0),MATCH($B171,'Feasibility Factor'!$D$3:$F$3,0))),"")</f>
        <v>1</v>
      </c>
      <c r="E171" s="95">
        <f>IFERROR(INDEX(ESShip!$C$2:$C$92,MATCH(VLOOKUP($A171,PairList!$A$1:$C$104,3,0),ESShip!$A$2:$A$92,0)),"")</f>
        <v>0.34</v>
      </c>
      <c r="F171" s="95">
        <f t="shared" si="12"/>
        <v>0.65999999999999992</v>
      </c>
      <c r="G171" s="96" t="str">
        <f t="shared" si="13"/>
        <v/>
      </c>
      <c r="H171" s="99" t="str">
        <f t="shared" si="14"/>
        <v>Multi-Family</v>
      </c>
      <c r="I171" s="100" t="str">
        <f t="shared" si="15"/>
        <v>N</v>
      </c>
      <c r="J171" s="100" t="s">
        <v>377</v>
      </c>
      <c r="K171" s="100" t="s">
        <v>377</v>
      </c>
      <c r="L171" s="100" t="str">
        <f t="shared" si="16"/>
        <v/>
      </c>
      <c r="M171" s="101">
        <f t="shared" si="17"/>
        <v>0.65999999999999992</v>
      </c>
      <c r="N171" s="100"/>
    </row>
    <row r="172" spans="1:14">
      <c r="A172" t="s">
        <v>240</v>
      </c>
      <c r="B172" t="s">
        <v>309</v>
      </c>
      <c r="C172" t="s">
        <v>224</v>
      </c>
      <c r="D172" s="95">
        <f>IFERROR(IF(ISNUMBER(VLOOKUP($A172,PairList!$A$1:$C$104,2,0)),VLOOKUP($A172,PairList!$A$1:$C$104,2,0),INDEX('Feasibility Factor'!$D$5:$F$144,MATCH(VLOOKUP($A172,PairList!$A$1:$C$104,2,0),'Feasibility Factor'!$C$5:$C$144,0),MATCH($B172,'Feasibility Factor'!$D$3:$F$3,0))),"")</f>
        <v>1</v>
      </c>
      <c r="E172" s="95">
        <f>IFERROR(INDEX(ESShip!$C$2:$C$92,MATCH(VLOOKUP($A172,PairList!$A$1:$C$104,3,0),ESShip!$A$2:$A$92,0)),"")</f>
        <v>0.34</v>
      </c>
      <c r="F172" s="95">
        <f t="shared" si="12"/>
        <v>0.65999999999999992</v>
      </c>
      <c r="G172" s="96" t="str">
        <f t="shared" si="13"/>
        <v/>
      </c>
      <c r="H172" s="99" t="str">
        <f t="shared" si="14"/>
        <v>Manufactured Home</v>
      </c>
      <c r="I172" s="100" t="str">
        <f t="shared" si="15"/>
        <v>N</v>
      </c>
      <c r="J172" s="100" t="s">
        <v>377</v>
      </c>
      <c r="K172" s="100" t="s">
        <v>377</v>
      </c>
      <c r="L172" s="100" t="str">
        <f t="shared" si="16"/>
        <v/>
      </c>
      <c r="M172" s="101">
        <f t="shared" si="17"/>
        <v>0.65999999999999992</v>
      </c>
      <c r="N172" s="100"/>
    </row>
    <row r="173" spans="1:14">
      <c r="A173" t="s">
        <v>240</v>
      </c>
      <c r="B173" t="s">
        <v>120</v>
      </c>
      <c r="C173" t="s">
        <v>221</v>
      </c>
      <c r="D173" s="95">
        <f>IFERROR(IF(ISNUMBER(VLOOKUP($A173,PairList!$A$1:$C$104,2,0)),VLOOKUP($A173,PairList!$A$1:$C$104,2,0),INDEX('Feasibility Factor'!$D$5:$F$144,MATCH(VLOOKUP($A173,PairList!$A$1:$C$104,2,0),'Feasibility Factor'!$C$5:$C$144,0),MATCH($B173,'Feasibility Factor'!$D$3:$F$3,0))),"")</f>
        <v>1</v>
      </c>
      <c r="E173" s="95">
        <f>IFERROR(INDEX(ESShip!$C$2:$C$92,MATCH(VLOOKUP($A173,PairList!$A$1:$C$104,3,0),ESShip!$A$2:$A$92,0)),"")</f>
        <v>0.34</v>
      </c>
      <c r="F173" s="95">
        <f t="shared" si="12"/>
        <v>0.65999999999999992</v>
      </c>
      <c r="G173" s="96" t="str">
        <f t="shared" si="13"/>
        <v/>
      </c>
      <c r="H173" s="99" t="str">
        <f t="shared" si="14"/>
        <v>Single-Family</v>
      </c>
      <c r="I173" s="100" t="str">
        <f t="shared" si="15"/>
        <v>B</v>
      </c>
      <c r="J173" s="100" t="s">
        <v>377</v>
      </c>
      <c r="K173" s="100" t="s">
        <v>377</v>
      </c>
      <c r="L173" s="100" t="str">
        <f t="shared" si="16"/>
        <v/>
      </c>
      <c r="M173" s="101">
        <f t="shared" si="17"/>
        <v>0.65999999999999992</v>
      </c>
      <c r="N173" s="100"/>
    </row>
    <row r="174" spans="1:14">
      <c r="A174" t="s">
        <v>240</v>
      </c>
      <c r="B174" t="s">
        <v>222</v>
      </c>
      <c r="C174" t="s">
        <v>221</v>
      </c>
      <c r="D174" s="95">
        <f>IFERROR(IF(ISNUMBER(VLOOKUP($A174,PairList!$A$1:$C$104,2,0)),VLOOKUP($A174,PairList!$A$1:$C$104,2,0),INDEX('Feasibility Factor'!$D$5:$F$144,MATCH(VLOOKUP($A174,PairList!$A$1:$C$104,2,0),'Feasibility Factor'!$C$5:$C$144,0),MATCH($B174,'Feasibility Factor'!$D$3:$F$3,0))),"")</f>
        <v>1</v>
      </c>
      <c r="E174" s="95">
        <f>IFERROR(INDEX(ESShip!$C$2:$C$92,MATCH(VLOOKUP($A174,PairList!$A$1:$C$104,3,0),ESShip!$A$2:$A$92,0)),"")</f>
        <v>0.34</v>
      </c>
      <c r="F174" s="95">
        <f t="shared" si="12"/>
        <v>0.65999999999999992</v>
      </c>
      <c r="G174" s="96" t="str">
        <f t="shared" si="13"/>
        <v/>
      </c>
      <c r="H174" s="99" t="str">
        <f t="shared" si="14"/>
        <v>Multi-Family</v>
      </c>
      <c r="I174" s="100" t="str">
        <f t="shared" si="15"/>
        <v>B</v>
      </c>
      <c r="J174" s="100" t="s">
        <v>377</v>
      </c>
      <c r="K174" s="100" t="s">
        <v>377</v>
      </c>
      <c r="L174" s="100" t="str">
        <f t="shared" si="16"/>
        <v/>
      </c>
      <c r="M174" s="101">
        <f t="shared" si="17"/>
        <v>0.65999999999999992</v>
      </c>
      <c r="N174" s="100"/>
    </row>
    <row r="175" spans="1:14">
      <c r="A175" t="s">
        <v>240</v>
      </c>
      <c r="B175" t="s">
        <v>309</v>
      </c>
      <c r="C175" t="s">
        <v>221</v>
      </c>
      <c r="D175" s="95">
        <f>IFERROR(IF(ISNUMBER(VLOOKUP($A175,PairList!$A$1:$C$104,2,0)),VLOOKUP($A175,PairList!$A$1:$C$104,2,0),INDEX('Feasibility Factor'!$D$5:$F$144,MATCH(VLOOKUP($A175,PairList!$A$1:$C$104,2,0),'Feasibility Factor'!$C$5:$C$144,0),MATCH($B175,'Feasibility Factor'!$D$3:$F$3,0))),"")</f>
        <v>1</v>
      </c>
      <c r="E175" s="95">
        <f>IFERROR(INDEX(ESShip!$C$2:$C$92,MATCH(VLOOKUP($A175,PairList!$A$1:$C$104,3,0),ESShip!$A$2:$A$92,0)),"")</f>
        <v>0.34</v>
      </c>
      <c r="F175" s="95">
        <f t="shared" si="12"/>
        <v>0.65999999999999992</v>
      </c>
      <c r="G175" s="96" t="str">
        <f t="shared" si="13"/>
        <v/>
      </c>
      <c r="H175" s="99" t="str">
        <f t="shared" si="14"/>
        <v>Manufactured Home</v>
      </c>
      <c r="I175" s="100" t="str">
        <f t="shared" si="15"/>
        <v>B</v>
      </c>
      <c r="J175" s="100" t="s">
        <v>377</v>
      </c>
      <c r="K175" s="100" t="s">
        <v>377</v>
      </c>
      <c r="L175" s="100" t="str">
        <f t="shared" si="16"/>
        <v/>
      </c>
      <c r="M175" s="101">
        <f t="shared" si="17"/>
        <v>0.65999999999999992</v>
      </c>
      <c r="N175" s="100"/>
    </row>
    <row r="176" spans="1:14">
      <c r="A176" t="s">
        <v>240</v>
      </c>
      <c r="B176" t="s">
        <v>120</v>
      </c>
      <c r="C176" t="s">
        <v>223</v>
      </c>
      <c r="D176" s="95">
        <f>IFERROR(IF(ISNUMBER(VLOOKUP($A176,PairList!$A$1:$C$104,2,0)),VLOOKUP($A176,PairList!$A$1:$C$104,2,0),INDEX('Feasibility Factor'!$D$5:$F$144,MATCH(VLOOKUP($A176,PairList!$A$1:$C$104,2,0),'Feasibility Factor'!$C$5:$C$144,0),MATCH($B176,'Feasibility Factor'!$D$3:$F$3,0))),"")</f>
        <v>1</v>
      </c>
      <c r="E176" s="95">
        <f>IFERROR(INDEX(ESShip!$C$2:$C$92,MATCH(VLOOKUP($A176,PairList!$A$1:$C$104,3,0),ESShip!$A$2:$A$92,0)),"")</f>
        <v>0.34</v>
      </c>
      <c r="F176" s="95">
        <f t="shared" si="12"/>
        <v>0.65999999999999992</v>
      </c>
      <c r="G176" s="96" t="str">
        <f t="shared" si="13"/>
        <v/>
      </c>
      <c r="H176" s="99" t="str">
        <f t="shared" si="14"/>
        <v>Single-Family</v>
      </c>
      <c r="I176" s="100" t="str">
        <f t="shared" si="15"/>
        <v>E</v>
      </c>
      <c r="J176" s="100" t="s">
        <v>377</v>
      </c>
      <c r="K176" s="100" t="s">
        <v>377</v>
      </c>
      <c r="L176" s="100" t="str">
        <f t="shared" si="16"/>
        <v/>
      </c>
      <c r="M176" s="101">
        <f t="shared" si="17"/>
        <v>0.65999999999999992</v>
      </c>
      <c r="N176" s="100"/>
    </row>
    <row r="177" spans="1:14">
      <c r="A177" t="s">
        <v>240</v>
      </c>
      <c r="B177" t="s">
        <v>222</v>
      </c>
      <c r="C177" t="s">
        <v>223</v>
      </c>
      <c r="D177" s="95">
        <f>IFERROR(IF(ISNUMBER(VLOOKUP($A177,PairList!$A$1:$C$104,2,0)),VLOOKUP($A177,PairList!$A$1:$C$104,2,0),INDEX('Feasibility Factor'!$D$5:$F$144,MATCH(VLOOKUP($A177,PairList!$A$1:$C$104,2,0),'Feasibility Factor'!$C$5:$C$144,0),MATCH($B177,'Feasibility Factor'!$D$3:$F$3,0))),"")</f>
        <v>1</v>
      </c>
      <c r="E177" s="95">
        <f>IFERROR(INDEX(ESShip!$C$2:$C$92,MATCH(VLOOKUP($A177,PairList!$A$1:$C$104,3,0),ESShip!$A$2:$A$92,0)),"")</f>
        <v>0.34</v>
      </c>
      <c r="F177" s="95">
        <f t="shared" si="12"/>
        <v>0.65999999999999992</v>
      </c>
      <c r="G177" s="96" t="str">
        <f t="shared" si="13"/>
        <v/>
      </c>
      <c r="H177" s="99" t="str">
        <f t="shared" si="14"/>
        <v>Multi-Family</v>
      </c>
      <c r="I177" s="100" t="str">
        <f t="shared" si="15"/>
        <v>E</v>
      </c>
      <c r="J177" s="100" t="s">
        <v>377</v>
      </c>
      <c r="K177" s="100" t="s">
        <v>377</v>
      </c>
      <c r="L177" s="100" t="str">
        <f t="shared" si="16"/>
        <v/>
      </c>
      <c r="M177" s="101">
        <f t="shared" si="17"/>
        <v>0.65999999999999992</v>
      </c>
      <c r="N177" s="100"/>
    </row>
    <row r="178" spans="1:14">
      <c r="A178" t="s">
        <v>240</v>
      </c>
      <c r="B178" t="s">
        <v>309</v>
      </c>
      <c r="C178" t="s">
        <v>223</v>
      </c>
      <c r="D178" s="95">
        <f>IFERROR(IF(ISNUMBER(VLOOKUP($A178,PairList!$A$1:$C$104,2,0)),VLOOKUP($A178,PairList!$A$1:$C$104,2,0),INDEX('Feasibility Factor'!$D$5:$F$144,MATCH(VLOOKUP($A178,PairList!$A$1:$C$104,2,0),'Feasibility Factor'!$C$5:$C$144,0),MATCH($B178,'Feasibility Factor'!$D$3:$F$3,0))),"")</f>
        <v>1</v>
      </c>
      <c r="E178" s="95">
        <f>IFERROR(INDEX(ESShip!$C$2:$C$92,MATCH(VLOOKUP($A178,PairList!$A$1:$C$104,3,0),ESShip!$A$2:$A$92,0)),"")</f>
        <v>0.34</v>
      </c>
      <c r="F178" s="95">
        <f t="shared" si="12"/>
        <v>0.65999999999999992</v>
      </c>
      <c r="G178" s="96" t="str">
        <f t="shared" si="13"/>
        <v/>
      </c>
      <c r="H178" s="99" t="str">
        <f t="shared" si="14"/>
        <v>Manufactured Home</v>
      </c>
      <c r="I178" s="100" t="str">
        <f t="shared" si="15"/>
        <v>E</v>
      </c>
      <c r="J178" s="100" t="s">
        <v>377</v>
      </c>
      <c r="K178" s="100" t="s">
        <v>377</v>
      </c>
      <c r="L178" s="100" t="str">
        <f t="shared" si="16"/>
        <v/>
      </c>
      <c r="M178" s="101">
        <f t="shared" si="17"/>
        <v>0.65999999999999992</v>
      </c>
      <c r="N178" s="100"/>
    </row>
    <row r="179" spans="1:14">
      <c r="A179" t="s">
        <v>240</v>
      </c>
      <c r="B179" t="s">
        <v>120</v>
      </c>
      <c r="C179" t="s">
        <v>224</v>
      </c>
      <c r="D179" s="95">
        <f>IFERROR(IF(ISNUMBER(VLOOKUP($A179,PairList!$A$1:$C$104,2,0)),VLOOKUP($A179,PairList!$A$1:$C$104,2,0),INDEX('Feasibility Factor'!$D$5:$F$144,MATCH(VLOOKUP($A179,PairList!$A$1:$C$104,2,0),'Feasibility Factor'!$C$5:$C$144,0),MATCH($B179,'Feasibility Factor'!$D$3:$F$3,0))),"")</f>
        <v>1</v>
      </c>
      <c r="E179" s="95">
        <f>IFERROR(INDEX(ESShip!$C$2:$C$92,MATCH(VLOOKUP($A179,PairList!$A$1:$C$104,3,0),ESShip!$A$2:$A$92,0)),"")</f>
        <v>0.34</v>
      </c>
      <c r="F179" s="95">
        <f t="shared" si="12"/>
        <v>0.65999999999999992</v>
      </c>
      <c r="G179" s="96" t="str">
        <f t="shared" si="13"/>
        <v/>
      </c>
      <c r="H179" s="99" t="str">
        <f t="shared" si="14"/>
        <v>Single-Family</v>
      </c>
      <c r="I179" s="100" t="str">
        <f t="shared" si="15"/>
        <v>N</v>
      </c>
      <c r="J179" s="100" t="s">
        <v>377</v>
      </c>
      <c r="K179" s="100" t="s">
        <v>377</v>
      </c>
      <c r="L179" s="100" t="str">
        <f t="shared" si="16"/>
        <v/>
      </c>
      <c r="M179" s="101">
        <f t="shared" si="17"/>
        <v>0.65999999999999992</v>
      </c>
      <c r="N179" s="100"/>
    </row>
    <row r="180" spans="1:14">
      <c r="A180" t="s">
        <v>240</v>
      </c>
      <c r="B180" t="s">
        <v>222</v>
      </c>
      <c r="C180" t="s">
        <v>224</v>
      </c>
      <c r="D180" s="95">
        <f>IFERROR(IF(ISNUMBER(VLOOKUP($A180,PairList!$A$1:$C$104,2,0)),VLOOKUP($A180,PairList!$A$1:$C$104,2,0),INDEX('Feasibility Factor'!$D$5:$F$144,MATCH(VLOOKUP($A180,PairList!$A$1:$C$104,2,0),'Feasibility Factor'!$C$5:$C$144,0),MATCH($B180,'Feasibility Factor'!$D$3:$F$3,0))),"")</f>
        <v>1</v>
      </c>
      <c r="E180" s="95">
        <f>IFERROR(INDEX(ESShip!$C$2:$C$92,MATCH(VLOOKUP($A180,PairList!$A$1:$C$104,3,0),ESShip!$A$2:$A$92,0)),"")</f>
        <v>0.34</v>
      </c>
      <c r="F180" s="95">
        <f t="shared" si="12"/>
        <v>0.65999999999999992</v>
      </c>
      <c r="G180" s="96" t="str">
        <f t="shared" si="13"/>
        <v/>
      </c>
      <c r="H180" s="99" t="str">
        <f t="shared" si="14"/>
        <v>Multi-Family</v>
      </c>
      <c r="I180" s="100" t="str">
        <f t="shared" si="15"/>
        <v>N</v>
      </c>
      <c r="J180" s="100" t="s">
        <v>377</v>
      </c>
      <c r="K180" s="100" t="s">
        <v>377</v>
      </c>
      <c r="L180" s="100" t="str">
        <f t="shared" si="16"/>
        <v/>
      </c>
      <c r="M180" s="101">
        <f t="shared" si="17"/>
        <v>0.65999999999999992</v>
      </c>
      <c r="N180" s="100"/>
    </row>
    <row r="181" spans="1:14">
      <c r="A181" t="s">
        <v>240</v>
      </c>
      <c r="B181" t="s">
        <v>309</v>
      </c>
      <c r="C181" t="s">
        <v>224</v>
      </c>
      <c r="D181" s="95">
        <f>IFERROR(IF(ISNUMBER(VLOOKUP($A181,PairList!$A$1:$C$104,2,0)),VLOOKUP($A181,PairList!$A$1:$C$104,2,0),INDEX('Feasibility Factor'!$D$5:$F$144,MATCH(VLOOKUP($A181,PairList!$A$1:$C$104,2,0),'Feasibility Factor'!$C$5:$C$144,0),MATCH($B181,'Feasibility Factor'!$D$3:$F$3,0))),"")</f>
        <v>1</v>
      </c>
      <c r="E181" s="95">
        <f>IFERROR(INDEX(ESShip!$C$2:$C$92,MATCH(VLOOKUP($A181,PairList!$A$1:$C$104,3,0),ESShip!$A$2:$A$92,0)),"")</f>
        <v>0.34</v>
      </c>
      <c r="F181" s="95">
        <f t="shared" si="12"/>
        <v>0.65999999999999992</v>
      </c>
      <c r="G181" s="96" t="str">
        <f t="shared" si="13"/>
        <v/>
      </c>
      <c r="H181" s="99" t="str">
        <f t="shared" si="14"/>
        <v>Manufactured Home</v>
      </c>
      <c r="I181" s="100" t="str">
        <f t="shared" si="15"/>
        <v>N</v>
      </c>
      <c r="J181" s="100" t="s">
        <v>377</v>
      </c>
      <c r="K181" s="100" t="s">
        <v>377</v>
      </c>
      <c r="L181" s="100" t="str">
        <f t="shared" si="16"/>
        <v/>
      </c>
      <c r="M181" s="101">
        <f t="shared" si="17"/>
        <v>0.65999999999999992</v>
      </c>
      <c r="N181" s="100"/>
    </row>
    <row r="182" spans="1:14">
      <c r="A182" t="s">
        <v>241</v>
      </c>
      <c r="B182" t="s">
        <v>120</v>
      </c>
      <c r="C182" t="s">
        <v>221</v>
      </c>
      <c r="D182" s="95">
        <f>IFERROR(IF(ISNUMBER(VLOOKUP($A182,PairList!$A$1:$C$104,2,0)),VLOOKUP($A182,PairList!$A$1:$C$104,2,0),INDEX('Feasibility Factor'!$D$5:$F$144,MATCH(VLOOKUP($A182,PairList!$A$1:$C$104,2,0),'Feasibility Factor'!$C$5:$C$144,0),MATCH($B182,'Feasibility Factor'!$D$3:$F$3,0))),"")</f>
        <v>1</v>
      </c>
      <c r="E182" s="95">
        <f>IFERROR(INDEX(ESShip!$C$2:$C$92,MATCH(VLOOKUP($A182,PairList!$A$1:$C$104,3,0),ESShip!$A$2:$A$92,0)),"")</f>
        <v>0.21</v>
      </c>
      <c r="F182" s="95">
        <f t="shared" si="12"/>
        <v>0.79</v>
      </c>
      <c r="G182" s="96" t="str">
        <f t="shared" si="13"/>
        <v/>
      </c>
      <c r="H182" s="99" t="str">
        <f t="shared" si="14"/>
        <v>Single-Family</v>
      </c>
      <c r="I182" s="100" t="str">
        <f t="shared" si="15"/>
        <v>B</v>
      </c>
      <c r="J182" s="100" t="s">
        <v>377</v>
      </c>
      <c r="K182" s="100" t="s">
        <v>377</v>
      </c>
      <c r="L182" s="100" t="str">
        <f t="shared" si="16"/>
        <v/>
      </c>
      <c r="M182" s="101">
        <f t="shared" si="17"/>
        <v>0.79</v>
      </c>
      <c r="N182" s="100"/>
    </row>
    <row r="183" spans="1:14">
      <c r="A183" t="s">
        <v>241</v>
      </c>
      <c r="B183" t="s">
        <v>222</v>
      </c>
      <c r="C183" t="s">
        <v>221</v>
      </c>
      <c r="D183" s="95">
        <f>IFERROR(IF(ISNUMBER(VLOOKUP($A183,PairList!$A$1:$C$104,2,0)),VLOOKUP($A183,PairList!$A$1:$C$104,2,0),INDEX('Feasibility Factor'!$D$5:$F$144,MATCH(VLOOKUP($A183,PairList!$A$1:$C$104,2,0),'Feasibility Factor'!$C$5:$C$144,0),MATCH($B183,'Feasibility Factor'!$D$3:$F$3,0))),"")</f>
        <v>1</v>
      </c>
      <c r="E183" s="95">
        <f>IFERROR(INDEX(ESShip!$C$2:$C$92,MATCH(VLOOKUP($A183,PairList!$A$1:$C$104,3,0),ESShip!$A$2:$A$92,0)),"")</f>
        <v>0.21</v>
      </c>
      <c r="F183" s="95">
        <f t="shared" si="12"/>
        <v>0.79</v>
      </c>
      <c r="G183" s="96" t="str">
        <f t="shared" si="13"/>
        <v/>
      </c>
      <c r="H183" s="99" t="str">
        <f t="shared" si="14"/>
        <v>Multi-Family</v>
      </c>
      <c r="I183" s="100" t="str">
        <f t="shared" si="15"/>
        <v>B</v>
      </c>
      <c r="J183" s="100" t="s">
        <v>377</v>
      </c>
      <c r="K183" s="100" t="s">
        <v>377</v>
      </c>
      <c r="L183" s="100" t="str">
        <f t="shared" si="16"/>
        <v/>
      </c>
      <c r="M183" s="101">
        <f t="shared" si="17"/>
        <v>0.79</v>
      </c>
      <c r="N183" s="100"/>
    </row>
    <row r="184" spans="1:14">
      <c r="A184" t="s">
        <v>241</v>
      </c>
      <c r="B184" t="s">
        <v>309</v>
      </c>
      <c r="C184" t="s">
        <v>221</v>
      </c>
      <c r="D184" s="95">
        <f>IFERROR(IF(ISNUMBER(VLOOKUP($A184,PairList!$A$1:$C$104,2,0)),VLOOKUP($A184,PairList!$A$1:$C$104,2,0),INDEX('Feasibility Factor'!$D$5:$F$144,MATCH(VLOOKUP($A184,PairList!$A$1:$C$104,2,0),'Feasibility Factor'!$C$5:$C$144,0),MATCH($B184,'Feasibility Factor'!$D$3:$F$3,0))),"")</f>
        <v>1</v>
      </c>
      <c r="E184" s="95">
        <f>IFERROR(INDEX(ESShip!$C$2:$C$92,MATCH(VLOOKUP($A184,PairList!$A$1:$C$104,3,0),ESShip!$A$2:$A$92,0)),"")</f>
        <v>0.21</v>
      </c>
      <c r="F184" s="95">
        <f t="shared" si="12"/>
        <v>0.79</v>
      </c>
      <c r="G184" s="96" t="str">
        <f t="shared" si="13"/>
        <v/>
      </c>
      <c r="H184" s="99" t="str">
        <f t="shared" si="14"/>
        <v>Manufactured Home</v>
      </c>
      <c r="I184" s="100" t="str">
        <f t="shared" si="15"/>
        <v>B</v>
      </c>
      <c r="J184" s="100" t="s">
        <v>377</v>
      </c>
      <c r="K184" s="100" t="s">
        <v>377</v>
      </c>
      <c r="L184" s="100" t="str">
        <f t="shared" si="16"/>
        <v/>
      </c>
      <c r="M184" s="101">
        <f t="shared" si="17"/>
        <v>0.79</v>
      </c>
      <c r="N184" s="100"/>
    </row>
    <row r="185" spans="1:14">
      <c r="A185" t="s">
        <v>241</v>
      </c>
      <c r="B185" t="s">
        <v>120</v>
      </c>
      <c r="C185" t="s">
        <v>223</v>
      </c>
      <c r="D185" s="95">
        <f>IFERROR(IF(ISNUMBER(VLOOKUP($A185,PairList!$A$1:$C$104,2,0)),VLOOKUP($A185,PairList!$A$1:$C$104,2,0),INDEX('Feasibility Factor'!$D$5:$F$144,MATCH(VLOOKUP($A185,PairList!$A$1:$C$104,2,0),'Feasibility Factor'!$C$5:$C$144,0),MATCH($B185,'Feasibility Factor'!$D$3:$F$3,0))),"")</f>
        <v>1</v>
      </c>
      <c r="E185" s="95">
        <f>IFERROR(INDEX(ESShip!$C$2:$C$92,MATCH(VLOOKUP($A185,PairList!$A$1:$C$104,3,0),ESShip!$A$2:$A$92,0)),"")</f>
        <v>0.21</v>
      </c>
      <c r="F185" s="95">
        <f t="shared" si="12"/>
        <v>0.79</v>
      </c>
      <c r="G185" s="96" t="str">
        <f t="shared" si="13"/>
        <v/>
      </c>
      <c r="H185" s="99" t="str">
        <f t="shared" si="14"/>
        <v>Single-Family</v>
      </c>
      <c r="I185" s="100" t="str">
        <f t="shared" si="15"/>
        <v>E</v>
      </c>
      <c r="J185" s="100" t="s">
        <v>377</v>
      </c>
      <c r="K185" s="100" t="s">
        <v>377</v>
      </c>
      <c r="L185" s="100" t="str">
        <f t="shared" si="16"/>
        <v/>
      </c>
      <c r="M185" s="101">
        <f t="shared" si="17"/>
        <v>0.79</v>
      </c>
      <c r="N185" s="100"/>
    </row>
    <row r="186" spans="1:14">
      <c r="A186" t="s">
        <v>241</v>
      </c>
      <c r="B186" t="s">
        <v>222</v>
      </c>
      <c r="C186" t="s">
        <v>223</v>
      </c>
      <c r="D186" s="95">
        <f>IFERROR(IF(ISNUMBER(VLOOKUP($A186,PairList!$A$1:$C$104,2,0)),VLOOKUP($A186,PairList!$A$1:$C$104,2,0),INDEX('Feasibility Factor'!$D$5:$F$144,MATCH(VLOOKUP($A186,PairList!$A$1:$C$104,2,0),'Feasibility Factor'!$C$5:$C$144,0),MATCH($B186,'Feasibility Factor'!$D$3:$F$3,0))),"")</f>
        <v>1</v>
      </c>
      <c r="E186" s="95">
        <f>IFERROR(INDEX(ESShip!$C$2:$C$92,MATCH(VLOOKUP($A186,PairList!$A$1:$C$104,3,0),ESShip!$A$2:$A$92,0)),"")</f>
        <v>0.21</v>
      </c>
      <c r="F186" s="95">
        <f t="shared" si="12"/>
        <v>0.79</v>
      </c>
      <c r="G186" s="96" t="str">
        <f t="shared" si="13"/>
        <v/>
      </c>
      <c r="H186" s="99" t="str">
        <f t="shared" si="14"/>
        <v>Multi-Family</v>
      </c>
      <c r="I186" s="100" t="str">
        <f t="shared" si="15"/>
        <v>E</v>
      </c>
      <c r="J186" s="100" t="s">
        <v>377</v>
      </c>
      <c r="K186" s="100" t="s">
        <v>377</v>
      </c>
      <c r="L186" s="100" t="str">
        <f t="shared" si="16"/>
        <v/>
      </c>
      <c r="M186" s="101">
        <f t="shared" si="17"/>
        <v>0.79</v>
      </c>
      <c r="N186" s="100"/>
    </row>
    <row r="187" spans="1:14">
      <c r="A187" t="s">
        <v>241</v>
      </c>
      <c r="B187" t="s">
        <v>309</v>
      </c>
      <c r="C187" t="s">
        <v>223</v>
      </c>
      <c r="D187" s="95">
        <f>IFERROR(IF(ISNUMBER(VLOOKUP($A187,PairList!$A$1:$C$104,2,0)),VLOOKUP($A187,PairList!$A$1:$C$104,2,0),INDEX('Feasibility Factor'!$D$5:$F$144,MATCH(VLOOKUP($A187,PairList!$A$1:$C$104,2,0),'Feasibility Factor'!$C$5:$C$144,0),MATCH($B187,'Feasibility Factor'!$D$3:$F$3,0))),"")</f>
        <v>1</v>
      </c>
      <c r="E187" s="95">
        <f>IFERROR(INDEX(ESShip!$C$2:$C$92,MATCH(VLOOKUP($A187,PairList!$A$1:$C$104,3,0),ESShip!$A$2:$A$92,0)),"")</f>
        <v>0.21</v>
      </c>
      <c r="F187" s="95">
        <f t="shared" si="12"/>
        <v>0.79</v>
      </c>
      <c r="G187" s="96" t="str">
        <f t="shared" si="13"/>
        <v/>
      </c>
      <c r="H187" s="99" t="str">
        <f t="shared" si="14"/>
        <v>Manufactured Home</v>
      </c>
      <c r="I187" s="100" t="str">
        <f t="shared" si="15"/>
        <v>E</v>
      </c>
      <c r="J187" s="100" t="s">
        <v>377</v>
      </c>
      <c r="K187" s="100" t="s">
        <v>377</v>
      </c>
      <c r="L187" s="100" t="str">
        <f t="shared" si="16"/>
        <v/>
      </c>
      <c r="M187" s="101">
        <f t="shared" si="17"/>
        <v>0.79</v>
      </c>
      <c r="N187" s="100"/>
    </row>
    <row r="188" spans="1:14">
      <c r="A188" t="s">
        <v>241</v>
      </c>
      <c r="B188" t="s">
        <v>120</v>
      </c>
      <c r="C188" t="s">
        <v>224</v>
      </c>
      <c r="D188" s="95">
        <f>IFERROR(IF(ISNUMBER(VLOOKUP($A188,PairList!$A$1:$C$104,2,0)),VLOOKUP($A188,PairList!$A$1:$C$104,2,0),INDEX('Feasibility Factor'!$D$5:$F$144,MATCH(VLOOKUP($A188,PairList!$A$1:$C$104,2,0),'Feasibility Factor'!$C$5:$C$144,0),MATCH($B188,'Feasibility Factor'!$D$3:$F$3,0))),"")</f>
        <v>1</v>
      </c>
      <c r="E188" s="95">
        <f>IFERROR(INDEX(ESShip!$C$2:$C$92,MATCH(VLOOKUP($A188,PairList!$A$1:$C$104,3,0),ESShip!$A$2:$A$92,0)),"")</f>
        <v>0.21</v>
      </c>
      <c r="F188" s="95">
        <f t="shared" si="12"/>
        <v>0.79</v>
      </c>
      <c r="G188" s="96" t="str">
        <f t="shared" si="13"/>
        <v/>
      </c>
      <c r="H188" s="99" t="str">
        <f t="shared" si="14"/>
        <v>Single-Family</v>
      </c>
      <c r="I188" s="100" t="str">
        <f t="shared" si="15"/>
        <v>N</v>
      </c>
      <c r="J188" s="100" t="s">
        <v>377</v>
      </c>
      <c r="K188" s="100" t="s">
        <v>377</v>
      </c>
      <c r="L188" s="100" t="str">
        <f t="shared" si="16"/>
        <v/>
      </c>
      <c r="M188" s="101">
        <f t="shared" si="17"/>
        <v>0.79</v>
      </c>
      <c r="N188" s="100"/>
    </row>
    <row r="189" spans="1:14">
      <c r="A189" t="s">
        <v>241</v>
      </c>
      <c r="B189" t="s">
        <v>222</v>
      </c>
      <c r="C189" t="s">
        <v>224</v>
      </c>
      <c r="D189" s="95">
        <f>IFERROR(IF(ISNUMBER(VLOOKUP($A189,PairList!$A$1:$C$104,2,0)),VLOOKUP($A189,PairList!$A$1:$C$104,2,0),INDEX('Feasibility Factor'!$D$5:$F$144,MATCH(VLOOKUP($A189,PairList!$A$1:$C$104,2,0),'Feasibility Factor'!$C$5:$C$144,0),MATCH($B189,'Feasibility Factor'!$D$3:$F$3,0))),"")</f>
        <v>1</v>
      </c>
      <c r="E189" s="95">
        <f>IFERROR(INDEX(ESShip!$C$2:$C$92,MATCH(VLOOKUP($A189,PairList!$A$1:$C$104,3,0),ESShip!$A$2:$A$92,0)),"")</f>
        <v>0.21</v>
      </c>
      <c r="F189" s="95">
        <f t="shared" si="12"/>
        <v>0.79</v>
      </c>
      <c r="G189" s="96" t="str">
        <f t="shared" si="13"/>
        <v/>
      </c>
      <c r="H189" s="99" t="str">
        <f t="shared" si="14"/>
        <v>Multi-Family</v>
      </c>
      <c r="I189" s="100" t="str">
        <f t="shared" si="15"/>
        <v>N</v>
      </c>
      <c r="J189" s="100" t="s">
        <v>377</v>
      </c>
      <c r="K189" s="100" t="s">
        <v>377</v>
      </c>
      <c r="L189" s="100" t="str">
        <f t="shared" si="16"/>
        <v/>
      </c>
      <c r="M189" s="101">
        <f t="shared" si="17"/>
        <v>0.79</v>
      </c>
      <c r="N189" s="100"/>
    </row>
    <row r="190" spans="1:14">
      <c r="A190" t="s">
        <v>241</v>
      </c>
      <c r="B190" t="s">
        <v>309</v>
      </c>
      <c r="C190" t="s">
        <v>224</v>
      </c>
      <c r="D190" s="95">
        <f>IFERROR(IF(ISNUMBER(VLOOKUP($A190,PairList!$A$1:$C$104,2,0)),VLOOKUP($A190,PairList!$A$1:$C$104,2,0),INDEX('Feasibility Factor'!$D$5:$F$144,MATCH(VLOOKUP($A190,PairList!$A$1:$C$104,2,0),'Feasibility Factor'!$C$5:$C$144,0),MATCH($B190,'Feasibility Factor'!$D$3:$F$3,0))),"")</f>
        <v>1</v>
      </c>
      <c r="E190" s="95">
        <f>IFERROR(INDEX(ESShip!$C$2:$C$92,MATCH(VLOOKUP($A190,PairList!$A$1:$C$104,3,0),ESShip!$A$2:$A$92,0)),"")</f>
        <v>0.21</v>
      </c>
      <c r="F190" s="95">
        <f t="shared" si="12"/>
        <v>0.79</v>
      </c>
      <c r="G190" s="96" t="str">
        <f t="shared" si="13"/>
        <v/>
      </c>
      <c r="H190" s="99" t="str">
        <f t="shared" si="14"/>
        <v>Manufactured Home</v>
      </c>
      <c r="I190" s="100" t="str">
        <f t="shared" si="15"/>
        <v>N</v>
      </c>
      <c r="J190" s="100" t="s">
        <v>377</v>
      </c>
      <c r="K190" s="100" t="s">
        <v>377</v>
      </c>
      <c r="L190" s="100" t="str">
        <f t="shared" si="16"/>
        <v/>
      </c>
      <c r="M190" s="101">
        <f t="shared" si="17"/>
        <v>0.79</v>
      </c>
      <c r="N190" s="100"/>
    </row>
    <row r="191" spans="1:14">
      <c r="A191" t="s">
        <v>242</v>
      </c>
      <c r="B191" t="s">
        <v>120</v>
      </c>
      <c r="C191" t="s">
        <v>221</v>
      </c>
      <c r="D191" s="95">
        <f>IFERROR(IF(ISNUMBER(VLOOKUP($A191,PairList!$A$1:$C$104,2,0)),VLOOKUP($A191,PairList!$A$1:$C$104,2,0),INDEX('Feasibility Factor'!$D$5:$F$144,MATCH(VLOOKUP($A191,PairList!$A$1:$C$104,2,0),'Feasibility Factor'!$C$5:$C$144,0),MATCH($B191,'Feasibility Factor'!$D$3:$F$3,0))),"")</f>
        <v>1</v>
      </c>
      <c r="E191" s="95">
        <f>IFERROR(INDEX(ESShip!$C$2:$C$92,MATCH(VLOOKUP($A191,PairList!$A$1:$C$104,3,0),ESShip!$A$2:$A$92,0)),"")</f>
        <v>0.34</v>
      </c>
      <c r="F191" s="95">
        <f t="shared" si="12"/>
        <v>0.65999999999999992</v>
      </c>
      <c r="G191" s="96" t="str">
        <f t="shared" si="13"/>
        <v/>
      </c>
      <c r="H191" s="99" t="str">
        <f t="shared" si="14"/>
        <v>Single-Family</v>
      </c>
      <c r="I191" s="100" t="str">
        <f t="shared" si="15"/>
        <v>B</v>
      </c>
      <c r="J191" s="100" t="s">
        <v>377</v>
      </c>
      <c r="K191" s="100" t="s">
        <v>377</v>
      </c>
      <c r="L191" s="100" t="str">
        <f t="shared" si="16"/>
        <v/>
      </c>
      <c r="M191" s="101">
        <f t="shared" si="17"/>
        <v>0.65999999999999992</v>
      </c>
      <c r="N191" s="100"/>
    </row>
    <row r="192" spans="1:14">
      <c r="A192" t="s">
        <v>242</v>
      </c>
      <c r="B192" t="s">
        <v>222</v>
      </c>
      <c r="C192" t="s">
        <v>221</v>
      </c>
      <c r="D192" s="95">
        <f>IFERROR(IF(ISNUMBER(VLOOKUP($A192,PairList!$A$1:$C$104,2,0)),VLOOKUP($A192,PairList!$A$1:$C$104,2,0),INDEX('Feasibility Factor'!$D$5:$F$144,MATCH(VLOOKUP($A192,PairList!$A$1:$C$104,2,0),'Feasibility Factor'!$C$5:$C$144,0),MATCH($B192,'Feasibility Factor'!$D$3:$F$3,0))),"")</f>
        <v>1</v>
      </c>
      <c r="E192" s="95">
        <f>IFERROR(INDEX(ESShip!$C$2:$C$92,MATCH(VLOOKUP($A192,PairList!$A$1:$C$104,3,0),ESShip!$A$2:$A$92,0)),"")</f>
        <v>0.34</v>
      </c>
      <c r="F192" s="95">
        <f t="shared" si="12"/>
        <v>0.65999999999999992</v>
      </c>
      <c r="G192" s="96" t="str">
        <f t="shared" si="13"/>
        <v/>
      </c>
      <c r="H192" s="99" t="str">
        <f t="shared" si="14"/>
        <v>Multi-Family</v>
      </c>
      <c r="I192" s="100" t="str">
        <f t="shared" si="15"/>
        <v>B</v>
      </c>
      <c r="J192" s="100" t="s">
        <v>377</v>
      </c>
      <c r="K192" s="100" t="s">
        <v>377</v>
      </c>
      <c r="L192" s="100" t="str">
        <f t="shared" si="16"/>
        <v/>
      </c>
      <c r="M192" s="101">
        <f t="shared" si="17"/>
        <v>0.65999999999999992</v>
      </c>
      <c r="N192" s="100"/>
    </row>
    <row r="193" spans="1:14">
      <c r="A193" t="s">
        <v>242</v>
      </c>
      <c r="B193" t="s">
        <v>309</v>
      </c>
      <c r="C193" t="s">
        <v>221</v>
      </c>
      <c r="D193" s="95">
        <f>IFERROR(IF(ISNUMBER(VLOOKUP($A193,PairList!$A$1:$C$104,2,0)),VLOOKUP($A193,PairList!$A$1:$C$104,2,0),INDEX('Feasibility Factor'!$D$5:$F$144,MATCH(VLOOKUP($A193,PairList!$A$1:$C$104,2,0),'Feasibility Factor'!$C$5:$C$144,0),MATCH($B193,'Feasibility Factor'!$D$3:$F$3,0))),"")</f>
        <v>1</v>
      </c>
      <c r="E193" s="95">
        <f>IFERROR(INDEX(ESShip!$C$2:$C$92,MATCH(VLOOKUP($A193,PairList!$A$1:$C$104,3,0),ESShip!$A$2:$A$92,0)),"")</f>
        <v>0.34</v>
      </c>
      <c r="F193" s="95">
        <f t="shared" si="12"/>
        <v>0.65999999999999992</v>
      </c>
      <c r="G193" s="96" t="str">
        <f t="shared" si="13"/>
        <v/>
      </c>
      <c r="H193" s="99" t="str">
        <f t="shared" si="14"/>
        <v>Manufactured Home</v>
      </c>
      <c r="I193" s="100" t="str">
        <f t="shared" si="15"/>
        <v>B</v>
      </c>
      <c r="J193" s="100" t="s">
        <v>377</v>
      </c>
      <c r="K193" s="100" t="s">
        <v>377</v>
      </c>
      <c r="L193" s="100" t="str">
        <f t="shared" si="16"/>
        <v/>
      </c>
      <c r="M193" s="101">
        <f t="shared" si="17"/>
        <v>0.65999999999999992</v>
      </c>
      <c r="N193" s="100"/>
    </row>
    <row r="194" spans="1:14">
      <c r="A194" t="s">
        <v>242</v>
      </c>
      <c r="B194" t="s">
        <v>120</v>
      </c>
      <c r="C194" t="s">
        <v>223</v>
      </c>
      <c r="D194" s="95">
        <f>IFERROR(IF(ISNUMBER(VLOOKUP($A194,PairList!$A$1:$C$104,2,0)),VLOOKUP($A194,PairList!$A$1:$C$104,2,0),INDEX('Feasibility Factor'!$D$5:$F$144,MATCH(VLOOKUP($A194,PairList!$A$1:$C$104,2,0),'Feasibility Factor'!$C$5:$C$144,0),MATCH($B194,'Feasibility Factor'!$D$3:$F$3,0))),"")</f>
        <v>1</v>
      </c>
      <c r="E194" s="95">
        <f>IFERROR(INDEX(ESShip!$C$2:$C$92,MATCH(VLOOKUP($A194,PairList!$A$1:$C$104,3,0),ESShip!$A$2:$A$92,0)),"")</f>
        <v>0.34</v>
      </c>
      <c r="F194" s="95">
        <f t="shared" si="12"/>
        <v>0.65999999999999992</v>
      </c>
      <c r="G194" s="96" t="str">
        <f t="shared" si="13"/>
        <v/>
      </c>
      <c r="H194" s="99" t="str">
        <f t="shared" si="14"/>
        <v>Single-Family</v>
      </c>
      <c r="I194" s="100" t="str">
        <f t="shared" si="15"/>
        <v>E</v>
      </c>
      <c r="J194" s="100" t="s">
        <v>377</v>
      </c>
      <c r="K194" s="100" t="s">
        <v>377</v>
      </c>
      <c r="L194" s="100" t="str">
        <f t="shared" si="16"/>
        <v/>
      </c>
      <c r="M194" s="101">
        <f t="shared" si="17"/>
        <v>0.65999999999999992</v>
      </c>
      <c r="N194" s="100"/>
    </row>
    <row r="195" spans="1:14">
      <c r="A195" t="s">
        <v>242</v>
      </c>
      <c r="B195" t="s">
        <v>222</v>
      </c>
      <c r="C195" t="s">
        <v>223</v>
      </c>
      <c r="D195" s="95">
        <f>IFERROR(IF(ISNUMBER(VLOOKUP($A195,PairList!$A$1:$C$104,2,0)),VLOOKUP($A195,PairList!$A$1:$C$104,2,0),INDEX('Feasibility Factor'!$D$5:$F$144,MATCH(VLOOKUP($A195,PairList!$A$1:$C$104,2,0),'Feasibility Factor'!$C$5:$C$144,0),MATCH($B195,'Feasibility Factor'!$D$3:$F$3,0))),"")</f>
        <v>1</v>
      </c>
      <c r="E195" s="95">
        <f>IFERROR(INDEX(ESShip!$C$2:$C$92,MATCH(VLOOKUP($A195,PairList!$A$1:$C$104,3,0),ESShip!$A$2:$A$92,0)),"")</f>
        <v>0.34</v>
      </c>
      <c r="F195" s="95">
        <f t="shared" ref="F195:F258" si="18">IFERROR($D195*(1-$E195),"")</f>
        <v>0.65999999999999992</v>
      </c>
      <c r="G195" s="96" t="str">
        <f t="shared" ref="G195:G258" si="19">IF($A195&lt;&gt;"",IF($F195="","X",""),"")</f>
        <v/>
      </c>
      <c r="H195" s="99" t="str">
        <f t="shared" ref="H195:H258" si="20">IF($B195="Single Family","Single-Family",$B195)</f>
        <v>Multi-Family</v>
      </c>
      <c r="I195" s="100" t="str">
        <f t="shared" ref="I195:I258" si="21">IF(LEFT($C195,1)="T","B",LEFT($C195,1))</f>
        <v>E</v>
      </c>
      <c r="J195" s="100" t="s">
        <v>377</v>
      </c>
      <c r="K195" s="100" t="s">
        <v>377</v>
      </c>
      <c r="L195" s="100" t="str">
        <f t="shared" ref="L195:L258" si="22">IF(G195="X",$J195*(1-$K195),"")</f>
        <v/>
      </c>
      <c r="M195" s="101">
        <f t="shared" ref="M195:M258" si="23">IF(AND($F195&lt;&gt;"",$L195&lt;&gt;""),MIN($F195,$L195),MAX($F195,$L195))</f>
        <v>0.65999999999999992</v>
      </c>
      <c r="N195" s="100"/>
    </row>
    <row r="196" spans="1:14">
      <c r="A196" t="s">
        <v>242</v>
      </c>
      <c r="B196" t="s">
        <v>309</v>
      </c>
      <c r="C196" t="s">
        <v>223</v>
      </c>
      <c r="D196" s="95">
        <f>IFERROR(IF(ISNUMBER(VLOOKUP($A196,PairList!$A$1:$C$104,2,0)),VLOOKUP($A196,PairList!$A$1:$C$104,2,0),INDEX('Feasibility Factor'!$D$5:$F$144,MATCH(VLOOKUP($A196,PairList!$A$1:$C$104,2,0),'Feasibility Factor'!$C$5:$C$144,0),MATCH($B196,'Feasibility Factor'!$D$3:$F$3,0))),"")</f>
        <v>1</v>
      </c>
      <c r="E196" s="95">
        <f>IFERROR(INDEX(ESShip!$C$2:$C$92,MATCH(VLOOKUP($A196,PairList!$A$1:$C$104,3,0),ESShip!$A$2:$A$92,0)),"")</f>
        <v>0.34</v>
      </c>
      <c r="F196" s="95">
        <f t="shared" si="18"/>
        <v>0.65999999999999992</v>
      </c>
      <c r="G196" s="96" t="str">
        <f t="shared" si="19"/>
        <v/>
      </c>
      <c r="H196" s="99" t="str">
        <f t="shared" si="20"/>
        <v>Manufactured Home</v>
      </c>
      <c r="I196" s="100" t="str">
        <f t="shared" si="21"/>
        <v>E</v>
      </c>
      <c r="J196" s="100" t="s">
        <v>377</v>
      </c>
      <c r="K196" s="100" t="s">
        <v>377</v>
      </c>
      <c r="L196" s="100" t="str">
        <f t="shared" si="22"/>
        <v/>
      </c>
      <c r="M196" s="101">
        <f t="shared" si="23"/>
        <v>0.65999999999999992</v>
      </c>
      <c r="N196" s="100"/>
    </row>
    <row r="197" spans="1:14">
      <c r="A197" t="s">
        <v>242</v>
      </c>
      <c r="B197" t="s">
        <v>120</v>
      </c>
      <c r="C197" t="s">
        <v>224</v>
      </c>
      <c r="D197" s="95">
        <f>IFERROR(IF(ISNUMBER(VLOOKUP($A197,PairList!$A$1:$C$104,2,0)),VLOOKUP($A197,PairList!$A$1:$C$104,2,0),INDEX('Feasibility Factor'!$D$5:$F$144,MATCH(VLOOKUP($A197,PairList!$A$1:$C$104,2,0),'Feasibility Factor'!$C$5:$C$144,0),MATCH($B197,'Feasibility Factor'!$D$3:$F$3,0))),"")</f>
        <v>1</v>
      </c>
      <c r="E197" s="95">
        <f>IFERROR(INDEX(ESShip!$C$2:$C$92,MATCH(VLOOKUP($A197,PairList!$A$1:$C$104,3,0),ESShip!$A$2:$A$92,0)),"")</f>
        <v>0.34</v>
      </c>
      <c r="F197" s="95">
        <f t="shared" si="18"/>
        <v>0.65999999999999992</v>
      </c>
      <c r="G197" s="96" t="str">
        <f t="shared" si="19"/>
        <v/>
      </c>
      <c r="H197" s="99" t="str">
        <f t="shared" si="20"/>
        <v>Single-Family</v>
      </c>
      <c r="I197" s="100" t="str">
        <f t="shared" si="21"/>
        <v>N</v>
      </c>
      <c r="J197" s="100" t="s">
        <v>377</v>
      </c>
      <c r="K197" s="100" t="s">
        <v>377</v>
      </c>
      <c r="L197" s="100" t="str">
        <f t="shared" si="22"/>
        <v/>
      </c>
      <c r="M197" s="101">
        <f t="shared" si="23"/>
        <v>0.65999999999999992</v>
      </c>
      <c r="N197" s="100"/>
    </row>
    <row r="198" spans="1:14">
      <c r="A198" t="s">
        <v>242</v>
      </c>
      <c r="B198" t="s">
        <v>222</v>
      </c>
      <c r="C198" t="s">
        <v>224</v>
      </c>
      <c r="D198" s="95">
        <f>IFERROR(IF(ISNUMBER(VLOOKUP($A198,PairList!$A$1:$C$104,2,0)),VLOOKUP($A198,PairList!$A$1:$C$104,2,0),INDEX('Feasibility Factor'!$D$5:$F$144,MATCH(VLOOKUP($A198,PairList!$A$1:$C$104,2,0),'Feasibility Factor'!$C$5:$C$144,0),MATCH($B198,'Feasibility Factor'!$D$3:$F$3,0))),"")</f>
        <v>1</v>
      </c>
      <c r="E198" s="95">
        <f>IFERROR(INDEX(ESShip!$C$2:$C$92,MATCH(VLOOKUP($A198,PairList!$A$1:$C$104,3,0),ESShip!$A$2:$A$92,0)),"")</f>
        <v>0.34</v>
      </c>
      <c r="F198" s="95">
        <f t="shared" si="18"/>
        <v>0.65999999999999992</v>
      </c>
      <c r="G198" s="96" t="str">
        <f t="shared" si="19"/>
        <v/>
      </c>
      <c r="H198" s="99" t="str">
        <f t="shared" si="20"/>
        <v>Multi-Family</v>
      </c>
      <c r="I198" s="100" t="str">
        <f t="shared" si="21"/>
        <v>N</v>
      </c>
      <c r="J198" s="100" t="s">
        <v>377</v>
      </c>
      <c r="K198" s="100" t="s">
        <v>377</v>
      </c>
      <c r="L198" s="100" t="str">
        <f t="shared" si="22"/>
        <v/>
      </c>
      <c r="M198" s="101">
        <f t="shared" si="23"/>
        <v>0.65999999999999992</v>
      </c>
      <c r="N198" s="100"/>
    </row>
    <row r="199" spans="1:14">
      <c r="A199" t="s">
        <v>242</v>
      </c>
      <c r="B199" t="s">
        <v>309</v>
      </c>
      <c r="C199" t="s">
        <v>224</v>
      </c>
      <c r="D199" s="95">
        <f>IFERROR(IF(ISNUMBER(VLOOKUP($A199,PairList!$A$1:$C$104,2,0)),VLOOKUP($A199,PairList!$A$1:$C$104,2,0),INDEX('Feasibility Factor'!$D$5:$F$144,MATCH(VLOOKUP($A199,PairList!$A$1:$C$104,2,0),'Feasibility Factor'!$C$5:$C$144,0),MATCH($B199,'Feasibility Factor'!$D$3:$F$3,0))),"")</f>
        <v>1</v>
      </c>
      <c r="E199" s="95">
        <f>IFERROR(INDEX(ESShip!$C$2:$C$92,MATCH(VLOOKUP($A199,PairList!$A$1:$C$104,3,0),ESShip!$A$2:$A$92,0)),"")</f>
        <v>0.34</v>
      </c>
      <c r="F199" s="95">
        <f t="shared" si="18"/>
        <v>0.65999999999999992</v>
      </c>
      <c r="G199" s="96" t="str">
        <f t="shared" si="19"/>
        <v/>
      </c>
      <c r="H199" s="99" t="str">
        <f t="shared" si="20"/>
        <v>Manufactured Home</v>
      </c>
      <c r="I199" s="100" t="str">
        <f t="shared" si="21"/>
        <v>N</v>
      </c>
      <c r="J199" s="100" t="s">
        <v>377</v>
      </c>
      <c r="K199" s="100" t="s">
        <v>377</v>
      </c>
      <c r="L199" s="100" t="str">
        <f t="shared" si="22"/>
        <v/>
      </c>
      <c r="M199" s="101">
        <f t="shared" si="23"/>
        <v>0.65999999999999992</v>
      </c>
      <c r="N199" s="100"/>
    </row>
    <row r="200" spans="1:14">
      <c r="A200" t="s">
        <v>242</v>
      </c>
      <c r="B200" t="s">
        <v>120</v>
      </c>
      <c r="C200" t="s">
        <v>221</v>
      </c>
      <c r="D200" s="95">
        <f>IFERROR(IF(ISNUMBER(VLOOKUP($A200,PairList!$A$1:$C$104,2,0)),VLOOKUP($A200,PairList!$A$1:$C$104,2,0),INDEX('Feasibility Factor'!$D$5:$F$144,MATCH(VLOOKUP($A200,PairList!$A$1:$C$104,2,0),'Feasibility Factor'!$C$5:$C$144,0),MATCH($B200,'Feasibility Factor'!$D$3:$F$3,0))),"")</f>
        <v>1</v>
      </c>
      <c r="E200" s="95">
        <f>IFERROR(INDEX(ESShip!$C$2:$C$92,MATCH(VLOOKUP($A200,PairList!$A$1:$C$104,3,0),ESShip!$A$2:$A$92,0)),"")</f>
        <v>0.34</v>
      </c>
      <c r="F200" s="95">
        <f t="shared" si="18"/>
        <v>0.65999999999999992</v>
      </c>
      <c r="G200" s="96" t="str">
        <f t="shared" si="19"/>
        <v/>
      </c>
      <c r="H200" s="99" t="str">
        <f t="shared" si="20"/>
        <v>Single-Family</v>
      </c>
      <c r="I200" s="100" t="str">
        <f t="shared" si="21"/>
        <v>B</v>
      </c>
      <c r="J200" s="100" t="s">
        <v>377</v>
      </c>
      <c r="K200" s="100" t="s">
        <v>377</v>
      </c>
      <c r="L200" s="100" t="str">
        <f t="shared" si="22"/>
        <v/>
      </c>
      <c r="M200" s="101">
        <f t="shared" si="23"/>
        <v>0.65999999999999992</v>
      </c>
      <c r="N200" s="100"/>
    </row>
    <row r="201" spans="1:14">
      <c r="A201" t="s">
        <v>242</v>
      </c>
      <c r="B201" t="s">
        <v>222</v>
      </c>
      <c r="C201" t="s">
        <v>221</v>
      </c>
      <c r="D201" s="95">
        <f>IFERROR(IF(ISNUMBER(VLOOKUP($A201,PairList!$A$1:$C$104,2,0)),VLOOKUP($A201,PairList!$A$1:$C$104,2,0),INDEX('Feasibility Factor'!$D$5:$F$144,MATCH(VLOOKUP($A201,PairList!$A$1:$C$104,2,0),'Feasibility Factor'!$C$5:$C$144,0),MATCH($B201,'Feasibility Factor'!$D$3:$F$3,0))),"")</f>
        <v>1</v>
      </c>
      <c r="E201" s="95">
        <f>IFERROR(INDEX(ESShip!$C$2:$C$92,MATCH(VLOOKUP($A201,PairList!$A$1:$C$104,3,0),ESShip!$A$2:$A$92,0)),"")</f>
        <v>0.34</v>
      </c>
      <c r="F201" s="95">
        <f t="shared" si="18"/>
        <v>0.65999999999999992</v>
      </c>
      <c r="G201" s="96" t="str">
        <f t="shared" si="19"/>
        <v/>
      </c>
      <c r="H201" s="99" t="str">
        <f t="shared" si="20"/>
        <v>Multi-Family</v>
      </c>
      <c r="I201" s="100" t="str">
        <f t="shared" si="21"/>
        <v>B</v>
      </c>
      <c r="J201" s="100" t="s">
        <v>377</v>
      </c>
      <c r="K201" s="100" t="s">
        <v>377</v>
      </c>
      <c r="L201" s="100" t="str">
        <f t="shared" si="22"/>
        <v/>
      </c>
      <c r="M201" s="101">
        <f t="shared" si="23"/>
        <v>0.65999999999999992</v>
      </c>
      <c r="N201" s="100"/>
    </row>
    <row r="202" spans="1:14">
      <c r="A202" t="s">
        <v>242</v>
      </c>
      <c r="B202" t="s">
        <v>309</v>
      </c>
      <c r="C202" t="s">
        <v>221</v>
      </c>
      <c r="D202" s="95">
        <f>IFERROR(IF(ISNUMBER(VLOOKUP($A202,PairList!$A$1:$C$104,2,0)),VLOOKUP($A202,PairList!$A$1:$C$104,2,0),INDEX('Feasibility Factor'!$D$5:$F$144,MATCH(VLOOKUP($A202,PairList!$A$1:$C$104,2,0),'Feasibility Factor'!$C$5:$C$144,0),MATCH($B202,'Feasibility Factor'!$D$3:$F$3,0))),"")</f>
        <v>1</v>
      </c>
      <c r="E202" s="95">
        <f>IFERROR(INDEX(ESShip!$C$2:$C$92,MATCH(VLOOKUP($A202,PairList!$A$1:$C$104,3,0),ESShip!$A$2:$A$92,0)),"")</f>
        <v>0.34</v>
      </c>
      <c r="F202" s="95">
        <f t="shared" si="18"/>
        <v>0.65999999999999992</v>
      </c>
      <c r="G202" s="96" t="str">
        <f t="shared" si="19"/>
        <v/>
      </c>
      <c r="H202" s="99" t="str">
        <f t="shared" si="20"/>
        <v>Manufactured Home</v>
      </c>
      <c r="I202" s="100" t="str">
        <f t="shared" si="21"/>
        <v>B</v>
      </c>
      <c r="J202" s="100" t="s">
        <v>377</v>
      </c>
      <c r="K202" s="100" t="s">
        <v>377</v>
      </c>
      <c r="L202" s="100" t="str">
        <f t="shared" si="22"/>
        <v/>
      </c>
      <c r="M202" s="101">
        <f t="shared" si="23"/>
        <v>0.65999999999999992</v>
      </c>
      <c r="N202" s="100"/>
    </row>
    <row r="203" spans="1:14">
      <c r="A203" t="s">
        <v>242</v>
      </c>
      <c r="B203" t="s">
        <v>120</v>
      </c>
      <c r="C203" t="s">
        <v>223</v>
      </c>
      <c r="D203" s="95">
        <f>IFERROR(IF(ISNUMBER(VLOOKUP($A203,PairList!$A$1:$C$104,2,0)),VLOOKUP($A203,PairList!$A$1:$C$104,2,0),INDEX('Feasibility Factor'!$D$5:$F$144,MATCH(VLOOKUP($A203,PairList!$A$1:$C$104,2,0),'Feasibility Factor'!$C$5:$C$144,0),MATCH($B203,'Feasibility Factor'!$D$3:$F$3,0))),"")</f>
        <v>1</v>
      </c>
      <c r="E203" s="95">
        <f>IFERROR(INDEX(ESShip!$C$2:$C$92,MATCH(VLOOKUP($A203,PairList!$A$1:$C$104,3,0),ESShip!$A$2:$A$92,0)),"")</f>
        <v>0.34</v>
      </c>
      <c r="F203" s="95">
        <f t="shared" si="18"/>
        <v>0.65999999999999992</v>
      </c>
      <c r="G203" s="96" t="str">
        <f t="shared" si="19"/>
        <v/>
      </c>
      <c r="H203" s="99" t="str">
        <f t="shared" si="20"/>
        <v>Single-Family</v>
      </c>
      <c r="I203" s="100" t="str">
        <f t="shared" si="21"/>
        <v>E</v>
      </c>
      <c r="J203" s="100" t="s">
        <v>377</v>
      </c>
      <c r="K203" s="100" t="s">
        <v>377</v>
      </c>
      <c r="L203" s="100" t="str">
        <f t="shared" si="22"/>
        <v/>
      </c>
      <c r="M203" s="101">
        <f t="shared" si="23"/>
        <v>0.65999999999999992</v>
      </c>
      <c r="N203" s="100"/>
    </row>
    <row r="204" spans="1:14">
      <c r="A204" t="s">
        <v>242</v>
      </c>
      <c r="B204" t="s">
        <v>222</v>
      </c>
      <c r="C204" t="s">
        <v>223</v>
      </c>
      <c r="D204" s="95">
        <f>IFERROR(IF(ISNUMBER(VLOOKUP($A204,PairList!$A$1:$C$104,2,0)),VLOOKUP($A204,PairList!$A$1:$C$104,2,0),INDEX('Feasibility Factor'!$D$5:$F$144,MATCH(VLOOKUP($A204,PairList!$A$1:$C$104,2,0),'Feasibility Factor'!$C$5:$C$144,0),MATCH($B204,'Feasibility Factor'!$D$3:$F$3,0))),"")</f>
        <v>1</v>
      </c>
      <c r="E204" s="95">
        <f>IFERROR(INDEX(ESShip!$C$2:$C$92,MATCH(VLOOKUP($A204,PairList!$A$1:$C$104,3,0),ESShip!$A$2:$A$92,0)),"")</f>
        <v>0.34</v>
      </c>
      <c r="F204" s="95">
        <f t="shared" si="18"/>
        <v>0.65999999999999992</v>
      </c>
      <c r="G204" s="96" t="str">
        <f t="shared" si="19"/>
        <v/>
      </c>
      <c r="H204" s="99" t="str">
        <f t="shared" si="20"/>
        <v>Multi-Family</v>
      </c>
      <c r="I204" s="100" t="str">
        <f t="shared" si="21"/>
        <v>E</v>
      </c>
      <c r="J204" s="100" t="s">
        <v>377</v>
      </c>
      <c r="K204" s="100" t="s">
        <v>377</v>
      </c>
      <c r="L204" s="100" t="str">
        <f t="shared" si="22"/>
        <v/>
      </c>
      <c r="M204" s="101">
        <f t="shared" si="23"/>
        <v>0.65999999999999992</v>
      </c>
      <c r="N204" s="100"/>
    </row>
    <row r="205" spans="1:14">
      <c r="A205" t="s">
        <v>242</v>
      </c>
      <c r="B205" t="s">
        <v>309</v>
      </c>
      <c r="C205" t="s">
        <v>223</v>
      </c>
      <c r="D205" s="95">
        <f>IFERROR(IF(ISNUMBER(VLOOKUP($A205,PairList!$A$1:$C$104,2,0)),VLOOKUP($A205,PairList!$A$1:$C$104,2,0),INDEX('Feasibility Factor'!$D$5:$F$144,MATCH(VLOOKUP($A205,PairList!$A$1:$C$104,2,0),'Feasibility Factor'!$C$5:$C$144,0),MATCH($B205,'Feasibility Factor'!$D$3:$F$3,0))),"")</f>
        <v>1</v>
      </c>
      <c r="E205" s="95">
        <f>IFERROR(INDEX(ESShip!$C$2:$C$92,MATCH(VLOOKUP($A205,PairList!$A$1:$C$104,3,0),ESShip!$A$2:$A$92,0)),"")</f>
        <v>0.34</v>
      </c>
      <c r="F205" s="95">
        <f t="shared" si="18"/>
        <v>0.65999999999999992</v>
      </c>
      <c r="G205" s="96" t="str">
        <f t="shared" si="19"/>
        <v/>
      </c>
      <c r="H205" s="99" t="str">
        <f t="shared" si="20"/>
        <v>Manufactured Home</v>
      </c>
      <c r="I205" s="100" t="str">
        <f t="shared" si="21"/>
        <v>E</v>
      </c>
      <c r="J205" s="100" t="s">
        <v>377</v>
      </c>
      <c r="K205" s="100" t="s">
        <v>377</v>
      </c>
      <c r="L205" s="100" t="str">
        <f t="shared" si="22"/>
        <v/>
      </c>
      <c r="M205" s="101">
        <f t="shared" si="23"/>
        <v>0.65999999999999992</v>
      </c>
      <c r="N205" s="100"/>
    </row>
    <row r="206" spans="1:14">
      <c r="A206" t="s">
        <v>242</v>
      </c>
      <c r="B206" t="s">
        <v>120</v>
      </c>
      <c r="C206" t="s">
        <v>224</v>
      </c>
      <c r="D206" s="95">
        <f>IFERROR(IF(ISNUMBER(VLOOKUP($A206,PairList!$A$1:$C$104,2,0)),VLOOKUP($A206,PairList!$A$1:$C$104,2,0),INDEX('Feasibility Factor'!$D$5:$F$144,MATCH(VLOOKUP($A206,PairList!$A$1:$C$104,2,0),'Feasibility Factor'!$C$5:$C$144,0),MATCH($B206,'Feasibility Factor'!$D$3:$F$3,0))),"")</f>
        <v>1</v>
      </c>
      <c r="E206" s="95">
        <f>IFERROR(INDEX(ESShip!$C$2:$C$92,MATCH(VLOOKUP($A206,PairList!$A$1:$C$104,3,0),ESShip!$A$2:$A$92,0)),"")</f>
        <v>0.34</v>
      </c>
      <c r="F206" s="95">
        <f t="shared" si="18"/>
        <v>0.65999999999999992</v>
      </c>
      <c r="G206" s="96" t="str">
        <f t="shared" si="19"/>
        <v/>
      </c>
      <c r="H206" s="99" t="str">
        <f t="shared" si="20"/>
        <v>Single-Family</v>
      </c>
      <c r="I206" s="100" t="str">
        <f t="shared" si="21"/>
        <v>N</v>
      </c>
      <c r="J206" s="100" t="s">
        <v>377</v>
      </c>
      <c r="K206" s="100" t="s">
        <v>377</v>
      </c>
      <c r="L206" s="100" t="str">
        <f t="shared" si="22"/>
        <v/>
      </c>
      <c r="M206" s="101">
        <f t="shared" si="23"/>
        <v>0.65999999999999992</v>
      </c>
      <c r="N206" s="100"/>
    </row>
    <row r="207" spans="1:14">
      <c r="A207" t="s">
        <v>242</v>
      </c>
      <c r="B207" t="s">
        <v>222</v>
      </c>
      <c r="C207" t="s">
        <v>224</v>
      </c>
      <c r="D207" s="95">
        <f>IFERROR(IF(ISNUMBER(VLOOKUP($A207,PairList!$A$1:$C$104,2,0)),VLOOKUP($A207,PairList!$A$1:$C$104,2,0),INDEX('Feasibility Factor'!$D$5:$F$144,MATCH(VLOOKUP($A207,PairList!$A$1:$C$104,2,0),'Feasibility Factor'!$C$5:$C$144,0),MATCH($B207,'Feasibility Factor'!$D$3:$F$3,0))),"")</f>
        <v>1</v>
      </c>
      <c r="E207" s="95">
        <f>IFERROR(INDEX(ESShip!$C$2:$C$92,MATCH(VLOOKUP($A207,PairList!$A$1:$C$104,3,0),ESShip!$A$2:$A$92,0)),"")</f>
        <v>0.34</v>
      </c>
      <c r="F207" s="95">
        <f t="shared" si="18"/>
        <v>0.65999999999999992</v>
      </c>
      <c r="G207" s="96" t="str">
        <f t="shared" si="19"/>
        <v/>
      </c>
      <c r="H207" s="99" t="str">
        <f t="shared" si="20"/>
        <v>Multi-Family</v>
      </c>
      <c r="I207" s="100" t="str">
        <f t="shared" si="21"/>
        <v>N</v>
      </c>
      <c r="J207" s="100" t="s">
        <v>377</v>
      </c>
      <c r="K207" s="100" t="s">
        <v>377</v>
      </c>
      <c r="L207" s="100" t="str">
        <f t="shared" si="22"/>
        <v/>
      </c>
      <c r="M207" s="101">
        <f t="shared" si="23"/>
        <v>0.65999999999999992</v>
      </c>
      <c r="N207" s="100"/>
    </row>
    <row r="208" spans="1:14">
      <c r="A208" t="s">
        <v>242</v>
      </c>
      <c r="B208" t="s">
        <v>309</v>
      </c>
      <c r="C208" t="s">
        <v>224</v>
      </c>
      <c r="D208" s="95">
        <f>IFERROR(IF(ISNUMBER(VLOOKUP($A208,PairList!$A$1:$C$104,2,0)),VLOOKUP($A208,PairList!$A$1:$C$104,2,0),INDEX('Feasibility Factor'!$D$5:$F$144,MATCH(VLOOKUP($A208,PairList!$A$1:$C$104,2,0),'Feasibility Factor'!$C$5:$C$144,0),MATCH($B208,'Feasibility Factor'!$D$3:$F$3,0))),"")</f>
        <v>1</v>
      </c>
      <c r="E208" s="95">
        <f>IFERROR(INDEX(ESShip!$C$2:$C$92,MATCH(VLOOKUP($A208,PairList!$A$1:$C$104,3,0),ESShip!$A$2:$A$92,0)),"")</f>
        <v>0.34</v>
      </c>
      <c r="F208" s="95">
        <f t="shared" si="18"/>
        <v>0.65999999999999992</v>
      </c>
      <c r="G208" s="96" t="str">
        <f t="shared" si="19"/>
        <v/>
      </c>
      <c r="H208" s="99" t="str">
        <f t="shared" si="20"/>
        <v>Manufactured Home</v>
      </c>
      <c r="I208" s="100" t="str">
        <f t="shared" si="21"/>
        <v>N</v>
      </c>
      <c r="J208" s="100" t="s">
        <v>377</v>
      </c>
      <c r="K208" s="100" t="s">
        <v>377</v>
      </c>
      <c r="L208" s="100" t="str">
        <f t="shared" si="22"/>
        <v/>
      </c>
      <c r="M208" s="101">
        <f t="shared" si="23"/>
        <v>0.65999999999999992</v>
      </c>
      <c r="N208" s="100"/>
    </row>
    <row r="209" spans="1:14">
      <c r="A209" t="s">
        <v>243</v>
      </c>
      <c r="B209" t="s">
        <v>120</v>
      </c>
      <c r="C209" t="s">
        <v>221</v>
      </c>
      <c r="D209" s="95">
        <f>IFERROR(IF(ISNUMBER(VLOOKUP($A209,PairList!$A$1:$C$104,2,0)),VLOOKUP($A209,PairList!$A$1:$C$104,2,0),INDEX('Feasibility Factor'!$D$5:$F$144,MATCH(VLOOKUP($A209,PairList!$A$1:$C$104,2,0),'Feasibility Factor'!$C$5:$C$144,0),MATCH($B209,'Feasibility Factor'!$D$3:$F$3,0))),"")</f>
        <v>1</v>
      </c>
      <c r="E209" s="95">
        <f>IFERROR(INDEX(ESShip!$C$2:$C$92,MATCH(VLOOKUP($A209,PairList!$A$1:$C$104,3,0),ESShip!$A$2:$A$92,0)),"")</f>
        <v>0.21</v>
      </c>
      <c r="F209" s="95">
        <f t="shared" si="18"/>
        <v>0.79</v>
      </c>
      <c r="G209" s="96" t="str">
        <f t="shared" si="19"/>
        <v/>
      </c>
      <c r="H209" s="99" t="str">
        <f t="shared" si="20"/>
        <v>Single-Family</v>
      </c>
      <c r="I209" s="100" t="str">
        <f t="shared" si="21"/>
        <v>B</v>
      </c>
      <c r="J209" s="100" t="s">
        <v>377</v>
      </c>
      <c r="K209" s="100" t="s">
        <v>377</v>
      </c>
      <c r="L209" s="100" t="str">
        <f t="shared" si="22"/>
        <v/>
      </c>
      <c r="M209" s="101">
        <f t="shared" si="23"/>
        <v>0.79</v>
      </c>
      <c r="N209" s="100"/>
    </row>
    <row r="210" spans="1:14">
      <c r="A210" t="s">
        <v>243</v>
      </c>
      <c r="B210" t="s">
        <v>222</v>
      </c>
      <c r="C210" t="s">
        <v>221</v>
      </c>
      <c r="D210" s="95">
        <f>IFERROR(IF(ISNUMBER(VLOOKUP($A210,PairList!$A$1:$C$104,2,0)),VLOOKUP($A210,PairList!$A$1:$C$104,2,0),INDEX('Feasibility Factor'!$D$5:$F$144,MATCH(VLOOKUP($A210,PairList!$A$1:$C$104,2,0),'Feasibility Factor'!$C$5:$C$144,0),MATCH($B210,'Feasibility Factor'!$D$3:$F$3,0))),"")</f>
        <v>1</v>
      </c>
      <c r="E210" s="95">
        <f>IFERROR(INDEX(ESShip!$C$2:$C$92,MATCH(VLOOKUP($A210,PairList!$A$1:$C$104,3,0),ESShip!$A$2:$A$92,0)),"")</f>
        <v>0.21</v>
      </c>
      <c r="F210" s="95">
        <f t="shared" si="18"/>
        <v>0.79</v>
      </c>
      <c r="G210" s="96" t="str">
        <f t="shared" si="19"/>
        <v/>
      </c>
      <c r="H210" s="99" t="str">
        <f t="shared" si="20"/>
        <v>Multi-Family</v>
      </c>
      <c r="I210" s="100" t="str">
        <f t="shared" si="21"/>
        <v>B</v>
      </c>
      <c r="J210" s="100" t="s">
        <v>377</v>
      </c>
      <c r="K210" s="100" t="s">
        <v>377</v>
      </c>
      <c r="L210" s="100" t="str">
        <f t="shared" si="22"/>
        <v/>
      </c>
      <c r="M210" s="101">
        <f t="shared" si="23"/>
        <v>0.79</v>
      </c>
      <c r="N210" s="100"/>
    </row>
    <row r="211" spans="1:14">
      <c r="A211" t="s">
        <v>243</v>
      </c>
      <c r="B211" t="s">
        <v>309</v>
      </c>
      <c r="C211" t="s">
        <v>221</v>
      </c>
      <c r="D211" s="95">
        <f>IFERROR(IF(ISNUMBER(VLOOKUP($A211,PairList!$A$1:$C$104,2,0)),VLOOKUP($A211,PairList!$A$1:$C$104,2,0),INDEX('Feasibility Factor'!$D$5:$F$144,MATCH(VLOOKUP($A211,PairList!$A$1:$C$104,2,0),'Feasibility Factor'!$C$5:$C$144,0),MATCH($B211,'Feasibility Factor'!$D$3:$F$3,0))),"")</f>
        <v>1</v>
      </c>
      <c r="E211" s="95">
        <f>IFERROR(INDEX(ESShip!$C$2:$C$92,MATCH(VLOOKUP($A211,PairList!$A$1:$C$104,3,0),ESShip!$A$2:$A$92,0)),"")</f>
        <v>0.21</v>
      </c>
      <c r="F211" s="95">
        <f t="shared" si="18"/>
        <v>0.79</v>
      </c>
      <c r="G211" s="96" t="str">
        <f t="shared" si="19"/>
        <v/>
      </c>
      <c r="H211" s="99" t="str">
        <f t="shared" si="20"/>
        <v>Manufactured Home</v>
      </c>
      <c r="I211" s="100" t="str">
        <f t="shared" si="21"/>
        <v>B</v>
      </c>
      <c r="J211" s="100" t="s">
        <v>377</v>
      </c>
      <c r="K211" s="100" t="s">
        <v>377</v>
      </c>
      <c r="L211" s="100" t="str">
        <f t="shared" si="22"/>
        <v/>
      </c>
      <c r="M211" s="101">
        <f t="shared" si="23"/>
        <v>0.79</v>
      </c>
      <c r="N211" s="100"/>
    </row>
    <row r="212" spans="1:14">
      <c r="A212" t="s">
        <v>243</v>
      </c>
      <c r="B212" t="s">
        <v>120</v>
      </c>
      <c r="C212" t="s">
        <v>223</v>
      </c>
      <c r="D212" s="95">
        <f>IFERROR(IF(ISNUMBER(VLOOKUP($A212,PairList!$A$1:$C$104,2,0)),VLOOKUP($A212,PairList!$A$1:$C$104,2,0),INDEX('Feasibility Factor'!$D$5:$F$144,MATCH(VLOOKUP($A212,PairList!$A$1:$C$104,2,0),'Feasibility Factor'!$C$5:$C$144,0),MATCH($B212,'Feasibility Factor'!$D$3:$F$3,0))),"")</f>
        <v>1</v>
      </c>
      <c r="E212" s="95">
        <f>IFERROR(INDEX(ESShip!$C$2:$C$92,MATCH(VLOOKUP($A212,PairList!$A$1:$C$104,3,0),ESShip!$A$2:$A$92,0)),"")</f>
        <v>0.21</v>
      </c>
      <c r="F212" s="95">
        <f t="shared" si="18"/>
        <v>0.79</v>
      </c>
      <c r="G212" s="96" t="str">
        <f t="shared" si="19"/>
        <v/>
      </c>
      <c r="H212" s="99" t="str">
        <f t="shared" si="20"/>
        <v>Single-Family</v>
      </c>
      <c r="I212" s="100" t="str">
        <f t="shared" si="21"/>
        <v>E</v>
      </c>
      <c r="J212" s="100" t="s">
        <v>377</v>
      </c>
      <c r="K212" s="100" t="s">
        <v>377</v>
      </c>
      <c r="L212" s="100" t="str">
        <f t="shared" si="22"/>
        <v/>
      </c>
      <c r="M212" s="101">
        <f t="shared" si="23"/>
        <v>0.79</v>
      </c>
      <c r="N212" s="100"/>
    </row>
    <row r="213" spans="1:14">
      <c r="A213" t="s">
        <v>243</v>
      </c>
      <c r="B213" t="s">
        <v>222</v>
      </c>
      <c r="C213" t="s">
        <v>223</v>
      </c>
      <c r="D213" s="95">
        <f>IFERROR(IF(ISNUMBER(VLOOKUP($A213,PairList!$A$1:$C$104,2,0)),VLOOKUP($A213,PairList!$A$1:$C$104,2,0),INDEX('Feasibility Factor'!$D$5:$F$144,MATCH(VLOOKUP($A213,PairList!$A$1:$C$104,2,0),'Feasibility Factor'!$C$5:$C$144,0),MATCH($B213,'Feasibility Factor'!$D$3:$F$3,0))),"")</f>
        <v>1</v>
      </c>
      <c r="E213" s="95">
        <f>IFERROR(INDEX(ESShip!$C$2:$C$92,MATCH(VLOOKUP($A213,PairList!$A$1:$C$104,3,0),ESShip!$A$2:$A$92,0)),"")</f>
        <v>0.21</v>
      </c>
      <c r="F213" s="95">
        <f t="shared" si="18"/>
        <v>0.79</v>
      </c>
      <c r="G213" s="96" t="str">
        <f t="shared" si="19"/>
        <v/>
      </c>
      <c r="H213" s="99" t="str">
        <f t="shared" si="20"/>
        <v>Multi-Family</v>
      </c>
      <c r="I213" s="100" t="str">
        <f t="shared" si="21"/>
        <v>E</v>
      </c>
      <c r="J213" s="100" t="s">
        <v>377</v>
      </c>
      <c r="K213" s="100" t="s">
        <v>377</v>
      </c>
      <c r="L213" s="100" t="str">
        <f t="shared" si="22"/>
        <v/>
      </c>
      <c r="M213" s="101">
        <f t="shared" si="23"/>
        <v>0.79</v>
      </c>
      <c r="N213" s="100"/>
    </row>
    <row r="214" spans="1:14">
      <c r="A214" t="s">
        <v>243</v>
      </c>
      <c r="B214" t="s">
        <v>309</v>
      </c>
      <c r="C214" t="s">
        <v>223</v>
      </c>
      <c r="D214" s="95">
        <f>IFERROR(IF(ISNUMBER(VLOOKUP($A214,PairList!$A$1:$C$104,2,0)),VLOOKUP($A214,PairList!$A$1:$C$104,2,0),INDEX('Feasibility Factor'!$D$5:$F$144,MATCH(VLOOKUP($A214,PairList!$A$1:$C$104,2,0),'Feasibility Factor'!$C$5:$C$144,0),MATCH($B214,'Feasibility Factor'!$D$3:$F$3,0))),"")</f>
        <v>1</v>
      </c>
      <c r="E214" s="95">
        <f>IFERROR(INDEX(ESShip!$C$2:$C$92,MATCH(VLOOKUP($A214,PairList!$A$1:$C$104,3,0),ESShip!$A$2:$A$92,0)),"")</f>
        <v>0.21</v>
      </c>
      <c r="F214" s="95">
        <f t="shared" si="18"/>
        <v>0.79</v>
      </c>
      <c r="G214" s="96" t="str">
        <f t="shared" si="19"/>
        <v/>
      </c>
      <c r="H214" s="99" t="str">
        <f t="shared" si="20"/>
        <v>Manufactured Home</v>
      </c>
      <c r="I214" s="100" t="str">
        <f t="shared" si="21"/>
        <v>E</v>
      </c>
      <c r="J214" s="100" t="s">
        <v>377</v>
      </c>
      <c r="K214" s="100" t="s">
        <v>377</v>
      </c>
      <c r="L214" s="100" t="str">
        <f t="shared" si="22"/>
        <v/>
      </c>
      <c r="M214" s="101">
        <f t="shared" si="23"/>
        <v>0.79</v>
      </c>
      <c r="N214" s="100"/>
    </row>
    <row r="215" spans="1:14">
      <c r="A215" t="s">
        <v>243</v>
      </c>
      <c r="B215" t="s">
        <v>120</v>
      </c>
      <c r="C215" t="s">
        <v>224</v>
      </c>
      <c r="D215" s="95">
        <f>IFERROR(IF(ISNUMBER(VLOOKUP($A215,PairList!$A$1:$C$104,2,0)),VLOOKUP($A215,PairList!$A$1:$C$104,2,0),INDEX('Feasibility Factor'!$D$5:$F$144,MATCH(VLOOKUP($A215,PairList!$A$1:$C$104,2,0),'Feasibility Factor'!$C$5:$C$144,0),MATCH($B215,'Feasibility Factor'!$D$3:$F$3,0))),"")</f>
        <v>1</v>
      </c>
      <c r="E215" s="95">
        <f>IFERROR(INDEX(ESShip!$C$2:$C$92,MATCH(VLOOKUP($A215,PairList!$A$1:$C$104,3,0),ESShip!$A$2:$A$92,0)),"")</f>
        <v>0.21</v>
      </c>
      <c r="F215" s="95">
        <f t="shared" si="18"/>
        <v>0.79</v>
      </c>
      <c r="G215" s="96" t="str">
        <f t="shared" si="19"/>
        <v/>
      </c>
      <c r="H215" s="99" t="str">
        <f t="shared" si="20"/>
        <v>Single-Family</v>
      </c>
      <c r="I215" s="100" t="str">
        <f t="shared" si="21"/>
        <v>N</v>
      </c>
      <c r="J215" s="100" t="s">
        <v>377</v>
      </c>
      <c r="K215" s="100" t="s">
        <v>377</v>
      </c>
      <c r="L215" s="100" t="str">
        <f t="shared" si="22"/>
        <v/>
      </c>
      <c r="M215" s="101">
        <f t="shared" si="23"/>
        <v>0.79</v>
      </c>
      <c r="N215" s="100"/>
    </row>
    <row r="216" spans="1:14">
      <c r="A216" t="s">
        <v>243</v>
      </c>
      <c r="B216" t="s">
        <v>222</v>
      </c>
      <c r="C216" t="s">
        <v>224</v>
      </c>
      <c r="D216" s="95">
        <f>IFERROR(IF(ISNUMBER(VLOOKUP($A216,PairList!$A$1:$C$104,2,0)),VLOOKUP($A216,PairList!$A$1:$C$104,2,0),INDEX('Feasibility Factor'!$D$5:$F$144,MATCH(VLOOKUP($A216,PairList!$A$1:$C$104,2,0),'Feasibility Factor'!$C$5:$C$144,0),MATCH($B216,'Feasibility Factor'!$D$3:$F$3,0))),"")</f>
        <v>1</v>
      </c>
      <c r="E216" s="95">
        <f>IFERROR(INDEX(ESShip!$C$2:$C$92,MATCH(VLOOKUP($A216,PairList!$A$1:$C$104,3,0),ESShip!$A$2:$A$92,0)),"")</f>
        <v>0.21</v>
      </c>
      <c r="F216" s="95">
        <f t="shared" si="18"/>
        <v>0.79</v>
      </c>
      <c r="G216" s="96" t="str">
        <f t="shared" si="19"/>
        <v/>
      </c>
      <c r="H216" s="99" t="str">
        <f t="shared" si="20"/>
        <v>Multi-Family</v>
      </c>
      <c r="I216" s="100" t="str">
        <f t="shared" si="21"/>
        <v>N</v>
      </c>
      <c r="J216" s="100" t="s">
        <v>377</v>
      </c>
      <c r="K216" s="100" t="s">
        <v>377</v>
      </c>
      <c r="L216" s="100" t="str">
        <f t="shared" si="22"/>
        <v/>
      </c>
      <c r="M216" s="101">
        <f t="shared" si="23"/>
        <v>0.79</v>
      </c>
      <c r="N216" s="100"/>
    </row>
    <row r="217" spans="1:14">
      <c r="A217" t="s">
        <v>243</v>
      </c>
      <c r="B217" t="s">
        <v>309</v>
      </c>
      <c r="C217" t="s">
        <v>224</v>
      </c>
      <c r="D217" s="95">
        <f>IFERROR(IF(ISNUMBER(VLOOKUP($A217,PairList!$A$1:$C$104,2,0)),VLOOKUP($A217,PairList!$A$1:$C$104,2,0),INDEX('Feasibility Factor'!$D$5:$F$144,MATCH(VLOOKUP($A217,PairList!$A$1:$C$104,2,0),'Feasibility Factor'!$C$5:$C$144,0),MATCH($B217,'Feasibility Factor'!$D$3:$F$3,0))),"")</f>
        <v>1</v>
      </c>
      <c r="E217" s="95">
        <f>IFERROR(INDEX(ESShip!$C$2:$C$92,MATCH(VLOOKUP($A217,PairList!$A$1:$C$104,3,0),ESShip!$A$2:$A$92,0)),"")</f>
        <v>0.21</v>
      </c>
      <c r="F217" s="95">
        <f t="shared" si="18"/>
        <v>0.79</v>
      </c>
      <c r="G217" s="96" t="str">
        <f t="shared" si="19"/>
        <v/>
      </c>
      <c r="H217" s="99" t="str">
        <f t="shared" si="20"/>
        <v>Manufactured Home</v>
      </c>
      <c r="I217" s="100" t="str">
        <f t="shared" si="21"/>
        <v>N</v>
      </c>
      <c r="J217" s="100" t="s">
        <v>377</v>
      </c>
      <c r="K217" s="100" t="s">
        <v>377</v>
      </c>
      <c r="L217" s="100" t="str">
        <f t="shared" si="22"/>
        <v/>
      </c>
      <c r="M217" s="101">
        <f t="shared" si="23"/>
        <v>0.79</v>
      </c>
      <c r="N217" s="100"/>
    </row>
    <row r="218" spans="1:14">
      <c r="A218" t="s">
        <v>244</v>
      </c>
      <c r="B218" t="s">
        <v>120</v>
      </c>
      <c r="C218" t="s">
        <v>221</v>
      </c>
      <c r="D218" s="95">
        <f>IFERROR(IF(ISNUMBER(VLOOKUP($A218,PairList!$A$1:$C$104,2,0)),VLOOKUP($A218,PairList!$A$1:$C$104,2,0),INDEX('Feasibility Factor'!$D$5:$F$144,MATCH(VLOOKUP($A218,PairList!$A$1:$C$104,2,0),'Feasibility Factor'!$C$5:$C$144,0),MATCH($B218,'Feasibility Factor'!$D$3:$F$3,0))),"")</f>
        <v>1</v>
      </c>
      <c r="E218" s="95">
        <f>IFERROR(INDEX(ESShip!$C$2:$C$92,MATCH(VLOOKUP($A218,PairList!$A$1:$C$104,3,0),ESShip!$A$2:$A$92,0)),"")</f>
        <v>0.34</v>
      </c>
      <c r="F218" s="95">
        <f t="shared" si="18"/>
        <v>0.65999999999999992</v>
      </c>
      <c r="G218" s="96" t="str">
        <f t="shared" si="19"/>
        <v/>
      </c>
      <c r="H218" s="99" t="str">
        <f t="shared" si="20"/>
        <v>Single-Family</v>
      </c>
      <c r="I218" s="100" t="str">
        <f t="shared" si="21"/>
        <v>B</v>
      </c>
      <c r="J218" s="100" t="s">
        <v>377</v>
      </c>
      <c r="K218" s="100" t="s">
        <v>377</v>
      </c>
      <c r="L218" s="100" t="str">
        <f t="shared" si="22"/>
        <v/>
      </c>
      <c r="M218" s="101">
        <f t="shared" si="23"/>
        <v>0.65999999999999992</v>
      </c>
      <c r="N218" s="100"/>
    </row>
    <row r="219" spans="1:14">
      <c r="A219" t="s">
        <v>244</v>
      </c>
      <c r="B219" t="s">
        <v>222</v>
      </c>
      <c r="C219" t="s">
        <v>221</v>
      </c>
      <c r="D219" s="95">
        <f>IFERROR(IF(ISNUMBER(VLOOKUP($A219,PairList!$A$1:$C$104,2,0)),VLOOKUP($A219,PairList!$A$1:$C$104,2,0),INDEX('Feasibility Factor'!$D$5:$F$144,MATCH(VLOOKUP($A219,PairList!$A$1:$C$104,2,0),'Feasibility Factor'!$C$5:$C$144,0),MATCH($B219,'Feasibility Factor'!$D$3:$F$3,0))),"")</f>
        <v>1</v>
      </c>
      <c r="E219" s="95">
        <f>IFERROR(INDEX(ESShip!$C$2:$C$92,MATCH(VLOOKUP($A219,PairList!$A$1:$C$104,3,0),ESShip!$A$2:$A$92,0)),"")</f>
        <v>0.34</v>
      </c>
      <c r="F219" s="95">
        <f t="shared" si="18"/>
        <v>0.65999999999999992</v>
      </c>
      <c r="G219" s="96" t="str">
        <f t="shared" si="19"/>
        <v/>
      </c>
      <c r="H219" s="99" t="str">
        <f t="shared" si="20"/>
        <v>Multi-Family</v>
      </c>
      <c r="I219" s="100" t="str">
        <f t="shared" si="21"/>
        <v>B</v>
      </c>
      <c r="J219" s="100" t="s">
        <v>377</v>
      </c>
      <c r="K219" s="100" t="s">
        <v>377</v>
      </c>
      <c r="L219" s="100" t="str">
        <f t="shared" si="22"/>
        <v/>
      </c>
      <c r="M219" s="101">
        <f t="shared" si="23"/>
        <v>0.65999999999999992</v>
      </c>
      <c r="N219" s="100"/>
    </row>
    <row r="220" spans="1:14">
      <c r="A220" t="s">
        <v>244</v>
      </c>
      <c r="B220" t="s">
        <v>309</v>
      </c>
      <c r="C220" t="s">
        <v>221</v>
      </c>
      <c r="D220" s="95">
        <f>IFERROR(IF(ISNUMBER(VLOOKUP($A220,PairList!$A$1:$C$104,2,0)),VLOOKUP($A220,PairList!$A$1:$C$104,2,0),INDEX('Feasibility Factor'!$D$5:$F$144,MATCH(VLOOKUP($A220,PairList!$A$1:$C$104,2,0),'Feasibility Factor'!$C$5:$C$144,0),MATCH($B220,'Feasibility Factor'!$D$3:$F$3,0))),"")</f>
        <v>1</v>
      </c>
      <c r="E220" s="95">
        <f>IFERROR(INDEX(ESShip!$C$2:$C$92,MATCH(VLOOKUP($A220,PairList!$A$1:$C$104,3,0),ESShip!$A$2:$A$92,0)),"")</f>
        <v>0.34</v>
      </c>
      <c r="F220" s="95">
        <f t="shared" si="18"/>
        <v>0.65999999999999992</v>
      </c>
      <c r="G220" s="96" t="str">
        <f t="shared" si="19"/>
        <v/>
      </c>
      <c r="H220" s="99" t="str">
        <f t="shared" si="20"/>
        <v>Manufactured Home</v>
      </c>
      <c r="I220" s="100" t="str">
        <f t="shared" si="21"/>
        <v>B</v>
      </c>
      <c r="J220" s="100" t="s">
        <v>377</v>
      </c>
      <c r="K220" s="100" t="s">
        <v>377</v>
      </c>
      <c r="L220" s="100" t="str">
        <f t="shared" si="22"/>
        <v/>
      </c>
      <c r="M220" s="101">
        <f t="shared" si="23"/>
        <v>0.65999999999999992</v>
      </c>
      <c r="N220" s="100"/>
    </row>
    <row r="221" spans="1:14">
      <c r="A221" t="s">
        <v>244</v>
      </c>
      <c r="B221" t="s">
        <v>120</v>
      </c>
      <c r="C221" t="s">
        <v>223</v>
      </c>
      <c r="D221" s="95">
        <f>IFERROR(IF(ISNUMBER(VLOOKUP($A221,PairList!$A$1:$C$104,2,0)),VLOOKUP($A221,PairList!$A$1:$C$104,2,0),INDEX('Feasibility Factor'!$D$5:$F$144,MATCH(VLOOKUP($A221,PairList!$A$1:$C$104,2,0),'Feasibility Factor'!$C$5:$C$144,0),MATCH($B221,'Feasibility Factor'!$D$3:$F$3,0))),"")</f>
        <v>1</v>
      </c>
      <c r="E221" s="95">
        <f>IFERROR(INDEX(ESShip!$C$2:$C$92,MATCH(VLOOKUP($A221,PairList!$A$1:$C$104,3,0),ESShip!$A$2:$A$92,0)),"")</f>
        <v>0.34</v>
      </c>
      <c r="F221" s="95">
        <f t="shared" si="18"/>
        <v>0.65999999999999992</v>
      </c>
      <c r="G221" s="96" t="str">
        <f t="shared" si="19"/>
        <v/>
      </c>
      <c r="H221" s="99" t="str">
        <f t="shared" si="20"/>
        <v>Single-Family</v>
      </c>
      <c r="I221" s="100" t="str">
        <f t="shared" si="21"/>
        <v>E</v>
      </c>
      <c r="J221" s="100" t="s">
        <v>377</v>
      </c>
      <c r="K221" s="100" t="s">
        <v>377</v>
      </c>
      <c r="L221" s="100" t="str">
        <f t="shared" si="22"/>
        <v/>
      </c>
      <c r="M221" s="101">
        <f t="shared" si="23"/>
        <v>0.65999999999999992</v>
      </c>
      <c r="N221" s="100"/>
    </row>
    <row r="222" spans="1:14">
      <c r="A222" t="s">
        <v>244</v>
      </c>
      <c r="B222" t="s">
        <v>222</v>
      </c>
      <c r="C222" t="s">
        <v>223</v>
      </c>
      <c r="D222" s="95">
        <f>IFERROR(IF(ISNUMBER(VLOOKUP($A222,PairList!$A$1:$C$104,2,0)),VLOOKUP($A222,PairList!$A$1:$C$104,2,0),INDEX('Feasibility Factor'!$D$5:$F$144,MATCH(VLOOKUP($A222,PairList!$A$1:$C$104,2,0),'Feasibility Factor'!$C$5:$C$144,0),MATCH($B222,'Feasibility Factor'!$D$3:$F$3,0))),"")</f>
        <v>1</v>
      </c>
      <c r="E222" s="95">
        <f>IFERROR(INDEX(ESShip!$C$2:$C$92,MATCH(VLOOKUP($A222,PairList!$A$1:$C$104,3,0),ESShip!$A$2:$A$92,0)),"")</f>
        <v>0.34</v>
      </c>
      <c r="F222" s="95">
        <f t="shared" si="18"/>
        <v>0.65999999999999992</v>
      </c>
      <c r="G222" s="96" t="str">
        <f t="shared" si="19"/>
        <v/>
      </c>
      <c r="H222" s="99" t="str">
        <f t="shared" si="20"/>
        <v>Multi-Family</v>
      </c>
      <c r="I222" s="100" t="str">
        <f t="shared" si="21"/>
        <v>E</v>
      </c>
      <c r="J222" s="100" t="s">
        <v>377</v>
      </c>
      <c r="K222" s="100" t="s">
        <v>377</v>
      </c>
      <c r="L222" s="100" t="str">
        <f t="shared" si="22"/>
        <v/>
      </c>
      <c r="M222" s="101">
        <f t="shared" si="23"/>
        <v>0.65999999999999992</v>
      </c>
      <c r="N222" s="100"/>
    </row>
    <row r="223" spans="1:14">
      <c r="A223" t="s">
        <v>244</v>
      </c>
      <c r="B223" t="s">
        <v>309</v>
      </c>
      <c r="C223" t="s">
        <v>223</v>
      </c>
      <c r="D223" s="95">
        <f>IFERROR(IF(ISNUMBER(VLOOKUP($A223,PairList!$A$1:$C$104,2,0)),VLOOKUP($A223,PairList!$A$1:$C$104,2,0),INDEX('Feasibility Factor'!$D$5:$F$144,MATCH(VLOOKUP($A223,PairList!$A$1:$C$104,2,0),'Feasibility Factor'!$C$5:$C$144,0),MATCH($B223,'Feasibility Factor'!$D$3:$F$3,0))),"")</f>
        <v>1</v>
      </c>
      <c r="E223" s="95">
        <f>IFERROR(INDEX(ESShip!$C$2:$C$92,MATCH(VLOOKUP($A223,PairList!$A$1:$C$104,3,0),ESShip!$A$2:$A$92,0)),"")</f>
        <v>0.34</v>
      </c>
      <c r="F223" s="95">
        <f t="shared" si="18"/>
        <v>0.65999999999999992</v>
      </c>
      <c r="G223" s="96" t="str">
        <f t="shared" si="19"/>
        <v/>
      </c>
      <c r="H223" s="99" t="str">
        <f t="shared" si="20"/>
        <v>Manufactured Home</v>
      </c>
      <c r="I223" s="100" t="str">
        <f t="shared" si="21"/>
        <v>E</v>
      </c>
      <c r="J223" s="100" t="s">
        <v>377</v>
      </c>
      <c r="K223" s="100" t="s">
        <v>377</v>
      </c>
      <c r="L223" s="100" t="str">
        <f t="shared" si="22"/>
        <v/>
      </c>
      <c r="M223" s="101">
        <f t="shared" si="23"/>
        <v>0.65999999999999992</v>
      </c>
      <c r="N223" s="100"/>
    </row>
    <row r="224" spans="1:14">
      <c r="A224" t="s">
        <v>244</v>
      </c>
      <c r="B224" t="s">
        <v>120</v>
      </c>
      <c r="C224" t="s">
        <v>224</v>
      </c>
      <c r="D224" s="95">
        <f>IFERROR(IF(ISNUMBER(VLOOKUP($A224,PairList!$A$1:$C$104,2,0)),VLOOKUP($A224,PairList!$A$1:$C$104,2,0),INDEX('Feasibility Factor'!$D$5:$F$144,MATCH(VLOOKUP($A224,PairList!$A$1:$C$104,2,0),'Feasibility Factor'!$C$5:$C$144,0),MATCH($B224,'Feasibility Factor'!$D$3:$F$3,0))),"")</f>
        <v>1</v>
      </c>
      <c r="E224" s="95">
        <f>IFERROR(INDEX(ESShip!$C$2:$C$92,MATCH(VLOOKUP($A224,PairList!$A$1:$C$104,3,0),ESShip!$A$2:$A$92,0)),"")</f>
        <v>0.34</v>
      </c>
      <c r="F224" s="95">
        <f t="shared" si="18"/>
        <v>0.65999999999999992</v>
      </c>
      <c r="G224" s="96" t="str">
        <f t="shared" si="19"/>
        <v/>
      </c>
      <c r="H224" s="99" t="str">
        <f t="shared" si="20"/>
        <v>Single-Family</v>
      </c>
      <c r="I224" s="100" t="str">
        <f t="shared" si="21"/>
        <v>N</v>
      </c>
      <c r="J224" s="100" t="s">
        <v>377</v>
      </c>
      <c r="K224" s="100" t="s">
        <v>377</v>
      </c>
      <c r="L224" s="100" t="str">
        <f t="shared" si="22"/>
        <v/>
      </c>
      <c r="M224" s="101">
        <f t="shared" si="23"/>
        <v>0.65999999999999992</v>
      </c>
      <c r="N224" s="100"/>
    </row>
    <row r="225" spans="1:14">
      <c r="A225" t="s">
        <v>244</v>
      </c>
      <c r="B225" t="s">
        <v>222</v>
      </c>
      <c r="C225" t="s">
        <v>224</v>
      </c>
      <c r="D225" s="95">
        <f>IFERROR(IF(ISNUMBER(VLOOKUP($A225,PairList!$A$1:$C$104,2,0)),VLOOKUP($A225,PairList!$A$1:$C$104,2,0),INDEX('Feasibility Factor'!$D$5:$F$144,MATCH(VLOOKUP($A225,PairList!$A$1:$C$104,2,0),'Feasibility Factor'!$C$5:$C$144,0),MATCH($B225,'Feasibility Factor'!$D$3:$F$3,0))),"")</f>
        <v>1</v>
      </c>
      <c r="E225" s="95">
        <f>IFERROR(INDEX(ESShip!$C$2:$C$92,MATCH(VLOOKUP($A225,PairList!$A$1:$C$104,3,0),ESShip!$A$2:$A$92,0)),"")</f>
        <v>0.34</v>
      </c>
      <c r="F225" s="95">
        <f t="shared" si="18"/>
        <v>0.65999999999999992</v>
      </c>
      <c r="G225" s="96" t="str">
        <f t="shared" si="19"/>
        <v/>
      </c>
      <c r="H225" s="99" t="str">
        <f t="shared" si="20"/>
        <v>Multi-Family</v>
      </c>
      <c r="I225" s="100" t="str">
        <f t="shared" si="21"/>
        <v>N</v>
      </c>
      <c r="J225" s="100" t="s">
        <v>377</v>
      </c>
      <c r="K225" s="100" t="s">
        <v>377</v>
      </c>
      <c r="L225" s="100" t="str">
        <f t="shared" si="22"/>
        <v/>
      </c>
      <c r="M225" s="101">
        <f t="shared" si="23"/>
        <v>0.65999999999999992</v>
      </c>
      <c r="N225" s="100"/>
    </row>
    <row r="226" spans="1:14">
      <c r="A226" t="s">
        <v>244</v>
      </c>
      <c r="B226" t="s">
        <v>309</v>
      </c>
      <c r="C226" t="s">
        <v>224</v>
      </c>
      <c r="D226" s="95">
        <f>IFERROR(IF(ISNUMBER(VLOOKUP($A226,PairList!$A$1:$C$104,2,0)),VLOOKUP($A226,PairList!$A$1:$C$104,2,0),INDEX('Feasibility Factor'!$D$5:$F$144,MATCH(VLOOKUP($A226,PairList!$A$1:$C$104,2,0),'Feasibility Factor'!$C$5:$C$144,0),MATCH($B226,'Feasibility Factor'!$D$3:$F$3,0))),"")</f>
        <v>1</v>
      </c>
      <c r="E226" s="95">
        <f>IFERROR(INDEX(ESShip!$C$2:$C$92,MATCH(VLOOKUP($A226,PairList!$A$1:$C$104,3,0),ESShip!$A$2:$A$92,0)),"")</f>
        <v>0.34</v>
      </c>
      <c r="F226" s="95">
        <f t="shared" si="18"/>
        <v>0.65999999999999992</v>
      </c>
      <c r="G226" s="96" t="str">
        <f t="shared" si="19"/>
        <v/>
      </c>
      <c r="H226" s="99" t="str">
        <f t="shared" si="20"/>
        <v>Manufactured Home</v>
      </c>
      <c r="I226" s="100" t="str">
        <f t="shared" si="21"/>
        <v>N</v>
      </c>
      <c r="J226" s="100" t="s">
        <v>377</v>
      </c>
      <c r="K226" s="100" t="s">
        <v>377</v>
      </c>
      <c r="L226" s="100" t="str">
        <f t="shared" si="22"/>
        <v/>
      </c>
      <c r="M226" s="101">
        <f t="shared" si="23"/>
        <v>0.65999999999999992</v>
      </c>
      <c r="N226" s="100"/>
    </row>
    <row r="227" spans="1:14">
      <c r="A227" t="s">
        <v>244</v>
      </c>
      <c r="B227" t="s">
        <v>120</v>
      </c>
      <c r="C227" t="s">
        <v>221</v>
      </c>
      <c r="D227" s="95">
        <f>IFERROR(IF(ISNUMBER(VLOOKUP($A227,PairList!$A$1:$C$104,2,0)),VLOOKUP($A227,PairList!$A$1:$C$104,2,0),INDEX('Feasibility Factor'!$D$5:$F$144,MATCH(VLOOKUP($A227,PairList!$A$1:$C$104,2,0),'Feasibility Factor'!$C$5:$C$144,0),MATCH($B227,'Feasibility Factor'!$D$3:$F$3,0))),"")</f>
        <v>1</v>
      </c>
      <c r="E227" s="95">
        <f>IFERROR(INDEX(ESShip!$C$2:$C$92,MATCH(VLOOKUP($A227,PairList!$A$1:$C$104,3,0),ESShip!$A$2:$A$92,0)),"")</f>
        <v>0.34</v>
      </c>
      <c r="F227" s="95">
        <f t="shared" si="18"/>
        <v>0.65999999999999992</v>
      </c>
      <c r="G227" s="96" t="str">
        <f t="shared" si="19"/>
        <v/>
      </c>
      <c r="H227" s="99" t="str">
        <f t="shared" si="20"/>
        <v>Single-Family</v>
      </c>
      <c r="I227" s="100" t="str">
        <f t="shared" si="21"/>
        <v>B</v>
      </c>
      <c r="J227" s="100" t="s">
        <v>377</v>
      </c>
      <c r="K227" s="100" t="s">
        <v>377</v>
      </c>
      <c r="L227" s="100" t="str">
        <f t="shared" si="22"/>
        <v/>
      </c>
      <c r="M227" s="101">
        <f t="shared" si="23"/>
        <v>0.65999999999999992</v>
      </c>
      <c r="N227" s="100"/>
    </row>
    <row r="228" spans="1:14">
      <c r="A228" t="s">
        <v>244</v>
      </c>
      <c r="B228" t="s">
        <v>222</v>
      </c>
      <c r="C228" t="s">
        <v>221</v>
      </c>
      <c r="D228" s="95">
        <f>IFERROR(IF(ISNUMBER(VLOOKUP($A228,PairList!$A$1:$C$104,2,0)),VLOOKUP($A228,PairList!$A$1:$C$104,2,0),INDEX('Feasibility Factor'!$D$5:$F$144,MATCH(VLOOKUP($A228,PairList!$A$1:$C$104,2,0),'Feasibility Factor'!$C$5:$C$144,0),MATCH($B228,'Feasibility Factor'!$D$3:$F$3,0))),"")</f>
        <v>1</v>
      </c>
      <c r="E228" s="95">
        <f>IFERROR(INDEX(ESShip!$C$2:$C$92,MATCH(VLOOKUP($A228,PairList!$A$1:$C$104,3,0),ESShip!$A$2:$A$92,0)),"")</f>
        <v>0.34</v>
      </c>
      <c r="F228" s="95">
        <f t="shared" si="18"/>
        <v>0.65999999999999992</v>
      </c>
      <c r="G228" s="96" t="str">
        <f t="shared" si="19"/>
        <v/>
      </c>
      <c r="H228" s="99" t="str">
        <f t="shared" si="20"/>
        <v>Multi-Family</v>
      </c>
      <c r="I228" s="100" t="str">
        <f t="shared" si="21"/>
        <v>B</v>
      </c>
      <c r="J228" s="100" t="s">
        <v>377</v>
      </c>
      <c r="K228" s="100" t="s">
        <v>377</v>
      </c>
      <c r="L228" s="100" t="str">
        <f t="shared" si="22"/>
        <v/>
      </c>
      <c r="M228" s="101">
        <f t="shared" si="23"/>
        <v>0.65999999999999992</v>
      </c>
      <c r="N228" s="100"/>
    </row>
    <row r="229" spans="1:14">
      <c r="A229" t="s">
        <v>244</v>
      </c>
      <c r="B229" t="s">
        <v>309</v>
      </c>
      <c r="C229" t="s">
        <v>221</v>
      </c>
      <c r="D229" s="95">
        <f>IFERROR(IF(ISNUMBER(VLOOKUP($A229,PairList!$A$1:$C$104,2,0)),VLOOKUP($A229,PairList!$A$1:$C$104,2,0),INDEX('Feasibility Factor'!$D$5:$F$144,MATCH(VLOOKUP($A229,PairList!$A$1:$C$104,2,0),'Feasibility Factor'!$C$5:$C$144,0),MATCH($B229,'Feasibility Factor'!$D$3:$F$3,0))),"")</f>
        <v>1</v>
      </c>
      <c r="E229" s="95">
        <f>IFERROR(INDEX(ESShip!$C$2:$C$92,MATCH(VLOOKUP($A229,PairList!$A$1:$C$104,3,0),ESShip!$A$2:$A$92,0)),"")</f>
        <v>0.34</v>
      </c>
      <c r="F229" s="95">
        <f t="shared" si="18"/>
        <v>0.65999999999999992</v>
      </c>
      <c r="G229" s="96" t="str">
        <f t="shared" si="19"/>
        <v/>
      </c>
      <c r="H229" s="99" t="str">
        <f t="shared" si="20"/>
        <v>Manufactured Home</v>
      </c>
      <c r="I229" s="100" t="str">
        <f t="shared" si="21"/>
        <v>B</v>
      </c>
      <c r="J229" s="100" t="s">
        <v>377</v>
      </c>
      <c r="K229" s="100" t="s">
        <v>377</v>
      </c>
      <c r="L229" s="100" t="str">
        <f t="shared" si="22"/>
        <v/>
      </c>
      <c r="M229" s="101">
        <f t="shared" si="23"/>
        <v>0.65999999999999992</v>
      </c>
      <c r="N229" s="100"/>
    </row>
    <row r="230" spans="1:14">
      <c r="A230" t="s">
        <v>244</v>
      </c>
      <c r="B230" t="s">
        <v>120</v>
      </c>
      <c r="C230" t="s">
        <v>223</v>
      </c>
      <c r="D230" s="95">
        <f>IFERROR(IF(ISNUMBER(VLOOKUP($A230,PairList!$A$1:$C$104,2,0)),VLOOKUP($A230,PairList!$A$1:$C$104,2,0),INDEX('Feasibility Factor'!$D$5:$F$144,MATCH(VLOOKUP($A230,PairList!$A$1:$C$104,2,0),'Feasibility Factor'!$C$5:$C$144,0),MATCH($B230,'Feasibility Factor'!$D$3:$F$3,0))),"")</f>
        <v>1</v>
      </c>
      <c r="E230" s="95">
        <f>IFERROR(INDEX(ESShip!$C$2:$C$92,MATCH(VLOOKUP($A230,PairList!$A$1:$C$104,3,0),ESShip!$A$2:$A$92,0)),"")</f>
        <v>0.34</v>
      </c>
      <c r="F230" s="95">
        <f t="shared" si="18"/>
        <v>0.65999999999999992</v>
      </c>
      <c r="G230" s="96" t="str">
        <f t="shared" si="19"/>
        <v/>
      </c>
      <c r="H230" s="99" t="str">
        <f t="shared" si="20"/>
        <v>Single-Family</v>
      </c>
      <c r="I230" s="100" t="str">
        <f t="shared" si="21"/>
        <v>E</v>
      </c>
      <c r="J230" s="100" t="s">
        <v>377</v>
      </c>
      <c r="K230" s="100" t="s">
        <v>377</v>
      </c>
      <c r="L230" s="100" t="str">
        <f t="shared" si="22"/>
        <v/>
      </c>
      <c r="M230" s="101">
        <f t="shared" si="23"/>
        <v>0.65999999999999992</v>
      </c>
      <c r="N230" s="100"/>
    </row>
    <row r="231" spans="1:14">
      <c r="A231" t="s">
        <v>244</v>
      </c>
      <c r="B231" t="s">
        <v>222</v>
      </c>
      <c r="C231" t="s">
        <v>223</v>
      </c>
      <c r="D231" s="95">
        <f>IFERROR(IF(ISNUMBER(VLOOKUP($A231,PairList!$A$1:$C$104,2,0)),VLOOKUP($A231,PairList!$A$1:$C$104,2,0),INDEX('Feasibility Factor'!$D$5:$F$144,MATCH(VLOOKUP($A231,PairList!$A$1:$C$104,2,0),'Feasibility Factor'!$C$5:$C$144,0),MATCH($B231,'Feasibility Factor'!$D$3:$F$3,0))),"")</f>
        <v>1</v>
      </c>
      <c r="E231" s="95">
        <f>IFERROR(INDEX(ESShip!$C$2:$C$92,MATCH(VLOOKUP($A231,PairList!$A$1:$C$104,3,0),ESShip!$A$2:$A$92,0)),"")</f>
        <v>0.34</v>
      </c>
      <c r="F231" s="95">
        <f t="shared" si="18"/>
        <v>0.65999999999999992</v>
      </c>
      <c r="G231" s="96" t="str">
        <f t="shared" si="19"/>
        <v/>
      </c>
      <c r="H231" s="99" t="str">
        <f t="shared" si="20"/>
        <v>Multi-Family</v>
      </c>
      <c r="I231" s="100" t="str">
        <f t="shared" si="21"/>
        <v>E</v>
      </c>
      <c r="J231" s="100" t="s">
        <v>377</v>
      </c>
      <c r="K231" s="100" t="s">
        <v>377</v>
      </c>
      <c r="L231" s="100" t="str">
        <f t="shared" si="22"/>
        <v/>
      </c>
      <c r="M231" s="101">
        <f t="shared" si="23"/>
        <v>0.65999999999999992</v>
      </c>
      <c r="N231" s="100"/>
    </row>
    <row r="232" spans="1:14">
      <c r="A232" t="s">
        <v>244</v>
      </c>
      <c r="B232" t="s">
        <v>309</v>
      </c>
      <c r="C232" t="s">
        <v>223</v>
      </c>
      <c r="D232" s="95">
        <f>IFERROR(IF(ISNUMBER(VLOOKUP($A232,PairList!$A$1:$C$104,2,0)),VLOOKUP($A232,PairList!$A$1:$C$104,2,0),INDEX('Feasibility Factor'!$D$5:$F$144,MATCH(VLOOKUP($A232,PairList!$A$1:$C$104,2,0),'Feasibility Factor'!$C$5:$C$144,0),MATCH($B232,'Feasibility Factor'!$D$3:$F$3,0))),"")</f>
        <v>1</v>
      </c>
      <c r="E232" s="95">
        <f>IFERROR(INDEX(ESShip!$C$2:$C$92,MATCH(VLOOKUP($A232,PairList!$A$1:$C$104,3,0),ESShip!$A$2:$A$92,0)),"")</f>
        <v>0.34</v>
      </c>
      <c r="F232" s="95">
        <f t="shared" si="18"/>
        <v>0.65999999999999992</v>
      </c>
      <c r="G232" s="96" t="str">
        <f t="shared" si="19"/>
        <v/>
      </c>
      <c r="H232" s="99" t="str">
        <f t="shared" si="20"/>
        <v>Manufactured Home</v>
      </c>
      <c r="I232" s="100" t="str">
        <f t="shared" si="21"/>
        <v>E</v>
      </c>
      <c r="J232" s="100" t="s">
        <v>377</v>
      </c>
      <c r="K232" s="100" t="s">
        <v>377</v>
      </c>
      <c r="L232" s="100" t="str">
        <f t="shared" si="22"/>
        <v/>
      </c>
      <c r="M232" s="101">
        <f t="shared" si="23"/>
        <v>0.65999999999999992</v>
      </c>
      <c r="N232" s="100"/>
    </row>
    <row r="233" spans="1:14">
      <c r="A233" t="s">
        <v>244</v>
      </c>
      <c r="B233" t="s">
        <v>120</v>
      </c>
      <c r="C233" t="s">
        <v>224</v>
      </c>
      <c r="D233" s="95">
        <f>IFERROR(IF(ISNUMBER(VLOOKUP($A233,PairList!$A$1:$C$104,2,0)),VLOOKUP($A233,PairList!$A$1:$C$104,2,0),INDEX('Feasibility Factor'!$D$5:$F$144,MATCH(VLOOKUP($A233,PairList!$A$1:$C$104,2,0),'Feasibility Factor'!$C$5:$C$144,0),MATCH($B233,'Feasibility Factor'!$D$3:$F$3,0))),"")</f>
        <v>1</v>
      </c>
      <c r="E233" s="95">
        <f>IFERROR(INDEX(ESShip!$C$2:$C$92,MATCH(VLOOKUP($A233,PairList!$A$1:$C$104,3,0),ESShip!$A$2:$A$92,0)),"")</f>
        <v>0.34</v>
      </c>
      <c r="F233" s="95">
        <f t="shared" si="18"/>
        <v>0.65999999999999992</v>
      </c>
      <c r="G233" s="96" t="str">
        <f t="shared" si="19"/>
        <v/>
      </c>
      <c r="H233" s="99" t="str">
        <f t="shared" si="20"/>
        <v>Single-Family</v>
      </c>
      <c r="I233" s="100" t="str">
        <f t="shared" si="21"/>
        <v>N</v>
      </c>
      <c r="J233" s="100" t="s">
        <v>377</v>
      </c>
      <c r="K233" s="100" t="s">
        <v>377</v>
      </c>
      <c r="L233" s="100" t="str">
        <f t="shared" si="22"/>
        <v/>
      </c>
      <c r="M233" s="101">
        <f t="shared" si="23"/>
        <v>0.65999999999999992</v>
      </c>
      <c r="N233" s="100"/>
    </row>
    <row r="234" spans="1:14">
      <c r="A234" t="s">
        <v>244</v>
      </c>
      <c r="B234" t="s">
        <v>222</v>
      </c>
      <c r="C234" t="s">
        <v>224</v>
      </c>
      <c r="D234" s="95">
        <f>IFERROR(IF(ISNUMBER(VLOOKUP($A234,PairList!$A$1:$C$104,2,0)),VLOOKUP($A234,PairList!$A$1:$C$104,2,0),INDEX('Feasibility Factor'!$D$5:$F$144,MATCH(VLOOKUP($A234,PairList!$A$1:$C$104,2,0),'Feasibility Factor'!$C$5:$C$144,0),MATCH($B234,'Feasibility Factor'!$D$3:$F$3,0))),"")</f>
        <v>1</v>
      </c>
      <c r="E234" s="95">
        <f>IFERROR(INDEX(ESShip!$C$2:$C$92,MATCH(VLOOKUP($A234,PairList!$A$1:$C$104,3,0),ESShip!$A$2:$A$92,0)),"")</f>
        <v>0.34</v>
      </c>
      <c r="F234" s="95">
        <f t="shared" si="18"/>
        <v>0.65999999999999992</v>
      </c>
      <c r="G234" s="96" t="str">
        <f t="shared" si="19"/>
        <v/>
      </c>
      <c r="H234" s="99" t="str">
        <f t="shared" si="20"/>
        <v>Multi-Family</v>
      </c>
      <c r="I234" s="100" t="str">
        <f t="shared" si="21"/>
        <v>N</v>
      </c>
      <c r="J234" s="100" t="s">
        <v>377</v>
      </c>
      <c r="K234" s="100" t="s">
        <v>377</v>
      </c>
      <c r="L234" s="100" t="str">
        <f t="shared" si="22"/>
        <v/>
      </c>
      <c r="M234" s="101">
        <f t="shared" si="23"/>
        <v>0.65999999999999992</v>
      </c>
      <c r="N234" s="100"/>
    </row>
    <row r="235" spans="1:14">
      <c r="A235" t="s">
        <v>244</v>
      </c>
      <c r="B235" t="s">
        <v>309</v>
      </c>
      <c r="C235" t="s">
        <v>224</v>
      </c>
      <c r="D235" s="95">
        <f>IFERROR(IF(ISNUMBER(VLOOKUP($A235,PairList!$A$1:$C$104,2,0)),VLOOKUP($A235,PairList!$A$1:$C$104,2,0),INDEX('Feasibility Factor'!$D$5:$F$144,MATCH(VLOOKUP($A235,PairList!$A$1:$C$104,2,0),'Feasibility Factor'!$C$5:$C$144,0),MATCH($B235,'Feasibility Factor'!$D$3:$F$3,0))),"")</f>
        <v>1</v>
      </c>
      <c r="E235" s="95">
        <f>IFERROR(INDEX(ESShip!$C$2:$C$92,MATCH(VLOOKUP($A235,PairList!$A$1:$C$104,3,0),ESShip!$A$2:$A$92,0)),"")</f>
        <v>0.34</v>
      </c>
      <c r="F235" s="95">
        <f t="shared" si="18"/>
        <v>0.65999999999999992</v>
      </c>
      <c r="G235" s="96" t="str">
        <f t="shared" si="19"/>
        <v/>
      </c>
      <c r="H235" s="99" t="str">
        <f t="shared" si="20"/>
        <v>Manufactured Home</v>
      </c>
      <c r="I235" s="100" t="str">
        <f t="shared" si="21"/>
        <v>N</v>
      </c>
      <c r="J235" s="100" t="s">
        <v>377</v>
      </c>
      <c r="K235" s="100" t="s">
        <v>377</v>
      </c>
      <c r="L235" s="100" t="str">
        <f t="shared" si="22"/>
        <v/>
      </c>
      <c r="M235" s="101">
        <f t="shared" si="23"/>
        <v>0.65999999999999992</v>
      </c>
      <c r="N235" s="100"/>
    </row>
    <row r="236" spans="1:14">
      <c r="A236" t="s">
        <v>245</v>
      </c>
      <c r="B236" t="s">
        <v>120</v>
      </c>
      <c r="C236" t="s">
        <v>221</v>
      </c>
      <c r="D236" s="95">
        <f>IFERROR(IF(ISNUMBER(VLOOKUP($A236,PairList!$A$1:$C$104,2,0)),VLOOKUP($A236,PairList!$A$1:$C$104,2,0),INDEX('Feasibility Factor'!$D$5:$F$144,MATCH(VLOOKUP($A236,PairList!$A$1:$C$104,2,0),'Feasibility Factor'!$C$5:$C$144,0),MATCH($B236,'Feasibility Factor'!$D$3:$F$3,0))),"")</f>
        <v>1</v>
      </c>
      <c r="E236" s="95">
        <f>IFERROR(INDEX(ESShip!$C$2:$C$92,MATCH(VLOOKUP($A236,PairList!$A$1:$C$104,3,0),ESShip!$A$2:$A$92,0)),"")</f>
        <v>0.21</v>
      </c>
      <c r="F236" s="95">
        <f t="shared" si="18"/>
        <v>0.79</v>
      </c>
      <c r="G236" s="96" t="str">
        <f t="shared" si="19"/>
        <v/>
      </c>
      <c r="H236" s="99" t="str">
        <f t="shared" si="20"/>
        <v>Single-Family</v>
      </c>
      <c r="I236" s="100" t="str">
        <f t="shared" si="21"/>
        <v>B</v>
      </c>
      <c r="J236" s="100" t="s">
        <v>377</v>
      </c>
      <c r="K236" s="100" t="s">
        <v>377</v>
      </c>
      <c r="L236" s="100" t="str">
        <f t="shared" si="22"/>
        <v/>
      </c>
      <c r="M236" s="101">
        <f t="shared" si="23"/>
        <v>0.79</v>
      </c>
      <c r="N236" s="100"/>
    </row>
    <row r="237" spans="1:14">
      <c r="A237" t="s">
        <v>245</v>
      </c>
      <c r="B237" t="s">
        <v>222</v>
      </c>
      <c r="C237" t="s">
        <v>221</v>
      </c>
      <c r="D237" s="95">
        <f>IFERROR(IF(ISNUMBER(VLOOKUP($A237,PairList!$A$1:$C$104,2,0)),VLOOKUP($A237,PairList!$A$1:$C$104,2,0),INDEX('Feasibility Factor'!$D$5:$F$144,MATCH(VLOOKUP($A237,PairList!$A$1:$C$104,2,0),'Feasibility Factor'!$C$5:$C$144,0),MATCH($B237,'Feasibility Factor'!$D$3:$F$3,0))),"")</f>
        <v>1</v>
      </c>
      <c r="E237" s="95">
        <f>IFERROR(INDEX(ESShip!$C$2:$C$92,MATCH(VLOOKUP($A237,PairList!$A$1:$C$104,3,0),ESShip!$A$2:$A$92,0)),"")</f>
        <v>0.21</v>
      </c>
      <c r="F237" s="95">
        <f t="shared" si="18"/>
        <v>0.79</v>
      </c>
      <c r="G237" s="96" t="str">
        <f t="shared" si="19"/>
        <v/>
      </c>
      <c r="H237" s="99" t="str">
        <f t="shared" si="20"/>
        <v>Multi-Family</v>
      </c>
      <c r="I237" s="100" t="str">
        <f t="shared" si="21"/>
        <v>B</v>
      </c>
      <c r="J237" s="100" t="s">
        <v>377</v>
      </c>
      <c r="K237" s="100" t="s">
        <v>377</v>
      </c>
      <c r="L237" s="100" t="str">
        <f t="shared" si="22"/>
        <v/>
      </c>
      <c r="M237" s="101">
        <f t="shared" si="23"/>
        <v>0.79</v>
      </c>
      <c r="N237" s="100"/>
    </row>
    <row r="238" spans="1:14">
      <c r="A238" t="s">
        <v>245</v>
      </c>
      <c r="B238" t="s">
        <v>309</v>
      </c>
      <c r="C238" t="s">
        <v>221</v>
      </c>
      <c r="D238" s="95">
        <f>IFERROR(IF(ISNUMBER(VLOOKUP($A238,PairList!$A$1:$C$104,2,0)),VLOOKUP($A238,PairList!$A$1:$C$104,2,0),INDEX('Feasibility Factor'!$D$5:$F$144,MATCH(VLOOKUP($A238,PairList!$A$1:$C$104,2,0),'Feasibility Factor'!$C$5:$C$144,0),MATCH($B238,'Feasibility Factor'!$D$3:$F$3,0))),"")</f>
        <v>1</v>
      </c>
      <c r="E238" s="95">
        <f>IFERROR(INDEX(ESShip!$C$2:$C$92,MATCH(VLOOKUP($A238,PairList!$A$1:$C$104,3,0),ESShip!$A$2:$A$92,0)),"")</f>
        <v>0.21</v>
      </c>
      <c r="F238" s="95">
        <f t="shared" si="18"/>
        <v>0.79</v>
      </c>
      <c r="G238" s="96" t="str">
        <f t="shared" si="19"/>
        <v/>
      </c>
      <c r="H238" s="99" t="str">
        <f t="shared" si="20"/>
        <v>Manufactured Home</v>
      </c>
      <c r="I238" s="100" t="str">
        <f t="shared" si="21"/>
        <v>B</v>
      </c>
      <c r="J238" s="100" t="s">
        <v>377</v>
      </c>
      <c r="K238" s="100" t="s">
        <v>377</v>
      </c>
      <c r="L238" s="100" t="str">
        <f t="shared" si="22"/>
        <v/>
      </c>
      <c r="M238" s="101">
        <f t="shared" si="23"/>
        <v>0.79</v>
      </c>
      <c r="N238" s="100"/>
    </row>
    <row r="239" spans="1:14">
      <c r="A239" t="s">
        <v>245</v>
      </c>
      <c r="B239" t="s">
        <v>120</v>
      </c>
      <c r="C239" t="s">
        <v>223</v>
      </c>
      <c r="D239" s="95">
        <f>IFERROR(IF(ISNUMBER(VLOOKUP($A239,PairList!$A$1:$C$104,2,0)),VLOOKUP($A239,PairList!$A$1:$C$104,2,0),INDEX('Feasibility Factor'!$D$5:$F$144,MATCH(VLOOKUP($A239,PairList!$A$1:$C$104,2,0),'Feasibility Factor'!$C$5:$C$144,0),MATCH($B239,'Feasibility Factor'!$D$3:$F$3,0))),"")</f>
        <v>1</v>
      </c>
      <c r="E239" s="95">
        <f>IFERROR(INDEX(ESShip!$C$2:$C$92,MATCH(VLOOKUP($A239,PairList!$A$1:$C$104,3,0),ESShip!$A$2:$A$92,0)),"")</f>
        <v>0.21</v>
      </c>
      <c r="F239" s="95">
        <f t="shared" si="18"/>
        <v>0.79</v>
      </c>
      <c r="G239" s="96" t="str">
        <f t="shared" si="19"/>
        <v/>
      </c>
      <c r="H239" s="99" t="str">
        <f t="shared" si="20"/>
        <v>Single-Family</v>
      </c>
      <c r="I239" s="100" t="str">
        <f t="shared" si="21"/>
        <v>E</v>
      </c>
      <c r="J239" s="100" t="s">
        <v>377</v>
      </c>
      <c r="K239" s="100" t="s">
        <v>377</v>
      </c>
      <c r="L239" s="100" t="str">
        <f t="shared" si="22"/>
        <v/>
      </c>
      <c r="M239" s="101">
        <f t="shared" si="23"/>
        <v>0.79</v>
      </c>
      <c r="N239" s="100"/>
    </row>
    <row r="240" spans="1:14">
      <c r="A240" t="s">
        <v>245</v>
      </c>
      <c r="B240" t="s">
        <v>222</v>
      </c>
      <c r="C240" t="s">
        <v>223</v>
      </c>
      <c r="D240" s="95">
        <f>IFERROR(IF(ISNUMBER(VLOOKUP($A240,PairList!$A$1:$C$104,2,0)),VLOOKUP($A240,PairList!$A$1:$C$104,2,0),INDEX('Feasibility Factor'!$D$5:$F$144,MATCH(VLOOKUP($A240,PairList!$A$1:$C$104,2,0),'Feasibility Factor'!$C$5:$C$144,0),MATCH($B240,'Feasibility Factor'!$D$3:$F$3,0))),"")</f>
        <v>1</v>
      </c>
      <c r="E240" s="95">
        <f>IFERROR(INDEX(ESShip!$C$2:$C$92,MATCH(VLOOKUP($A240,PairList!$A$1:$C$104,3,0),ESShip!$A$2:$A$92,0)),"")</f>
        <v>0.21</v>
      </c>
      <c r="F240" s="95">
        <f t="shared" si="18"/>
        <v>0.79</v>
      </c>
      <c r="G240" s="96" t="str">
        <f t="shared" si="19"/>
        <v/>
      </c>
      <c r="H240" s="99" t="str">
        <f t="shared" si="20"/>
        <v>Multi-Family</v>
      </c>
      <c r="I240" s="100" t="str">
        <f t="shared" si="21"/>
        <v>E</v>
      </c>
      <c r="J240" s="100" t="s">
        <v>377</v>
      </c>
      <c r="K240" s="100" t="s">
        <v>377</v>
      </c>
      <c r="L240" s="100" t="str">
        <f t="shared" si="22"/>
        <v/>
      </c>
      <c r="M240" s="101">
        <f t="shared" si="23"/>
        <v>0.79</v>
      </c>
      <c r="N240" s="100"/>
    </row>
    <row r="241" spans="1:14">
      <c r="A241" t="s">
        <v>245</v>
      </c>
      <c r="B241" t="s">
        <v>309</v>
      </c>
      <c r="C241" t="s">
        <v>223</v>
      </c>
      <c r="D241" s="95">
        <f>IFERROR(IF(ISNUMBER(VLOOKUP($A241,PairList!$A$1:$C$104,2,0)),VLOOKUP($A241,PairList!$A$1:$C$104,2,0),INDEX('Feasibility Factor'!$D$5:$F$144,MATCH(VLOOKUP($A241,PairList!$A$1:$C$104,2,0),'Feasibility Factor'!$C$5:$C$144,0),MATCH($B241,'Feasibility Factor'!$D$3:$F$3,0))),"")</f>
        <v>1</v>
      </c>
      <c r="E241" s="95">
        <f>IFERROR(INDEX(ESShip!$C$2:$C$92,MATCH(VLOOKUP($A241,PairList!$A$1:$C$104,3,0),ESShip!$A$2:$A$92,0)),"")</f>
        <v>0.21</v>
      </c>
      <c r="F241" s="95">
        <f t="shared" si="18"/>
        <v>0.79</v>
      </c>
      <c r="G241" s="96" t="str">
        <f t="shared" si="19"/>
        <v/>
      </c>
      <c r="H241" s="99" t="str">
        <f t="shared" si="20"/>
        <v>Manufactured Home</v>
      </c>
      <c r="I241" s="100" t="str">
        <f t="shared" si="21"/>
        <v>E</v>
      </c>
      <c r="J241" s="100" t="s">
        <v>377</v>
      </c>
      <c r="K241" s="100" t="s">
        <v>377</v>
      </c>
      <c r="L241" s="100" t="str">
        <f t="shared" si="22"/>
        <v/>
      </c>
      <c r="M241" s="101">
        <f t="shared" si="23"/>
        <v>0.79</v>
      </c>
      <c r="N241" s="100"/>
    </row>
    <row r="242" spans="1:14">
      <c r="A242" t="s">
        <v>245</v>
      </c>
      <c r="B242" t="s">
        <v>120</v>
      </c>
      <c r="C242" t="s">
        <v>224</v>
      </c>
      <c r="D242" s="95">
        <f>IFERROR(IF(ISNUMBER(VLOOKUP($A242,PairList!$A$1:$C$104,2,0)),VLOOKUP($A242,PairList!$A$1:$C$104,2,0),INDEX('Feasibility Factor'!$D$5:$F$144,MATCH(VLOOKUP($A242,PairList!$A$1:$C$104,2,0),'Feasibility Factor'!$C$5:$C$144,0),MATCH($B242,'Feasibility Factor'!$D$3:$F$3,0))),"")</f>
        <v>1</v>
      </c>
      <c r="E242" s="95">
        <f>IFERROR(INDEX(ESShip!$C$2:$C$92,MATCH(VLOOKUP($A242,PairList!$A$1:$C$104,3,0),ESShip!$A$2:$A$92,0)),"")</f>
        <v>0.21</v>
      </c>
      <c r="F242" s="95">
        <f t="shared" si="18"/>
        <v>0.79</v>
      </c>
      <c r="G242" s="96" t="str">
        <f t="shared" si="19"/>
        <v/>
      </c>
      <c r="H242" s="99" t="str">
        <f t="shared" si="20"/>
        <v>Single-Family</v>
      </c>
      <c r="I242" s="100" t="str">
        <f t="shared" si="21"/>
        <v>N</v>
      </c>
      <c r="J242" s="100" t="s">
        <v>377</v>
      </c>
      <c r="K242" s="100" t="s">
        <v>377</v>
      </c>
      <c r="L242" s="100" t="str">
        <f t="shared" si="22"/>
        <v/>
      </c>
      <c r="M242" s="101">
        <f t="shared" si="23"/>
        <v>0.79</v>
      </c>
      <c r="N242" s="100"/>
    </row>
    <row r="243" spans="1:14">
      <c r="A243" t="s">
        <v>245</v>
      </c>
      <c r="B243" t="s">
        <v>222</v>
      </c>
      <c r="C243" t="s">
        <v>224</v>
      </c>
      <c r="D243" s="95">
        <f>IFERROR(IF(ISNUMBER(VLOOKUP($A243,PairList!$A$1:$C$104,2,0)),VLOOKUP($A243,PairList!$A$1:$C$104,2,0),INDEX('Feasibility Factor'!$D$5:$F$144,MATCH(VLOOKUP($A243,PairList!$A$1:$C$104,2,0),'Feasibility Factor'!$C$5:$C$144,0),MATCH($B243,'Feasibility Factor'!$D$3:$F$3,0))),"")</f>
        <v>1</v>
      </c>
      <c r="E243" s="95">
        <f>IFERROR(INDEX(ESShip!$C$2:$C$92,MATCH(VLOOKUP($A243,PairList!$A$1:$C$104,3,0),ESShip!$A$2:$A$92,0)),"")</f>
        <v>0.21</v>
      </c>
      <c r="F243" s="95">
        <f t="shared" si="18"/>
        <v>0.79</v>
      </c>
      <c r="G243" s="96" t="str">
        <f t="shared" si="19"/>
        <v/>
      </c>
      <c r="H243" s="99" t="str">
        <f t="shared" si="20"/>
        <v>Multi-Family</v>
      </c>
      <c r="I243" s="100" t="str">
        <f t="shared" si="21"/>
        <v>N</v>
      </c>
      <c r="J243" s="100" t="s">
        <v>377</v>
      </c>
      <c r="K243" s="100" t="s">
        <v>377</v>
      </c>
      <c r="L243" s="100" t="str">
        <f t="shared" si="22"/>
        <v/>
      </c>
      <c r="M243" s="101">
        <f t="shared" si="23"/>
        <v>0.79</v>
      </c>
      <c r="N243" s="100"/>
    </row>
    <row r="244" spans="1:14">
      <c r="A244" t="s">
        <v>245</v>
      </c>
      <c r="B244" t="s">
        <v>309</v>
      </c>
      <c r="C244" t="s">
        <v>224</v>
      </c>
      <c r="D244" s="95">
        <f>IFERROR(IF(ISNUMBER(VLOOKUP($A244,PairList!$A$1:$C$104,2,0)),VLOOKUP($A244,PairList!$A$1:$C$104,2,0),INDEX('Feasibility Factor'!$D$5:$F$144,MATCH(VLOOKUP($A244,PairList!$A$1:$C$104,2,0),'Feasibility Factor'!$C$5:$C$144,0),MATCH($B244,'Feasibility Factor'!$D$3:$F$3,0))),"")</f>
        <v>1</v>
      </c>
      <c r="E244" s="95">
        <f>IFERROR(INDEX(ESShip!$C$2:$C$92,MATCH(VLOOKUP($A244,PairList!$A$1:$C$104,3,0),ESShip!$A$2:$A$92,0)),"")</f>
        <v>0.21</v>
      </c>
      <c r="F244" s="95">
        <f t="shared" si="18"/>
        <v>0.79</v>
      </c>
      <c r="G244" s="96" t="str">
        <f t="shared" si="19"/>
        <v/>
      </c>
      <c r="H244" s="99" t="str">
        <f t="shared" si="20"/>
        <v>Manufactured Home</v>
      </c>
      <c r="I244" s="100" t="str">
        <f t="shared" si="21"/>
        <v>N</v>
      </c>
      <c r="J244" s="100" t="s">
        <v>377</v>
      </c>
      <c r="K244" s="100" t="s">
        <v>377</v>
      </c>
      <c r="L244" s="100" t="str">
        <f t="shared" si="22"/>
        <v/>
      </c>
      <c r="M244" s="101">
        <f t="shared" si="23"/>
        <v>0.79</v>
      </c>
      <c r="N244" s="100"/>
    </row>
    <row r="245" spans="1:14">
      <c r="A245" t="s">
        <v>246</v>
      </c>
      <c r="B245" t="s">
        <v>120</v>
      </c>
      <c r="C245" t="s">
        <v>221</v>
      </c>
      <c r="D245" s="95">
        <f>IFERROR(IF(ISNUMBER(VLOOKUP($A245,PairList!$A$1:$C$104,2,0)),VLOOKUP($A245,PairList!$A$1:$C$104,2,0),INDEX('Feasibility Factor'!$D$5:$F$144,MATCH(VLOOKUP($A245,PairList!$A$1:$C$104,2,0),'Feasibility Factor'!$C$5:$C$144,0),MATCH($B245,'Feasibility Factor'!$D$3:$F$3,0))),"")</f>
        <v>1</v>
      </c>
      <c r="E245" s="95">
        <f>IFERROR(INDEX(ESShip!$C$2:$C$92,MATCH(VLOOKUP($A245,PairList!$A$1:$C$104,3,0),ESShip!$A$2:$A$92,0)),"")</f>
        <v>0.34</v>
      </c>
      <c r="F245" s="95">
        <f t="shared" si="18"/>
        <v>0.65999999999999992</v>
      </c>
      <c r="G245" s="96" t="str">
        <f t="shared" si="19"/>
        <v/>
      </c>
      <c r="H245" s="99" t="str">
        <f t="shared" si="20"/>
        <v>Single-Family</v>
      </c>
      <c r="I245" s="100" t="str">
        <f t="shared" si="21"/>
        <v>B</v>
      </c>
      <c r="J245" s="100" t="s">
        <v>377</v>
      </c>
      <c r="K245" s="100" t="s">
        <v>377</v>
      </c>
      <c r="L245" s="100" t="str">
        <f t="shared" si="22"/>
        <v/>
      </c>
      <c r="M245" s="101">
        <f t="shared" si="23"/>
        <v>0.65999999999999992</v>
      </c>
      <c r="N245" s="100"/>
    </row>
    <row r="246" spans="1:14">
      <c r="A246" t="s">
        <v>246</v>
      </c>
      <c r="B246" t="s">
        <v>222</v>
      </c>
      <c r="C246" t="s">
        <v>221</v>
      </c>
      <c r="D246" s="95">
        <f>IFERROR(IF(ISNUMBER(VLOOKUP($A246,PairList!$A$1:$C$104,2,0)),VLOOKUP($A246,PairList!$A$1:$C$104,2,0),INDEX('Feasibility Factor'!$D$5:$F$144,MATCH(VLOOKUP($A246,PairList!$A$1:$C$104,2,0),'Feasibility Factor'!$C$5:$C$144,0),MATCH($B246,'Feasibility Factor'!$D$3:$F$3,0))),"")</f>
        <v>1</v>
      </c>
      <c r="E246" s="95">
        <f>IFERROR(INDEX(ESShip!$C$2:$C$92,MATCH(VLOOKUP($A246,PairList!$A$1:$C$104,3,0),ESShip!$A$2:$A$92,0)),"")</f>
        <v>0.34</v>
      </c>
      <c r="F246" s="95">
        <f t="shared" si="18"/>
        <v>0.65999999999999992</v>
      </c>
      <c r="G246" s="96" t="str">
        <f t="shared" si="19"/>
        <v/>
      </c>
      <c r="H246" s="99" t="str">
        <f t="shared" si="20"/>
        <v>Multi-Family</v>
      </c>
      <c r="I246" s="100" t="str">
        <f t="shared" si="21"/>
        <v>B</v>
      </c>
      <c r="J246" s="100" t="s">
        <v>377</v>
      </c>
      <c r="K246" s="100" t="s">
        <v>377</v>
      </c>
      <c r="L246" s="100" t="str">
        <f t="shared" si="22"/>
        <v/>
      </c>
      <c r="M246" s="101">
        <f t="shared" si="23"/>
        <v>0.65999999999999992</v>
      </c>
      <c r="N246" s="100"/>
    </row>
    <row r="247" spans="1:14">
      <c r="A247" t="s">
        <v>246</v>
      </c>
      <c r="B247" t="s">
        <v>309</v>
      </c>
      <c r="C247" t="s">
        <v>221</v>
      </c>
      <c r="D247" s="95">
        <f>IFERROR(IF(ISNUMBER(VLOOKUP($A247,PairList!$A$1:$C$104,2,0)),VLOOKUP($A247,PairList!$A$1:$C$104,2,0),INDEX('Feasibility Factor'!$D$5:$F$144,MATCH(VLOOKUP($A247,PairList!$A$1:$C$104,2,0),'Feasibility Factor'!$C$5:$C$144,0),MATCH($B247,'Feasibility Factor'!$D$3:$F$3,0))),"")</f>
        <v>1</v>
      </c>
      <c r="E247" s="95">
        <f>IFERROR(INDEX(ESShip!$C$2:$C$92,MATCH(VLOOKUP($A247,PairList!$A$1:$C$104,3,0),ESShip!$A$2:$A$92,0)),"")</f>
        <v>0.34</v>
      </c>
      <c r="F247" s="95">
        <f t="shared" si="18"/>
        <v>0.65999999999999992</v>
      </c>
      <c r="G247" s="96" t="str">
        <f t="shared" si="19"/>
        <v/>
      </c>
      <c r="H247" s="99" t="str">
        <f t="shared" si="20"/>
        <v>Manufactured Home</v>
      </c>
      <c r="I247" s="100" t="str">
        <f t="shared" si="21"/>
        <v>B</v>
      </c>
      <c r="J247" s="100" t="s">
        <v>377</v>
      </c>
      <c r="K247" s="100" t="s">
        <v>377</v>
      </c>
      <c r="L247" s="100" t="str">
        <f t="shared" si="22"/>
        <v/>
      </c>
      <c r="M247" s="101">
        <f t="shared" si="23"/>
        <v>0.65999999999999992</v>
      </c>
      <c r="N247" s="100"/>
    </row>
    <row r="248" spans="1:14">
      <c r="A248" t="s">
        <v>246</v>
      </c>
      <c r="B248" t="s">
        <v>120</v>
      </c>
      <c r="C248" t="s">
        <v>223</v>
      </c>
      <c r="D248" s="95">
        <f>IFERROR(IF(ISNUMBER(VLOOKUP($A248,PairList!$A$1:$C$104,2,0)),VLOOKUP($A248,PairList!$A$1:$C$104,2,0),INDEX('Feasibility Factor'!$D$5:$F$144,MATCH(VLOOKUP($A248,PairList!$A$1:$C$104,2,0),'Feasibility Factor'!$C$5:$C$144,0),MATCH($B248,'Feasibility Factor'!$D$3:$F$3,0))),"")</f>
        <v>1</v>
      </c>
      <c r="E248" s="95">
        <f>IFERROR(INDEX(ESShip!$C$2:$C$92,MATCH(VLOOKUP($A248,PairList!$A$1:$C$104,3,0),ESShip!$A$2:$A$92,0)),"")</f>
        <v>0.34</v>
      </c>
      <c r="F248" s="95">
        <f t="shared" si="18"/>
        <v>0.65999999999999992</v>
      </c>
      <c r="G248" s="96" t="str">
        <f t="shared" si="19"/>
        <v/>
      </c>
      <c r="H248" s="99" t="str">
        <f t="shared" si="20"/>
        <v>Single-Family</v>
      </c>
      <c r="I248" s="100" t="str">
        <f t="shared" si="21"/>
        <v>E</v>
      </c>
      <c r="J248" s="100" t="s">
        <v>377</v>
      </c>
      <c r="K248" s="100" t="s">
        <v>377</v>
      </c>
      <c r="L248" s="100" t="str">
        <f t="shared" si="22"/>
        <v/>
      </c>
      <c r="M248" s="101">
        <f t="shared" si="23"/>
        <v>0.65999999999999992</v>
      </c>
      <c r="N248" s="100"/>
    </row>
    <row r="249" spans="1:14">
      <c r="A249" t="s">
        <v>246</v>
      </c>
      <c r="B249" t="s">
        <v>222</v>
      </c>
      <c r="C249" t="s">
        <v>223</v>
      </c>
      <c r="D249" s="95">
        <f>IFERROR(IF(ISNUMBER(VLOOKUP($A249,PairList!$A$1:$C$104,2,0)),VLOOKUP($A249,PairList!$A$1:$C$104,2,0),INDEX('Feasibility Factor'!$D$5:$F$144,MATCH(VLOOKUP($A249,PairList!$A$1:$C$104,2,0),'Feasibility Factor'!$C$5:$C$144,0),MATCH($B249,'Feasibility Factor'!$D$3:$F$3,0))),"")</f>
        <v>1</v>
      </c>
      <c r="E249" s="95">
        <f>IFERROR(INDEX(ESShip!$C$2:$C$92,MATCH(VLOOKUP($A249,PairList!$A$1:$C$104,3,0),ESShip!$A$2:$A$92,0)),"")</f>
        <v>0.34</v>
      </c>
      <c r="F249" s="95">
        <f t="shared" si="18"/>
        <v>0.65999999999999992</v>
      </c>
      <c r="G249" s="96" t="str">
        <f t="shared" si="19"/>
        <v/>
      </c>
      <c r="H249" s="99" t="str">
        <f t="shared" si="20"/>
        <v>Multi-Family</v>
      </c>
      <c r="I249" s="100" t="str">
        <f t="shared" si="21"/>
        <v>E</v>
      </c>
      <c r="J249" s="100" t="s">
        <v>377</v>
      </c>
      <c r="K249" s="100" t="s">
        <v>377</v>
      </c>
      <c r="L249" s="100" t="str">
        <f t="shared" si="22"/>
        <v/>
      </c>
      <c r="M249" s="101">
        <f t="shared" si="23"/>
        <v>0.65999999999999992</v>
      </c>
      <c r="N249" s="100"/>
    </row>
    <row r="250" spans="1:14">
      <c r="A250" t="s">
        <v>246</v>
      </c>
      <c r="B250" t="s">
        <v>309</v>
      </c>
      <c r="C250" t="s">
        <v>223</v>
      </c>
      <c r="D250" s="95">
        <f>IFERROR(IF(ISNUMBER(VLOOKUP($A250,PairList!$A$1:$C$104,2,0)),VLOOKUP($A250,PairList!$A$1:$C$104,2,0),INDEX('Feasibility Factor'!$D$5:$F$144,MATCH(VLOOKUP($A250,PairList!$A$1:$C$104,2,0),'Feasibility Factor'!$C$5:$C$144,0),MATCH($B250,'Feasibility Factor'!$D$3:$F$3,0))),"")</f>
        <v>1</v>
      </c>
      <c r="E250" s="95">
        <f>IFERROR(INDEX(ESShip!$C$2:$C$92,MATCH(VLOOKUP($A250,PairList!$A$1:$C$104,3,0),ESShip!$A$2:$A$92,0)),"")</f>
        <v>0.34</v>
      </c>
      <c r="F250" s="95">
        <f t="shared" si="18"/>
        <v>0.65999999999999992</v>
      </c>
      <c r="G250" s="96" t="str">
        <f t="shared" si="19"/>
        <v/>
      </c>
      <c r="H250" s="99" t="str">
        <f t="shared" si="20"/>
        <v>Manufactured Home</v>
      </c>
      <c r="I250" s="100" t="str">
        <f t="shared" si="21"/>
        <v>E</v>
      </c>
      <c r="J250" s="100" t="s">
        <v>377</v>
      </c>
      <c r="K250" s="100" t="s">
        <v>377</v>
      </c>
      <c r="L250" s="100" t="str">
        <f t="shared" si="22"/>
        <v/>
      </c>
      <c r="M250" s="101">
        <f t="shared" si="23"/>
        <v>0.65999999999999992</v>
      </c>
      <c r="N250" s="100"/>
    </row>
    <row r="251" spans="1:14">
      <c r="A251" t="s">
        <v>246</v>
      </c>
      <c r="B251" t="s">
        <v>120</v>
      </c>
      <c r="C251" t="s">
        <v>224</v>
      </c>
      <c r="D251" s="95">
        <f>IFERROR(IF(ISNUMBER(VLOOKUP($A251,PairList!$A$1:$C$104,2,0)),VLOOKUP($A251,PairList!$A$1:$C$104,2,0),INDEX('Feasibility Factor'!$D$5:$F$144,MATCH(VLOOKUP($A251,PairList!$A$1:$C$104,2,0),'Feasibility Factor'!$C$5:$C$144,0),MATCH($B251,'Feasibility Factor'!$D$3:$F$3,0))),"")</f>
        <v>1</v>
      </c>
      <c r="E251" s="95">
        <f>IFERROR(INDEX(ESShip!$C$2:$C$92,MATCH(VLOOKUP($A251,PairList!$A$1:$C$104,3,0),ESShip!$A$2:$A$92,0)),"")</f>
        <v>0.34</v>
      </c>
      <c r="F251" s="95">
        <f t="shared" si="18"/>
        <v>0.65999999999999992</v>
      </c>
      <c r="G251" s="96" t="str">
        <f t="shared" si="19"/>
        <v/>
      </c>
      <c r="H251" s="99" t="str">
        <f t="shared" si="20"/>
        <v>Single-Family</v>
      </c>
      <c r="I251" s="100" t="str">
        <f t="shared" si="21"/>
        <v>N</v>
      </c>
      <c r="J251" s="100" t="s">
        <v>377</v>
      </c>
      <c r="K251" s="100" t="s">
        <v>377</v>
      </c>
      <c r="L251" s="100" t="str">
        <f t="shared" si="22"/>
        <v/>
      </c>
      <c r="M251" s="101">
        <f t="shared" si="23"/>
        <v>0.65999999999999992</v>
      </c>
      <c r="N251" s="100"/>
    </row>
    <row r="252" spans="1:14">
      <c r="A252" t="s">
        <v>246</v>
      </c>
      <c r="B252" t="s">
        <v>222</v>
      </c>
      <c r="C252" t="s">
        <v>224</v>
      </c>
      <c r="D252" s="95">
        <f>IFERROR(IF(ISNUMBER(VLOOKUP($A252,PairList!$A$1:$C$104,2,0)),VLOOKUP($A252,PairList!$A$1:$C$104,2,0),INDEX('Feasibility Factor'!$D$5:$F$144,MATCH(VLOOKUP($A252,PairList!$A$1:$C$104,2,0),'Feasibility Factor'!$C$5:$C$144,0),MATCH($B252,'Feasibility Factor'!$D$3:$F$3,0))),"")</f>
        <v>1</v>
      </c>
      <c r="E252" s="95">
        <f>IFERROR(INDEX(ESShip!$C$2:$C$92,MATCH(VLOOKUP($A252,PairList!$A$1:$C$104,3,0),ESShip!$A$2:$A$92,0)),"")</f>
        <v>0.34</v>
      </c>
      <c r="F252" s="95">
        <f t="shared" si="18"/>
        <v>0.65999999999999992</v>
      </c>
      <c r="G252" s="96" t="str">
        <f t="shared" si="19"/>
        <v/>
      </c>
      <c r="H252" s="99" t="str">
        <f t="shared" si="20"/>
        <v>Multi-Family</v>
      </c>
      <c r="I252" s="100" t="str">
        <f t="shared" si="21"/>
        <v>N</v>
      </c>
      <c r="J252" s="100" t="s">
        <v>377</v>
      </c>
      <c r="K252" s="100" t="s">
        <v>377</v>
      </c>
      <c r="L252" s="100" t="str">
        <f t="shared" si="22"/>
        <v/>
      </c>
      <c r="M252" s="101">
        <f t="shared" si="23"/>
        <v>0.65999999999999992</v>
      </c>
      <c r="N252" s="100"/>
    </row>
    <row r="253" spans="1:14">
      <c r="A253" t="s">
        <v>246</v>
      </c>
      <c r="B253" t="s">
        <v>309</v>
      </c>
      <c r="C253" t="s">
        <v>224</v>
      </c>
      <c r="D253" s="95">
        <f>IFERROR(IF(ISNUMBER(VLOOKUP($A253,PairList!$A$1:$C$104,2,0)),VLOOKUP($A253,PairList!$A$1:$C$104,2,0),INDEX('Feasibility Factor'!$D$5:$F$144,MATCH(VLOOKUP($A253,PairList!$A$1:$C$104,2,0),'Feasibility Factor'!$C$5:$C$144,0),MATCH($B253,'Feasibility Factor'!$D$3:$F$3,0))),"")</f>
        <v>1</v>
      </c>
      <c r="E253" s="95">
        <f>IFERROR(INDEX(ESShip!$C$2:$C$92,MATCH(VLOOKUP($A253,PairList!$A$1:$C$104,3,0),ESShip!$A$2:$A$92,0)),"")</f>
        <v>0.34</v>
      </c>
      <c r="F253" s="95">
        <f t="shared" si="18"/>
        <v>0.65999999999999992</v>
      </c>
      <c r="G253" s="96" t="str">
        <f t="shared" si="19"/>
        <v/>
      </c>
      <c r="H253" s="99" t="str">
        <f t="shared" si="20"/>
        <v>Manufactured Home</v>
      </c>
      <c r="I253" s="100" t="str">
        <f t="shared" si="21"/>
        <v>N</v>
      </c>
      <c r="J253" s="100" t="s">
        <v>377</v>
      </c>
      <c r="K253" s="100" t="s">
        <v>377</v>
      </c>
      <c r="L253" s="100" t="str">
        <f t="shared" si="22"/>
        <v/>
      </c>
      <c r="M253" s="101">
        <f t="shared" si="23"/>
        <v>0.65999999999999992</v>
      </c>
      <c r="N253" s="100"/>
    </row>
    <row r="254" spans="1:14">
      <c r="A254" t="s">
        <v>246</v>
      </c>
      <c r="B254" t="s">
        <v>120</v>
      </c>
      <c r="C254" t="s">
        <v>221</v>
      </c>
      <c r="D254" s="95">
        <f>IFERROR(IF(ISNUMBER(VLOOKUP($A254,PairList!$A$1:$C$104,2,0)),VLOOKUP($A254,PairList!$A$1:$C$104,2,0),INDEX('Feasibility Factor'!$D$5:$F$144,MATCH(VLOOKUP($A254,PairList!$A$1:$C$104,2,0),'Feasibility Factor'!$C$5:$C$144,0),MATCH($B254,'Feasibility Factor'!$D$3:$F$3,0))),"")</f>
        <v>1</v>
      </c>
      <c r="E254" s="95">
        <f>IFERROR(INDEX(ESShip!$C$2:$C$92,MATCH(VLOOKUP($A254,PairList!$A$1:$C$104,3,0),ESShip!$A$2:$A$92,0)),"")</f>
        <v>0.34</v>
      </c>
      <c r="F254" s="95">
        <f t="shared" si="18"/>
        <v>0.65999999999999992</v>
      </c>
      <c r="G254" s="96" t="str">
        <f t="shared" si="19"/>
        <v/>
      </c>
      <c r="H254" s="99" t="str">
        <f t="shared" si="20"/>
        <v>Single-Family</v>
      </c>
      <c r="I254" s="100" t="str">
        <f t="shared" si="21"/>
        <v>B</v>
      </c>
      <c r="J254" s="100" t="s">
        <v>377</v>
      </c>
      <c r="K254" s="100" t="s">
        <v>377</v>
      </c>
      <c r="L254" s="100" t="str">
        <f t="shared" si="22"/>
        <v/>
      </c>
      <c r="M254" s="101">
        <f t="shared" si="23"/>
        <v>0.65999999999999992</v>
      </c>
      <c r="N254" s="100"/>
    </row>
    <row r="255" spans="1:14">
      <c r="A255" t="s">
        <v>246</v>
      </c>
      <c r="B255" t="s">
        <v>222</v>
      </c>
      <c r="C255" t="s">
        <v>221</v>
      </c>
      <c r="D255" s="95">
        <f>IFERROR(IF(ISNUMBER(VLOOKUP($A255,PairList!$A$1:$C$104,2,0)),VLOOKUP($A255,PairList!$A$1:$C$104,2,0),INDEX('Feasibility Factor'!$D$5:$F$144,MATCH(VLOOKUP($A255,PairList!$A$1:$C$104,2,0),'Feasibility Factor'!$C$5:$C$144,0),MATCH($B255,'Feasibility Factor'!$D$3:$F$3,0))),"")</f>
        <v>1</v>
      </c>
      <c r="E255" s="95">
        <f>IFERROR(INDEX(ESShip!$C$2:$C$92,MATCH(VLOOKUP($A255,PairList!$A$1:$C$104,3,0),ESShip!$A$2:$A$92,0)),"")</f>
        <v>0.34</v>
      </c>
      <c r="F255" s="95">
        <f t="shared" si="18"/>
        <v>0.65999999999999992</v>
      </c>
      <c r="G255" s="96" t="str">
        <f t="shared" si="19"/>
        <v/>
      </c>
      <c r="H255" s="99" t="str">
        <f t="shared" si="20"/>
        <v>Multi-Family</v>
      </c>
      <c r="I255" s="100" t="str">
        <f t="shared" si="21"/>
        <v>B</v>
      </c>
      <c r="J255" s="100" t="s">
        <v>377</v>
      </c>
      <c r="K255" s="100" t="s">
        <v>377</v>
      </c>
      <c r="L255" s="100" t="str">
        <f t="shared" si="22"/>
        <v/>
      </c>
      <c r="M255" s="101">
        <f t="shared" si="23"/>
        <v>0.65999999999999992</v>
      </c>
      <c r="N255" s="100"/>
    </row>
    <row r="256" spans="1:14">
      <c r="A256" t="s">
        <v>246</v>
      </c>
      <c r="B256" t="s">
        <v>309</v>
      </c>
      <c r="C256" t="s">
        <v>221</v>
      </c>
      <c r="D256" s="95">
        <f>IFERROR(IF(ISNUMBER(VLOOKUP($A256,PairList!$A$1:$C$104,2,0)),VLOOKUP($A256,PairList!$A$1:$C$104,2,0),INDEX('Feasibility Factor'!$D$5:$F$144,MATCH(VLOOKUP($A256,PairList!$A$1:$C$104,2,0),'Feasibility Factor'!$C$5:$C$144,0),MATCH($B256,'Feasibility Factor'!$D$3:$F$3,0))),"")</f>
        <v>1</v>
      </c>
      <c r="E256" s="95">
        <f>IFERROR(INDEX(ESShip!$C$2:$C$92,MATCH(VLOOKUP($A256,PairList!$A$1:$C$104,3,0),ESShip!$A$2:$A$92,0)),"")</f>
        <v>0.34</v>
      </c>
      <c r="F256" s="95">
        <f t="shared" si="18"/>
        <v>0.65999999999999992</v>
      </c>
      <c r="G256" s="96" t="str">
        <f t="shared" si="19"/>
        <v/>
      </c>
      <c r="H256" s="99" t="str">
        <f t="shared" si="20"/>
        <v>Manufactured Home</v>
      </c>
      <c r="I256" s="100" t="str">
        <f t="shared" si="21"/>
        <v>B</v>
      </c>
      <c r="J256" s="100" t="s">
        <v>377</v>
      </c>
      <c r="K256" s="100" t="s">
        <v>377</v>
      </c>
      <c r="L256" s="100" t="str">
        <f t="shared" si="22"/>
        <v/>
      </c>
      <c r="M256" s="101">
        <f t="shared" si="23"/>
        <v>0.65999999999999992</v>
      </c>
      <c r="N256" s="100"/>
    </row>
    <row r="257" spans="1:14">
      <c r="A257" t="s">
        <v>246</v>
      </c>
      <c r="B257" t="s">
        <v>120</v>
      </c>
      <c r="C257" t="s">
        <v>223</v>
      </c>
      <c r="D257" s="95">
        <f>IFERROR(IF(ISNUMBER(VLOOKUP($A257,PairList!$A$1:$C$104,2,0)),VLOOKUP($A257,PairList!$A$1:$C$104,2,0),INDEX('Feasibility Factor'!$D$5:$F$144,MATCH(VLOOKUP($A257,PairList!$A$1:$C$104,2,0),'Feasibility Factor'!$C$5:$C$144,0),MATCH($B257,'Feasibility Factor'!$D$3:$F$3,0))),"")</f>
        <v>1</v>
      </c>
      <c r="E257" s="95">
        <f>IFERROR(INDEX(ESShip!$C$2:$C$92,MATCH(VLOOKUP($A257,PairList!$A$1:$C$104,3,0),ESShip!$A$2:$A$92,0)),"")</f>
        <v>0.34</v>
      </c>
      <c r="F257" s="95">
        <f t="shared" si="18"/>
        <v>0.65999999999999992</v>
      </c>
      <c r="G257" s="96" t="str">
        <f t="shared" si="19"/>
        <v/>
      </c>
      <c r="H257" s="99" t="str">
        <f t="shared" si="20"/>
        <v>Single-Family</v>
      </c>
      <c r="I257" s="100" t="str">
        <f t="shared" si="21"/>
        <v>E</v>
      </c>
      <c r="J257" s="100" t="s">
        <v>377</v>
      </c>
      <c r="K257" s="100" t="s">
        <v>377</v>
      </c>
      <c r="L257" s="100" t="str">
        <f t="shared" si="22"/>
        <v/>
      </c>
      <c r="M257" s="101">
        <f t="shared" si="23"/>
        <v>0.65999999999999992</v>
      </c>
      <c r="N257" s="100"/>
    </row>
    <row r="258" spans="1:14">
      <c r="A258" t="s">
        <v>246</v>
      </c>
      <c r="B258" t="s">
        <v>222</v>
      </c>
      <c r="C258" t="s">
        <v>223</v>
      </c>
      <c r="D258" s="95">
        <f>IFERROR(IF(ISNUMBER(VLOOKUP($A258,PairList!$A$1:$C$104,2,0)),VLOOKUP($A258,PairList!$A$1:$C$104,2,0),INDEX('Feasibility Factor'!$D$5:$F$144,MATCH(VLOOKUP($A258,PairList!$A$1:$C$104,2,0),'Feasibility Factor'!$C$5:$C$144,0),MATCH($B258,'Feasibility Factor'!$D$3:$F$3,0))),"")</f>
        <v>1</v>
      </c>
      <c r="E258" s="95">
        <f>IFERROR(INDEX(ESShip!$C$2:$C$92,MATCH(VLOOKUP($A258,PairList!$A$1:$C$104,3,0),ESShip!$A$2:$A$92,0)),"")</f>
        <v>0.34</v>
      </c>
      <c r="F258" s="95">
        <f t="shared" si="18"/>
        <v>0.65999999999999992</v>
      </c>
      <c r="G258" s="96" t="str">
        <f t="shared" si="19"/>
        <v/>
      </c>
      <c r="H258" s="99" t="str">
        <f t="shared" si="20"/>
        <v>Multi-Family</v>
      </c>
      <c r="I258" s="100" t="str">
        <f t="shared" si="21"/>
        <v>E</v>
      </c>
      <c r="J258" s="100" t="s">
        <v>377</v>
      </c>
      <c r="K258" s="100" t="s">
        <v>377</v>
      </c>
      <c r="L258" s="100" t="str">
        <f t="shared" si="22"/>
        <v/>
      </c>
      <c r="M258" s="101">
        <f t="shared" si="23"/>
        <v>0.65999999999999992</v>
      </c>
      <c r="N258" s="100"/>
    </row>
    <row r="259" spans="1:14">
      <c r="A259" t="s">
        <v>246</v>
      </c>
      <c r="B259" t="s">
        <v>309</v>
      </c>
      <c r="C259" t="s">
        <v>223</v>
      </c>
      <c r="D259" s="95">
        <f>IFERROR(IF(ISNUMBER(VLOOKUP($A259,PairList!$A$1:$C$104,2,0)),VLOOKUP($A259,PairList!$A$1:$C$104,2,0),INDEX('Feasibility Factor'!$D$5:$F$144,MATCH(VLOOKUP($A259,PairList!$A$1:$C$104,2,0),'Feasibility Factor'!$C$5:$C$144,0),MATCH($B259,'Feasibility Factor'!$D$3:$F$3,0))),"")</f>
        <v>1</v>
      </c>
      <c r="E259" s="95">
        <f>IFERROR(INDEX(ESShip!$C$2:$C$92,MATCH(VLOOKUP($A259,PairList!$A$1:$C$104,3,0),ESShip!$A$2:$A$92,0)),"")</f>
        <v>0.34</v>
      </c>
      <c r="F259" s="95">
        <f t="shared" ref="F259:F322" si="24">IFERROR($D259*(1-$E259),"")</f>
        <v>0.65999999999999992</v>
      </c>
      <c r="G259" s="96" t="str">
        <f t="shared" ref="G259:G322" si="25">IF($A259&lt;&gt;"",IF($F259="","X",""),"")</f>
        <v/>
      </c>
      <c r="H259" s="99" t="str">
        <f t="shared" ref="H259:H322" si="26">IF($B259="Single Family","Single-Family",$B259)</f>
        <v>Manufactured Home</v>
      </c>
      <c r="I259" s="100" t="str">
        <f t="shared" ref="I259:I322" si="27">IF(LEFT($C259,1)="T","B",LEFT($C259,1))</f>
        <v>E</v>
      </c>
      <c r="J259" s="100" t="s">
        <v>377</v>
      </c>
      <c r="K259" s="100" t="s">
        <v>377</v>
      </c>
      <c r="L259" s="100" t="str">
        <f t="shared" ref="L259:L322" si="28">IF(G259="X",$J259*(1-$K259),"")</f>
        <v/>
      </c>
      <c r="M259" s="101">
        <f t="shared" ref="M259:M322" si="29">IF(AND($F259&lt;&gt;"",$L259&lt;&gt;""),MIN($F259,$L259),MAX($F259,$L259))</f>
        <v>0.65999999999999992</v>
      </c>
      <c r="N259" s="100"/>
    </row>
    <row r="260" spans="1:14">
      <c r="A260" t="s">
        <v>246</v>
      </c>
      <c r="B260" t="s">
        <v>120</v>
      </c>
      <c r="C260" t="s">
        <v>224</v>
      </c>
      <c r="D260" s="95">
        <f>IFERROR(IF(ISNUMBER(VLOOKUP($A260,PairList!$A$1:$C$104,2,0)),VLOOKUP($A260,PairList!$A$1:$C$104,2,0),INDEX('Feasibility Factor'!$D$5:$F$144,MATCH(VLOOKUP($A260,PairList!$A$1:$C$104,2,0),'Feasibility Factor'!$C$5:$C$144,0),MATCH($B260,'Feasibility Factor'!$D$3:$F$3,0))),"")</f>
        <v>1</v>
      </c>
      <c r="E260" s="95">
        <f>IFERROR(INDEX(ESShip!$C$2:$C$92,MATCH(VLOOKUP($A260,PairList!$A$1:$C$104,3,0),ESShip!$A$2:$A$92,0)),"")</f>
        <v>0.34</v>
      </c>
      <c r="F260" s="95">
        <f t="shared" si="24"/>
        <v>0.65999999999999992</v>
      </c>
      <c r="G260" s="96" t="str">
        <f t="shared" si="25"/>
        <v/>
      </c>
      <c r="H260" s="99" t="str">
        <f t="shared" si="26"/>
        <v>Single-Family</v>
      </c>
      <c r="I260" s="100" t="str">
        <f t="shared" si="27"/>
        <v>N</v>
      </c>
      <c r="J260" s="100" t="s">
        <v>377</v>
      </c>
      <c r="K260" s="100" t="s">
        <v>377</v>
      </c>
      <c r="L260" s="100" t="str">
        <f t="shared" si="28"/>
        <v/>
      </c>
      <c r="M260" s="101">
        <f t="shared" si="29"/>
        <v>0.65999999999999992</v>
      </c>
      <c r="N260" s="100"/>
    </row>
    <row r="261" spans="1:14">
      <c r="A261" t="s">
        <v>246</v>
      </c>
      <c r="B261" t="s">
        <v>222</v>
      </c>
      <c r="C261" t="s">
        <v>224</v>
      </c>
      <c r="D261" s="95">
        <f>IFERROR(IF(ISNUMBER(VLOOKUP($A261,PairList!$A$1:$C$104,2,0)),VLOOKUP($A261,PairList!$A$1:$C$104,2,0),INDEX('Feasibility Factor'!$D$5:$F$144,MATCH(VLOOKUP($A261,PairList!$A$1:$C$104,2,0),'Feasibility Factor'!$C$5:$C$144,0),MATCH($B261,'Feasibility Factor'!$D$3:$F$3,0))),"")</f>
        <v>1</v>
      </c>
      <c r="E261" s="95">
        <f>IFERROR(INDEX(ESShip!$C$2:$C$92,MATCH(VLOOKUP($A261,PairList!$A$1:$C$104,3,0),ESShip!$A$2:$A$92,0)),"")</f>
        <v>0.34</v>
      </c>
      <c r="F261" s="95">
        <f t="shared" si="24"/>
        <v>0.65999999999999992</v>
      </c>
      <c r="G261" s="96" t="str">
        <f t="shared" si="25"/>
        <v/>
      </c>
      <c r="H261" s="99" t="str">
        <f t="shared" si="26"/>
        <v>Multi-Family</v>
      </c>
      <c r="I261" s="100" t="str">
        <f t="shared" si="27"/>
        <v>N</v>
      </c>
      <c r="J261" s="100" t="s">
        <v>377</v>
      </c>
      <c r="K261" s="100" t="s">
        <v>377</v>
      </c>
      <c r="L261" s="100" t="str">
        <f t="shared" si="28"/>
        <v/>
      </c>
      <c r="M261" s="101">
        <f t="shared" si="29"/>
        <v>0.65999999999999992</v>
      </c>
      <c r="N261" s="100"/>
    </row>
    <row r="262" spans="1:14">
      <c r="A262" t="s">
        <v>246</v>
      </c>
      <c r="B262" t="s">
        <v>309</v>
      </c>
      <c r="C262" t="s">
        <v>224</v>
      </c>
      <c r="D262" s="95">
        <f>IFERROR(IF(ISNUMBER(VLOOKUP($A262,PairList!$A$1:$C$104,2,0)),VLOOKUP($A262,PairList!$A$1:$C$104,2,0),INDEX('Feasibility Factor'!$D$5:$F$144,MATCH(VLOOKUP($A262,PairList!$A$1:$C$104,2,0),'Feasibility Factor'!$C$5:$C$144,0),MATCH($B262,'Feasibility Factor'!$D$3:$F$3,0))),"")</f>
        <v>1</v>
      </c>
      <c r="E262" s="95">
        <f>IFERROR(INDEX(ESShip!$C$2:$C$92,MATCH(VLOOKUP($A262,PairList!$A$1:$C$104,3,0),ESShip!$A$2:$A$92,0)),"")</f>
        <v>0.34</v>
      </c>
      <c r="F262" s="95">
        <f t="shared" si="24"/>
        <v>0.65999999999999992</v>
      </c>
      <c r="G262" s="96" t="str">
        <f t="shared" si="25"/>
        <v/>
      </c>
      <c r="H262" s="99" t="str">
        <f t="shared" si="26"/>
        <v>Manufactured Home</v>
      </c>
      <c r="I262" s="100" t="str">
        <f t="shared" si="27"/>
        <v>N</v>
      </c>
      <c r="J262" s="100" t="s">
        <v>377</v>
      </c>
      <c r="K262" s="100" t="s">
        <v>377</v>
      </c>
      <c r="L262" s="100" t="str">
        <f t="shared" si="28"/>
        <v/>
      </c>
      <c r="M262" s="101">
        <f t="shared" si="29"/>
        <v>0.65999999999999992</v>
      </c>
      <c r="N262" s="100"/>
    </row>
    <row r="263" spans="1:14">
      <c r="A263" t="s">
        <v>247</v>
      </c>
      <c r="B263" t="s">
        <v>120</v>
      </c>
      <c r="C263" t="s">
        <v>221</v>
      </c>
      <c r="D263" s="95">
        <f>IFERROR(IF(ISNUMBER(VLOOKUP($A263,PairList!$A$1:$C$104,2,0)),VLOOKUP($A263,PairList!$A$1:$C$104,2,0),INDEX('Feasibility Factor'!$D$5:$F$144,MATCH(VLOOKUP($A263,PairList!$A$1:$C$104,2,0),'Feasibility Factor'!$C$5:$C$144,0),MATCH($B263,'Feasibility Factor'!$D$3:$F$3,0))),"")</f>
        <v>1</v>
      </c>
      <c r="E263" s="95">
        <f>IFERROR(INDEX(ESShip!$C$2:$C$92,MATCH(VLOOKUP($A263,PairList!$A$1:$C$104,3,0),ESShip!$A$2:$A$92,0)),"")</f>
        <v>0.21</v>
      </c>
      <c r="F263" s="95">
        <f t="shared" si="24"/>
        <v>0.79</v>
      </c>
      <c r="G263" s="96" t="str">
        <f t="shared" si="25"/>
        <v/>
      </c>
      <c r="H263" s="99" t="str">
        <f t="shared" si="26"/>
        <v>Single-Family</v>
      </c>
      <c r="I263" s="100" t="str">
        <f t="shared" si="27"/>
        <v>B</v>
      </c>
      <c r="J263" s="100" t="s">
        <v>377</v>
      </c>
      <c r="K263" s="100" t="s">
        <v>377</v>
      </c>
      <c r="L263" s="100" t="str">
        <f t="shared" si="28"/>
        <v/>
      </c>
      <c r="M263" s="101">
        <f t="shared" si="29"/>
        <v>0.79</v>
      </c>
      <c r="N263" s="100"/>
    </row>
    <row r="264" spans="1:14">
      <c r="A264" t="s">
        <v>247</v>
      </c>
      <c r="B264" t="s">
        <v>222</v>
      </c>
      <c r="C264" t="s">
        <v>221</v>
      </c>
      <c r="D264" s="95">
        <f>IFERROR(IF(ISNUMBER(VLOOKUP($A264,PairList!$A$1:$C$104,2,0)),VLOOKUP($A264,PairList!$A$1:$C$104,2,0),INDEX('Feasibility Factor'!$D$5:$F$144,MATCH(VLOOKUP($A264,PairList!$A$1:$C$104,2,0),'Feasibility Factor'!$C$5:$C$144,0),MATCH($B264,'Feasibility Factor'!$D$3:$F$3,0))),"")</f>
        <v>1</v>
      </c>
      <c r="E264" s="95">
        <f>IFERROR(INDEX(ESShip!$C$2:$C$92,MATCH(VLOOKUP($A264,PairList!$A$1:$C$104,3,0),ESShip!$A$2:$A$92,0)),"")</f>
        <v>0.21</v>
      </c>
      <c r="F264" s="95">
        <f t="shared" si="24"/>
        <v>0.79</v>
      </c>
      <c r="G264" s="96" t="str">
        <f t="shared" si="25"/>
        <v/>
      </c>
      <c r="H264" s="99" t="str">
        <f t="shared" si="26"/>
        <v>Multi-Family</v>
      </c>
      <c r="I264" s="100" t="str">
        <f t="shared" si="27"/>
        <v>B</v>
      </c>
      <c r="J264" s="100" t="s">
        <v>377</v>
      </c>
      <c r="K264" s="100" t="s">
        <v>377</v>
      </c>
      <c r="L264" s="100" t="str">
        <f t="shared" si="28"/>
        <v/>
      </c>
      <c r="M264" s="101">
        <f t="shared" si="29"/>
        <v>0.79</v>
      </c>
      <c r="N264" s="100"/>
    </row>
    <row r="265" spans="1:14">
      <c r="A265" t="s">
        <v>247</v>
      </c>
      <c r="B265" t="s">
        <v>309</v>
      </c>
      <c r="C265" t="s">
        <v>221</v>
      </c>
      <c r="D265" s="95">
        <f>IFERROR(IF(ISNUMBER(VLOOKUP($A265,PairList!$A$1:$C$104,2,0)),VLOOKUP($A265,PairList!$A$1:$C$104,2,0),INDEX('Feasibility Factor'!$D$5:$F$144,MATCH(VLOOKUP($A265,PairList!$A$1:$C$104,2,0),'Feasibility Factor'!$C$5:$C$144,0),MATCH($B265,'Feasibility Factor'!$D$3:$F$3,0))),"")</f>
        <v>1</v>
      </c>
      <c r="E265" s="95">
        <f>IFERROR(INDEX(ESShip!$C$2:$C$92,MATCH(VLOOKUP($A265,PairList!$A$1:$C$104,3,0),ESShip!$A$2:$A$92,0)),"")</f>
        <v>0.21</v>
      </c>
      <c r="F265" s="95">
        <f t="shared" si="24"/>
        <v>0.79</v>
      </c>
      <c r="G265" s="96" t="str">
        <f t="shared" si="25"/>
        <v/>
      </c>
      <c r="H265" s="99" t="str">
        <f t="shared" si="26"/>
        <v>Manufactured Home</v>
      </c>
      <c r="I265" s="100" t="str">
        <f t="shared" si="27"/>
        <v>B</v>
      </c>
      <c r="J265" s="100" t="s">
        <v>377</v>
      </c>
      <c r="K265" s="100" t="s">
        <v>377</v>
      </c>
      <c r="L265" s="100" t="str">
        <f t="shared" si="28"/>
        <v/>
      </c>
      <c r="M265" s="101">
        <f t="shared" si="29"/>
        <v>0.79</v>
      </c>
      <c r="N265" s="100"/>
    </row>
    <row r="266" spans="1:14">
      <c r="A266" t="s">
        <v>247</v>
      </c>
      <c r="B266" t="s">
        <v>120</v>
      </c>
      <c r="C266" t="s">
        <v>223</v>
      </c>
      <c r="D266" s="95">
        <f>IFERROR(IF(ISNUMBER(VLOOKUP($A266,PairList!$A$1:$C$104,2,0)),VLOOKUP($A266,PairList!$A$1:$C$104,2,0),INDEX('Feasibility Factor'!$D$5:$F$144,MATCH(VLOOKUP($A266,PairList!$A$1:$C$104,2,0),'Feasibility Factor'!$C$5:$C$144,0),MATCH($B266,'Feasibility Factor'!$D$3:$F$3,0))),"")</f>
        <v>1</v>
      </c>
      <c r="E266" s="95">
        <f>IFERROR(INDEX(ESShip!$C$2:$C$92,MATCH(VLOOKUP($A266,PairList!$A$1:$C$104,3,0),ESShip!$A$2:$A$92,0)),"")</f>
        <v>0.21</v>
      </c>
      <c r="F266" s="95">
        <f t="shared" si="24"/>
        <v>0.79</v>
      </c>
      <c r="G266" s="96" t="str">
        <f t="shared" si="25"/>
        <v/>
      </c>
      <c r="H266" s="99" t="str">
        <f t="shared" si="26"/>
        <v>Single-Family</v>
      </c>
      <c r="I266" s="100" t="str">
        <f t="shared" si="27"/>
        <v>E</v>
      </c>
      <c r="J266" s="100" t="s">
        <v>377</v>
      </c>
      <c r="K266" s="100" t="s">
        <v>377</v>
      </c>
      <c r="L266" s="100" t="str">
        <f t="shared" si="28"/>
        <v/>
      </c>
      <c r="M266" s="101">
        <f t="shared" si="29"/>
        <v>0.79</v>
      </c>
      <c r="N266" s="100"/>
    </row>
    <row r="267" spans="1:14">
      <c r="A267" t="s">
        <v>247</v>
      </c>
      <c r="B267" t="s">
        <v>222</v>
      </c>
      <c r="C267" t="s">
        <v>223</v>
      </c>
      <c r="D267" s="95">
        <f>IFERROR(IF(ISNUMBER(VLOOKUP($A267,PairList!$A$1:$C$104,2,0)),VLOOKUP($A267,PairList!$A$1:$C$104,2,0),INDEX('Feasibility Factor'!$D$5:$F$144,MATCH(VLOOKUP($A267,PairList!$A$1:$C$104,2,0),'Feasibility Factor'!$C$5:$C$144,0),MATCH($B267,'Feasibility Factor'!$D$3:$F$3,0))),"")</f>
        <v>1</v>
      </c>
      <c r="E267" s="95">
        <f>IFERROR(INDEX(ESShip!$C$2:$C$92,MATCH(VLOOKUP($A267,PairList!$A$1:$C$104,3,0),ESShip!$A$2:$A$92,0)),"")</f>
        <v>0.21</v>
      </c>
      <c r="F267" s="95">
        <f t="shared" si="24"/>
        <v>0.79</v>
      </c>
      <c r="G267" s="96" t="str">
        <f t="shared" si="25"/>
        <v/>
      </c>
      <c r="H267" s="99" t="str">
        <f t="shared" si="26"/>
        <v>Multi-Family</v>
      </c>
      <c r="I267" s="100" t="str">
        <f t="shared" si="27"/>
        <v>E</v>
      </c>
      <c r="J267" s="100" t="s">
        <v>377</v>
      </c>
      <c r="K267" s="100" t="s">
        <v>377</v>
      </c>
      <c r="L267" s="100" t="str">
        <f t="shared" si="28"/>
        <v/>
      </c>
      <c r="M267" s="101">
        <f t="shared" si="29"/>
        <v>0.79</v>
      </c>
      <c r="N267" s="100"/>
    </row>
    <row r="268" spans="1:14">
      <c r="A268" t="s">
        <v>247</v>
      </c>
      <c r="B268" t="s">
        <v>309</v>
      </c>
      <c r="C268" t="s">
        <v>223</v>
      </c>
      <c r="D268" s="95">
        <f>IFERROR(IF(ISNUMBER(VLOOKUP($A268,PairList!$A$1:$C$104,2,0)),VLOOKUP($A268,PairList!$A$1:$C$104,2,0),INDEX('Feasibility Factor'!$D$5:$F$144,MATCH(VLOOKUP($A268,PairList!$A$1:$C$104,2,0),'Feasibility Factor'!$C$5:$C$144,0),MATCH($B268,'Feasibility Factor'!$D$3:$F$3,0))),"")</f>
        <v>1</v>
      </c>
      <c r="E268" s="95">
        <f>IFERROR(INDEX(ESShip!$C$2:$C$92,MATCH(VLOOKUP($A268,PairList!$A$1:$C$104,3,0),ESShip!$A$2:$A$92,0)),"")</f>
        <v>0.21</v>
      </c>
      <c r="F268" s="95">
        <f t="shared" si="24"/>
        <v>0.79</v>
      </c>
      <c r="G268" s="96" t="str">
        <f t="shared" si="25"/>
        <v/>
      </c>
      <c r="H268" s="99" t="str">
        <f t="shared" si="26"/>
        <v>Manufactured Home</v>
      </c>
      <c r="I268" s="100" t="str">
        <f t="shared" si="27"/>
        <v>E</v>
      </c>
      <c r="J268" s="100" t="s">
        <v>377</v>
      </c>
      <c r="K268" s="100" t="s">
        <v>377</v>
      </c>
      <c r="L268" s="100" t="str">
        <f t="shared" si="28"/>
        <v/>
      </c>
      <c r="M268" s="101">
        <f t="shared" si="29"/>
        <v>0.79</v>
      </c>
      <c r="N268" s="100"/>
    </row>
    <row r="269" spans="1:14">
      <c r="A269" t="s">
        <v>247</v>
      </c>
      <c r="B269" t="s">
        <v>120</v>
      </c>
      <c r="C269" t="s">
        <v>224</v>
      </c>
      <c r="D269" s="95">
        <f>IFERROR(IF(ISNUMBER(VLOOKUP($A269,PairList!$A$1:$C$104,2,0)),VLOOKUP($A269,PairList!$A$1:$C$104,2,0),INDEX('Feasibility Factor'!$D$5:$F$144,MATCH(VLOOKUP($A269,PairList!$A$1:$C$104,2,0),'Feasibility Factor'!$C$5:$C$144,0),MATCH($B269,'Feasibility Factor'!$D$3:$F$3,0))),"")</f>
        <v>1</v>
      </c>
      <c r="E269" s="95">
        <f>IFERROR(INDEX(ESShip!$C$2:$C$92,MATCH(VLOOKUP($A269,PairList!$A$1:$C$104,3,0),ESShip!$A$2:$A$92,0)),"")</f>
        <v>0.21</v>
      </c>
      <c r="F269" s="95">
        <f t="shared" si="24"/>
        <v>0.79</v>
      </c>
      <c r="G269" s="96" t="str">
        <f t="shared" si="25"/>
        <v/>
      </c>
      <c r="H269" s="99" t="str">
        <f t="shared" si="26"/>
        <v>Single-Family</v>
      </c>
      <c r="I269" s="100" t="str">
        <f t="shared" si="27"/>
        <v>N</v>
      </c>
      <c r="J269" s="100" t="s">
        <v>377</v>
      </c>
      <c r="K269" s="100" t="s">
        <v>377</v>
      </c>
      <c r="L269" s="100" t="str">
        <f t="shared" si="28"/>
        <v/>
      </c>
      <c r="M269" s="101">
        <f t="shared" si="29"/>
        <v>0.79</v>
      </c>
      <c r="N269" s="100"/>
    </row>
    <row r="270" spans="1:14">
      <c r="A270" t="s">
        <v>247</v>
      </c>
      <c r="B270" t="s">
        <v>222</v>
      </c>
      <c r="C270" t="s">
        <v>224</v>
      </c>
      <c r="D270" s="95">
        <f>IFERROR(IF(ISNUMBER(VLOOKUP($A270,PairList!$A$1:$C$104,2,0)),VLOOKUP($A270,PairList!$A$1:$C$104,2,0),INDEX('Feasibility Factor'!$D$5:$F$144,MATCH(VLOOKUP($A270,PairList!$A$1:$C$104,2,0),'Feasibility Factor'!$C$5:$C$144,0),MATCH($B270,'Feasibility Factor'!$D$3:$F$3,0))),"")</f>
        <v>1</v>
      </c>
      <c r="E270" s="95">
        <f>IFERROR(INDEX(ESShip!$C$2:$C$92,MATCH(VLOOKUP($A270,PairList!$A$1:$C$104,3,0),ESShip!$A$2:$A$92,0)),"")</f>
        <v>0.21</v>
      </c>
      <c r="F270" s="95">
        <f t="shared" si="24"/>
        <v>0.79</v>
      </c>
      <c r="G270" s="96" t="str">
        <f t="shared" si="25"/>
        <v/>
      </c>
      <c r="H270" s="99" t="str">
        <f t="shared" si="26"/>
        <v>Multi-Family</v>
      </c>
      <c r="I270" s="100" t="str">
        <f t="shared" si="27"/>
        <v>N</v>
      </c>
      <c r="J270" s="100" t="s">
        <v>377</v>
      </c>
      <c r="K270" s="100" t="s">
        <v>377</v>
      </c>
      <c r="L270" s="100" t="str">
        <f t="shared" si="28"/>
        <v/>
      </c>
      <c r="M270" s="101">
        <f t="shared" si="29"/>
        <v>0.79</v>
      </c>
      <c r="N270" s="100"/>
    </row>
    <row r="271" spans="1:14">
      <c r="A271" t="s">
        <v>247</v>
      </c>
      <c r="B271" t="s">
        <v>309</v>
      </c>
      <c r="C271" t="s">
        <v>224</v>
      </c>
      <c r="D271" s="95">
        <f>IFERROR(IF(ISNUMBER(VLOOKUP($A271,PairList!$A$1:$C$104,2,0)),VLOOKUP($A271,PairList!$A$1:$C$104,2,0),INDEX('Feasibility Factor'!$D$5:$F$144,MATCH(VLOOKUP($A271,PairList!$A$1:$C$104,2,0),'Feasibility Factor'!$C$5:$C$144,0),MATCH($B271,'Feasibility Factor'!$D$3:$F$3,0))),"")</f>
        <v>1</v>
      </c>
      <c r="E271" s="95">
        <f>IFERROR(INDEX(ESShip!$C$2:$C$92,MATCH(VLOOKUP($A271,PairList!$A$1:$C$104,3,0),ESShip!$A$2:$A$92,0)),"")</f>
        <v>0.21</v>
      </c>
      <c r="F271" s="95">
        <f t="shared" si="24"/>
        <v>0.79</v>
      </c>
      <c r="G271" s="96" t="str">
        <f t="shared" si="25"/>
        <v/>
      </c>
      <c r="H271" s="99" t="str">
        <f t="shared" si="26"/>
        <v>Manufactured Home</v>
      </c>
      <c r="I271" s="100" t="str">
        <f t="shared" si="27"/>
        <v>N</v>
      </c>
      <c r="J271" s="100" t="s">
        <v>377</v>
      </c>
      <c r="K271" s="100" t="s">
        <v>377</v>
      </c>
      <c r="L271" s="100" t="str">
        <f t="shared" si="28"/>
        <v/>
      </c>
      <c r="M271" s="101">
        <f t="shared" si="29"/>
        <v>0.79</v>
      </c>
      <c r="N271" s="100"/>
    </row>
    <row r="272" spans="1:14">
      <c r="A272" t="s">
        <v>248</v>
      </c>
      <c r="B272" t="s">
        <v>120</v>
      </c>
      <c r="C272" t="s">
        <v>221</v>
      </c>
      <c r="D272" s="95">
        <f>IFERROR(IF(ISNUMBER(VLOOKUP($A272,PairList!$A$1:$C$104,2,0)),VLOOKUP($A272,PairList!$A$1:$C$104,2,0),INDEX('Feasibility Factor'!$D$5:$F$144,MATCH(VLOOKUP($A272,PairList!$A$1:$C$104,2,0),'Feasibility Factor'!$C$5:$C$144,0),MATCH($B272,'Feasibility Factor'!$D$3:$F$3,0))),"")</f>
        <v>1</v>
      </c>
      <c r="E272" s="95">
        <f>IFERROR(INDEX(ESShip!$C$2:$C$92,MATCH(VLOOKUP($A272,PairList!$A$1:$C$104,3,0),ESShip!$A$2:$A$92,0)),"")</f>
        <v>0.34</v>
      </c>
      <c r="F272" s="95">
        <f t="shared" si="24"/>
        <v>0.65999999999999992</v>
      </c>
      <c r="G272" s="96" t="str">
        <f t="shared" si="25"/>
        <v/>
      </c>
      <c r="H272" s="99" t="str">
        <f t="shared" si="26"/>
        <v>Single-Family</v>
      </c>
      <c r="I272" s="100" t="str">
        <f t="shared" si="27"/>
        <v>B</v>
      </c>
      <c r="J272" s="100" t="s">
        <v>377</v>
      </c>
      <c r="K272" s="100" t="s">
        <v>377</v>
      </c>
      <c r="L272" s="100" t="str">
        <f t="shared" si="28"/>
        <v/>
      </c>
      <c r="M272" s="101">
        <f t="shared" si="29"/>
        <v>0.65999999999999992</v>
      </c>
      <c r="N272" s="100"/>
    </row>
    <row r="273" spans="1:14">
      <c r="A273" t="s">
        <v>248</v>
      </c>
      <c r="B273" t="s">
        <v>222</v>
      </c>
      <c r="C273" t="s">
        <v>221</v>
      </c>
      <c r="D273" s="95">
        <f>IFERROR(IF(ISNUMBER(VLOOKUP($A273,PairList!$A$1:$C$104,2,0)),VLOOKUP($A273,PairList!$A$1:$C$104,2,0),INDEX('Feasibility Factor'!$D$5:$F$144,MATCH(VLOOKUP($A273,PairList!$A$1:$C$104,2,0),'Feasibility Factor'!$C$5:$C$144,0),MATCH($B273,'Feasibility Factor'!$D$3:$F$3,0))),"")</f>
        <v>1</v>
      </c>
      <c r="E273" s="95">
        <f>IFERROR(INDEX(ESShip!$C$2:$C$92,MATCH(VLOOKUP($A273,PairList!$A$1:$C$104,3,0),ESShip!$A$2:$A$92,0)),"")</f>
        <v>0.34</v>
      </c>
      <c r="F273" s="95">
        <f t="shared" si="24"/>
        <v>0.65999999999999992</v>
      </c>
      <c r="G273" s="96" t="str">
        <f t="shared" si="25"/>
        <v/>
      </c>
      <c r="H273" s="99" t="str">
        <f t="shared" si="26"/>
        <v>Multi-Family</v>
      </c>
      <c r="I273" s="100" t="str">
        <f t="shared" si="27"/>
        <v>B</v>
      </c>
      <c r="J273" s="100" t="s">
        <v>377</v>
      </c>
      <c r="K273" s="100" t="s">
        <v>377</v>
      </c>
      <c r="L273" s="100" t="str">
        <f t="shared" si="28"/>
        <v/>
      </c>
      <c r="M273" s="101">
        <f t="shared" si="29"/>
        <v>0.65999999999999992</v>
      </c>
      <c r="N273" s="100"/>
    </row>
    <row r="274" spans="1:14">
      <c r="A274" t="s">
        <v>248</v>
      </c>
      <c r="B274" t="s">
        <v>309</v>
      </c>
      <c r="C274" t="s">
        <v>221</v>
      </c>
      <c r="D274" s="95">
        <f>IFERROR(IF(ISNUMBER(VLOOKUP($A274,PairList!$A$1:$C$104,2,0)),VLOOKUP($A274,PairList!$A$1:$C$104,2,0),INDEX('Feasibility Factor'!$D$5:$F$144,MATCH(VLOOKUP($A274,PairList!$A$1:$C$104,2,0),'Feasibility Factor'!$C$5:$C$144,0),MATCH($B274,'Feasibility Factor'!$D$3:$F$3,0))),"")</f>
        <v>1</v>
      </c>
      <c r="E274" s="95">
        <f>IFERROR(INDEX(ESShip!$C$2:$C$92,MATCH(VLOOKUP($A274,PairList!$A$1:$C$104,3,0),ESShip!$A$2:$A$92,0)),"")</f>
        <v>0.34</v>
      </c>
      <c r="F274" s="95">
        <f t="shared" si="24"/>
        <v>0.65999999999999992</v>
      </c>
      <c r="G274" s="96" t="str">
        <f t="shared" si="25"/>
        <v/>
      </c>
      <c r="H274" s="99" t="str">
        <f t="shared" si="26"/>
        <v>Manufactured Home</v>
      </c>
      <c r="I274" s="100" t="str">
        <f t="shared" si="27"/>
        <v>B</v>
      </c>
      <c r="J274" s="100" t="s">
        <v>377</v>
      </c>
      <c r="K274" s="100" t="s">
        <v>377</v>
      </c>
      <c r="L274" s="100" t="str">
        <f t="shared" si="28"/>
        <v/>
      </c>
      <c r="M274" s="101">
        <f t="shared" si="29"/>
        <v>0.65999999999999992</v>
      </c>
      <c r="N274" s="100"/>
    </row>
    <row r="275" spans="1:14">
      <c r="A275" t="s">
        <v>248</v>
      </c>
      <c r="B275" t="s">
        <v>120</v>
      </c>
      <c r="C275" t="s">
        <v>223</v>
      </c>
      <c r="D275" s="95">
        <f>IFERROR(IF(ISNUMBER(VLOOKUP($A275,PairList!$A$1:$C$104,2,0)),VLOOKUP($A275,PairList!$A$1:$C$104,2,0),INDEX('Feasibility Factor'!$D$5:$F$144,MATCH(VLOOKUP($A275,PairList!$A$1:$C$104,2,0),'Feasibility Factor'!$C$5:$C$144,0),MATCH($B275,'Feasibility Factor'!$D$3:$F$3,0))),"")</f>
        <v>1</v>
      </c>
      <c r="E275" s="95">
        <f>IFERROR(INDEX(ESShip!$C$2:$C$92,MATCH(VLOOKUP($A275,PairList!$A$1:$C$104,3,0),ESShip!$A$2:$A$92,0)),"")</f>
        <v>0.34</v>
      </c>
      <c r="F275" s="95">
        <f t="shared" si="24"/>
        <v>0.65999999999999992</v>
      </c>
      <c r="G275" s="96" t="str">
        <f t="shared" si="25"/>
        <v/>
      </c>
      <c r="H275" s="99" t="str">
        <f t="shared" si="26"/>
        <v>Single-Family</v>
      </c>
      <c r="I275" s="100" t="str">
        <f t="shared" si="27"/>
        <v>E</v>
      </c>
      <c r="J275" s="100" t="s">
        <v>377</v>
      </c>
      <c r="K275" s="100" t="s">
        <v>377</v>
      </c>
      <c r="L275" s="100" t="str">
        <f t="shared" si="28"/>
        <v/>
      </c>
      <c r="M275" s="101">
        <f t="shared" si="29"/>
        <v>0.65999999999999992</v>
      </c>
      <c r="N275" s="100"/>
    </row>
    <row r="276" spans="1:14">
      <c r="A276" t="s">
        <v>248</v>
      </c>
      <c r="B276" t="s">
        <v>222</v>
      </c>
      <c r="C276" t="s">
        <v>223</v>
      </c>
      <c r="D276" s="95">
        <f>IFERROR(IF(ISNUMBER(VLOOKUP($A276,PairList!$A$1:$C$104,2,0)),VLOOKUP($A276,PairList!$A$1:$C$104,2,0),INDEX('Feasibility Factor'!$D$5:$F$144,MATCH(VLOOKUP($A276,PairList!$A$1:$C$104,2,0),'Feasibility Factor'!$C$5:$C$144,0),MATCH($B276,'Feasibility Factor'!$D$3:$F$3,0))),"")</f>
        <v>1</v>
      </c>
      <c r="E276" s="95">
        <f>IFERROR(INDEX(ESShip!$C$2:$C$92,MATCH(VLOOKUP($A276,PairList!$A$1:$C$104,3,0),ESShip!$A$2:$A$92,0)),"")</f>
        <v>0.34</v>
      </c>
      <c r="F276" s="95">
        <f t="shared" si="24"/>
        <v>0.65999999999999992</v>
      </c>
      <c r="G276" s="96" t="str">
        <f t="shared" si="25"/>
        <v/>
      </c>
      <c r="H276" s="99" t="str">
        <f t="shared" si="26"/>
        <v>Multi-Family</v>
      </c>
      <c r="I276" s="100" t="str">
        <f t="shared" si="27"/>
        <v>E</v>
      </c>
      <c r="J276" s="100" t="s">
        <v>377</v>
      </c>
      <c r="K276" s="100" t="s">
        <v>377</v>
      </c>
      <c r="L276" s="100" t="str">
        <f t="shared" si="28"/>
        <v/>
      </c>
      <c r="M276" s="101">
        <f t="shared" si="29"/>
        <v>0.65999999999999992</v>
      </c>
      <c r="N276" s="100"/>
    </row>
    <row r="277" spans="1:14">
      <c r="A277" t="s">
        <v>248</v>
      </c>
      <c r="B277" t="s">
        <v>309</v>
      </c>
      <c r="C277" t="s">
        <v>223</v>
      </c>
      <c r="D277" s="95">
        <f>IFERROR(IF(ISNUMBER(VLOOKUP($A277,PairList!$A$1:$C$104,2,0)),VLOOKUP($A277,PairList!$A$1:$C$104,2,0),INDEX('Feasibility Factor'!$D$5:$F$144,MATCH(VLOOKUP($A277,PairList!$A$1:$C$104,2,0),'Feasibility Factor'!$C$5:$C$144,0),MATCH($B277,'Feasibility Factor'!$D$3:$F$3,0))),"")</f>
        <v>1</v>
      </c>
      <c r="E277" s="95">
        <f>IFERROR(INDEX(ESShip!$C$2:$C$92,MATCH(VLOOKUP($A277,PairList!$A$1:$C$104,3,0),ESShip!$A$2:$A$92,0)),"")</f>
        <v>0.34</v>
      </c>
      <c r="F277" s="95">
        <f t="shared" si="24"/>
        <v>0.65999999999999992</v>
      </c>
      <c r="G277" s="96" t="str">
        <f t="shared" si="25"/>
        <v/>
      </c>
      <c r="H277" s="99" t="str">
        <f t="shared" si="26"/>
        <v>Manufactured Home</v>
      </c>
      <c r="I277" s="100" t="str">
        <f t="shared" si="27"/>
        <v>E</v>
      </c>
      <c r="J277" s="100" t="s">
        <v>377</v>
      </c>
      <c r="K277" s="100" t="s">
        <v>377</v>
      </c>
      <c r="L277" s="100" t="str">
        <f t="shared" si="28"/>
        <v/>
      </c>
      <c r="M277" s="101">
        <f t="shared" si="29"/>
        <v>0.65999999999999992</v>
      </c>
      <c r="N277" s="100"/>
    </row>
    <row r="278" spans="1:14">
      <c r="A278" t="s">
        <v>248</v>
      </c>
      <c r="B278" t="s">
        <v>120</v>
      </c>
      <c r="C278" t="s">
        <v>224</v>
      </c>
      <c r="D278" s="95">
        <f>IFERROR(IF(ISNUMBER(VLOOKUP($A278,PairList!$A$1:$C$104,2,0)),VLOOKUP($A278,PairList!$A$1:$C$104,2,0),INDEX('Feasibility Factor'!$D$5:$F$144,MATCH(VLOOKUP($A278,PairList!$A$1:$C$104,2,0),'Feasibility Factor'!$C$5:$C$144,0),MATCH($B278,'Feasibility Factor'!$D$3:$F$3,0))),"")</f>
        <v>1</v>
      </c>
      <c r="E278" s="95">
        <f>IFERROR(INDEX(ESShip!$C$2:$C$92,MATCH(VLOOKUP($A278,PairList!$A$1:$C$104,3,0),ESShip!$A$2:$A$92,0)),"")</f>
        <v>0.34</v>
      </c>
      <c r="F278" s="95">
        <f t="shared" si="24"/>
        <v>0.65999999999999992</v>
      </c>
      <c r="G278" s="96" t="str">
        <f t="shared" si="25"/>
        <v/>
      </c>
      <c r="H278" s="99" t="str">
        <f t="shared" si="26"/>
        <v>Single-Family</v>
      </c>
      <c r="I278" s="100" t="str">
        <f t="shared" si="27"/>
        <v>N</v>
      </c>
      <c r="J278" s="100" t="s">
        <v>377</v>
      </c>
      <c r="K278" s="100" t="s">
        <v>377</v>
      </c>
      <c r="L278" s="100" t="str">
        <f t="shared" si="28"/>
        <v/>
      </c>
      <c r="M278" s="101">
        <f t="shared" si="29"/>
        <v>0.65999999999999992</v>
      </c>
      <c r="N278" s="100"/>
    </row>
    <row r="279" spans="1:14">
      <c r="A279" t="s">
        <v>248</v>
      </c>
      <c r="B279" t="s">
        <v>222</v>
      </c>
      <c r="C279" t="s">
        <v>224</v>
      </c>
      <c r="D279" s="95">
        <f>IFERROR(IF(ISNUMBER(VLOOKUP($A279,PairList!$A$1:$C$104,2,0)),VLOOKUP($A279,PairList!$A$1:$C$104,2,0),INDEX('Feasibility Factor'!$D$5:$F$144,MATCH(VLOOKUP($A279,PairList!$A$1:$C$104,2,0),'Feasibility Factor'!$C$5:$C$144,0),MATCH($B279,'Feasibility Factor'!$D$3:$F$3,0))),"")</f>
        <v>1</v>
      </c>
      <c r="E279" s="95">
        <f>IFERROR(INDEX(ESShip!$C$2:$C$92,MATCH(VLOOKUP($A279,PairList!$A$1:$C$104,3,0),ESShip!$A$2:$A$92,0)),"")</f>
        <v>0.34</v>
      </c>
      <c r="F279" s="95">
        <f t="shared" si="24"/>
        <v>0.65999999999999992</v>
      </c>
      <c r="G279" s="96" t="str">
        <f t="shared" si="25"/>
        <v/>
      </c>
      <c r="H279" s="99" t="str">
        <f t="shared" si="26"/>
        <v>Multi-Family</v>
      </c>
      <c r="I279" s="100" t="str">
        <f t="shared" si="27"/>
        <v>N</v>
      </c>
      <c r="J279" s="100" t="s">
        <v>377</v>
      </c>
      <c r="K279" s="100" t="s">
        <v>377</v>
      </c>
      <c r="L279" s="100" t="str">
        <f t="shared" si="28"/>
        <v/>
      </c>
      <c r="M279" s="101">
        <f t="shared" si="29"/>
        <v>0.65999999999999992</v>
      </c>
      <c r="N279" s="100"/>
    </row>
    <row r="280" spans="1:14">
      <c r="A280" t="s">
        <v>248</v>
      </c>
      <c r="B280" t="s">
        <v>309</v>
      </c>
      <c r="C280" t="s">
        <v>224</v>
      </c>
      <c r="D280" s="95">
        <f>IFERROR(IF(ISNUMBER(VLOOKUP($A280,PairList!$A$1:$C$104,2,0)),VLOOKUP($A280,PairList!$A$1:$C$104,2,0),INDEX('Feasibility Factor'!$D$5:$F$144,MATCH(VLOOKUP($A280,PairList!$A$1:$C$104,2,0),'Feasibility Factor'!$C$5:$C$144,0),MATCH($B280,'Feasibility Factor'!$D$3:$F$3,0))),"")</f>
        <v>1</v>
      </c>
      <c r="E280" s="95">
        <f>IFERROR(INDEX(ESShip!$C$2:$C$92,MATCH(VLOOKUP($A280,PairList!$A$1:$C$104,3,0),ESShip!$A$2:$A$92,0)),"")</f>
        <v>0.34</v>
      </c>
      <c r="F280" s="95">
        <f t="shared" si="24"/>
        <v>0.65999999999999992</v>
      </c>
      <c r="G280" s="96" t="str">
        <f t="shared" si="25"/>
        <v/>
      </c>
      <c r="H280" s="99" t="str">
        <f t="shared" si="26"/>
        <v>Manufactured Home</v>
      </c>
      <c r="I280" s="100" t="str">
        <f t="shared" si="27"/>
        <v>N</v>
      </c>
      <c r="J280" s="100" t="s">
        <v>377</v>
      </c>
      <c r="K280" s="100" t="s">
        <v>377</v>
      </c>
      <c r="L280" s="100" t="str">
        <f t="shared" si="28"/>
        <v/>
      </c>
      <c r="M280" s="101">
        <f t="shared" si="29"/>
        <v>0.65999999999999992</v>
      </c>
      <c r="N280" s="100"/>
    </row>
    <row r="281" spans="1:14">
      <c r="A281" t="s">
        <v>248</v>
      </c>
      <c r="B281" t="s">
        <v>120</v>
      </c>
      <c r="C281" t="s">
        <v>221</v>
      </c>
      <c r="D281" s="95">
        <f>IFERROR(IF(ISNUMBER(VLOOKUP($A281,PairList!$A$1:$C$104,2,0)),VLOOKUP($A281,PairList!$A$1:$C$104,2,0),INDEX('Feasibility Factor'!$D$5:$F$144,MATCH(VLOOKUP($A281,PairList!$A$1:$C$104,2,0),'Feasibility Factor'!$C$5:$C$144,0),MATCH($B281,'Feasibility Factor'!$D$3:$F$3,0))),"")</f>
        <v>1</v>
      </c>
      <c r="E281" s="95">
        <f>IFERROR(INDEX(ESShip!$C$2:$C$92,MATCH(VLOOKUP($A281,PairList!$A$1:$C$104,3,0),ESShip!$A$2:$A$92,0)),"")</f>
        <v>0.34</v>
      </c>
      <c r="F281" s="95">
        <f t="shared" si="24"/>
        <v>0.65999999999999992</v>
      </c>
      <c r="G281" s="96" t="str">
        <f t="shared" si="25"/>
        <v/>
      </c>
      <c r="H281" s="99" t="str">
        <f t="shared" si="26"/>
        <v>Single-Family</v>
      </c>
      <c r="I281" s="100" t="str">
        <f t="shared" si="27"/>
        <v>B</v>
      </c>
      <c r="J281" s="100" t="s">
        <v>377</v>
      </c>
      <c r="K281" s="100" t="s">
        <v>377</v>
      </c>
      <c r="L281" s="100" t="str">
        <f t="shared" si="28"/>
        <v/>
      </c>
      <c r="M281" s="101">
        <f t="shared" si="29"/>
        <v>0.65999999999999992</v>
      </c>
      <c r="N281" s="100"/>
    </row>
    <row r="282" spans="1:14">
      <c r="A282" t="s">
        <v>248</v>
      </c>
      <c r="B282" t="s">
        <v>222</v>
      </c>
      <c r="C282" t="s">
        <v>221</v>
      </c>
      <c r="D282" s="95">
        <f>IFERROR(IF(ISNUMBER(VLOOKUP($A282,PairList!$A$1:$C$104,2,0)),VLOOKUP($A282,PairList!$A$1:$C$104,2,0),INDEX('Feasibility Factor'!$D$5:$F$144,MATCH(VLOOKUP($A282,PairList!$A$1:$C$104,2,0),'Feasibility Factor'!$C$5:$C$144,0),MATCH($B282,'Feasibility Factor'!$D$3:$F$3,0))),"")</f>
        <v>1</v>
      </c>
      <c r="E282" s="95">
        <f>IFERROR(INDEX(ESShip!$C$2:$C$92,MATCH(VLOOKUP($A282,PairList!$A$1:$C$104,3,0),ESShip!$A$2:$A$92,0)),"")</f>
        <v>0.34</v>
      </c>
      <c r="F282" s="95">
        <f t="shared" si="24"/>
        <v>0.65999999999999992</v>
      </c>
      <c r="G282" s="96" t="str">
        <f t="shared" si="25"/>
        <v/>
      </c>
      <c r="H282" s="99" t="str">
        <f t="shared" si="26"/>
        <v>Multi-Family</v>
      </c>
      <c r="I282" s="100" t="str">
        <f t="shared" si="27"/>
        <v>B</v>
      </c>
      <c r="J282" s="100" t="s">
        <v>377</v>
      </c>
      <c r="K282" s="100" t="s">
        <v>377</v>
      </c>
      <c r="L282" s="100" t="str">
        <f t="shared" si="28"/>
        <v/>
      </c>
      <c r="M282" s="101">
        <f t="shared" si="29"/>
        <v>0.65999999999999992</v>
      </c>
      <c r="N282" s="100"/>
    </row>
    <row r="283" spans="1:14">
      <c r="A283" t="s">
        <v>248</v>
      </c>
      <c r="B283" t="s">
        <v>309</v>
      </c>
      <c r="C283" t="s">
        <v>221</v>
      </c>
      <c r="D283" s="95">
        <f>IFERROR(IF(ISNUMBER(VLOOKUP($A283,PairList!$A$1:$C$104,2,0)),VLOOKUP($A283,PairList!$A$1:$C$104,2,0),INDEX('Feasibility Factor'!$D$5:$F$144,MATCH(VLOOKUP($A283,PairList!$A$1:$C$104,2,0),'Feasibility Factor'!$C$5:$C$144,0),MATCH($B283,'Feasibility Factor'!$D$3:$F$3,0))),"")</f>
        <v>1</v>
      </c>
      <c r="E283" s="95">
        <f>IFERROR(INDEX(ESShip!$C$2:$C$92,MATCH(VLOOKUP($A283,PairList!$A$1:$C$104,3,0),ESShip!$A$2:$A$92,0)),"")</f>
        <v>0.34</v>
      </c>
      <c r="F283" s="95">
        <f t="shared" si="24"/>
        <v>0.65999999999999992</v>
      </c>
      <c r="G283" s="96" t="str">
        <f t="shared" si="25"/>
        <v/>
      </c>
      <c r="H283" s="99" t="str">
        <f t="shared" si="26"/>
        <v>Manufactured Home</v>
      </c>
      <c r="I283" s="100" t="str">
        <f t="shared" si="27"/>
        <v>B</v>
      </c>
      <c r="J283" s="100" t="s">
        <v>377</v>
      </c>
      <c r="K283" s="100" t="s">
        <v>377</v>
      </c>
      <c r="L283" s="100" t="str">
        <f t="shared" si="28"/>
        <v/>
      </c>
      <c r="M283" s="101">
        <f t="shared" si="29"/>
        <v>0.65999999999999992</v>
      </c>
      <c r="N283" s="100"/>
    </row>
    <row r="284" spans="1:14">
      <c r="A284" t="s">
        <v>248</v>
      </c>
      <c r="B284" t="s">
        <v>120</v>
      </c>
      <c r="C284" t="s">
        <v>223</v>
      </c>
      <c r="D284" s="95">
        <f>IFERROR(IF(ISNUMBER(VLOOKUP($A284,PairList!$A$1:$C$104,2,0)),VLOOKUP($A284,PairList!$A$1:$C$104,2,0),INDEX('Feasibility Factor'!$D$5:$F$144,MATCH(VLOOKUP($A284,PairList!$A$1:$C$104,2,0),'Feasibility Factor'!$C$5:$C$144,0),MATCH($B284,'Feasibility Factor'!$D$3:$F$3,0))),"")</f>
        <v>1</v>
      </c>
      <c r="E284" s="95">
        <f>IFERROR(INDEX(ESShip!$C$2:$C$92,MATCH(VLOOKUP($A284,PairList!$A$1:$C$104,3,0),ESShip!$A$2:$A$92,0)),"")</f>
        <v>0.34</v>
      </c>
      <c r="F284" s="95">
        <f t="shared" si="24"/>
        <v>0.65999999999999992</v>
      </c>
      <c r="G284" s="96" t="str">
        <f t="shared" si="25"/>
        <v/>
      </c>
      <c r="H284" s="99" t="str">
        <f t="shared" si="26"/>
        <v>Single-Family</v>
      </c>
      <c r="I284" s="100" t="str">
        <f t="shared" si="27"/>
        <v>E</v>
      </c>
      <c r="J284" s="100" t="s">
        <v>377</v>
      </c>
      <c r="K284" s="100" t="s">
        <v>377</v>
      </c>
      <c r="L284" s="100" t="str">
        <f t="shared" si="28"/>
        <v/>
      </c>
      <c r="M284" s="101">
        <f t="shared" si="29"/>
        <v>0.65999999999999992</v>
      </c>
      <c r="N284" s="100"/>
    </row>
    <row r="285" spans="1:14">
      <c r="A285" t="s">
        <v>248</v>
      </c>
      <c r="B285" t="s">
        <v>222</v>
      </c>
      <c r="C285" t="s">
        <v>223</v>
      </c>
      <c r="D285" s="95">
        <f>IFERROR(IF(ISNUMBER(VLOOKUP($A285,PairList!$A$1:$C$104,2,0)),VLOOKUP($A285,PairList!$A$1:$C$104,2,0),INDEX('Feasibility Factor'!$D$5:$F$144,MATCH(VLOOKUP($A285,PairList!$A$1:$C$104,2,0),'Feasibility Factor'!$C$5:$C$144,0),MATCH($B285,'Feasibility Factor'!$D$3:$F$3,0))),"")</f>
        <v>1</v>
      </c>
      <c r="E285" s="95">
        <f>IFERROR(INDEX(ESShip!$C$2:$C$92,MATCH(VLOOKUP($A285,PairList!$A$1:$C$104,3,0),ESShip!$A$2:$A$92,0)),"")</f>
        <v>0.34</v>
      </c>
      <c r="F285" s="95">
        <f t="shared" si="24"/>
        <v>0.65999999999999992</v>
      </c>
      <c r="G285" s="96" t="str">
        <f t="shared" si="25"/>
        <v/>
      </c>
      <c r="H285" s="99" t="str">
        <f t="shared" si="26"/>
        <v>Multi-Family</v>
      </c>
      <c r="I285" s="100" t="str">
        <f t="shared" si="27"/>
        <v>E</v>
      </c>
      <c r="J285" s="100" t="s">
        <v>377</v>
      </c>
      <c r="K285" s="100" t="s">
        <v>377</v>
      </c>
      <c r="L285" s="100" t="str">
        <f t="shared" si="28"/>
        <v/>
      </c>
      <c r="M285" s="101">
        <f t="shared" si="29"/>
        <v>0.65999999999999992</v>
      </c>
      <c r="N285" s="100"/>
    </row>
    <row r="286" spans="1:14">
      <c r="A286" t="s">
        <v>248</v>
      </c>
      <c r="B286" t="s">
        <v>309</v>
      </c>
      <c r="C286" t="s">
        <v>223</v>
      </c>
      <c r="D286" s="95">
        <f>IFERROR(IF(ISNUMBER(VLOOKUP($A286,PairList!$A$1:$C$104,2,0)),VLOOKUP($A286,PairList!$A$1:$C$104,2,0),INDEX('Feasibility Factor'!$D$5:$F$144,MATCH(VLOOKUP($A286,PairList!$A$1:$C$104,2,0),'Feasibility Factor'!$C$5:$C$144,0),MATCH($B286,'Feasibility Factor'!$D$3:$F$3,0))),"")</f>
        <v>1</v>
      </c>
      <c r="E286" s="95">
        <f>IFERROR(INDEX(ESShip!$C$2:$C$92,MATCH(VLOOKUP($A286,PairList!$A$1:$C$104,3,0),ESShip!$A$2:$A$92,0)),"")</f>
        <v>0.34</v>
      </c>
      <c r="F286" s="95">
        <f t="shared" si="24"/>
        <v>0.65999999999999992</v>
      </c>
      <c r="G286" s="96" t="str">
        <f t="shared" si="25"/>
        <v/>
      </c>
      <c r="H286" s="99" t="str">
        <f t="shared" si="26"/>
        <v>Manufactured Home</v>
      </c>
      <c r="I286" s="100" t="str">
        <f t="shared" si="27"/>
        <v>E</v>
      </c>
      <c r="J286" s="100" t="s">
        <v>377</v>
      </c>
      <c r="K286" s="100" t="s">
        <v>377</v>
      </c>
      <c r="L286" s="100" t="str">
        <f t="shared" si="28"/>
        <v/>
      </c>
      <c r="M286" s="101">
        <f t="shared" si="29"/>
        <v>0.65999999999999992</v>
      </c>
      <c r="N286" s="100"/>
    </row>
    <row r="287" spans="1:14">
      <c r="A287" t="s">
        <v>248</v>
      </c>
      <c r="B287" t="s">
        <v>120</v>
      </c>
      <c r="C287" t="s">
        <v>224</v>
      </c>
      <c r="D287" s="95">
        <f>IFERROR(IF(ISNUMBER(VLOOKUP($A287,PairList!$A$1:$C$104,2,0)),VLOOKUP($A287,PairList!$A$1:$C$104,2,0),INDEX('Feasibility Factor'!$D$5:$F$144,MATCH(VLOOKUP($A287,PairList!$A$1:$C$104,2,0),'Feasibility Factor'!$C$5:$C$144,0),MATCH($B287,'Feasibility Factor'!$D$3:$F$3,0))),"")</f>
        <v>1</v>
      </c>
      <c r="E287" s="95">
        <f>IFERROR(INDEX(ESShip!$C$2:$C$92,MATCH(VLOOKUP($A287,PairList!$A$1:$C$104,3,0),ESShip!$A$2:$A$92,0)),"")</f>
        <v>0.34</v>
      </c>
      <c r="F287" s="95">
        <f t="shared" si="24"/>
        <v>0.65999999999999992</v>
      </c>
      <c r="G287" s="96" t="str">
        <f t="shared" si="25"/>
        <v/>
      </c>
      <c r="H287" s="99" t="str">
        <f t="shared" si="26"/>
        <v>Single-Family</v>
      </c>
      <c r="I287" s="100" t="str">
        <f t="shared" si="27"/>
        <v>N</v>
      </c>
      <c r="J287" s="100" t="s">
        <v>377</v>
      </c>
      <c r="K287" s="100" t="s">
        <v>377</v>
      </c>
      <c r="L287" s="100" t="str">
        <f t="shared" si="28"/>
        <v/>
      </c>
      <c r="M287" s="101">
        <f t="shared" si="29"/>
        <v>0.65999999999999992</v>
      </c>
      <c r="N287" s="100"/>
    </row>
    <row r="288" spans="1:14">
      <c r="A288" t="s">
        <v>248</v>
      </c>
      <c r="B288" t="s">
        <v>222</v>
      </c>
      <c r="C288" t="s">
        <v>224</v>
      </c>
      <c r="D288" s="95">
        <f>IFERROR(IF(ISNUMBER(VLOOKUP($A288,PairList!$A$1:$C$104,2,0)),VLOOKUP($A288,PairList!$A$1:$C$104,2,0),INDEX('Feasibility Factor'!$D$5:$F$144,MATCH(VLOOKUP($A288,PairList!$A$1:$C$104,2,0),'Feasibility Factor'!$C$5:$C$144,0),MATCH($B288,'Feasibility Factor'!$D$3:$F$3,0))),"")</f>
        <v>1</v>
      </c>
      <c r="E288" s="95">
        <f>IFERROR(INDEX(ESShip!$C$2:$C$92,MATCH(VLOOKUP($A288,PairList!$A$1:$C$104,3,0),ESShip!$A$2:$A$92,0)),"")</f>
        <v>0.34</v>
      </c>
      <c r="F288" s="95">
        <f t="shared" si="24"/>
        <v>0.65999999999999992</v>
      </c>
      <c r="G288" s="96" t="str">
        <f t="shared" si="25"/>
        <v/>
      </c>
      <c r="H288" s="99" t="str">
        <f t="shared" si="26"/>
        <v>Multi-Family</v>
      </c>
      <c r="I288" s="100" t="str">
        <f t="shared" si="27"/>
        <v>N</v>
      </c>
      <c r="J288" s="100" t="s">
        <v>377</v>
      </c>
      <c r="K288" s="100" t="s">
        <v>377</v>
      </c>
      <c r="L288" s="100" t="str">
        <f t="shared" si="28"/>
        <v/>
      </c>
      <c r="M288" s="101">
        <f t="shared" si="29"/>
        <v>0.65999999999999992</v>
      </c>
      <c r="N288" s="100"/>
    </row>
    <row r="289" spans="1:14">
      <c r="A289" t="s">
        <v>248</v>
      </c>
      <c r="B289" t="s">
        <v>309</v>
      </c>
      <c r="C289" t="s">
        <v>224</v>
      </c>
      <c r="D289" s="95">
        <f>IFERROR(IF(ISNUMBER(VLOOKUP($A289,PairList!$A$1:$C$104,2,0)),VLOOKUP($A289,PairList!$A$1:$C$104,2,0),INDEX('Feasibility Factor'!$D$5:$F$144,MATCH(VLOOKUP($A289,PairList!$A$1:$C$104,2,0),'Feasibility Factor'!$C$5:$C$144,0),MATCH($B289,'Feasibility Factor'!$D$3:$F$3,0))),"")</f>
        <v>1</v>
      </c>
      <c r="E289" s="95">
        <f>IFERROR(INDEX(ESShip!$C$2:$C$92,MATCH(VLOOKUP($A289,PairList!$A$1:$C$104,3,0),ESShip!$A$2:$A$92,0)),"")</f>
        <v>0.34</v>
      </c>
      <c r="F289" s="95">
        <f t="shared" si="24"/>
        <v>0.65999999999999992</v>
      </c>
      <c r="G289" s="96" t="str">
        <f t="shared" si="25"/>
        <v/>
      </c>
      <c r="H289" s="99" t="str">
        <f t="shared" si="26"/>
        <v>Manufactured Home</v>
      </c>
      <c r="I289" s="100" t="str">
        <f t="shared" si="27"/>
        <v>N</v>
      </c>
      <c r="J289" s="100" t="s">
        <v>377</v>
      </c>
      <c r="K289" s="100" t="s">
        <v>377</v>
      </c>
      <c r="L289" s="100" t="str">
        <f t="shared" si="28"/>
        <v/>
      </c>
      <c r="M289" s="101">
        <f t="shared" si="29"/>
        <v>0.65999999999999992</v>
      </c>
      <c r="N289" s="100"/>
    </row>
    <row r="290" spans="1:14">
      <c r="A290" t="s">
        <v>249</v>
      </c>
      <c r="B290" t="s">
        <v>120</v>
      </c>
      <c r="C290" t="s">
        <v>221</v>
      </c>
      <c r="D290" s="95">
        <f>IFERROR(IF(ISNUMBER(VLOOKUP($A290,PairList!$A$1:$C$104,2,0)),VLOOKUP($A290,PairList!$A$1:$C$104,2,0),INDEX('Feasibility Factor'!$D$5:$F$144,MATCH(VLOOKUP($A290,PairList!$A$1:$C$104,2,0),'Feasibility Factor'!$C$5:$C$144,0),MATCH($B290,'Feasibility Factor'!$D$3:$F$3,0))),"")</f>
        <v>1</v>
      </c>
      <c r="E290" s="95">
        <f>IFERROR(INDEX(ESShip!$C$2:$C$92,MATCH(VLOOKUP($A290,PairList!$A$1:$C$104,3,0),ESShip!$A$2:$A$92,0)),"")</f>
        <v>0.34</v>
      </c>
      <c r="F290" s="95">
        <f t="shared" si="24"/>
        <v>0.65999999999999992</v>
      </c>
      <c r="G290" s="96" t="str">
        <f t="shared" si="25"/>
        <v/>
      </c>
      <c r="H290" s="99" t="str">
        <f t="shared" si="26"/>
        <v>Single-Family</v>
      </c>
      <c r="I290" s="100" t="str">
        <f t="shared" si="27"/>
        <v>B</v>
      </c>
      <c r="J290" s="100" t="s">
        <v>377</v>
      </c>
      <c r="K290" s="100" t="s">
        <v>377</v>
      </c>
      <c r="L290" s="100" t="str">
        <f t="shared" si="28"/>
        <v/>
      </c>
      <c r="M290" s="101">
        <f t="shared" si="29"/>
        <v>0.65999999999999992</v>
      </c>
      <c r="N290" s="100"/>
    </row>
    <row r="291" spans="1:14">
      <c r="A291" t="s">
        <v>249</v>
      </c>
      <c r="B291" t="s">
        <v>222</v>
      </c>
      <c r="C291" t="s">
        <v>221</v>
      </c>
      <c r="D291" s="95">
        <f>IFERROR(IF(ISNUMBER(VLOOKUP($A291,PairList!$A$1:$C$104,2,0)),VLOOKUP($A291,PairList!$A$1:$C$104,2,0),INDEX('Feasibility Factor'!$D$5:$F$144,MATCH(VLOOKUP($A291,PairList!$A$1:$C$104,2,0),'Feasibility Factor'!$C$5:$C$144,0),MATCH($B291,'Feasibility Factor'!$D$3:$F$3,0))),"")</f>
        <v>1</v>
      </c>
      <c r="E291" s="95">
        <f>IFERROR(INDEX(ESShip!$C$2:$C$92,MATCH(VLOOKUP($A291,PairList!$A$1:$C$104,3,0),ESShip!$A$2:$A$92,0)),"")</f>
        <v>0.34</v>
      </c>
      <c r="F291" s="95">
        <f t="shared" si="24"/>
        <v>0.65999999999999992</v>
      </c>
      <c r="G291" s="96" t="str">
        <f t="shared" si="25"/>
        <v/>
      </c>
      <c r="H291" s="99" t="str">
        <f t="shared" si="26"/>
        <v>Multi-Family</v>
      </c>
      <c r="I291" s="100" t="str">
        <f t="shared" si="27"/>
        <v>B</v>
      </c>
      <c r="J291" s="100" t="s">
        <v>377</v>
      </c>
      <c r="K291" s="100" t="s">
        <v>377</v>
      </c>
      <c r="L291" s="100" t="str">
        <f t="shared" si="28"/>
        <v/>
      </c>
      <c r="M291" s="101">
        <f t="shared" si="29"/>
        <v>0.65999999999999992</v>
      </c>
      <c r="N291" s="100"/>
    </row>
    <row r="292" spans="1:14">
      <c r="A292" t="s">
        <v>249</v>
      </c>
      <c r="B292" t="s">
        <v>309</v>
      </c>
      <c r="C292" t="s">
        <v>221</v>
      </c>
      <c r="D292" s="95">
        <f>IFERROR(IF(ISNUMBER(VLOOKUP($A292,PairList!$A$1:$C$104,2,0)),VLOOKUP($A292,PairList!$A$1:$C$104,2,0),INDEX('Feasibility Factor'!$D$5:$F$144,MATCH(VLOOKUP($A292,PairList!$A$1:$C$104,2,0),'Feasibility Factor'!$C$5:$C$144,0),MATCH($B292,'Feasibility Factor'!$D$3:$F$3,0))),"")</f>
        <v>1</v>
      </c>
      <c r="E292" s="95">
        <f>IFERROR(INDEX(ESShip!$C$2:$C$92,MATCH(VLOOKUP($A292,PairList!$A$1:$C$104,3,0),ESShip!$A$2:$A$92,0)),"")</f>
        <v>0.34</v>
      </c>
      <c r="F292" s="95">
        <f t="shared" si="24"/>
        <v>0.65999999999999992</v>
      </c>
      <c r="G292" s="96" t="str">
        <f t="shared" si="25"/>
        <v/>
      </c>
      <c r="H292" s="99" t="str">
        <f t="shared" si="26"/>
        <v>Manufactured Home</v>
      </c>
      <c r="I292" s="100" t="str">
        <f t="shared" si="27"/>
        <v>B</v>
      </c>
      <c r="J292" s="100" t="s">
        <v>377</v>
      </c>
      <c r="K292" s="100" t="s">
        <v>377</v>
      </c>
      <c r="L292" s="100" t="str">
        <f t="shared" si="28"/>
        <v/>
      </c>
      <c r="M292" s="101">
        <f t="shared" si="29"/>
        <v>0.65999999999999992</v>
      </c>
      <c r="N292" s="100"/>
    </row>
    <row r="293" spans="1:14">
      <c r="A293" t="s">
        <v>249</v>
      </c>
      <c r="B293" t="s">
        <v>120</v>
      </c>
      <c r="C293" t="s">
        <v>223</v>
      </c>
      <c r="D293" s="95">
        <f>IFERROR(IF(ISNUMBER(VLOOKUP($A293,PairList!$A$1:$C$104,2,0)),VLOOKUP($A293,PairList!$A$1:$C$104,2,0),INDEX('Feasibility Factor'!$D$5:$F$144,MATCH(VLOOKUP($A293,PairList!$A$1:$C$104,2,0),'Feasibility Factor'!$C$5:$C$144,0),MATCH($B293,'Feasibility Factor'!$D$3:$F$3,0))),"")</f>
        <v>1</v>
      </c>
      <c r="E293" s="95">
        <f>IFERROR(INDEX(ESShip!$C$2:$C$92,MATCH(VLOOKUP($A293,PairList!$A$1:$C$104,3,0),ESShip!$A$2:$A$92,0)),"")</f>
        <v>0.34</v>
      </c>
      <c r="F293" s="95">
        <f t="shared" si="24"/>
        <v>0.65999999999999992</v>
      </c>
      <c r="G293" s="96" t="str">
        <f t="shared" si="25"/>
        <v/>
      </c>
      <c r="H293" s="99" t="str">
        <f t="shared" si="26"/>
        <v>Single-Family</v>
      </c>
      <c r="I293" s="100" t="str">
        <f t="shared" si="27"/>
        <v>E</v>
      </c>
      <c r="J293" s="100" t="s">
        <v>377</v>
      </c>
      <c r="K293" s="100" t="s">
        <v>377</v>
      </c>
      <c r="L293" s="100" t="str">
        <f t="shared" si="28"/>
        <v/>
      </c>
      <c r="M293" s="101">
        <f t="shared" si="29"/>
        <v>0.65999999999999992</v>
      </c>
      <c r="N293" s="100"/>
    </row>
    <row r="294" spans="1:14">
      <c r="A294" t="s">
        <v>249</v>
      </c>
      <c r="B294" t="s">
        <v>222</v>
      </c>
      <c r="C294" t="s">
        <v>223</v>
      </c>
      <c r="D294" s="95">
        <f>IFERROR(IF(ISNUMBER(VLOOKUP($A294,PairList!$A$1:$C$104,2,0)),VLOOKUP($A294,PairList!$A$1:$C$104,2,0),INDEX('Feasibility Factor'!$D$5:$F$144,MATCH(VLOOKUP($A294,PairList!$A$1:$C$104,2,0),'Feasibility Factor'!$C$5:$C$144,0),MATCH($B294,'Feasibility Factor'!$D$3:$F$3,0))),"")</f>
        <v>1</v>
      </c>
      <c r="E294" s="95">
        <f>IFERROR(INDEX(ESShip!$C$2:$C$92,MATCH(VLOOKUP($A294,PairList!$A$1:$C$104,3,0),ESShip!$A$2:$A$92,0)),"")</f>
        <v>0.34</v>
      </c>
      <c r="F294" s="95">
        <f t="shared" si="24"/>
        <v>0.65999999999999992</v>
      </c>
      <c r="G294" s="96" t="str">
        <f t="shared" si="25"/>
        <v/>
      </c>
      <c r="H294" s="99" t="str">
        <f t="shared" si="26"/>
        <v>Multi-Family</v>
      </c>
      <c r="I294" s="100" t="str">
        <f t="shared" si="27"/>
        <v>E</v>
      </c>
      <c r="J294" s="100" t="s">
        <v>377</v>
      </c>
      <c r="K294" s="100" t="s">
        <v>377</v>
      </c>
      <c r="L294" s="100" t="str">
        <f t="shared" si="28"/>
        <v/>
      </c>
      <c r="M294" s="101">
        <f t="shared" si="29"/>
        <v>0.65999999999999992</v>
      </c>
      <c r="N294" s="100"/>
    </row>
    <row r="295" spans="1:14">
      <c r="A295" t="s">
        <v>249</v>
      </c>
      <c r="B295" t="s">
        <v>309</v>
      </c>
      <c r="C295" t="s">
        <v>223</v>
      </c>
      <c r="D295" s="95">
        <f>IFERROR(IF(ISNUMBER(VLOOKUP($A295,PairList!$A$1:$C$104,2,0)),VLOOKUP($A295,PairList!$A$1:$C$104,2,0),INDEX('Feasibility Factor'!$D$5:$F$144,MATCH(VLOOKUP($A295,PairList!$A$1:$C$104,2,0),'Feasibility Factor'!$C$5:$C$144,0),MATCH($B295,'Feasibility Factor'!$D$3:$F$3,0))),"")</f>
        <v>1</v>
      </c>
      <c r="E295" s="95">
        <f>IFERROR(INDEX(ESShip!$C$2:$C$92,MATCH(VLOOKUP($A295,PairList!$A$1:$C$104,3,0),ESShip!$A$2:$A$92,0)),"")</f>
        <v>0.34</v>
      </c>
      <c r="F295" s="95">
        <f t="shared" si="24"/>
        <v>0.65999999999999992</v>
      </c>
      <c r="G295" s="96" t="str">
        <f t="shared" si="25"/>
        <v/>
      </c>
      <c r="H295" s="99" t="str">
        <f t="shared" si="26"/>
        <v>Manufactured Home</v>
      </c>
      <c r="I295" s="100" t="str">
        <f t="shared" si="27"/>
        <v>E</v>
      </c>
      <c r="J295" s="100" t="s">
        <v>377</v>
      </c>
      <c r="K295" s="100" t="s">
        <v>377</v>
      </c>
      <c r="L295" s="100" t="str">
        <f t="shared" si="28"/>
        <v/>
      </c>
      <c r="M295" s="101">
        <f t="shared" si="29"/>
        <v>0.65999999999999992</v>
      </c>
      <c r="N295" s="100"/>
    </row>
    <row r="296" spans="1:14">
      <c r="A296" t="s">
        <v>249</v>
      </c>
      <c r="B296" t="s">
        <v>120</v>
      </c>
      <c r="C296" t="s">
        <v>224</v>
      </c>
      <c r="D296" s="95">
        <f>IFERROR(IF(ISNUMBER(VLOOKUP($A296,PairList!$A$1:$C$104,2,0)),VLOOKUP($A296,PairList!$A$1:$C$104,2,0),INDEX('Feasibility Factor'!$D$5:$F$144,MATCH(VLOOKUP($A296,PairList!$A$1:$C$104,2,0),'Feasibility Factor'!$C$5:$C$144,0),MATCH($B296,'Feasibility Factor'!$D$3:$F$3,0))),"")</f>
        <v>1</v>
      </c>
      <c r="E296" s="95">
        <f>IFERROR(INDEX(ESShip!$C$2:$C$92,MATCH(VLOOKUP($A296,PairList!$A$1:$C$104,3,0),ESShip!$A$2:$A$92,0)),"")</f>
        <v>0.34</v>
      </c>
      <c r="F296" s="95">
        <f t="shared" si="24"/>
        <v>0.65999999999999992</v>
      </c>
      <c r="G296" s="96" t="str">
        <f t="shared" si="25"/>
        <v/>
      </c>
      <c r="H296" s="99" t="str">
        <f t="shared" si="26"/>
        <v>Single-Family</v>
      </c>
      <c r="I296" s="100" t="str">
        <f t="shared" si="27"/>
        <v>N</v>
      </c>
      <c r="J296" s="100" t="s">
        <v>377</v>
      </c>
      <c r="K296" s="100" t="s">
        <v>377</v>
      </c>
      <c r="L296" s="100" t="str">
        <f t="shared" si="28"/>
        <v/>
      </c>
      <c r="M296" s="101">
        <f t="shared" si="29"/>
        <v>0.65999999999999992</v>
      </c>
      <c r="N296" s="100"/>
    </row>
    <row r="297" spans="1:14">
      <c r="A297" t="s">
        <v>249</v>
      </c>
      <c r="B297" t="s">
        <v>222</v>
      </c>
      <c r="C297" t="s">
        <v>224</v>
      </c>
      <c r="D297" s="95">
        <f>IFERROR(IF(ISNUMBER(VLOOKUP($A297,PairList!$A$1:$C$104,2,0)),VLOOKUP($A297,PairList!$A$1:$C$104,2,0),INDEX('Feasibility Factor'!$D$5:$F$144,MATCH(VLOOKUP($A297,PairList!$A$1:$C$104,2,0),'Feasibility Factor'!$C$5:$C$144,0),MATCH($B297,'Feasibility Factor'!$D$3:$F$3,0))),"")</f>
        <v>1</v>
      </c>
      <c r="E297" s="95">
        <f>IFERROR(INDEX(ESShip!$C$2:$C$92,MATCH(VLOOKUP($A297,PairList!$A$1:$C$104,3,0),ESShip!$A$2:$A$92,0)),"")</f>
        <v>0.34</v>
      </c>
      <c r="F297" s="95">
        <f t="shared" si="24"/>
        <v>0.65999999999999992</v>
      </c>
      <c r="G297" s="96" t="str">
        <f t="shared" si="25"/>
        <v/>
      </c>
      <c r="H297" s="99" t="str">
        <f t="shared" si="26"/>
        <v>Multi-Family</v>
      </c>
      <c r="I297" s="100" t="str">
        <f t="shared" si="27"/>
        <v>N</v>
      </c>
      <c r="J297" s="100" t="s">
        <v>377</v>
      </c>
      <c r="K297" s="100" t="s">
        <v>377</v>
      </c>
      <c r="L297" s="100" t="str">
        <f t="shared" si="28"/>
        <v/>
      </c>
      <c r="M297" s="101">
        <f t="shared" si="29"/>
        <v>0.65999999999999992</v>
      </c>
      <c r="N297" s="100"/>
    </row>
    <row r="298" spans="1:14">
      <c r="A298" t="s">
        <v>249</v>
      </c>
      <c r="B298" t="s">
        <v>309</v>
      </c>
      <c r="C298" t="s">
        <v>224</v>
      </c>
      <c r="D298" s="95">
        <f>IFERROR(IF(ISNUMBER(VLOOKUP($A298,PairList!$A$1:$C$104,2,0)),VLOOKUP($A298,PairList!$A$1:$C$104,2,0),INDEX('Feasibility Factor'!$D$5:$F$144,MATCH(VLOOKUP($A298,PairList!$A$1:$C$104,2,0),'Feasibility Factor'!$C$5:$C$144,0),MATCH($B298,'Feasibility Factor'!$D$3:$F$3,0))),"")</f>
        <v>1</v>
      </c>
      <c r="E298" s="95">
        <f>IFERROR(INDEX(ESShip!$C$2:$C$92,MATCH(VLOOKUP($A298,PairList!$A$1:$C$104,3,0),ESShip!$A$2:$A$92,0)),"")</f>
        <v>0.34</v>
      </c>
      <c r="F298" s="95">
        <f t="shared" si="24"/>
        <v>0.65999999999999992</v>
      </c>
      <c r="G298" s="96" t="str">
        <f t="shared" si="25"/>
        <v/>
      </c>
      <c r="H298" s="99" t="str">
        <f t="shared" si="26"/>
        <v>Manufactured Home</v>
      </c>
      <c r="I298" s="100" t="str">
        <f t="shared" si="27"/>
        <v>N</v>
      </c>
      <c r="J298" s="100" t="s">
        <v>377</v>
      </c>
      <c r="K298" s="100" t="s">
        <v>377</v>
      </c>
      <c r="L298" s="100" t="str">
        <f t="shared" si="28"/>
        <v/>
      </c>
      <c r="M298" s="101">
        <f t="shared" si="29"/>
        <v>0.65999999999999992</v>
      </c>
      <c r="N298" s="100"/>
    </row>
    <row r="299" spans="1:14">
      <c r="A299" t="s">
        <v>249</v>
      </c>
      <c r="B299" t="s">
        <v>120</v>
      </c>
      <c r="C299" t="s">
        <v>221</v>
      </c>
      <c r="D299" s="95">
        <f>IFERROR(IF(ISNUMBER(VLOOKUP($A299,PairList!$A$1:$C$104,2,0)),VLOOKUP($A299,PairList!$A$1:$C$104,2,0),INDEX('Feasibility Factor'!$D$5:$F$144,MATCH(VLOOKUP($A299,PairList!$A$1:$C$104,2,0),'Feasibility Factor'!$C$5:$C$144,0),MATCH($B299,'Feasibility Factor'!$D$3:$F$3,0))),"")</f>
        <v>1</v>
      </c>
      <c r="E299" s="95">
        <f>IFERROR(INDEX(ESShip!$C$2:$C$92,MATCH(VLOOKUP($A299,PairList!$A$1:$C$104,3,0),ESShip!$A$2:$A$92,0)),"")</f>
        <v>0.34</v>
      </c>
      <c r="F299" s="95">
        <f t="shared" si="24"/>
        <v>0.65999999999999992</v>
      </c>
      <c r="G299" s="96" t="str">
        <f t="shared" si="25"/>
        <v/>
      </c>
      <c r="H299" s="99" t="str">
        <f t="shared" si="26"/>
        <v>Single-Family</v>
      </c>
      <c r="I299" s="100" t="str">
        <f t="shared" si="27"/>
        <v>B</v>
      </c>
      <c r="J299" s="100" t="s">
        <v>377</v>
      </c>
      <c r="K299" s="100" t="s">
        <v>377</v>
      </c>
      <c r="L299" s="100" t="str">
        <f t="shared" si="28"/>
        <v/>
      </c>
      <c r="M299" s="101">
        <f t="shared" si="29"/>
        <v>0.65999999999999992</v>
      </c>
      <c r="N299" s="100"/>
    </row>
    <row r="300" spans="1:14">
      <c r="A300" t="s">
        <v>249</v>
      </c>
      <c r="B300" t="s">
        <v>222</v>
      </c>
      <c r="C300" t="s">
        <v>221</v>
      </c>
      <c r="D300" s="95">
        <f>IFERROR(IF(ISNUMBER(VLOOKUP($A300,PairList!$A$1:$C$104,2,0)),VLOOKUP($A300,PairList!$A$1:$C$104,2,0),INDEX('Feasibility Factor'!$D$5:$F$144,MATCH(VLOOKUP($A300,PairList!$A$1:$C$104,2,0),'Feasibility Factor'!$C$5:$C$144,0),MATCH($B300,'Feasibility Factor'!$D$3:$F$3,0))),"")</f>
        <v>1</v>
      </c>
      <c r="E300" s="95">
        <f>IFERROR(INDEX(ESShip!$C$2:$C$92,MATCH(VLOOKUP($A300,PairList!$A$1:$C$104,3,0),ESShip!$A$2:$A$92,0)),"")</f>
        <v>0.34</v>
      </c>
      <c r="F300" s="95">
        <f t="shared" si="24"/>
        <v>0.65999999999999992</v>
      </c>
      <c r="G300" s="96" t="str">
        <f t="shared" si="25"/>
        <v/>
      </c>
      <c r="H300" s="99" t="str">
        <f t="shared" si="26"/>
        <v>Multi-Family</v>
      </c>
      <c r="I300" s="100" t="str">
        <f t="shared" si="27"/>
        <v>B</v>
      </c>
      <c r="J300" s="100" t="s">
        <v>377</v>
      </c>
      <c r="K300" s="100" t="s">
        <v>377</v>
      </c>
      <c r="L300" s="100" t="str">
        <f t="shared" si="28"/>
        <v/>
      </c>
      <c r="M300" s="101">
        <f t="shared" si="29"/>
        <v>0.65999999999999992</v>
      </c>
      <c r="N300" s="100"/>
    </row>
    <row r="301" spans="1:14">
      <c r="A301" t="s">
        <v>249</v>
      </c>
      <c r="B301" t="s">
        <v>309</v>
      </c>
      <c r="C301" t="s">
        <v>221</v>
      </c>
      <c r="D301" s="95">
        <f>IFERROR(IF(ISNUMBER(VLOOKUP($A301,PairList!$A$1:$C$104,2,0)),VLOOKUP($A301,PairList!$A$1:$C$104,2,0),INDEX('Feasibility Factor'!$D$5:$F$144,MATCH(VLOOKUP($A301,PairList!$A$1:$C$104,2,0),'Feasibility Factor'!$C$5:$C$144,0),MATCH($B301,'Feasibility Factor'!$D$3:$F$3,0))),"")</f>
        <v>1</v>
      </c>
      <c r="E301" s="95">
        <f>IFERROR(INDEX(ESShip!$C$2:$C$92,MATCH(VLOOKUP($A301,PairList!$A$1:$C$104,3,0),ESShip!$A$2:$A$92,0)),"")</f>
        <v>0.34</v>
      </c>
      <c r="F301" s="95">
        <f t="shared" si="24"/>
        <v>0.65999999999999992</v>
      </c>
      <c r="G301" s="96" t="str">
        <f t="shared" si="25"/>
        <v/>
      </c>
      <c r="H301" s="99" t="str">
        <f t="shared" si="26"/>
        <v>Manufactured Home</v>
      </c>
      <c r="I301" s="100" t="str">
        <f t="shared" si="27"/>
        <v>B</v>
      </c>
      <c r="J301" s="100" t="s">
        <v>377</v>
      </c>
      <c r="K301" s="100" t="s">
        <v>377</v>
      </c>
      <c r="L301" s="100" t="str">
        <f t="shared" si="28"/>
        <v/>
      </c>
      <c r="M301" s="101">
        <f t="shared" si="29"/>
        <v>0.65999999999999992</v>
      </c>
      <c r="N301" s="100"/>
    </row>
    <row r="302" spans="1:14">
      <c r="A302" t="s">
        <v>249</v>
      </c>
      <c r="B302" t="s">
        <v>120</v>
      </c>
      <c r="C302" t="s">
        <v>223</v>
      </c>
      <c r="D302" s="95">
        <f>IFERROR(IF(ISNUMBER(VLOOKUP($A302,PairList!$A$1:$C$104,2,0)),VLOOKUP($A302,PairList!$A$1:$C$104,2,0),INDEX('Feasibility Factor'!$D$5:$F$144,MATCH(VLOOKUP($A302,PairList!$A$1:$C$104,2,0),'Feasibility Factor'!$C$5:$C$144,0),MATCH($B302,'Feasibility Factor'!$D$3:$F$3,0))),"")</f>
        <v>1</v>
      </c>
      <c r="E302" s="95">
        <f>IFERROR(INDEX(ESShip!$C$2:$C$92,MATCH(VLOOKUP($A302,PairList!$A$1:$C$104,3,0),ESShip!$A$2:$A$92,0)),"")</f>
        <v>0.34</v>
      </c>
      <c r="F302" s="95">
        <f t="shared" si="24"/>
        <v>0.65999999999999992</v>
      </c>
      <c r="G302" s="96" t="str">
        <f t="shared" si="25"/>
        <v/>
      </c>
      <c r="H302" s="99" t="str">
        <f t="shared" si="26"/>
        <v>Single-Family</v>
      </c>
      <c r="I302" s="100" t="str">
        <f t="shared" si="27"/>
        <v>E</v>
      </c>
      <c r="J302" s="100" t="s">
        <v>377</v>
      </c>
      <c r="K302" s="100" t="s">
        <v>377</v>
      </c>
      <c r="L302" s="100" t="str">
        <f t="shared" si="28"/>
        <v/>
      </c>
      <c r="M302" s="101">
        <f t="shared" si="29"/>
        <v>0.65999999999999992</v>
      </c>
      <c r="N302" s="100"/>
    </row>
    <row r="303" spans="1:14">
      <c r="A303" t="s">
        <v>249</v>
      </c>
      <c r="B303" t="s">
        <v>222</v>
      </c>
      <c r="C303" t="s">
        <v>223</v>
      </c>
      <c r="D303" s="95">
        <f>IFERROR(IF(ISNUMBER(VLOOKUP($A303,PairList!$A$1:$C$104,2,0)),VLOOKUP($A303,PairList!$A$1:$C$104,2,0),INDEX('Feasibility Factor'!$D$5:$F$144,MATCH(VLOOKUP($A303,PairList!$A$1:$C$104,2,0),'Feasibility Factor'!$C$5:$C$144,0),MATCH($B303,'Feasibility Factor'!$D$3:$F$3,0))),"")</f>
        <v>1</v>
      </c>
      <c r="E303" s="95">
        <f>IFERROR(INDEX(ESShip!$C$2:$C$92,MATCH(VLOOKUP($A303,PairList!$A$1:$C$104,3,0),ESShip!$A$2:$A$92,0)),"")</f>
        <v>0.34</v>
      </c>
      <c r="F303" s="95">
        <f t="shared" si="24"/>
        <v>0.65999999999999992</v>
      </c>
      <c r="G303" s="96" t="str">
        <f t="shared" si="25"/>
        <v/>
      </c>
      <c r="H303" s="99" t="str">
        <f t="shared" si="26"/>
        <v>Multi-Family</v>
      </c>
      <c r="I303" s="100" t="str">
        <f t="shared" si="27"/>
        <v>E</v>
      </c>
      <c r="J303" s="100" t="s">
        <v>377</v>
      </c>
      <c r="K303" s="100" t="s">
        <v>377</v>
      </c>
      <c r="L303" s="100" t="str">
        <f t="shared" si="28"/>
        <v/>
      </c>
      <c r="M303" s="101">
        <f t="shared" si="29"/>
        <v>0.65999999999999992</v>
      </c>
      <c r="N303" s="100"/>
    </row>
    <row r="304" spans="1:14">
      <c r="A304" t="s">
        <v>249</v>
      </c>
      <c r="B304" t="s">
        <v>309</v>
      </c>
      <c r="C304" t="s">
        <v>223</v>
      </c>
      <c r="D304" s="95">
        <f>IFERROR(IF(ISNUMBER(VLOOKUP($A304,PairList!$A$1:$C$104,2,0)),VLOOKUP($A304,PairList!$A$1:$C$104,2,0),INDEX('Feasibility Factor'!$D$5:$F$144,MATCH(VLOOKUP($A304,PairList!$A$1:$C$104,2,0),'Feasibility Factor'!$C$5:$C$144,0),MATCH($B304,'Feasibility Factor'!$D$3:$F$3,0))),"")</f>
        <v>1</v>
      </c>
      <c r="E304" s="95">
        <f>IFERROR(INDEX(ESShip!$C$2:$C$92,MATCH(VLOOKUP($A304,PairList!$A$1:$C$104,3,0),ESShip!$A$2:$A$92,0)),"")</f>
        <v>0.34</v>
      </c>
      <c r="F304" s="95">
        <f t="shared" si="24"/>
        <v>0.65999999999999992</v>
      </c>
      <c r="G304" s="96" t="str">
        <f t="shared" si="25"/>
        <v/>
      </c>
      <c r="H304" s="99" t="str">
        <f t="shared" si="26"/>
        <v>Manufactured Home</v>
      </c>
      <c r="I304" s="100" t="str">
        <f t="shared" si="27"/>
        <v>E</v>
      </c>
      <c r="J304" s="100" t="s">
        <v>377</v>
      </c>
      <c r="K304" s="100" t="s">
        <v>377</v>
      </c>
      <c r="L304" s="100" t="str">
        <f t="shared" si="28"/>
        <v/>
      </c>
      <c r="M304" s="101">
        <f t="shared" si="29"/>
        <v>0.65999999999999992</v>
      </c>
      <c r="N304" s="100"/>
    </row>
    <row r="305" spans="1:14">
      <c r="A305" t="s">
        <v>249</v>
      </c>
      <c r="B305" t="s">
        <v>120</v>
      </c>
      <c r="C305" t="s">
        <v>224</v>
      </c>
      <c r="D305" s="95">
        <f>IFERROR(IF(ISNUMBER(VLOOKUP($A305,PairList!$A$1:$C$104,2,0)),VLOOKUP($A305,PairList!$A$1:$C$104,2,0),INDEX('Feasibility Factor'!$D$5:$F$144,MATCH(VLOOKUP($A305,PairList!$A$1:$C$104,2,0),'Feasibility Factor'!$C$5:$C$144,0),MATCH($B305,'Feasibility Factor'!$D$3:$F$3,0))),"")</f>
        <v>1</v>
      </c>
      <c r="E305" s="95">
        <f>IFERROR(INDEX(ESShip!$C$2:$C$92,MATCH(VLOOKUP($A305,PairList!$A$1:$C$104,3,0),ESShip!$A$2:$A$92,0)),"")</f>
        <v>0.34</v>
      </c>
      <c r="F305" s="95">
        <f t="shared" si="24"/>
        <v>0.65999999999999992</v>
      </c>
      <c r="G305" s="96" t="str">
        <f t="shared" si="25"/>
        <v/>
      </c>
      <c r="H305" s="99" t="str">
        <f t="shared" si="26"/>
        <v>Single-Family</v>
      </c>
      <c r="I305" s="100" t="str">
        <f t="shared" si="27"/>
        <v>N</v>
      </c>
      <c r="J305" s="100" t="s">
        <v>377</v>
      </c>
      <c r="K305" s="100" t="s">
        <v>377</v>
      </c>
      <c r="L305" s="100" t="str">
        <f t="shared" si="28"/>
        <v/>
      </c>
      <c r="M305" s="101">
        <f t="shared" si="29"/>
        <v>0.65999999999999992</v>
      </c>
      <c r="N305" s="100"/>
    </row>
    <row r="306" spans="1:14">
      <c r="A306" t="s">
        <v>249</v>
      </c>
      <c r="B306" t="s">
        <v>222</v>
      </c>
      <c r="C306" t="s">
        <v>224</v>
      </c>
      <c r="D306" s="95">
        <f>IFERROR(IF(ISNUMBER(VLOOKUP($A306,PairList!$A$1:$C$104,2,0)),VLOOKUP($A306,PairList!$A$1:$C$104,2,0),INDEX('Feasibility Factor'!$D$5:$F$144,MATCH(VLOOKUP($A306,PairList!$A$1:$C$104,2,0),'Feasibility Factor'!$C$5:$C$144,0),MATCH($B306,'Feasibility Factor'!$D$3:$F$3,0))),"")</f>
        <v>1</v>
      </c>
      <c r="E306" s="95">
        <f>IFERROR(INDEX(ESShip!$C$2:$C$92,MATCH(VLOOKUP($A306,PairList!$A$1:$C$104,3,0),ESShip!$A$2:$A$92,0)),"")</f>
        <v>0.34</v>
      </c>
      <c r="F306" s="95">
        <f t="shared" si="24"/>
        <v>0.65999999999999992</v>
      </c>
      <c r="G306" s="96" t="str">
        <f t="shared" si="25"/>
        <v/>
      </c>
      <c r="H306" s="99" t="str">
        <f t="shared" si="26"/>
        <v>Multi-Family</v>
      </c>
      <c r="I306" s="100" t="str">
        <f t="shared" si="27"/>
        <v>N</v>
      </c>
      <c r="J306" s="100" t="s">
        <v>377</v>
      </c>
      <c r="K306" s="100" t="s">
        <v>377</v>
      </c>
      <c r="L306" s="100" t="str">
        <f t="shared" si="28"/>
        <v/>
      </c>
      <c r="M306" s="101">
        <f t="shared" si="29"/>
        <v>0.65999999999999992</v>
      </c>
      <c r="N306" s="100"/>
    </row>
    <row r="307" spans="1:14">
      <c r="A307" t="s">
        <v>249</v>
      </c>
      <c r="B307" t="s">
        <v>309</v>
      </c>
      <c r="C307" t="s">
        <v>224</v>
      </c>
      <c r="D307" s="95">
        <f>IFERROR(IF(ISNUMBER(VLOOKUP($A307,PairList!$A$1:$C$104,2,0)),VLOOKUP($A307,PairList!$A$1:$C$104,2,0),INDEX('Feasibility Factor'!$D$5:$F$144,MATCH(VLOOKUP($A307,PairList!$A$1:$C$104,2,0),'Feasibility Factor'!$C$5:$C$144,0),MATCH($B307,'Feasibility Factor'!$D$3:$F$3,0))),"")</f>
        <v>1</v>
      </c>
      <c r="E307" s="95">
        <f>IFERROR(INDEX(ESShip!$C$2:$C$92,MATCH(VLOOKUP($A307,PairList!$A$1:$C$104,3,0),ESShip!$A$2:$A$92,0)),"")</f>
        <v>0.34</v>
      </c>
      <c r="F307" s="95">
        <f t="shared" si="24"/>
        <v>0.65999999999999992</v>
      </c>
      <c r="G307" s="96" t="str">
        <f t="shared" si="25"/>
        <v/>
      </c>
      <c r="H307" s="99" t="str">
        <f t="shared" si="26"/>
        <v>Manufactured Home</v>
      </c>
      <c r="I307" s="100" t="str">
        <f t="shared" si="27"/>
        <v>N</v>
      </c>
      <c r="J307" s="100" t="s">
        <v>377</v>
      </c>
      <c r="K307" s="100" t="s">
        <v>377</v>
      </c>
      <c r="L307" s="100" t="str">
        <f t="shared" si="28"/>
        <v/>
      </c>
      <c r="M307" s="101">
        <f t="shared" si="29"/>
        <v>0.65999999999999992</v>
      </c>
      <c r="N307" s="100"/>
    </row>
    <row r="308" spans="1:14">
      <c r="A308" t="s">
        <v>250</v>
      </c>
      <c r="B308" t="s">
        <v>120</v>
      </c>
      <c r="C308" t="s">
        <v>221</v>
      </c>
      <c r="D308" s="95">
        <f>IFERROR(IF(ISNUMBER(VLOOKUP($A308,PairList!$A$1:$C$104,2,0)),VLOOKUP($A308,PairList!$A$1:$C$104,2,0),INDEX('Feasibility Factor'!$D$5:$F$144,MATCH(VLOOKUP($A308,PairList!$A$1:$C$104,2,0),'Feasibility Factor'!$C$5:$C$144,0),MATCH($B308,'Feasibility Factor'!$D$3:$F$3,0))),"")</f>
        <v>1</v>
      </c>
      <c r="E308" s="95">
        <f>IFERROR(INDEX(ESShip!$C$2:$C$92,MATCH(VLOOKUP($A308,PairList!$A$1:$C$104,3,0),ESShip!$A$2:$A$92,0)),"")</f>
        <v>0.21</v>
      </c>
      <c r="F308" s="95">
        <f t="shared" si="24"/>
        <v>0.79</v>
      </c>
      <c r="G308" s="96" t="str">
        <f t="shared" si="25"/>
        <v/>
      </c>
      <c r="H308" s="99" t="str">
        <f t="shared" si="26"/>
        <v>Single-Family</v>
      </c>
      <c r="I308" s="100" t="str">
        <f t="shared" si="27"/>
        <v>B</v>
      </c>
      <c r="J308" s="100" t="s">
        <v>377</v>
      </c>
      <c r="K308" s="100" t="s">
        <v>377</v>
      </c>
      <c r="L308" s="100" t="str">
        <f t="shared" si="28"/>
        <v/>
      </c>
      <c r="M308" s="101">
        <f t="shared" si="29"/>
        <v>0.79</v>
      </c>
      <c r="N308" s="100"/>
    </row>
    <row r="309" spans="1:14">
      <c r="A309" t="s">
        <v>250</v>
      </c>
      <c r="B309" t="s">
        <v>222</v>
      </c>
      <c r="C309" t="s">
        <v>221</v>
      </c>
      <c r="D309" s="95">
        <f>IFERROR(IF(ISNUMBER(VLOOKUP($A309,PairList!$A$1:$C$104,2,0)),VLOOKUP($A309,PairList!$A$1:$C$104,2,0),INDEX('Feasibility Factor'!$D$5:$F$144,MATCH(VLOOKUP($A309,PairList!$A$1:$C$104,2,0),'Feasibility Factor'!$C$5:$C$144,0),MATCH($B309,'Feasibility Factor'!$D$3:$F$3,0))),"")</f>
        <v>1</v>
      </c>
      <c r="E309" s="95">
        <f>IFERROR(INDEX(ESShip!$C$2:$C$92,MATCH(VLOOKUP($A309,PairList!$A$1:$C$104,3,0),ESShip!$A$2:$A$92,0)),"")</f>
        <v>0.21</v>
      </c>
      <c r="F309" s="95">
        <f t="shared" si="24"/>
        <v>0.79</v>
      </c>
      <c r="G309" s="96" t="str">
        <f t="shared" si="25"/>
        <v/>
      </c>
      <c r="H309" s="99" t="str">
        <f t="shared" si="26"/>
        <v>Multi-Family</v>
      </c>
      <c r="I309" s="100" t="str">
        <f t="shared" si="27"/>
        <v>B</v>
      </c>
      <c r="J309" s="100" t="s">
        <v>377</v>
      </c>
      <c r="K309" s="100" t="s">
        <v>377</v>
      </c>
      <c r="L309" s="100" t="str">
        <f t="shared" si="28"/>
        <v/>
      </c>
      <c r="M309" s="101">
        <f t="shared" si="29"/>
        <v>0.79</v>
      </c>
      <c r="N309" s="100"/>
    </row>
    <row r="310" spans="1:14">
      <c r="A310" t="s">
        <v>250</v>
      </c>
      <c r="B310" t="s">
        <v>309</v>
      </c>
      <c r="C310" t="s">
        <v>221</v>
      </c>
      <c r="D310" s="95">
        <f>IFERROR(IF(ISNUMBER(VLOOKUP($A310,PairList!$A$1:$C$104,2,0)),VLOOKUP($A310,PairList!$A$1:$C$104,2,0),INDEX('Feasibility Factor'!$D$5:$F$144,MATCH(VLOOKUP($A310,PairList!$A$1:$C$104,2,0),'Feasibility Factor'!$C$5:$C$144,0),MATCH($B310,'Feasibility Factor'!$D$3:$F$3,0))),"")</f>
        <v>1</v>
      </c>
      <c r="E310" s="95">
        <f>IFERROR(INDEX(ESShip!$C$2:$C$92,MATCH(VLOOKUP($A310,PairList!$A$1:$C$104,3,0),ESShip!$A$2:$A$92,0)),"")</f>
        <v>0.21</v>
      </c>
      <c r="F310" s="95">
        <f t="shared" si="24"/>
        <v>0.79</v>
      </c>
      <c r="G310" s="96" t="str">
        <f t="shared" si="25"/>
        <v/>
      </c>
      <c r="H310" s="99" t="str">
        <f t="shared" si="26"/>
        <v>Manufactured Home</v>
      </c>
      <c r="I310" s="100" t="str">
        <f t="shared" si="27"/>
        <v>B</v>
      </c>
      <c r="J310" s="100" t="s">
        <v>377</v>
      </c>
      <c r="K310" s="100" t="s">
        <v>377</v>
      </c>
      <c r="L310" s="100" t="str">
        <f t="shared" si="28"/>
        <v/>
      </c>
      <c r="M310" s="101">
        <f t="shared" si="29"/>
        <v>0.79</v>
      </c>
      <c r="N310" s="100"/>
    </row>
    <row r="311" spans="1:14">
      <c r="A311" t="s">
        <v>250</v>
      </c>
      <c r="B311" t="s">
        <v>120</v>
      </c>
      <c r="C311" t="s">
        <v>223</v>
      </c>
      <c r="D311" s="95">
        <f>IFERROR(IF(ISNUMBER(VLOOKUP($A311,PairList!$A$1:$C$104,2,0)),VLOOKUP($A311,PairList!$A$1:$C$104,2,0),INDEX('Feasibility Factor'!$D$5:$F$144,MATCH(VLOOKUP($A311,PairList!$A$1:$C$104,2,0),'Feasibility Factor'!$C$5:$C$144,0),MATCH($B311,'Feasibility Factor'!$D$3:$F$3,0))),"")</f>
        <v>1</v>
      </c>
      <c r="E311" s="95">
        <f>IFERROR(INDEX(ESShip!$C$2:$C$92,MATCH(VLOOKUP($A311,PairList!$A$1:$C$104,3,0),ESShip!$A$2:$A$92,0)),"")</f>
        <v>0.21</v>
      </c>
      <c r="F311" s="95">
        <f t="shared" si="24"/>
        <v>0.79</v>
      </c>
      <c r="G311" s="96" t="str">
        <f t="shared" si="25"/>
        <v/>
      </c>
      <c r="H311" s="99" t="str">
        <f t="shared" si="26"/>
        <v>Single-Family</v>
      </c>
      <c r="I311" s="100" t="str">
        <f t="shared" si="27"/>
        <v>E</v>
      </c>
      <c r="J311" s="100" t="s">
        <v>377</v>
      </c>
      <c r="K311" s="100" t="s">
        <v>377</v>
      </c>
      <c r="L311" s="100" t="str">
        <f t="shared" si="28"/>
        <v/>
      </c>
      <c r="M311" s="101">
        <f t="shared" si="29"/>
        <v>0.79</v>
      </c>
      <c r="N311" s="100"/>
    </row>
    <row r="312" spans="1:14">
      <c r="A312" t="s">
        <v>250</v>
      </c>
      <c r="B312" t="s">
        <v>222</v>
      </c>
      <c r="C312" t="s">
        <v>223</v>
      </c>
      <c r="D312" s="95">
        <f>IFERROR(IF(ISNUMBER(VLOOKUP($A312,PairList!$A$1:$C$104,2,0)),VLOOKUP($A312,PairList!$A$1:$C$104,2,0),INDEX('Feasibility Factor'!$D$5:$F$144,MATCH(VLOOKUP($A312,PairList!$A$1:$C$104,2,0),'Feasibility Factor'!$C$5:$C$144,0),MATCH($B312,'Feasibility Factor'!$D$3:$F$3,0))),"")</f>
        <v>1</v>
      </c>
      <c r="E312" s="95">
        <f>IFERROR(INDEX(ESShip!$C$2:$C$92,MATCH(VLOOKUP($A312,PairList!$A$1:$C$104,3,0),ESShip!$A$2:$A$92,0)),"")</f>
        <v>0.21</v>
      </c>
      <c r="F312" s="95">
        <f t="shared" si="24"/>
        <v>0.79</v>
      </c>
      <c r="G312" s="96" t="str">
        <f t="shared" si="25"/>
        <v/>
      </c>
      <c r="H312" s="99" t="str">
        <f t="shared" si="26"/>
        <v>Multi-Family</v>
      </c>
      <c r="I312" s="100" t="str">
        <f t="shared" si="27"/>
        <v>E</v>
      </c>
      <c r="J312" s="100" t="s">
        <v>377</v>
      </c>
      <c r="K312" s="100" t="s">
        <v>377</v>
      </c>
      <c r="L312" s="100" t="str">
        <f t="shared" si="28"/>
        <v/>
      </c>
      <c r="M312" s="101">
        <f t="shared" si="29"/>
        <v>0.79</v>
      </c>
      <c r="N312" s="100"/>
    </row>
    <row r="313" spans="1:14">
      <c r="A313" t="s">
        <v>250</v>
      </c>
      <c r="B313" t="s">
        <v>309</v>
      </c>
      <c r="C313" t="s">
        <v>223</v>
      </c>
      <c r="D313" s="95">
        <f>IFERROR(IF(ISNUMBER(VLOOKUP($A313,PairList!$A$1:$C$104,2,0)),VLOOKUP($A313,PairList!$A$1:$C$104,2,0),INDEX('Feasibility Factor'!$D$5:$F$144,MATCH(VLOOKUP($A313,PairList!$A$1:$C$104,2,0),'Feasibility Factor'!$C$5:$C$144,0),MATCH($B313,'Feasibility Factor'!$D$3:$F$3,0))),"")</f>
        <v>1</v>
      </c>
      <c r="E313" s="95">
        <f>IFERROR(INDEX(ESShip!$C$2:$C$92,MATCH(VLOOKUP($A313,PairList!$A$1:$C$104,3,0),ESShip!$A$2:$A$92,0)),"")</f>
        <v>0.21</v>
      </c>
      <c r="F313" s="95">
        <f t="shared" si="24"/>
        <v>0.79</v>
      </c>
      <c r="G313" s="96" t="str">
        <f t="shared" si="25"/>
        <v/>
      </c>
      <c r="H313" s="99" t="str">
        <f t="shared" si="26"/>
        <v>Manufactured Home</v>
      </c>
      <c r="I313" s="100" t="str">
        <f t="shared" si="27"/>
        <v>E</v>
      </c>
      <c r="J313" s="100" t="s">
        <v>377</v>
      </c>
      <c r="K313" s="100" t="s">
        <v>377</v>
      </c>
      <c r="L313" s="100" t="str">
        <f t="shared" si="28"/>
        <v/>
      </c>
      <c r="M313" s="101">
        <f t="shared" si="29"/>
        <v>0.79</v>
      </c>
      <c r="N313" s="100"/>
    </row>
    <row r="314" spans="1:14">
      <c r="A314" t="s">
        <v>250</v>
      </c>
      <c r="B314" t="s">
        <v>120</v>
      </c>
      <c r="C314" t="s">
        <v>224</v>
      </c>
      <c r="D314" s="95">
        <f>IFERROR(IF(ISNUMBER(VLOOKUP($A314,PairList!$A$1:$C$104,2,0)),VLOOKUP($A314,PairList!$A$1:$C$104,2,0),INDEX('Feasibility Factor'!$D$5:$F$144,MATCH(VLOOKUP($A314,PairList!$A$1:$C$104,2,0),'Feasibility Factor'!$C$5:$C$144,0),MATCH($B314,'Feasibility Factor'!$D$3:$F$3,0))),"")</f>
        <v>1</v>
      </c>
      <c r="E314" s="95">
        <f>IFERROR(INDEX(ESShip!$C$2:$C$92,MATCH(VLOOKUP($A314,PairList!$A$1:$C$104,3,0),ESShip!$A$2:$A$92,0)),"")</f>
        <v>0.21</v>
      </c>
      <c r="F314" s="95">
        <f t="shared" si="24"/>
        <v>0.79</v>
      </c>
      <c r="G314" s="96" t="str">
        <f t="shared" si="25"/>
        <v/>
      </c>
      <c r="H314" s="99" t="str">
        <f t="shared" si="26"/>
        <v>Single-Family</v>
      </c>
      <c r="I314" s="100" t="str">
        <f t="shared" si="27"/>
        <v>N</v>
      </c>
      <c r="J314" s="100" t="s">
        <v>377</v>
      </c>
      <c r="K314" s="100" t="s">
        <v>377</v>
      </c>
      <c r="L314" s="100" t="str">
        <f t="shared" si="28"/>
        <v/>
      </c>
      <c r="M314" s="101">
        <f t="shared" si="29"/>
        <v>0.79</v>
      </c>
      <c r="N314" s="100"/>
    </row>
    <row r="315" spans="1:14">
      <c r="A315" t="s">
        <v>250</v>
      </c>
      <c r="B315" t="s">
        <v>222</v>
      </c>
      <c r="C315" t="s">
        <v>224</v>
      </c>
      <c r="D315" s="95">
        <f>IFERROR(IF(ISNUMBER(VLOOKUP($A315,PairList!$A$1:$C$104,2,0)),VLOOKUP($A315,PairList!$A$1:$C$104,2,0),INDEX('Feasibility Factor'!$D$5:$F$144,MATCH(VLOOKUP($A315,PairList!$A$1:$C$104,2,0),'Feasibility Factor'!$C$5:$C$144,0),MATCH($B315,'Feasibility Factor'!$D$3:$F$3,0))),"")</f>
        <v>1</v>
      </c>
      <c r="E315" s="95">
        <f>IFERROR(INDEX(ESShip!$C$2:$C$92,MATCH(VLOOKUP($A315,PairList!$A$1:$C$104,3,0),ESShip!$A$2:$A$92,0)),"")</f>
        <v>0.21</v>
      </c>
      <c r="F315" s="95">
        <f t="shared" si="24"/>
        <v>0.79</v>
      </c>
      <c r="G315" s="96" t="str">
        <f t="shared" si="25"/>
        <v/>
      </c>
      <c r="H315" s="99" t="str">
        <f t="shared" si="26"/>
        <v>Multi-Family</v>
      </c>
      <c r="I315" s="100" t="str">
        <f t="shared" si="27"/>
        <v>N</v>
      </c>
      <c r="J315" s="100" t="s">
        <v>377</v>
      </c>
      <c r="K315" s="100" t="s">
        <v>377</v>
      </c>
      <c r="L315" s="100" t="str">
        <f t="shared" si="28"/>
        <v/>
      </c>
      <c r="M315" s="101">
        <f t="shared" si="29"/>
        <v>0.79</v>
      </c>
      <c r="N315" s="100"/>
    </row>
    <row r="316" spans="1:14">
      <c r="A316" t="s">
        <v>250</v>
      </c>
      <c r="B316" t="s">
        <v>309</v>
      </c>
      <c r="C316" t="s">
        <v>224</v>
      </c>
      <c r="D316" s="95">
        <f>IFERROR(IF(ISNUMBER(VLOOKUP($A316,PairList!$A$1:$C$104,2,0)),VLOOKUP($A316,PairList!$A$1:$C$104,2,0),INDEX('Feasibility Factor'!$D$5:$F$144,MATCH(VLOOKUP($A316,PairList!$A$1:$C$104,2,0),'Feasibility Factor'!$C$5:$C$144,0),MATCH($B316,'Feasibility Factor'!$D$3:$F$3,0))),"")</f>
        <v>1</v>
      </c>
      <c r="E316" s="95">
        <f>IFERROR(INDEX(ESShip!$C$2:$C$92,MATCH(VLOOKUP($A316,PairList!$A$1:$C$104,3,0),ESShip!$A$2:$A$92,0)),"")</f>
        <v>0.21</v>
      </c>
      <c r="F316" s="95">
        <f t="shared" si="24"/>
        <v>0.79</v>
      </c>
      <c r="G316" s="96" t="str">
        <f t="shared" si="25"/>
        <v/>
      </c>
      <c r="H316" s="99" t="str">
        <f t="shared" si="26"/>
        <v>Manufactured Home</v>
      </c>
      <c r="I316" s="100" t="str">
        <f t="shared" si="27"/>
        <v>N</v>
      </c>
      <c r="J316" s="100" t="s">
        <v>377</v>
      </c>
      <c r="K316" s="100" t="s">
        <v>377</v>
      </c>
      <c r="L316" s="100" t="str">
        <f t="shared" si="28"/>
        <v/>
      </c>
      <c r="M316" s="101">
        <f t="shared" si="29"/>
        <v>0.79</v>
      </c>
      <c r="N316" s="100"/>
    </row>
    <row r="317" spans="1:14">
      <c r="A317" t="s">
        <v>251</v>
      </c>
      <c r="B317" t="s">
        <v>120</v>
      </c>
      <c r="C317" t="s">
        <v>221</v>
      </c>
      <c r="D317" s="95">
        <f>IFERROR(IF(ISNUMBER(VLOOKUP($A317,PairList!$A$1:$C$104,2,0)),VLOOKUP($A317,PairList!$A$1:$C$104,2,0),INDEX('Feasibility Factor'!$D$5:$F$144,MATCH(VLOOKUP($A317,PairList!$A$1:$C$104,2,0),'Feasibility Factor'!$C$5:$C$144,0),MATCH($B317,'Feasibility Factor'!$D$3:$F$3,0))),"")</f>
        <v>1</v>
      </c>
      <c r="E317" s="95">
        <f>IFERROR(INDEX(ESShip!$C$2:$C$92,MATCH(VLOOKUP($A317,PairList!$A$1:$C$104,3,0),ESShip!$A$2:$A$92,0)),"")</f>
        <v>0.5</v>
      </c>
      <c r="F317" s="95">
        <f t="shared" si="24"/>
        <v>0.5</v>
      </c>
      <c r="G317" s="96" t="str">
        <f t="shared" si="25"/>
        <v/>
      </c>
      <c r="H317" s="99" t="str">
        <f t="shared" si="26"/>
        <v>Single-Family</v>
      </c>
      <c r="I317" s="100" t="str">
        <f t="shared" si="27"/>
        <v>B</v>
      </c>
      <c r="J317" s="100" t="s">
        <v>377</v>
      </c>
      <c r="K317" s="100" t="s">
        <v>377</v>
      </c>
      <c r="L317" s="100" t="str">
        <f t="shared" si="28"/>
        <v/>
      </c>
      <c r="M317" s="101">
        <f t="shared" si="29"/>
        <v>0.5</v>
      </c>
      <c r="N317" s="100"/>
    </row>
    <row r="318" spans="1:14">
      <c r="A318" t="s">
        <v>251</v>
      </c>
      <c r="B318" t="s">
        <v>222</v>
      </c>
      <c r="C318" t="s">
        <v>221</v>
      </c>
      <c r="D318" s="95">
        <f>IFERROR(IF(ISNUMBER(VLOOKUP($A318,PairList!$A$1:$C$104,2,0)),VLOOKUP($A318,PairList!$A$1:$C$104,2,0),INDEX('Feasibility Factor'!$D$5:$F$144,MATCH(VLOOKUP($A318,PairList!$A$1:$C$104,2,0),'Feasibility Factor'!$C$5:$C$144,0),MATCH($B318,'Feasibility Factor'!$D$3:$F$3,0))),"")</f>
        <v>1</v>
      </c>
      <c r="E318" s="95">
        <f>IFERROR(INDEX(ESShip!$C$2:$C$92,MATCH(VLOOKUP($A318,PairList!$A$1:$C$104,3,0),ESShip!$A$2:$A$92,0)),"")</f>
        <v>0.5</v>
      </c>
      <c r="F318" s="95">
        <f t="shared" si="24"/>
        <v>0.5</v>
      </c>
      <c r="G318" s="96" t="str">
        <f t="shared" si="25"/>
        <v/>
      </c>
      <c r="H318" s="99" t="str">
        <f t="shared" si="26"/>
        <v>Multi-Family</v>
      </c>
      <c r="I318" s="100" t="str">
        <f t="shared" si="27"/>
        <v>B</v>
      </c>
      <c r="J318" s="100" t="s">
        <v>377</v>
      </c>
      <c r="K318" s="100" t="s">
        <v>377</v>
      </c>
      <c r="L318" s="100" t="str">
        <f t="shared" si="28"/>
        <v/>
      </c>
      <c r="M318" s="101">
        <f t="shared" si="29"/>
        <v>0.5</v>
      </c>
      <c r="N318" s="100"/>
    </row>
    <row r="319" spans="1:14">
      <c r="A319" t="s">
        <v>251</v>
      </c>
      <c r="B319" t="s">
        <v>309</v>
      </c>
      <c r="C319" t="s">
        <v>221</v>
      </c>
      <c r="D319" s="95">
        <f>IFERROR(IF(ISNUMBER(VLOOKUP($A319,PairList!$A$1:$C$104,2,0)),VLOOKUP($A319,PairList!$A$1:$C$104,2,0),INDEX('Feasibility Factor'!$D$5:$F$144,MATCH(VLOOKUP($A319,PairList!$A$1:$C$104,2,0),'Feasibility Factor'!$C$5:$C$144,0),MATCH($B319,'Feasibility Factor'!$D$3:$F$3,0))),"")</f>
        <v>1</v>
      </c>
      <c r="E319" s="95">
        <f>IFERROR(INDEX(ESShip!$C$2:$C$92,MATCH(VLOOKUP($A319,PairList!$A$1:$C$104,3,0),ESShip!$A$2:$A$92,0)),"")</f>
        <v>0.5</v>
      </c>
      <c r="F319" s="95">
        <f t="shared" si="24"/>
        <v>0.5</v>
      </c>
      <c r="G319" s="96" t="str">
        <f t="shared" si="25"/>
        <v/>
      </c>
      <c r="H319" s="99" t="str">
        <f t="shared" si="26"/>
        <v>Manufactured Home</v>
      </c>
      <c r="I319" s="100" t="str">
        <f t="shared" si="27"/>
        <v>B</v>
      </c>
      <c r="J319" s="100" t="s">
        <v>377</v>
      </c>
      <c r="K319" s="100" t="s">
        <v>377</v>
      </c>
      <c r="L319" s="100" t="str">
        <f t="shared" si="28"/>
        <v/>
      </c>
      <c r="M319" s="101">
        <f t="shared" si="29"/>
        <v>0.5</v>
      </c>
      <c r="N319" s="100"/>
    </row>
    <row r="320" spans="1:14">
      <c r="A320" t="s">
        <v>251</v>
      </c>
      <c r="B320" t="s">
        <v>120</v>
      </c>
      <c r="C320" t="s">
        <v>223</v>
      </c>
      <c r="D320" s="95">
        <f>IFERROR(IF(ISNUMBER(VLOOKUP($A320,PairList!$A$1:$C$104,2,0)),VLOOKUP($A320,PairList!$A$1:$C$104,2,0),INDEX('Feasibility Factor'!$D$5:$F$144,MATCH(VLOOKUP($A320,PairList!$A$1:$C$104,2,0),'Feasibility Factor'!$C$5:$C$144,0),MATCH($B320,'Feasibility Factor'!$D$3:$F$3,0))),"")</f>
        <v>1</v>
      </c>
      <c r="E320" s="95">
        <f>IFERROR(INDEX(ESShip!$C$2:$C$92,MATCH(VLOOKUP($A320,PairList!$A$1:$C$104,3,0),ESShip!$A$2:$A$92,0)),"")</f>
        <v>0.5</v>
      </c>
      <c r="F320" s="95">
        <f t="shared" si="24"/>
        <v>0.5</v>
      </c>
      <c r="G320" s="96" t="str">
        <f t="shared" si="25"/>
        <v/>
      </c>
      <c r="H320" s="99" t="str">
        <f t="shared" si="26"/>
        <v>Single-Family</v>
      </c>
      <c r="I320" s="100" t="str">
        <f t="shared" si="27"/>
        <v>E</v>
      </c>
      <c r="J320" s="100" t="s">
        <v>377</v>
      </c>
      <c r="K320" s="100" t="s">
        <v>377</v>
      </c>
      <c r="L320" s="100" t="str">
        <f t="shared" si="28"/>
        <v/>
      </c>
      <c r="M320" s="101">
        <f t="shared" si="29"/>
        <v>0.5</v>
      </c>
      <c r="N320" s="100"/>
    </row>
    <row r="321" spans="1:14">
      <c r="A321" t="s">
        <v>251</v>
      </c>
      <c r="B321" t="s">
        <v>222</v>
      </c>
      <c r="C321" t="s">
        <v>223</v>
      </c>
      <c r="D321" s="95">
        <f>IFERROR(IF(ISNUMBER(VLOOKUP($A321,PairList!$A$1:$C$104,2,0)),VLOOKUP($A321,PairList!$A$1:$C$104,2,0),INDEX('Feasibility Factor'!$D$5:$F$144,MATCH(VLOOKUP($A321,PairList!$A$1:$C$104,2,0),'Feasibility Factor'!$C$5:$C$144,0),MATCH($B321,'Feasibility Factor'!$D$3:$F$3,0))),"")</f>
        <v>1</v>
      </c>
      <c r="E321" s="95">
        <f>IFERROR(INDEX(ESShip!$C$2:$C$92,MATCH(VLOOKUP($A321,PairList!$A$1:$C$104,3,0),ESShip!$A$2:$A$92,0)),"")</f>
        <v>0.5</v>
      </c>
      <c r="F321" s="95">
        <f t="shared" si="24"/>
        <v>0.5</v>
      </c>
      <c r="G321" s="96" t="str">
        <f t="shared" si="25"/>
        <v/>
      </c>
      <c r="H321" s="99" t="str">
        <f t="shared" si="26"/>
        <v>Multi-Family</v>
      </c>
      <c r="I321" s="100" t="str">
        <f t="shared" si="27"/>
        <v>E</v>
      </c>
      <c r="J321" s="100" t="s">
        <v>377</v>
      </c>
      <c r="K321" s="100" t="s">
        <v>377</v>
      </c>
      <c r="L321" s="100" t="str">
        <f t="shared" si="28"/>
        <v/>
      </c>
      <c r="M321" s="101">
        <f t="shared" si="29"/>
        <v>0.5</v>
      </c>
      <c r="N321" s="100"/>
    </row>
    <row r="322" spans="1:14">
      <c r="A322" t="s">
        <v>251</v>
      </c>
      <c r="B322" t="s">
        <v>309</v>
      </c>
      <c r="C322" t="s">
        <v>223</v>
      </c>
      <c r="D322" s="95">
        <f>IFERROR(IF(ISNUMBER(VLOOKUP($A322,PairList!$A$1:$C$104,2,0)),VLOOKUP($A322,PairList!$A$1:$C$104,2,0),INDEX('Feasibility Factor'!$D$5:$F$144,MATCH(VLOOKUP($A322,PairList!$A$1:$C$104,2,0),'Feasibility Factor'!$C$5:$C$144,0),MATCH($B322,'Feasibility Factor'!$D$3:$F$3,0))),"")</f>
        <v>1</v>
      </c>
      <c r="E322" s="95">
        <f>IFERROR(INDEX(ESShip!$C$2:$C$92,MATCH(VLOOKUP($A322,PairList!$A$1:$C$104,3,0),ESShip!$A$2:$A$92,0)),"")</f>
        <v>0.5</v>
      </c>
      <c r="F322" s="95">
        <f t="shared" si="24"/>
        <v>0.5</v>
      </c>
      <c r="G322" s="96" t="str">
        <f t="shared" si="25"/>
        <v/>
      </c>
      <c r="H322" s="99" t="str">
        <f t="shared" si="26"/>
        <v>Manufactured Home</v>
      </c>
      <c r="I322" s="100" t="str">
        <f t="shared" si="27"/>
        <v>E</v>
      </c>
      <c r="J322" s="100" t="s">
        <v>377</v>
      </c>
      <c r="K322" s="100" t="s">
        <v>377</v>
      </c>
      <c r="L322" s="100" t="str">
        <f t="shared" si="28"/>
        <v/>
      </c>
      <c r="M322" s="101">
        <f t="shared" si="29"/>
        <v>0.5</v>
      </c>
      <c r="N322" s="100"/>
    </row>
    <row r="323" spans="1:14">
      <c r="A323" t="s">
        <v>251</v>
      </c>
      <c r="B323" t="s">
        <v>120</v>
      </c>
      <c r="C323" t="s">
        <v>224</v>
      </c>
      <c r="D323" s="95">
        <f>IFERROR(IF(ISNUMBER(VLOOKUP($A323,PairList!$A$1:$C$104,2,0)),VLOOKUP($A323,PairList!$A$1:$C$104,2,0),INDEX('Feasibility Factor'!$D$5:$F$144,MATCH(VLOOKUP($A323,PairList!$A$1:$C$104,2,0),'Feasibility Factor'!$C$5:$C$144,0),MATCH($B323,'Feasibility Factor'!$D$3:$F$3,0))),"")</f>
        <v>1</v>
      </c>
      <c r="E323" s="95">
        <f>IFERROR(INDEX(ESShip!$C$2:$C$92,MATCH(VLOOKUP($A323,PairList!$A$1:$C$104,3,0),ESShip!$A$2:$A$92,0)),"")</f>
        <v>0.5</v>
      </c>
      <c r="F323" s="95">
        <f t="shared" ref="F323:F386" si="30">IFERROR($D323*(1-$E323),"")</f>
        <v>0.5</v>
      </c>
      <c r="G323" s="96" t="str">
        <f t="shared" ref="G323:G386" si="31">IF($A323&lt;&gt;"",IF($F323="","X",""),"")</f>
        <v/>
      </c>
      <c r="H323" s="99" t="str">
        <f t="shared" ref="H323:H386" si="32">IF($B323="Single Family","Single-Family",$B323)</f>
        <v>Single-Family</v>
      </c>
      <c r="I323" s="100" t="str">
        <f t="shared" ref="I323:I386" si="33">IF(LEFT($C323,1)="T","B",LEFT($C323,1))</f>
        <v>N</v>
      </c>
      <c r="J323" s="100" t="s">
        <v>377</v>
      </c>
      <c r="K323" s="100" t="s">
        <v>377</v>
      </c>
      <c r="L323" s="100" t="str">
        <f t="shared" ref="L323:L386" si="34">IF(G323="X",$J323*(1-$K323),"")</f>
        <v/>
      </c>
      <c r="M323" s="101">
        <f t="shared" ref="M323:M386" si="35">IF(AND($F323&lt;&gt;"",$L323&lt;&gt;""),MIN($F323,$L323),MAX($F323,$L323))</f>
        <v>0.5</v>
      </c>
      <c r="N323" s="100"/>
    </row>
    <row r="324" spans="1:14">
      <c r="A324" t="s">
        <v>251</v>
      </c>
      <c r="B324" t="s">
        <v>222</v>
      </c>
      <c r="C324" t="s">
        <v>224</v>
      </c>
      <c r="D324" s="95">
        <f>IFERROR(IF(ISNUMBER(VLOOKUP($A324,PairList!$A$1:$C$104,2,0)),VLOOKUP($A324,PairList!$A$1:$C$104,2,0),INDEX('Feasibility Factor'!$D$5:$F$144,MATCH(VLOOKUP($A324,PairList!$A$1:$C$104,2,0),'Feasibility Factor'!$C$5:$C$144,0),MATCH($B324,'Feasibility Factor'!$D$3:$F$3,0))),"")</f>
        <v>1</v>
      </c>
      <c r="E324" s="95">
        <f>IFERROR(INDEX(ESShip!$C$2:$C$92,MATCH(VLOOKUP($A324,PairList!$A$1:$C$104,3,0),ESShip!$A$2:$A$92,0)),"")</f>
        <v>0.5</v>
      </c>
      <c r="F324" s="95">
        <f t="shared" si="30"/>
        <v>0.5</v>
      </c>
      <c r="G324" s="96" t="str">
        <f t="shared" si="31"/>
        <v/>
      </c>
      <c r="H324" s="99" t="str">
        <f t="shared" si="32"/>
        <v>Multi-Family</v>
      </c>
      <c r="I324" s="100" t="str">
        <f t="shared" si="33"/>
        <v>N</v>
      </c>
      <c r="J324" s="100" t="s">
        <v>377</v>
      </c>
      <c r="K324" s="100" t="s">
        <v>377</v>
      </c>
      <c r="L324" s="100" t="str">
        <f t="shared" si="34"/>
        <v/>
      </c>
      <c r="M324" s="101">
        <f t="shared" si="35"/>
        <v>0.5</v>
      </c>
      <c r="N324" s="100"/>
    </row>
    <row r="325" spans="1:14">
      <c r="A325" t="s">
        <v>251</v>
      </c>
      <c r="B325" t="s">
        <v>309</v>
      </c>
      <c r="C325" t="s">
        <v>224</v>
      </c>
      <c r="D325" s="95">
        <f>IFERROR(IF(ISNUMBER(VLOOKUP($A325,PairList!$A$1:$C$104,2,0)),VLOOKUP($A325,PairList!$A$1:$C$104,2,0),INDEX('Feasibility Factor'!$D$5:$F$144,MATCH(VLOOKUP($A325,PairList!$A$1:$C$104,2,0),'Feasibility Factor'!$C$5:$C$144,0),MATCH($B325,'Feasibility Factor'!$D$3:$F$3,0))),"")</f>
        <v>1</v>
      </c>
      <c r="E325" s="95">
        <f>IFERROR(INDEX(ESShip!$C$2:$C$92,MATCH(VLOOKUP($A325,PairList!$A$1:$C$104,3,0),ESShip!$A$2:$A$92,0)),"")</f>
        <v>0.5</v>
      </c>
      <c r="F325" s="95">
        <f t="shared" si="30"/>
        <v>0.5</v>
      </c>
      <c r="G325" s="96" t="str">
        <f t="shared" si="31"/>
        <v/>
      </c>
      <c r="H325" s="99" t="str">
        <f t="shared" si="32"/>
        <v>Manufactured Home</v>
      </c>
      <c r="I325" s="100" t="str">
        <f t="shared" si="33"/>
        <v>N</v>
      </c>
      <c r="J325" s="100" t="s">
        <v>377</v>
      </c>
      <c r="K325" s="100" t="s">
        <v>377</v>
      </c>
      <c r="L325" s="100" t="str">
        <f t="shared" si="34"/>
        <v/>
      </c>
      <c r="M325" s="101">
        <f t="shared" si="35"/>
        <v>0.5</v>
      </c>
      <c r="N325" s="100"/>
    </row>
    <row r="326" spans="1:14">
      <c r="A326" t="s">
        <v>252</v>
      </c>
      <c r="B326" t="s">
        <v>120</v>
      </c>
      <c r="C326" t="s">
        <v>221</v>
      </c>
      <c r="D326" s="95">
        <f>IFERROR(IF(ISNUMBER(VLOOKUP($A326,PairList!$A$1:$C$104,2,0)),VLOOKUP($A326,PairList!$A$1:$C$104,2,0),INDEX('Feasibility Factor'!$D$5:$F$144,MATCH(VLOOKUP($A326,PairList!$A$1:$C$104,2,0),'Feasibility Factor'!$C$5:$C$144,0),MATCH($B326,'Feasibility Factor'!$D$3:$F$3,0))),"")</f>
        <v>0.5</v>
      </c>
      <c r="E326" s="95">
        <f>IFERROR(INDEX(ESShip!$C$2:$C$92,MATCH(VLOOKUP($A326,PairList!$A$1:$C$104,3,0),ESShip!$A$2:$A$92,0)),"")</f>
        <v>0.34</v>
      </c>
      <c r="F326" s="95">
        <f t="shared" si="30"/>
        <v>0.32999999999999996</v>
      </c>
      <c r="G326" s="96" t="str">
        <f t="shared" si="31"/>
        <v/>
      </c>
      <c r="H326" s="99" t="str">
        <f t="shared" si="32"/>
        <v>Single-Family</v>
      </c>
      <c r="I326" s="100" t="str">
        <f t="shared" si="33"/>
        <v>B</v>
      </c>
      <c r="J326" s="100" t="s">
        <v>377</v>
      </c>
      <c r="K326" s="100" t="s">
        <v>377</v>
      </c>
      <c r="L326" s="100" t="str">
        <f t="shared" si="34"/>
        <v/>
      </c>
      <c r="M326" s="101">
        <f t="shared" si="35"/>
        <v>0.32999999999999996</v>
      </c>
      <c r="N326" s="100"/>
    </row>
    <row r="327" spans="1:14">
      <c r="A327" t="s">
        <v>252</v>
      </c>
      <c r="B327" t="s">
        <v>222</v>
      </c>
      <c r="C327" t="s">
        <v>221</v>
      </c>
      <c r="D327" s="95">
        <f>IFERROR(IF(ISNUMBER(VLOOKUP($A327,PairList!$A$1:$C$104,2,0)),VLOOKUP($A327,PairList!$A$1:$C$104,2,0),INDEX('Feasibility Factor'!$D$5:$F$144,MATCH(VLOOKUP($A327,PairList!$A$1:$C$104,2,0),'Feasibility Factor'!$C$5:$C$144,0),MATCH($B327,'Feasibility Factor'!$D$3:$F$3,0))),"")</f>
        <v>0.5</v>
      </c>
      <c r="E327" s="95">
        <f>IFERROR(INDEX(ESShip!$C$2:$C$92,MATCH(VLOOKUP($A327,PairList!$A$1:$C$104,3,0),ESShip!$A$2:$A$92,0)),"")</f>
        <v>0.34</v>
      </c>
      <c r="F327" s="95">
        <f t="shared" si="30"/>
        <v>0.32999999999999996</v>
      </c>
      <c r="G327" s="96" t="str">
        <f t="shared" si="31"/>
        <v/>
      </c>
      <c r="H327" s="99" t="str">
        <f t="shared" si="32"/>
        <v>Multi-Family</v>
      </c>
      <c r="I327" s="100" t="str">
        <f t="shared" si="33"/>
        <v>B</v>
      </c>
      <c r="J327" s="100" t="s">
        <v>377</v>
      </c>
      <c r="K327" s="100" t="s">
        <v>377</v>
      </c>
      <c r="L327" s="100" t="str">
        <f t="shared" si="34"/>
        <v/>
      </c>
      <c r="M327" s="101">
        <f t="shared" si="35"/>
        <v>0.32999999999999996</v>
      </c>
      <c r="N327" s="100"/>
    </row>
    <row r="328" spans="1:14">
      <c r="A328" t="s">
        <v>252</v>
      </c>
      <c r="B328" t="s">
        <v>309</v>
      </c>
      <c r="C328" t="s">
        <v>221</v>
      </c>
      <c r="D328" s="95">
        <f>IFERROR(IF(ISNUMBER(VLOOKUP($A328,PairList!$A$1:$C$104,2,0)),VLOOKUP($A328,PairList!$A$1:$C$104,2,0),INDEX('Feasibility Factor'!$D$5:$F$144,MATCH(VLOOKUP($A328,PairList!$A$1:$C$104,2,0),'Feasibility Factor'!$C$5:$C$144,0),MATCH($B328,'Feasibility Factor'!$D$3:$F$3,0))),"")</f>
        <v>0.25</v>
      </c>
      <c r="E328" s="95">
        <f>IFERROR(INDEX(ESShip!$C$2:$C$92,MATCH(VLOOKUP($A328,PairList!$A$1:$C$104,3,0),ESShip!$A$2:$A$92,0)),"")</f>
        <v>0.34</v>
      </c>
      <c r="F328" s="95">
        <f t="shared" si="30"/>
        <v>0.16499999999999998</v>
      </c>
      <c r="G328" s="96" t="str">
        <f t="shared" si="31"/>
        <v/>
      </c>
      <c r="H328" s="99" t="str">
        <f t="shared" si="32"/>
        <v>Manufactured Home</v>
      </c>
      <c r="I328" s="100" t="str">
        <f t="shared" si="33"/>
        <v>B</v>
      </c>
      <c r="J328" s="100" t="s">
        <v>377</v>
      </c>
      <c r="K328" s="100" t="s">
        <v>377</v>
      </c>
      <c r="L328" s="100" t="str">
        <f t="shared" si="34"/>
        <v/>
      </c>
      <c r="M328" s="101">
        <f t="shared" si="35"/>
        <v>0.16499999999999998</v>
      </c>
      <c r="N328" s="100"/>
    </row>
    <row r="329" spans="1:14">
      <c r="A329" t="s">
        <v>252</v>
      </c>
      <c r="B329" t="s">
        <v>120</v>
      </c>
      <c r="C329" t="s">
        <v>223</v>
      </c>
      <c r="D329" s="95">
        <f>IFERROR(IF(ISNUMBER(VLOOKUP($A329,PairList!$A$1:$C$104,2,0)),VLOOKUP($A329,PairList!$A$1:$C$104,2,0),INDEX('Feasibility Factor'!$D$5:$F$144,MATCH(VLOOKUP($A329,PairList!$A$1:$C$104,2,0),'Feasibility Factor'!$C$5:$C$144,0),MATCH($B329,'Feasibility Factor'!$D$3:$F$3,0))),"")</f>
        <v>0.5</v>
      </c>
      <c r="E329" s="95">
        <f>IFERROR(INDEX(ESShip!$C$2:$C$92,MATCH(VLOOKUP($A329,PairList!$A$1:$C$104,3,0),ESShip!$A$2:$A$92,0)),"")</f>
        <v>0.34</v>
      </c>
      <c r="F329" s="95">
        <f t="shared" si="30"/>
        <v>0.32999999999999996</v>
      </c>
      <c r="G329" s="96" t="str">
        <f t="shared" si="31"/>
        <v/>
      </c>
      <c r="H329" s="99" t="str">
        <f t="shared" si="32"/>
        <v>Single-Family</v>
      </c>
      <c r="I329" s="100" t="str">
        <f t="shared" si="33"/>
        <v>E</v>
      </c>
      <c r="J329" s="100" t="s">
        <v>377</v>
      </c>
      <c r="K329" s="100" t="s">
        <v>377</v>
      </c>
      <c r="L329" s="100" t="str">
        <f t="shared" si="34"/>
        <v/>
      </c>
      <c r="M329" s="101">
        <f t="shared" si="35"/>
        <v>0.32999999999999996</v>
      </c>
      <c r="N329" s="100"/>
    </row>
    <row r="330" spans="1:14">
      <c r="A330" t="s">
        <v>252</v>
      </c>
      <c r="B330" t="s">
        <v>222</v>
      </c>
      <c r="C330" t="s">
        <v>223</v>
      </c>
      <c r="D330" s="95">
        <f>IFERROR(IF(ISNUMBER(VLOOKUP($A330,PairList!$A$1:$C$104,2,0)),VLOOKUP($A330,PairList!$A$1:$C$104,2,0),INDEX('Feasibility Factor'!$D$5:$F$144,MATCH(VLOOKUP($A330,PairList!$A$1:$C$104,2,0),'Feasibility Factor'!$C$5:$C$144,0),MATCH($B330,'Feasibility Factor'!$D$3:$F$3,0))),"")</f>
        <v>0.5</v>
      </c>
      <c r="E330" s="95">
        <f>IFERROR(INDEX(ESShip!$C$2:$C$92,MATCH(VLOOKUP($A330,PairList!$A$1:$C$104,3,0),ESShip!$A$2:$A$92,0)),"")</f>
        <v>0.34</v>
      </c>
      <c r="F330" s="95">
        <f t="shared" si="30"/>
        <v>0.32999999999999996</v>
      </c>
      <c r="G330" s="96" t="str">
        <f t="shared" si="31"/>
        <v/>
      </c>
      <c r="H330" s="99" t="str">
        <f t="shared" si="32"/>
        <v>Multi-Family</v>
      </c>
      <c r="I330" s="100" t="str">
        <f t="shared" si="33"/>
        <v>E</v>
      </c>
      <c r="J330" s="100" t="s">
        <v>377</v>
      </c>
      <c r="K330" s="100" t="s">
        <v>377</v>
      </c>
      <c r="L330" s="100" t="str">
        <f t="shared" si="34"/>
        <v/>
      </c>
      <c r="M330" s="101">
        <f t="shared" si="35"/>
        <v>0.32999999999999996</v>
      </c>
      <c r="N330" s="100"/>
    </row>
    <row r="331" spans="1:14">
      <c r="A331" t="s">
        <v>252</v>
      </c>
      <c r="B331" t="s">
        <v>309</v>
      </c>
      <c r="C331" t="s">
        <v>223</v>
      </c>
      <c r="D331" s="95">
        <f>IFERROR(IF(ISNUMBER(VLOOKUP($A331,PairList!$A$1:$C$104,2,0)),VLOOKUP($A331,PairList!$A$1:$C$104,2,0),INDEX('Feasibility Factor'!$D$5:$F$144,MATCH(VLOOKUP($A331,PairList!$A$1:$C$104,2,0),'Feasibility Factor'!$C$5:$C$144,0),MATCH($B331,'Feasibility Factor'!$D$3:$F$3,0))),"")</f>
        <v>0.25</v>
      </c>
      <c r="E331" s="95">
        <f>IFERROR(INDEX(ESShip!$C$2:$C$92,MATCH(VLOOKUP($A331,PairList!$A$1:$C$104,3,0),ESShip!$A$2:$A$92,0)),"")</f>
        <v>0.34</v>
      </c>
      <c r="F331" s="95">
        <f t="shared" si="30"/>
        <v>0.16499999999999998</v>
      </c>
      <c r="G331" s="96" t="str">
        <f t="shared" si="31"/>
        <v/>
      </c>
      <c r="H331" s="99" t="str">
        <f t="shared" si="32"/>
        <v>Manufactured Home</v>
      </c>
      <c r="I331" s="100" t="str">
        <f t="shared" si="33"/>
        <v>E</v>
      </c>
      <c r="J331" s="100" t="s">
        <v>377</v>
      </c>
      <c r="K331" s="100" t="s">
        <v>377</v>
      </c>
      <c r="L331" s="100" t="str">
        <f t="shared" si="34"/>
        <v/>
      </c>
      <c r="M331" s="101">
        <f t="shared" si="35"/>
        <v>0.16499999999999998</v>
      </c>
      <c r="N331" s="100"/>
    </row>
    <row r="332" spans="1:14">
      <c r="A332" t="s">
        <v>252</v>
      </c>
      <c r="B332" t="s">
        <v>120</v>
      </c>
      <c r="C332" t="s">
        <v>224</v>
      </c>
      <c r="D332" s="95">
        <f>IFERROR(IF(ISNUMBER(VLOOKUP($A332,PairList!$A$1:$C$104,2,0)),VLOOKUP($A332,PairList!$A$1:$C$104,2,0),INDEX('Feasibility Factor'!$D$5:$F$144,MATCH(VLOOKUP($A332,PairList!$A$1:$C$104,2,0),'Feasibility Factor'!$C$5:$C$144,0),MATCH($B332,'Feasibility Factor'!$D$3:$F$3,0))),"")</f>
        <v>0.5</v>
      </c>
      <c r="E332" s="95">
        <f>IFERROR(INDEX(ESShip!$C$2:$C$92,MATCH(VLOOKUP($A332,PairList!$A$1:$C$104,3,0),ESShip!$A$2:$A$92,0)),"")</f>
        <v>0.34</v>
      </c>
      <c r="F332" s="95">
        <f t="shared" si="30"/>
        <v>0.32999999999999996</v>
      </c>
      <c r="G332" s="96" t="str">
        <f t="shared" si="31"/>
        <v/>
      </c>
      <c r="H332" s="99" t="str">
        <f t="shared" si="32"/>
        <v>Single-Family</v>
      </c>
      <c r="I332" s="100" t="str">
        <f t="shared" si="33"/>
        <v>N</v>
      </c>
      <c r="J332" s="100" t="s">
        <v>377</v>
      </c>
      <c r="K332" s="100" t="s">
        <v>377</v>
      </c>
      <c r="L332" s="100" t="str">
        <f t="shared" si="34"/>
        <v/>
      </c>
      <c r="M332" s="101">
        <f t="shared" si="35"/>
        <v>0.32999999999999996</v>
      </c>
      <c r="N332" s="100"/>
    </row>
    <row r="333" spans="1:14">
      <c r="A333" t="s">
        <v>252</v>
      </c>
      <c r="B333" t="s">
        <v>222</v>
      </c>
      <c r="C333" t="s">
        <v>224</v>
      </c>
      <c r="D333" s="95">
        <f>IFERROR(IF(ISNUMBER(VLOOKUP($A333,PairList!$A$1:$C$104,2,0)),VLOOKUP($A333,PairList!$A$1:$C$104,2,0),INDEX('Feasibility Factor'!$D$5:$F$144,MATCH(VLOOKUP($A333,PairList!$A$1:$C$104,2,0),'Feasibility Factor'!$C$5:$C$144,0),MATCH($B333,'Feasibility Factor'!$D$3:$F$3,0))),"")</f>
        <v>0.5</v>
      </c>
      <c r="E333" s="95">
        <f>IFERROR(INDEX(ESShip!$C$2:$C$92,MATCH(VLOOKUP($A333,PairList!$A$1:$C$104,3,0),ESShip!$A$2:$A$92,0)),"")</f>
        <v>0.34</v>
      </c>
      <c r="F333" s="95">
        <f t="shared" si="30"/>
        <v>0.32999999999999996</v>
      </c>
      <c r="G333" s="96" t="str">
        <f t="shared" si="31"/>
        <v/>
      </c>
      <c r="H333" s="99" t="str">
        <f t="shared" si="32"/>
        <v>Multi-Family</v>
      </c>
      <c r="I333" s="100" t="str">
        <f t="shared" si="33"/>
        <v>N</v>
      </c>
      <c r="J333" s="100" t="s">
        <v>377</v>
      </c>
      <c r="K333" s="100" t="s">
        <v>377</v>
      </c>
      <c r="L333" s="100" t="str">
        <f t="shared" si="34"/>
        <v/>
      </c>
      <c r="M333" s="101">
        <f t="shared" si="35"/>
        <v>0.32999999999999996</v>
      </c>
      <c r="N333" s="100"/>
    </row>
    <row r="334" spans="1:14">
      <c r="A334" t="s">
        <v>252</v>
      </c>
      <c r="B334" t="s">
        <v>309</v>
      </c>
      <c r="C334" t="s">
        <v>224</v>
      </c>
      <c r="D334" s="95">
        <f>IFERROR(IF(ISNUMBER(VLOOKUP($A334,PairList!$A$1:$C$104,2,0)),VLOOKUP($A334,PairList!$A$1:$C$104,2,0),INDEX('Feasibility Factor'!$D$5:$F$144,MATCH(VLOOKUP($A334,PairList!$A$1:$C$104,2,0),'Feasibility Factor'!$C$5:$C$144,0),MATCH($B334,'Feasibility Factor'!$D$3:$F$3,0))),"")</f>
        <v>0.25</v>
      </c>
      <c r="E334" s="95">
        <f>IFERROR(INDEX(ESShip!$C$2:$C$92,MATCH(VLOOKUP($A334,PairList!$A$1:$C$104,3,0),ESShip!$A$2:$A$92,0)),"")</f>
        <v>0.34</v>
      </c>
      <c r="F334" s="95">
        <f t="shared" si="30"/>
        <v>0.16499999999999998</v>
      </c>
      <c r="G334" s="96" t="str">
        <f t="shared" si="31"/>
        <v/>
      </c>
      <c r="H334" s="99" t="str">
        <f t="shared" si="32"/>
        <v>Manufactured Home</v>
      </c>
      <c r="I334" s="100" t="str">
        <f t="shared" si="33"/>
        <v>N</v>
      </c>
      <c r="J334" s="100" t="s">
        <v>377</v>
      </c>
      <c r="K334" s="100" t="s">
        <v>377</v>
      </c>
      <c r="L334" s="100" t="str">
        <f t="shared" si="34"/>
        <v/>
      </c>
      <c r="M334" s="101">
        <f t="shared" si="35"/>
        <v>0.16499999999999998</v>
      </c>
      <c r="N334" s="100"/>
    </row>
    <row r="335" spans="1:14">
      <c r="A335" t="s">
        <v>252</v>
      </c>
      <c r="B335" t="s">
        <v>120</v>
      </c>
      <c r="C335" t="s">
        <v>221</v>
      </c>
      <c r="D335" s="95">
        <f>IFERROR(IF(ISNUMBER(VLOOKUP($A335,PairList!$A$1:$C$104,2,0)),VLOOKUP($A335,PairList!$A$1:$C$104,2,0),INDEX('Feasibility Factor'!$D$5:$F$144,MATCH(VLOOKUP($A335,PairList!$A$1:$C$104,2,0),'Feasibility Factor'!$C$5:$C$144,0),MATCH($B335,'Feasibility Factor'!$D$3:$F$3,0))),"")</f>
        <v>0.5</v>
      </c>
      <c r="E335" s="95">
        <f>IFERROR(INDEX(ESShip!$C$2:$C$92,MATCH(VLOOKUP($A335,PairList!$A$1:$C$104,3,0),ESShip!$A$2:$A$92,0)),"")</f>
        <v>0.34</v>
      </c>
      <c r="F335" s="95">
        <f t="shared" si="30"/>
        <v>0.32999999999999996</v>
      </c>
      <c r="G335" s="96" t="str">
        <f t="shared" si="31"/>
        <v/>
      </c>
      <c r="H335" s="99" t="str">
        <f t="shared" si="32"/>
        <v>Single-Family</v>
      </c>
      <c r="I335" s="100" t="str">
        <f t="shared" si="33"/>
        <v>B</v>
      </c>
      <c r="J335" s="100" t="s">
        <v>377</v>
      </c>
      <c r="K335" s="100" t="s">
        <v>377</v>
      </c>
      <c r="L335" s="100" t="str">
        <f t="shared" si="34"/>
        <v/>
      </c>
      <c r="M335" s="101">
        <f t="shared" si="35"/>
        <v>0.32999999999999996</v>
      </c>
      <c r="N335" s="100"/>
    </row>
    <row r="336" spans="1:14">
      <c r="A336" t="s">
        <v>252</v>
      </c>
      <c r="B336" t="s">
        <v>222</v>
      </c>
      <c r="C336" t="s">
        <v>221</v>
      </c>
      <c r="D336" s="95">
        <f>IFERROR(IF(ISNUMBER(VLOOKUP($A336,PairList!$A$1:$C$104,2,0)),VLOOKUP($A336,PairList!$A$1:$C$104,2,0),INDEX('Feasibility Factor'!$D$5:$F$144,MATCH(VLOOKUP($A336,PairList!$A$1:$C$104,2,0),'Feasibility Factor'!$C$5:$C$144,0),MATCH($B336,'Feasibility Factor'!$D$3:$F$3,0))),"")</f>
        <v>0.5</v>
      </c>
      <c r="E336" s="95">
        <f>IFERROR(INDEX(ESShip!$C$2:$C$92,MATCH(VLOOKUP($A336,PairList!$A$1:$C$104,3,0),ESShip!$A$2:$A$92,0)),"")</f>
        <v>0.34</v>
      </c>
      <c r="F336" s="95">
        <f t="shared" si="30"/>
        <v>0.32999999999999996</v>
      </c>
      <c r="G336" s="96" t="str">
        <f t="shared" si="31"/>
        <v/>
      </c>
      <c r="H336" s="99" t="str">
        <f t="shared" si="32"/>
        <v>Multi-Family</v>
      </c>
      <c r="I336" s="100" t="str">
        <f t="shared" si="33"/>
        <v>B</v>
      </c>
      <c r="J336" s="100" t="s">
        <v>377</v>
      </c>
      <c r="K336" s="100" t="s">
        <v>377</v>
      </c>
      <c r="L336" s="100" t="str">
        <f t="shared" si="34"/>
        <v/>
      </c>
      <c r="M336" s="101">
        <f t="shared" si="35"/>
        <v>0.32999999999999996</v>
      </c>
      <c r="N336" s="100"/>
    </row>
    <row r="337" spans="1:14">
      <c r="A337" t="s">
        <v>252</v>
      </c>
      <c r="B337" t="s">
        <v>309</v>
      </c>
      <c r="C337" t="s">
        <v>221</v>
      </c>
      <c r="D337" s="95">
        <f>IFERROR(IF(ISNUMBER(VLOOKUP($A337,PairList!$A$1:$C$104,2,0)),VLOOKUP($A337,PairList!$A$1:$C$104,2,0),INDEX('Feasibility Factor'!$D$5:$F$144,MATCH(VLOOKUP($A337,PairList!$A$1:$C$104,2,0),'Feasibility Factor'!$C$5:$C$144,0),MATCH($B337,'Feasibility Factor'!$D$3:$F$3,0))),"")</f>
        <v>0.25</v>
      </c>
      <c r="E337" s="95">
        <f>IFERROR(INDEX(ESShip!$C$2:$C$92,MATCH(VLOOKUP($A337,PairList!$A$1:$C$104,3,0),ESShip!$A$2:$A$92,0)),"")</f>
        <v>0.34</v>
      </c>
      <c r="F337" s="95">
        <f t="shared" si="30"/>
        <v>0.16499999999999998</v>
      </c>
      <c r="G337" s="96" t="str">
        <f t="shared" si="31"/>
        <v/>
      </c>
      <c r="H337" s="99" t="str">
        <f t="shared" si="32"/>
        <v>Manufactured Home</v>
      </c>
      <c r="I337" s="100" t="str">
        <f t="shared" si="33"/>
        <v>B</v>
      </c>
      <c r="J337" s="100" t="s">
        <v>377</v>
      </c>
      <c r="K337" s="100" t="s">
        <v>377</v>
      </c>
      <c r="L337" s="100" t="str">
        <f t="shared" si="34"/>
        <v/>
      </c>
      <c r="M337" s="101">
        <f t="shared" si="35"/>
        <v>0.16499999999999998</v>
      </c>
      <c r="N337" s="100"/>
    </row>
    <row r="338" spans="1:14">
      <c r="A338" t="s">
        <v>252</v>
      </c>
      <c r="B338" t="s">
        <v>120</v>
      </c>
      <c r="C338" t="s">
        <v>223</v>
      </c>
      <c r="D338" s="95">
        <f>IFERROR(IF(ISNUMBER(VLOOKUP($A338,PairList!$A$1:$C$104,2,0)),VLOOKUP($A338,PairList!$A$1:$C$104,2,0),INDEX('Feasibility Factor'!$D$5:$F$144,MATCH(VLOOKUP($A338,PairList!$A$1:$C$104,2,0),'Feasibility Factor'!$C$5:$C$144,0),MATCH($B338,'Feasibility Factor'!$D$3:$F$3,0))),"")</f>
        <v>0.5</v>
      </c>
      <c r="E338" s="95">
        <f>IFERROR(INDEX(ESShip!$C$2:$C$92,MATCH(VLOOKUP($A338,PairList!$A$1:$C$104,3,0),ESShip!$A$2:$A$92,0)),"")</f>
        <v>0.34</v>
      </c>
      <c r="F338" s="95">
        <f t="shared" si="30"/>
        <v>0.32999999999999996</v>
      </c>
      <c r="G338" s="96" t="str">
        <f t="shared" si="31"/>
        <v/>
      </c>
      <c r="H338" s="99" t="str">
        <f t="shared" si="32"/>
        <v>Single-Family</v>
      </c>
      <c r="I338" s="100" t="str">
        <f t="shared" si="33"/>
        <v>E</v>
      </c>
      <c r="J338" s="100" t="s">
        <v>377</v>
      </c>
      <c r="K338" s="100" t="s">
        <v>377</v>
      </c>
      <c r="L338" s="100" t="str">
        <f t="shared" si="34"/>
        <v/>
      </c>
      <c r="M338" s="101">
        <f t="shared" si="35"/>
        <v>0.32999999999999996</v>
      </c>
      <c r="N338" s="100"/>
    </row>
    <row r="339" spans="1:14">
      <c r="A339" t="s">
        <v>252</v>
      </c>
      <c r="B339" t="s">
        <v>222</v>
      </c>
      <c r="C339" t="s">
        <v>223</v>
      </c>
      <c r="D339" s="95">
        <f>IFERROR(IF(ISNUMBER(VLOOKUP($A339,PairList!$A$1:$C$104,2,0)),VLOOKUP($A339,PairList!$A$1:$C$104,2,0),INDEX('Feasibility Factor'!$D$5:$F$144,MATCH(VLOOKUP($A339,PairList!$A$1:$C$104,2,0),'Feasibility Factor'!$C$5:$C$144,0),MATCH($B339,'Feasibility Factor'!$D$3:$F$3,0))),"")</f>
        <v>0.5</v>
      </c>
      <c r="E339" s="95">
        <f>IFERROR(INDEX(ESShip!$C$2:$C$92,MATCH(VLOOKUP($A339,PairList!$A$1:$C$104,3,0),ESShip!$A$2:$A$92,0)),"")</f>
        <v>0.34</v>
      </c>
      <c r="F339" s="95">
        <f t="shared" si="30"/>
        <v>0.32999999999999996</v>
      </c>
      <c r="G339" s="96" t="str">
        <f t="shared" si="31"/>
        <v/>
      </c>
      <c r="H339" s="99" t="str">
        <f t="shared" si="32"/>
        <v>Multi-Family</v>
      </c>
      <c r="I339" s="100" t="str">
        <f t="shared" si="33"/>
        <v>E</v>
      </c>
      <c r="J339" s="100" t="s">
        <v>377</v>
      </c>
      <c r="K339" s="100" t="s">
        <v>377</v>
      </c>
      <c r="L339" s="100" t="str">
        <f t="shared" si="34"/>
        <v/>
      </c>
      <c r="M339" s="101">
        <f t="shared" si="35"/>
        <v>0.32999999999999996</v>
      </c>
      <c r="N339" s="100"/>
    </row>
    <row r="340" spans="1:14">
      <c r="A340" t="s">
        <v>252</v>
      </c>
      <c r="B340" t="s">
        <v>309</v>
      </c>
      <c r="C340" t="s">
        <v>223</v>
      </c>
      <c r="D340" s="95">
        <f>IFERROR(IF(ISNUMBER(VLOOKUP($A340,PairList!$A$1:$C$104,2,0)),VLOOKUP($A340,PairList!$A$1:$C$104,2,0),INDEX('Feasibility Factor'!$D$5:$F$144,MATCH(VLOOKUP($A340,PairList!$A$1:$C$104,2,0),'Feasibility Factor'!$C$5:$C$144,0),MATCH($B340,'Feasibility Factor'!$D$3:$F$3,0))),"")</f>
        <v>0.25</v>
      </c>
      <c r="E340" s="95">
        <f>IFERROR(INDEX(ESShip!$C$2:$C$92,MATCH(VLOOKUP($A340,PairList!$A$1:$C$104,3,0),ESShip!$A$2:$A$92,0)),"")</f>
        <v>0.34</v>
      </c>
      <c r="F340" s="95">
        <f t="shared" si="30"/>
        <v>0.16499999999999998</v>
      </c>
      <c r="G340" s="96" t="str">
        <f t="shared" si="31"/>
        <v/>
      </c>
      <c r="H340" s="99" t="str">
        <f t="shared" si="32"/>
        <v>Manufactured Home</v>
      </c>
      <c r="I340" s="100" t="str">
        <f t="shared" si="33"/>
        <v>E</v>
      </c>
      <c r="J340" s="100" t="s">
        <v>377</v>
      </c>
      <c r="K340" s="100" t="s">
        <v>377</v>
      </c>
      <c r="L340" s="100" t="str">
        <f t="shared" si="34"/>
        <v/>
      </c>
      <c r="M340" s="101">
        <f t="shared" si="35"/>
        <v>0.16499999999999998</v>
      </c>
      <c r="N340" s="100"/>
    </row>
    <row r="341" spans="1:14">
      <c r="A341" t="s">
        <v>252</v>
      </c>
      <c r="B341" t="s">
        <v>120</v>
      </c>
      <c r="C341" t="s">
        <v>224</v>
      </c>
      <c r="D341" s="95">
        <f>IFERROR(IF(ISNUMBER(VLOOKUP($A341,PairList!$A$1:$C$104,2,0)),VLOOKUP($A341,PairList!$A$1:$C$104,2,0),INDEX('Feasibility Factor'!$D$5:$F$144,MATCH(VLOOKUP($A341,PairList!$A$1:$C$104,2,0),'Feasibility Factor'!$C$5:$C$144,0),MATCH($B341,'Feasibility Factor'!$D$3:$F$3,0))),"")</f>
        <v>0.5</v>
      </c>
      <c r="E341" s="95">
        <f>IFERROR(INDEX(ESShip!$C$2:$C$92,MATCH(VLOOKUP($A341,PairList!$A$1:$C$104,3,0),ESShip!$A$2:$A$92,0)),"")</f>
        <v>0.34</v>
      </c>
      <c r="F341" s="95">
        <f t="shared" si="30"/>
        <v>0.32999999999999996</v>
      </c>
      <c r="G341" s="96" t="str">
        <f t="shared" si="31"/>
        <v/>
      </c>
      <c r="H341" s="99" t="str">
        <f t="shared" si="32"/>
        <v>Single-Family</v>
      </c>
      <c r="I341" s="100" t="str">
        <f t="shared" si="33"/>
        <v>N</v>
      </c>
      <c r="J341" s="100" t="s">
        <v>377</v>
      </c>
      <c r="K341" s="100" t="s">
        <v>377</v>
      </c>
      <c r="L341" s="100" t="str">
        <f t="shared" si="34"/>
        <v/>
      </c>
      <c r="M341" s="101">
        <f t="shared" si="35"/>
        <v>0.32999999999999996</v>
      </c>
      <c r="N341" s="100"/>
    </row>
    <row r="342" spans="1:14">
      <c r="A342" t="s">
        <v>252</v>
      </c>
      <c r="B342" t="s">
        <v>222</v>
      </c>
      <c r="C342" t="s">
        <v>224</v>
      </c>
      <c r="D342" s="95">
        <f>IFERROR(IF(ISNUMBER(VLOOKUP($A342,PairList!$A$1:$C$104,2,0)),VLOOKUP($A342,PairList!$A$1:$C$104,2,0),INDEX('Feasibility Factor'!$D$5:$F$144,MATCH(VLOOKUP($A342,PairList!$A$1:$C$104,2,0),'Feasibility Factor'!$C$5:$C$144,0),MATCH($B342,'Feasibility Factor'!$D$3:$F$3,0))),"")</f>
        <v>0.5</v>
      </c>
      <c r="E342" s="95">
        <f>IFERROR(INDEX(ESShip!$C$2:$C$92,MATCH(VLOOKUP($A342,PairList!$A$1:$C$104,3,0),ESShip!$A$2:$A$92,0)),"")</f>
        <v>0.34</v>
      </c>
      <c r="F342" s="95">
        <f t="shared" si="30"/>
        <v>0.32999999999999996</v>
      </c>
      <c r="G342" s="96" t="str">
        <f t="shared" si="31"/>
        <v/>
      </c>
      <c r="H342" s="99" t="str">
        <f t="shared" si="32"/>
        <v>Multi-Family</v>
      </c>
      <c r="I342" s="100" t="str">
        <f t="shared" si="33"/>
        <v>N</v>
      </c>
      <c r="J342" s="100" t="s">
        <v>377</v>
      </c>
      <c r="K342" s="100" t="s">
        <v>377</v>
      </c>
      <c r="L342" s="100" t="str">
        <f t="shared" si="34"/>
        <v/>
      </c>
      <c r="M342" s="101">
        <f t="shared" si="35"/>
        <v>0.32999999999999996</v>
      </c>
      <c r="N342" s="100"/>
    </row>
    <row r="343" spans="1:14">
      <c r="A343" t="s">
        <v>252</v>
      </c>
      <c r="B343" t="s">
        <v>309</v>
      </c>
      <c r="C343" t="s">
        <v>224</v>
      </c>
      <c r="D343" s="95">
        <f>IFERROR(IF(ISNUMBER(VLOOKUP($A343,PairList!$A$1:$C$104,2,0)),VLOOKUP($A343,PairList!$A$1:$C$104,2,0),INDEX('Feasibility Factor'!$D$5:$F$144,MATCH(VLOOKUP($A343,PairList!$A$1:$C$104,2,0),'Feasibility Factor'!$C$5:$C$144,0),MATCH($B343,'Feasibility Factor'!$D$3:$F$3,0))),"")</f>
        <v>0.25</v>
      </c>
      <c r="E343" s="95">
        <f>IFERROR(INDEX(ESShip!$C$2:$C$92,MATCH(VLOOKUP($A343,PairList!$A$1:$C$104,3,0),ESShip!$A$2:$A$92,0)),"")</f>
        <v>0.34</v>
      </c>
      <c r="F343" s="95">
        <f t="shared" si="30"/>
        <v>0.16499999999999998</v>
      </c>
      <c r="G343" s="96" t="str">
        <f t="shared" si="31"/>
        <v/>
      </c>
      <c r="H343" s="99" t="str">
        <f t="shared" si="32"/>
        <v>Manufactured Home</v>
      </c>
      <c r="I343" s="100" t="str">
        <f t="shared" si="33"/>
        <v>N</v>
      </c>
      <c r="J343" s="100" t="s">
        <v>377</v>
      </c>
      <c r="K343" s="100" t="s">
        <v>377</v>
      </c>
      <c r="L343" s="100" t="str">
        <f t="shared" si="34"/>
        <v/>
      </c>
      <c r="M343" s="101">
        <f t="shared" si="35"/>
        <v>0.16499999999999998</v>
      </c>
      <c r="N343" s="100"/>
    </row>
    <row r="344" spans="1:14">
      <c r="A344" t="s">
        <v>253</v>
      </c>
      <c r="B344" t="s">
        <v>120</v>
      </c>
      <c r="C344" t="s">
        <v>221</v>
      </c>
      <c r="D344" s="95">
        <f>IFERROR(IF(ISNUMBER(VLOOKUP($A344,PairList!$A$1:$C$104,2,0)),VLOOKUP($A344,PairList!$A$1:$C$104,2,0),INDEX('Feasibility Factor'!$D$5:$F$144,MATCH(VLOOKUP($A344,PairList!$A$1:$C$104,2,0),'Feasibility Factor'!$C$5:$C$144,0),MATCH($B344,'Feasibility Factor'!$D$3:$F$3,0))),"")</f>
        <v>1</v>
      </c>
      <c r="E344" s="95">
        <f>IFERROR(INDEX(ESShip!$C$2:$C$92,MATCH(VLOOKUP($A344,PairList!$A$1:$C$104,3,0),ESShip!$A$2:$A$92,0)),"")</f>
        <v>0.34</v>
      </c>
      <c r="F344" s="95">
        <f t="shared" si="30"/>
        <v>0.65999999999999992</v>
      </c>
      <c r="G344" s="96" t="str">
        <f t="shared" si="31"/>
        <v/>
      </c>
      <c r="H344" s="99" t="str">
        <f t="shared" si="32"/>
        <v>Single-Family</v>
      </c>
      <c r="I344" s="100" t="str">
        <f t="shared" si="33"/>
        <v>B</v>
      </c>
      <c r="J344" s="100" t="s">
        <v>377</v>
      </c>
      <c r="K344" s="100" t="s">
        <v>377</v>
      </c>
      <c r="L344" s="100" t="str">
        <f t="shared" si="34"/>
        <v/>
      </c>
      <c r="M344" s="101">
        <f t="shared" si="35"/>
        <v>0.65999999999999992</v>
      </c>
      <c r="N344" s="100"/>
    </row>
    <row r="345" spans="1:14">
      <c r="A345" t="s">
        <v>253</v>
      </c>
      <c r="B345" t="s">
        <v>222</v>
      </c>
      <c r="C345" t="s">
        <v>221</v>
      </c>
      <c r="D345" s="95">
        <f>IFERROR(IF(ISNUMBER(VLOOKUP($A345,PairList!$A$1:$C$104,2,0)),VLOOKUP($A345,PairList!$A$1:$C$104,2,0),INDEX('Feasibility Factor'!$D$5:$F$144,MATCH(VLOOKUP($A345,PairList!$A$1:$C$104,2,0),'Feasibility Factor'!$C$5:$C$144,0),MATCH($B345,'Feasibility Factor'!$D$3:$F$3,0))),"")</f>
        <v>1</v>
      </c>
      <c r="E345" s="95">
        <f>IFERROR(INDEX(ESShip!$C$2:$C$92,MATCH(VLOOKUP($A345,PairList!$A$1:$C$104,3,0),ESShip!$A$2:$A$92,0)),"")</f>
        <v>0.34</v>
      </c>
      <c r="F345" s="95">
        <f t="shared" si="30"/>
        <v>0.65999999999999992</v>
      </c>
      <c r="G345" s="96" t="str">
        <f t="shared" si="31"/>
        <v/>
      </c>
      <c r="H345" s="99" t="str">
        <f t="shared" si="32"/>
        <v>Multi-Family</v>
      </c>
      <c r="I345" s="100" t="str">
        <f t="shared" si="33"/>
        <v>B</v>
      </c>
      <c r="J345" s="100" t="s">
        <v>377</v>
      </c>
      <c r="K345" s="100" t="s">
        <v>377</v>
      </c>
      <c r="L345" s="100" t="str">
        <f t="shared" si="34"/>
        <v/>
      </c>
      <c r="M345" s="101">
        <f t="shared" si="35"/>
        <v>0.65999999999999992</v>
      </c>
      <c r="N345" s="100"/>
    </row>
    <row r="346" spans="1:14">
      <c r="A346" t="s">
        <v>253</v>
      </c>
      <c r="B346" t="s">
        <v>309</v>
      </c>
      <c r="C346" t="s">
        <v>221</v>
      </c>
      <c r="D346" s="95">
        <f>IFERROR(IF(ISNUMBER(VLOOKUP($A346,PairList!$A$1:$C$104,2,0)),VLOOKUP($A346,PairList!$A$1:$C$104,2,0),INDEX('Feasibility Factor'!$D$5:$F$144,MATCH(VLOOKUP($A346,PairList!$A$1:$C$104,2,0),'Feasibility Factor'!$C$5:$C$144,0),MATCH($B346,'Feasibility Factor'!$D$3:$F$3,0))),"")</f>
        <v>1</v>
      </c>
      <c r="E346" s="95">
        <f>IFERROR(INDEX(ESShip!$C$2:$C$92,MATCH(VLOOKUP($A346,PairList!$A$1:$C$104,3,0),ESShip!$A$2:$A$92,0)),"")</f>
        <v>0.34</v>
      </c>
      <c r="F346" s="95">
        <f t="shared" si="30"/>
        <v>0.65999999999999992</v>
      </c>
      <c r="G346" s="96" t="str">
        <f t="shared" si="31"/>
        <v/>
      </c>
      <c r="H346" s="99" t="str">
        <f t="shared" si="32"/>
        <v>Manufactured Home</v>
      </c>
      <c r="I346" s="100" t="str">
        <f t="shared" si="33"/>
        <v>B</v>
      </c>
      <c r="J346" s="100" t="s">
        <v>377</v>
      </c>
      <c r="K346" s="100" t="s">
        <v>377</v>
      </c>
      <c r="L346" s="100" t="str">
        <f t="shared" si="34"/>
        <v/>
      </c>
      <c r="M346" s="101">
        <f t="shared" si="35"/>
        <v>0.65999999999999992</v>
      </c>
      <c r="N346" s="100"/>
    </row>
    <row r="347" spans="1:14">
      <c r="A347" t="s">
        <v>253</v>
      </c>
      <c r="B347" t="s">
        <v>120</v>
      </c>
      <c r="C347" t="s">
        <v>223</v>
      </c>
      <c r="D347" s="95">
        <f>IFERROR(IF(ISNUMBER(VLOOKUP($A347,PairList!$A$1:$C$104,2,0)),VLOOKUP($A347,PairList!$A$1:$C$104,2,0),INDEX('Feasibility Factor'!$D$5:$F$144,MATCH(VLOOKUP($A347,PairList!$A$1:$C$104,2,0),'Feasibility Factor'!$C$5:$C$144,0),MATCH($B347,'Feasibility Factor'!$D$3:$F$3,0))),"")</f>
        <v>1</v>
      </c>
      <c r="E347" s="95">
        <f>IFERROR(INDEX(ESShip!$C$2:$C$92,MATCH(VLOOKUP($A347,PairList!$A$1:$C$104,3,0),ESShip!$A$2:$A$92,0)),"")</f>
        <v>0.34</v>
      </c>
      <c r="F347" s="95">
        <f t="shared" si="30"/>
        <v>0.65999999999999992</v>
      </c>
      <c r="G347" s="96" t="str">
        <f t="shared" si="31"/>
        <v/>
      </c>
      <c r="H347" s="99" t="str">
        <f t="shared" si="32"/>
        <v>Single-Family</v>
      </c>
      <c r="I347" s="100" t="str">
        <f t="shared" si="33"/>
        <v>E</v>
      </c>
      <c r="J347" s="100" t="s">
        <v>377</v>
      </c>
      <c r="K347" s="100" t="s">
        <v>377</v>
      </c>
      <c r="L347" s="100" t="str">
        <f t="shared" si="34"/>
        <v/>
      </c>
      <c r="M347" s="101">
        <f t="shared" si="35"/>
        <v>0.65999999999999992</v>
      </c>
      <c r="N347" s="100"/>
    </row>
    <row r="348" spans="1:14">
      <c r="A348" t="s">
        <v>253</v>
      </c>
      <c r="B348" t="s">
        <v>222</v>
      </c>
      <c r="C348" t="s">
        <v>223</v>
      </c>
      <c r="D348" s="95">
        <f>IFERROR(IF(ISNUMBER(VLOOKUP($A348,PairList!$A$1:$C$104,2,0)),VLOOKUP($A348,PairList!$A$1:$C$104,2,0),INDEX('Feasibility Factor'!$D$5:$F$144,MATCH(VLOOKUP($A348,PairList!$A$1:$C$104,2,0),'Feasibility Factor'!$C$5:$C$144,0),MATCH($B348,'Feasibility Factor'!$D$3:$F$3,0))),"")</f>
        <v>1</v>
      </c>
      <c r="E348" s="95">
        <f>IFERROR(INDEX(ESShip!$C$2:$C$92,MATCH(VLOOKUP($A348,PairList!$A$1:$C$104,3,0),ESShip!$A$2:$A$92,0)),"")</f>
        <v>0.34</v>
      </c>
      <c r="F348" s="95">
        <f t="shared" si="30"/>
        <v>0.65999999999999992</v>
      </c>
      <c r="G348" s="96" t="str">
        <f t="shared" si="31"/>
        <v/>
      </c>
      <c r="H348" s="99" t="str">
        <f t="shared" si="32"/>
        <v>Multi-Family</v>
      </c>
      <c r="I348" s="100" t="str">
        <f t="shared" si="33"/>
        <v>E</v>
      </c>
      <c r="J348" s="100" t="s">
        <v>377</v>
      </c>
      <c r="K348" s="100" t="s">
        <v>377</v>
      </c>
      <c r="L348" s="100" t="str">
        <f t="shared" si="34"/>
        <v/>
      </c>
      <c r="M348" s="101">
        <f t="shared" si="35"/>
        <v>0.65999999999999992</v>
      </c>
      <c r="N348" s="100"/>
    </row>
    <row r="349" spans="1:14">
      <c r="A349" t="s">
        <v>253</v>
      </c>
      <c r="B349" t="s">
        <v>309</v>
      </c>
      <c r="C349" t="s">
        <v>223</v>
      </c>
      <c r="D349" s="95">
        <f>IFERROR(IF(ISNUMBER(VLOOKUP($A349,PairList!$A$1:$C$104,2,0)),VLOOKUP($A349,PairList!$A$1:$C$104,2,0),INDEX('Feasibility Factor'!$D$5:$F$144,MATCH(VLOOKUP($A349,PairList!$A$1:$C$104,2,0),'Feasibility Factor'!$C$5:$C$144,0),MATCH($B349,'Feasibility Factor'!$D$3:$F$3,0))),"")</f>
        <v>1</v>
      </c>
      <c r="E349" s="95">
        <f>IFERROR(INDEX(ESShip!$C$2:$C$92,MATCH(VLOOKUP($A349,PairList!$A$1:$C$104,3,0),ESShip!$A$2:$A$92,0)),"")</f>
        <v>0.34</v>
      </c>
      <c r="F349" s="95">
        <f t="shared" si="30"/>
        <v>0.65999999999999992</v>
      </c>
      <c r="G349" s="96" t="str">
        <f t="shared" si="31"/>
        <v/>
      </c>
      <c r="H349" s="99" t="str">
        <f t="shared" si="32"/>
        <v>Manufactured Home</v>
      </c>
      <c r="I349" s="100" t="str">
        <f t="shared" si="33"/>
        <v>E</v>
      </c>
      <c r="J349" s="100" t="s">
        <v>377</v>
      </c>
      <c r="K349" s="100" t="s">
        <v>377</v>
      </c>
      <c r="L349" s="100" t="str">
        <f t="shared" si="34"/>
        <v/>
      </c>
      <c r="M349" s="101">
        <f t="shared" si="35"/>
        <v>0.65999999999999992</v>
      </c>
      <c r="N349" s="100"/>
    </row>
    <row r="350" spans="1:14">
      <c r="A350" t="s">
        <v>253</v>
      </c>
      <c r="B350" t="s">
        <v>120</v>
      </c>
      <c r="C350" t="s">
        <v>224</v>
      </c>
      <c r="D350" s="95">
        <f>IFERROR(IF(ISNUMBER(VLOOKUP($A350,PairList!$A$1:$C$104,2,0)),VLOOKUP($A350,PairList!$A$1:$C$104,2,0),INDEX('Feasibility Factor'!$D$5:$F$144,MATCH(VLOOKUP($A350,PairList!$A$1:$C$104,2,0),'Feasibility Factor'!$C$5:$C$144,0),MATCH($B350,'Feasibility Factor'!$D$3:$F$3,0))),"")</f>
        <v>1</v>
      </c>
      <c r="E350" s="95">
        <f>IFERROR(INDEX(ESShip!$C$2:$C$92,MATCH(VLOOKUP($A350,PairList!$A$1:$C$104,3,0),ESShip!$A$2:$A$92,0)),"")</f>
        <v>0.34</v>
      </c>
      <c r="F350" s="95">
        <f t="shared" si="30"/>
        <v>0.65999999999999992</v>
      </c>
      <c r="G350" s="96" t="str">
        <f t="shared" si="31"/>
        <v/>
      </c>
      <c r="H350" s="99" t="str">
        <f t="shared" si="32"/>
        <v>Single-Family</v>
      </c>
      <c r="I350" s="100" t="str">
        <f t="shared" si="33"/>
        <v>N</v>
      </c>
      <c r="J350" s="100" t="s">
        <v>377</v>
      </c>
      <c r="K350" s="100" t="s">
        <v>377</v>
      </c>
      <c r="L350" s="100" t="str">
        <f t="shared" si="34"/>
        <v/>
      </c>
      <c r="M350" s="101">
        <f t="shared" si="35"/>
        <v>0.65999999999999992</v>
      </c>
      <c r="N350" s="100"/>
    </row>
    <row r="351" spans="1:14">
      <c r="A351" t="s">
        <v>253</v>
      </c>
      <c r="B351" t="s">
        <v>222</v>
      </c>
      <c r="C351" t="s">
        <v>224</v>
      </c>
      <c r="D351" s="95">
        <f>IFERROR(IF(ISNUMBER(VLOOKUP($A351,PairList!$A$1:$C$104,2,0)),VLOOKUP($A351,PairList!$A$1:$C$104,2,0),INDEX('Feasibility Factor'!$D$5:$F$144,MATCH(VLOOKUP($A351,PairList!$A$1:$C$104,2,0),'Feasibility Factor'!$C$5:$C$144,0),MATCH($B351,'Feasibility Factor'!$D$3:$F$3,0))),"")</f>
        <v>1</v>
      </c>
      <c r="E351" s="95">
        <f>IFERROR(INDEX(ESShip!$C$2:$C$92,MATCH(VLOOKUP($A351,PairList!$A$1:$C$104,3,0),ESShip!$A$2:$A$92,0)),"")</f>
        <v>0.34</v>
      </c>
      <c r="F351" s="95">
        <f t="shared" si="30"/>
        <v>0.65999999999999992</v>
      </c>
      <c r="G351" s="96" t="str">
        <f t="shared" si="31"/>
        <v/>
      </c>
      <c r="H351" s="99" t="str">
        <f t="shared" si="32"/>
        <v>Multi-Family</v>
      </c>
      <c r="I351" s="100" t="str">
        <f t="shared" si="33"/>
        <v>N</v>
      </c>
      <c r="J351" s="100" t="s">
        <v>377</v>
      </c>
      <c r="K351" s="100" t="s">
        <v>377</v>
      </c>
      <c r="L351" s="100" t="str">
        <f t="shared" si="34"/>
        <v/>
      </c>
      <c r="M351" s="101">
        <f t="shared" si="35"/>
        <v>0.65999999999999992</v>
      </c>
      <c r="N351" s="100"/>
    </row>
    <row r="352" spans="1:14">
      <c r="A352" t="s">
        <v>253</v>
      </c>
      <c r="B352" t="s">
        <v>309</v>
      </c>
      <c r="C352" t="s">
        <v>224</v>
      </c>
      <c r="D352" s="95">
        <f>IFERROR(IF(ISNUMBER(VLOOKUP($A352,PairList!$A$1:$C$104,2,0)),VLOOKUP($A352,PairList!$A$1:$C$104,2,0),INDEX('Feasibility Factor'!$D$5:$F$144,MATCH(VLOOKUP($A352,PairList!$A$1:$C$104,2,0),'Feasibility Factor'!$C$5:$C$144,0),MATCH($B352,'Feasibility Factor'!$D$3:$F$3,0))),"")</f>
        <v>1</v>
      </c>
      <c r="E352" s="95">
        <f>IFERROR(INDEX(ESShip!$C$2:$C$92,MATCH(VLOOKUP($A352,PairList!$A$1:$C$104,3,0),ESShip!$A$2:$A$92,0)),"")</f>
        <v>0.34</v>
      </c>
      <c r="F352" s="95">
        <f t="shared" si="30"/>
        <v>0.65999999999999992</v>
      </c>
      <c r="G352" s="96" t="str">
        <f t="shared" si="31"/>
        <v/>
      </c>
      <c r="H352" s="99" t="str">
        <f t="shared" si="32"/>
        <v>Manufactured Home</v>
      </c>
      <c r="I352" s="100" t="str">
        <f t="shared" si="33"/>
        <v>N</v>
      </c>
      <c r="J352" s="100" t="s">
        <v>377</v>
      </c>
      <c r="K352" s="100" t="s">
        <v>377</v>
      </c>
      <c r="L352" s="100" t="str">
        <f t="shared" si="34"/>
        <v/>
      </c>
      <c r="M352" s="101">
        <f t="shared" si="35"/>
        <v>0.65999999999999992</v>
      </c>
      <c r="N352" s="100"/>
    </row>
    <row r="353" spans="1:14">
      <c r="A353" t="s">
        <v>253</v>
      </c>
      <c r="B353" t="s">
        <v>120</v>
      </c>
      <c r="C353" t="s">
        <v>221</v>
      </c>
      <c r="D353" s="95">
        <f>IFERROR(IF(ISNUMBER(VLOOKUP($A353,PairList!$A$1:$C$104,2,0)),VLOOKUP($A353,PairList!$A$1:$C$104,2,0),INDEX('Feasibility Factor'!$D$5:$F$144,MATCH(VLOOKUP($A353,PairList!$A$1:$C$104,2,0),'Feasibility Factor'!$C$5:$C$144,0),MATCH($B353,'Feasibility Factor'!$D$3:$F$3,0))),"")</f>
        <v>1</v>
      </c>
      <c r="E353" s="95">
        <f>IFERROR(INDEX(ESShip!$C$2:$C$92,MATCH(VLOOKUP($A353,PairList!$A$1:$C$104,3,0),ESShip!$A$2:$A$92,0)),"")</f>
        <v>0.34</v>
      </c>
      <c r="F353" s="95">
        <f t="shared" si="30"/>
        <v>0.65999999999999992</v>
      </c>
      <c r="G353" s="96" t="str">
        <f t="shared" si="31"/>
        <v/>
      </c>
      <c r="H353" s="99" t="str">
        <f t="shared" si="32"/>
        <v>Single-Family</v>
      </c>
      <c r="I353" s="100" t="str">
        <f t="shared" si="33"/>
        <v>B</v>
      </c>
      <c r="J353" s="100" t="s">
        <v>377</v>
      </c>
      <c r="K353" s="100" t="s">
        <v>377</v>
      </c>
      <c r="L353" s="100" t="str">
        <f t="shared" si="34"/>
        <v/>
      </c>
      <c r="M353" s="101">
        <f t="shared" si="35"/>
        <v>0.65999999999999992</v>
      </c>
      <c r="N353" s="100"/>
    </row>
    <row r="354" spans="1:14">
      <c r="A354" t="s">
        <v>253</v>
      </c>
      <c r="B354" t="s">
        <v>222</v>
      </c>
      <c r="C354" t="s">
        <v>221</v>
      </c>
      <c r="D354" s="95">
        <f>IFERROR(IF(ISNUMBER(VLOOKUP($A354,PairList!$A$1:$C$104,2,0)),VLOOKUP($A354,PairList!$A$1:$C$104,2,0),INDEX('Feasibility Factor'!$D$5:$F$144,MATCH(VLOOKUP($A354,PairList!$A$1:$C$104,2,0),'Feasibility Factor'!$C$5:$C$144,0),MATCH($B354,'Feasibility Factor'!$D$3:$F$3,0))),"")</f>
        <v>1</v>
      </c>
      <c r="E354" s="95">
        <f>IFERROR(INDEX(ESShip!$C$2:$C$92,MATCH(VLOOKUP($A354,PairList!$A$1:$C$104,3,0),ESShip!$A$2:$A$92,0)),"")</f>
        <v>0.34</v>
      </c>
      <c r="F354" s="95">
        <f t="shared" si="30"/>
        <v>0.65999999999999992</v>
      </c>
      <c r="G354" s="96" t="str">
        <f t="shared" si="31"/>
        <v/>
      </c>
      <c r="H354" s="99" t="str">
        <f t="shared" si="32"/>
        <v>Multi-Family</v>
      </c>
      <c r="I354" s="100" t="str">
        <f t="shared" si="33"/>
        <v>B</v>
      </c>
      <c r="J354" s="100" t="s">
        <v>377</v>
      </c>
      <c r="K354" s="100" t="s">
        <v>377</v>
      </c>
      <c r="L354" s="100" t="str">
        <f t="shared" si="34"/>
        <v/>
      </c>
      <c r="M354" s="101">
        <f t="shared" si="35"/>
        <v>0.65999999999999992</v>
      </c>
      <c r="N354" s="100"/>
    </row>
    <row r="355" spans="1:14">
      <c r="A355" t="s">
        <v>253</v>
      </c>
      <c r="B355" t="s">
        <v>309</v>
      </c>
      <c r="C355" t="s">
        <v>221</v>
      </c>
      <c r="D355" s="95">
        <f>IFERROR(IF(ISNUMBER(VLOOKUP($A355,PairList!$A$1:$C$104,2,0)),VLOOKUP($A355,PairList!$A$1:$C$104,2,0),INDEX('Feasibility Factor'!$D$5:$F$144,MATCH(VLOOKUP($A355,PairList!$A$1:$C$104,2,0),'Feasibility Factor'!$C$5:$C$144,0),MATCH($B355,'Feasibility Factor'!$D$3:$F$3,0))),"")</f>
        <v>1</v>
      </c>
      <c r="E355" s="95">
        <f>IFERROR(INDEX(ESShip!$C$2:$C$92,MATCH(VLOOKUP($A355,PairList!$A$1:$C$104,3,0),ESShip!$A$2:$A$92,0)),"")</f>
        <v>0.34</v>
      </c>
      <c r="F355" s="95">
        <f t="shared" si="30"/>
        <v>0.65999999999999992</v>
      </c>
      <c r="G355" s="96" t="str">
        <f t="shared" si="31"/>
        <v/>
      </c>
      <c r="H355" s="99" t="str">
        <f t="shared" si="32"/>
        <v>Manufactured Home</v>
      </c>
      <c r="I355" s="100" t="str">
        <f t="shared" si="33"/>
        <v>B</v>
      </c>
      <c r="J355" s="100" t="s">
        <v>377</v>
      </c>
      <c r="K355" s="100" t="s">
        <v>377</v>
      </c>
      <c r="L355" s="100" t="str">
        <f t="shared" si="34"/>
        <v/>
      </c>
      <c r="M355" s="101">
        <f t="shared" si="35"/>
        <v>0.65999999999999992</v>
      </c>
      <c r="N355" s="100"/>
    </row>
    <row r="356" spans="1:14">
      <c r="A356" t="s">
        <v>253</v>
      </c>
      <c r="B356" t="s">
        <v>120</v>
      </c>
      <c r="C356" t="s">
        <v>223</v>
      </c>
      <c r="D356" s="95">
        <f>IFERROR(IF(ISNUMBER(VLOOKUP($A356,PairList!$A$1:$C$104,2,0)),VLOOKUP($A356,PairList!$A$1:$C$104,2,0),INDEX('Feasibility Factor'!$D$5:$F$144,MATCH(VLOOKUP($A356,PairList!$A$1:$C$104,2,0),'Feasibility Factor'!$C$5:$C$144,0),MATCH($B356,'Feasibility Factor'!$D$3:$F$3,0))),"")</f>
        <v>1</v>
      </c>
      <c r="E356" s="95">
        <f>IFERROR(INDEX(ESShip!$C$2:$C$92,MATCH(VLOOKUP($A356,PairList!$A$1:$C$104,3,0),ESShip!$A$2:$A$92,0)),"")</f>
        <v>0.34</v>
      </c>
      <c r="F356" s="95">
        <f t="shared" si="30"/>
        <v>0.65999999999999992</v>
      </c>
      <c r="G356" s="96" t="str">
        <f t="shared" si="31"/>
        <v/>
      </c>
      <c r="H356" s="99" t="str">
        <f t="shared" si="32"/>
        <v>Single-Family</v>
      </c>
      <c r="I356" s="100" t="str">
        <f t="shared" si="33"/>
        <v>E</v>
      </c>
      <c r="J356" s="100" t="s">
        <v>377</v>
      </c>
      <c r="K356" s="100" t="s">
        <v>377</v>
      </c>
      <c r="L356" s="100" t="str">
        <f t="shared" si="34"/>
        <v/>
      </c>
      <c r="M356" s="101">
        <f t="shared" si="35"/>
        <v>0.65999999999999992</v>
      </c>
      <c r="N356" s="100"/>
    </row>
    <row r="357" spans="1:14">
      <c r="A357" t="s">
        <v>253</v>
      </c>
      <c r="B357" t="s">
        <v>222</v>
      </c>
      <c r="C357" t="s">
        <v>223</v>
      </c>
      <c r="D357" s="95">
        <f>IFERROR(IF(ISNUMBER(VLOOKUP($A357,PairList!$A$1:$C$104,2,0)),VLOOKUP($A357,PairList!$A$1:$C$104,2,0),INDEX('Feasibility Factor'!$D$5:$F$144,MATCH(VLOOKUP($A357,PairList!$A$1:$C$104,2,0),'Feasibility Factor'!$C$5:$C$144,0),MATCH($B357,'Feasibility Factor'!$D$3:$F$3,0))),"")</f>
        <v>1</v>
      </c>
      <c r="E357" s="95">
        <f>IFERROR(INDEX(ESShip!$C$2:$C$92,MATCH(VLOOKUP($A357,PairList!$A$1:$C$104,3,0),ESShip!$A$2:$A$92,0)),"")</f>
        <v>0.34</v>
      </c>
      <c r="F357" s="95">
        <f t="shared" si="30"/>
        <v>0.65999999999999992</v>
      </c>
      <c r="G357" s="96" t="str">
        <f t="shared" si="31"/>
        <v/>
      </c>
      <c r="H357" s="99" t="str">
        <f t="shared" si="32"/>
        <v>Multi-Family</v>
      </c>
      <c r="I357" s="100" t="str">
        <f t="shared" si="33"/>
        <v>E</v>
      </c>
      <c r="J357" s="100" t="s">
        <v>377</v>
      </c>
      <c r="K357" s="100" t="s">
        <v>377</v>
      </c>
      <c r="L357" s="100" t="str">
        <f t="shared" si="34"/>
        <v/>
      </c>
      <c r="M357" s="101">
        <f t="shared" si="35"/>
        <v>0.65999999999999992</v>
      </c>
      <c r="N357" s="100"/>
    </row>
    <row r="358" spans="1:14">
      <c r="A358" t="s">
        <v>253</v>
      </c>
      <c r="B358" t="s">
        <v>309</v>
      </c>
      <c r="C358" t="s">
        <v>223</v>
      </c>
      <c r="D358" s="95">
        <f>IFERROR(IF(ISNUMBER(VLOOKUP($A358,PairList!$A$1:$C$104,2,0)),VLOOKUP($A358,PairList!$A$1:$C$104,2,0),INDEX('Feasibility Factor'!$D$5:$F$144,MATCH(VLOOKUP($A358,PairList!$A$1:$C$104,2,0),'Feasibility Factor'!$C$5:$C$144,0),MATCH($B358,'Feasibility Factor'!$D$3:$F$3,0))),"")</f>
        <v>1</v>
      </c>
      <c r="E358" s="95">
        <f>IFERROR(INDEX(ESShip!$C$2:$C$92,MATCH(VLOOKUP($A358,PairList!$A$1:$C$104,3,0),ESShip!$A$2:$A$92,0)),"")</f>
        <v>0.34</v>
      </c>
      <c r="F358" s="95">
        <f t="shared" si="30"/>
        <v>0.65999999999999992</v>
      </c>
      <c r="G358" s="96" t="str">
        <f t="shared" si="31"/>
        <v/>
      </c>
      <c r="H358" s="99" t="str">
        <f t="shared" si="32"/>
        <v>Manufactured Home</v>
      </c>
      <c r="I358" s="100" t="str">
        <f t="shared" si="33"/>
        <v>E</v>
      </c>
      <c r="J358" s="100" t="s">
        <v>377</v>
      </c>
      <c r="K358" s="100" t="s">
        <v>377</v>
      </c>
      <c r="L358" s="100" t="str">
        <f t="shared" si="34"/>
        <v/>
      </c>
      <c r="M358" s="101">
        <f t="shared" si="35"/>
        <v>0.65999999999999992</v>
      </c>
      <c r="N358" s="100"/>
    </row>
    <row r="359" spans="1:14">
      <c r="A359" t="s">
        <v>253</v>
      </c>
      <c r="B359" t="s">
        <v>120</v>
      </c>
      <c r="C359" t="s">
        <v>224</v>
      </c>
      <c r="D359" s="95">
        <f>IFERROR(IF(ISNUMBER(VLOOKUP($A359,PairList!$A$1:$C$104,2,0)),VLOOKUP($A359,PairList!$A$1:$C$104,2,0),INDEX('Feasibility Factor'!$D$5:$F$144,MATCH(VLOOKUP($A359,PairList!$A$1:$C$104,2,0),'Feasibility Factor'!$C$5:$C$144,0),MATCH($B359,'Feasibility Factor'!$D$3:$F$3,0))),"")</f>
        <v>1</v>
      </c>
      <c r="E359" s="95">
        <f>IFERROR(INDEX(ESShip!$C$2:$C$92,MATCH(VLOOKUP($A359,PairList!$A$1:$C$104,3,0),ESShip!$A$2:$A$92,0)),"")</f>
        <v>0.34</v>
      </c>
      <c r="F359" s="95">
        <f t="shared" si="30"/>
        <v>0.65999999999999992</v>
      </c>
      <c r="G359" s="96" t="str">
        <f t="shared" si="31"/>
        <v/>
      </c>
      <c r="H359" s="99" t="str">
        <f t="shared" si="32"/>
        <v>Single-Family</v>
      </c>
      <c r="I359" s="100" t="str">
        <f t="shared" si="33"/>
        <v>N</v>
      </c>
      <c r="J359" s="100" t="s">
        <v>377</v>
      </c>
      <c r="K359" s="100" t="s">
        <v>377</v>
      </c>
      <c r="L359" s="100" t="str">
        <f t="shared" si="34"/>
        <v/>
      </c>
      <c r="M359" s="101">
        <f t="shared" si="35"/>
        <v>0.65999999999999992</v>
      </c>
      <c r="N359" s="100"/>
    </row>
    <row r="360" spans="1:14">
      <c r="A360" t="s">
        <v>253</v>
      </c>
      <c r="B360" t="s">
        <v>222</v>
      </c>
      <c r="C360" t="s">
        <v>224</v>
      </c>
      <c r="D360" s="95">
        <f>IFERROR(IF(ISNUMBER(VLOOKUP($A360,PairList!$A$1:$C$104,2,0)),VLOOKUP($A360,PairList!$A$1:$C$104,2,0),INDEX('Feasibility Factor'!$D$5:$F$144,MATCH(VLOOKUP($A360,PairList!$A$1:$C$104,2,0),'Feasibility Factor'!$C$5:$C$144,0),MATCH($B360,'Feasibility Factor'!$D$3:$F$3,0))),"")</f>
        <v>1</v>
      </c>
      <c r="E360" s="95">
        <f>IFERROR(INDEX(ESShip!$C$2:$C$92,MATCH(VLOOKUP($A360,PairList!$A$1:$C$104,3,0),ESShip!$A$2:$A$92,0)),"")</f>
        <v>0.34</v>
      </c>
      <c r="F360" s="95">
        <f t="shared" si="30"/>
        <v>0.65999999999999992</v>
      </c>
      <c r="G360" s="96" t="str">
        <f t="shared" si="31"/>
        <v/>
      </c>
      <c r="H360" s="99" t="str">
        <f t="shared" si="32"/>
        <v>Multi-Family</v>
      </c>
      <c r="I360" s="100" t="str">
        <f t="shared" si="33"/>
        <v>N</v>
      </c>
      <c r="J360" s="100" t="s">
        <v>377</v>
      </c>
      <c r="K360" s="100" t="s">
        <v>377</v>
      </c>
      <c r="L360" s="100" t="str">
        <f t="shared" si="34"/>
        <v/>
      </c>
      <c r="M360" s="101">
        <f t="shared" si="35"/>
        <v>0.65999999999999992</v>
      </c>
      <c r="N360" s="100"/>
    </row>
    <row r="361" spans="1:14">
      <c r="A361" t="s">
        <v>253</v>
      </c>
      <c r="B361" t="s">
        <v>309</v>
      </c>
      <c r="C361" t="s">
        <v>224</v>
      </c>
      <c r="D361" s="95">
        <f>IFERROR(IF(ISNUMBER(VLOOKUP($A361,PairList!$A$1:$C$104,2,0)),VLOOKUP($A361,PairList!$A$1:$C$104,2,0),INDEX('Feasibility Factor'!$D$5:$F$144,MATCH(VLOOKUP($A361,PairList!$A$1:$C$104,2,0),'Feasibility Factor'!$C$5:$C$144,0),MATCH($B361,'Feasibility Factor'!$D$3:$F$3,0))),"")</f>
        <v>1</v>
      </c>
      <c r="E361" s="95">
        <f>IFERROR(INDEX(ESShip!$C$2:$C$92,MATCH(VLOOKUP($A361,PairList!$A$1:$C$104,3,0),ESShip!$A$2:$A$92,0)),"")</f>
        <v>0.34</v>
      </c>
      <c r="F361" s="95">
        <f t="shared" si="30"/>
        <v>0.65999999999999992</v>
      </c>
      <c r="G361" s="96" t="str">
        <f t="shared" si="31"/>
        <v/>
      </c>
      <c r="H361" s="99" t="str">
        <f t="shared" si="32"/>
        <v>Manufactured Home</v>
      </c>
      <c r="I361" s="100" t="str">
        <f t="shared" si="33"/>
        <v>N</v>
      </c>
      <c r="J361" s="100" t="s">
        <v>377</v>
      </c>
      <c r="K361" s="100" t="s">
        <v>377</v>
      </c>
      <c r="L361" s="100" t="str">
        <f t="shared" si="34"/>
        <v/>
      </c>
      <c r="M361" s="101">
        <f t="shared" si="35"/>
        <v>0.65999999999999992</v>
      </c>
      <c r="N361" s="100"/>
    </row>
    <row r="362" spans="1:14">
      <c r="A362" t="s">
        <v>254</v>
      </c>
      <c r="B362" t="s">
        <v>120</v>
      </c>
      <c r="C362" t="s">
        <v>221</v>
      </c>
      <c r="D362" s="95">
        <f>IFERROR(IF(ISNUMBER(VLOOKUP($A362,PairList!$A$1:$C$104,2,0)),VLOOKUP($A362,PairList!$A$1:$C$104,2,0),INDEX('Feasibility Factor'!$D$5:$F$144,MATCH(VLOOKUP($A362,PairList!$A$1:$C$104,2,0),'Feasibility Factor'!$C$5:$C$144,0),MATCH($B362,'Feasibility Factor'!$D$3:$F$3,0))),"")</f>
        <v>1</v>
      </c>
      <c r="E362" s="95">
        <f>IFERROR(INDEX(ESShip!$C$2:$C$92,MATCH(VLOOKUP($A362,PairList!$A$1:$C$104,3,0),ESShip!$A$2:$A$92,0)),"")</f>
        <v>0.64</v>
      </c>
      <c r="F362" s="95">
        <f t="shared" si="30"/>
        <v>0.36</v>
      </c>
      <c r="G362" s="96" t="s">
        <v>382</v>
      </c>
      <c r="H362" s="99" t="str">
        <f t="shared" si="32"/>
        <v>Single-Family</v>
      </c>
      <c r="I362" s="100" t="str">
        <f t="shared" si="33"/>
        <v>B</v>
      </c>
      <c r="J362" s="100">
        <v>0</v>
      </c>
      <c r="K362" s="100">
        <v>0.64</v>
      </c>
      <c r="L362" s="100">
        <f t="shared" si="34"/>
        <v>0</v>
      </c>
      <c r="M362" s="101">
        <f t="shared" si="35"/>
        <v>0</v>
      </c>
      <c r="N362" s="100"/>
    </row>
    <row r="363" spans="1:14">
      <c r="A363" t="s">
        <v>254</v>
      </c>
      <c r="B363" t="s">
        <v>222</v>
      </c>
      <c r="C363" t="s">
        <v>221</v>
      </c>
      <c r="D363" s="95">
        <f>IFERROR(IF(ISNUMBER(VLOOKUP($A363,PairList!$A$1:$C$104,2,0)),VLOOKUP($A363,PairList!$A$1:$C$104,2,0),INDEX('Feasibility Factor'!$D$5:$F$144,MATCH(VLOOKUP($A363,PairList!$A$1:$C$104,2,0),'Feasibility Factor'!$C$5:$C$144,0),MATCH($B363,'Feasibility Factor'!$D$3:$F$3,0))),"")</f>
        <v>1</v>
      </c>
      <c r="E363" s="95">
        <f>IFERROR(INDEX(ESShip!$C$2:$C$92,MATCH(VLOOKUP($A363,PairList!$A$1:$C$104,3,0),ESShip!$A$2:$A$92,0)),"")</f>
        <v>0.64</v>
      </c>
      <c r="F363" s="95">
        <f t="shared" si="30"/>
        <v>0.36</v>
      </c>
      <c r="G363" s="96" t="s">
        <v>382</v>
      </c>
      <c r="H363" s="99" t="str">
        <f t="shared" si="32"/>
        <v>Multi-Family</v>
      </c>
      <c r="I363" s="100" t="str">
        <f t="shared" si="33"/>
        <v>B</v>
      </c>
      <c r="J363" s="100">
        <v>0</v>
      </c>
      <c r="K363" s="100">
        <v>0.64</v>
      </c>
      <c r="L363" s="100">
        <f t="shared" si="34"/>
        <v>0</v>
      </c>
      <c r="M363" s="101">
        <f t="shared" si="35"/>
        <v>0</v>
      </c>
      <c r="N363" s="100"/>
    </row>
    <row r="364" spans="1:14">
      <c r="A364" t="s">
        <v>254</v>
      </c>
      <c r="B364" t="s">
        <v>309</v>
      </c>
      <c r="C364" t="s">
        <v>221</v>
      </c>
      <c r="D364" s="95">
        <f>IFERROR(IF(ISNUMBER(VLOOKUP($A364,PairList!$A$1:$C$104,2,0)),VLOOKUP($A364,PairList!$A$1:$C$104,2,0),INDEX('Feasibility Factor'!$D$5:$F$144,MATCH(VLOOKUP($A364,PairList!$A$1:$C$104,2,0),'Feasibility Factor'!$C$5:$C$144,0),MATCH($B364,'Feasibility Factor'!$D$3:$F$3,0))),"")</f>
        <v>1</v>
      </c>
      <c r="E364" s="95">
        <f>IFERROR(INDEX(ESShip!$C$2:$C$92,MATCH(VLOOKUP($A364,PairList!$A$1:$C$104,3,0),ESShip!$A$2:$A$92,0)),"")</f>
        <v>0.64</v>
      </c>
      <c r="F364" s="95">
        <f t="shared" si="30"/>
        <v>0.36</v>
      </c>
      <c r="G364" s="96" t="s">
        <v>382</v>
      </c>
      <c r="H364" s="99" t="str">
        <f t="shared" si="32"/>
        <v>Manufactured Home</v>
      </c>
      <c r="I364" s="100" t="str">
        <f t="shared" si="33"/>
        <v>B</v>
      </c>
      <c r="J364" s="100">
        <v>0</v>
      </c>
      <c r="K364" s="100">
        <v>0.64</v>
      </c>
      <c r="L364" s="100">
        <f t="shared" si="34"/>
        <v>0</v>
      </c>
      <c r="M364" s="101">
        <f t="shared" si="35"/>
        <v>0</v>
      </c>
      <c r="N364" s="100"/>
    </row>
    <row r="365" spans="1:14">
      <c r="A365" t="s">
        <v>254</v>
      </c>
      <c r="B365" t="s">
        <v>120</v>
      </c>
      <c r="C365" t="s">
        <v>223</v>
      </c>
      <c r="D365" s="95">
        <f>IFERROR(IF(ISNUMBER(VLOOKUP($A365,PairList!$A$1:$C$104,2,0)),VLOOKUP($A365,PairList!$A$1:$C$104,2,0),INDEX('Feasibility Factor'!$D$5:$F$144,MATCH(VLOOKUP($A365,PairList!$A$1:$C$104,2,0),'Feasibility Factor'!$C$5:$C$144,0),MATCH($B365,'Feasibility Factor'!$D$3:$F$3,0))),"")</f>
        <v>1</v>
      </c>
      <c r="E365" s="95">
        <f>IFERROR(INDEX(ESShip!$C$2:$C$92,MATCH(VLOOKUP($A365,PairList!$A$1:$C$104,3,0),ESShip!$A$2:$A$92,0)),"")</f>
        <v>0.64</v>
      </c>
      <c r="F365" s="95">
        <f t="shared" si="30"/>
        <v>0.36</v>
      </c>
      <c r="G365" s="96" t="s">
        <v>382</v>
      </c>
      <c r="H365" s="99" t="str">
        <f t="shared" si="32"/>
        <v>Single-Family</v>
      </c>
      <c r="I365" s="100" t="str">
        <f t="shared" si="33"/>
        <v>E</v>
      </c>
      <c r="J365" s="100">
        <v>0</v>
      </c>
      <c r="K365" s="100">
        <v>0.64</v>
      </c>
      <c r="L365" s="100">
        <f t="shared" si="34"/>
        <v>0</v>
      </c>
      <c r="M365" s="101">
        <f t="shared" si="35"/>
        <v>0</v>
      </c>
      <c r="N365" s="100"/>
    </row>
    <row r="366" spans="1:14">
      <c r="A366" t="s">
        <v>254</v>
      </c>
      <c r="B366" t="s">
        <v>222</v>
      </c>
      <c r="C366" t="s">
        <v>223</v>
      </c>
      <c r="D366" s="95">
        <f>IFERROR(IF(ISNUMBER(VLOOKUP($A366,PairList!$A$1:$C$104,2,0)),VLOOKUP($A366,PairList!$A$1:$C$104,2,0),INDEX('Feasibility Factor'!$D$5:$F$144,MATCH(VLOOKUP($A366,PairList!$A$1:$C$104,2,0),'Feasibility Factor'!$C$5:$C$144,0),MATCH($B366,'Feasibility Factor'!$D$3:$F$3,0))),"")</f>
        <v>1</v>
      </c>
      <c r="E366" s="95">
        <f>IFERROR(INDEX(ESShip!$C$2:$C$92,MATCH(VLOOKUP($A366,PairList!$A$1:$C$104,3,0),ESShip!$A$2:$A$92,0)),"")</f>
        <v>0.64</v>
      </c>
      <c r="F366" s="95">
        <f t="shared" si="30"/>
        <v>0.36</v>
      </c>
      <c r="G366" s="96" t="s">
        <v>382</v>
      </c>
      <c r="H366" s="99" t="str">
        <f t="shared" si="32"/>
        <v>Multi-Family</v>
      </c>
      <c r="I366" s="100" t="str">
        <f t="shared" si="33"/>
        <v>E</v>
      </c>
      <c r="J366" s="100">
        <v>0</v>
      </c>
      <c r="K366" s="100">
        <v>0.64</v>
      </c>
      <c r="L366" s="100">
        <f t="shared" si="34"/>
        <v>0</v>
      </c>
      <c r="M366" s="101">
        <f t="shared" si="35"/>
        <v>0</v>
      </c>
      <c r="N366" s="100"/>
    </row>
    <row r="367" spans="1:14">
      <c r="A367" t="s">
        <v>254</v>
      </c>
      <c r="B367" t="s">
        <v>309</v>
      </c>
      <c r="C367" t="s">
        <v>223</v>
      </c>
      <c r="D367" s="95">
        <f>IFERROR(IF(ISNUMBER(VLOOKUP($A367,PairList!$A$1:$C$104,2,0)),VLOOKUP($A367,PairList!$A$1:$C$104,2,0),INDEX('Feasibility Factor'!$D$5:$F$144,MATCH(VLOOKUP($A367,PairList!$A$1:$C$104,2,0),'Feasibility Factor'!$C$5:$C$144,0),MATCH($B367,'Feasibility Factor'!$D$3:$F$3,0))),"")</f>
        <v>1</v>
      </c>
      <c r="E367" s="95">
        <f>IFERROR(INDEX(ESShip!$C$2:$C$92,MATCH(VLOOKUP($A367,PairList!$A$1:$C$104,3,0),ESShip!$A$2:$A$92,0)),"")</f>
        <v>0.64</v>
      </c>
      <c r="F367" s="95">
        <f t="shared" si="30"/>
        <v>0.36</v>
      </c>
      <c r="G367" s="96" t="s">
        <v>382</v>
      </c>
      <c r="H367" s="99" t="str">
        <f t="shared" si="32"/>
        <v>Manufactured Home</v>
      </c>
      <c r="I367" s="100" t="str">
        <f t="shared" si="33"/>
        <v>E</v>
      </c>
      <c r="J367" s="100">
        <v>0</v>
      </c>
      <c r="K367" s="100">
        <v>0.64</v>
      </c>
      <c r="L367" s="100">
        <f t="shared" si="34"/>
        <v>0</v>
      </c>
      <c r="M367" s="101">
        <f t="shared" si="35"/>
        <v>0</v>
      </c>
      <c r="N367" s="100"/>
    </row>
    <row r="368" spans="1:14">
      <c r="A368" t="s">
        <v>254</v>
      </c>
      <c r="B368" t="s">
        <v>120</v>
      </c>
      <c r="C368" t="s">
        <v>224</v>
      </c>
      <c r="D368" s="95">
        <f>IFERROR(IF(ISNUMBER(VLOOKUP($A368,PairList!$A$1:$C$104,2,0)),VLOOKUP($A368,PairList!$A$1:$C$104,2,0),INDEX('Feasibility Factor'!$D$5:$F$144,MATCH(VLOOKUP($A368,PairList!$A$1:$C$104,2,0),'Feasibility Factor'!$C$5:$C$144,0),MATCH($B368,'Feasibility Factor'!$D$3:$F$3,0))),"")</f>
        <v>1</v>
      </c>
      <c r="E368" s="95">
        <f>IFERROR(INDEX(ESShip!$C$2:$C$92,MATCH(VLOOKUP($A368,PairList!$A$1:$C$104,3,0),ESShip!$A$2:$A$92,0)),"")</f>
        <v>0.64</v>
      </c>
      <c r="F368" s="95">
        <f t="shared" si="30"/>
        <v>0.36</v>
      </c>
      <c r="G368" s="96" t="s">
        <v>382</v>
      </c>
      <c r="H368" s="99" t="str">
        <f t="shared" si="32"/>
        <v>Single-Family</v>
      </c>
      <c r="I368" s="100" t="str">
        <f t="shared" si="33"/>
        <v>N</v>
      </c>
      <c r="J368" s="100">
        <v>0</v>
      </c>
      <c r="K368" s="100">
        <v>0.64</v>
      </c>
      <c r="L368" s="100">
        <f t="shared" si="34"/>
        <v>0</v>
      </c>
      <c r="M368" s="101">
        <f t="shared" si="35"/>
        <v>0</v>
      </c>
      <c r="N368" s="100"/>
    </row>
    <row r="369" spans="1:14">
      <c r="A369" t="s">
        <v>254</v>
      </c>
      <c r="B369" t="s">
        <v>222</v>
      </c>
      <c r="C369" t="s">
        <v>224</v>
      </c>
      <c r="D369" s="95">
        <f>IFERROR(IF(ISNUMBER(VLOOKUP($A369,PairList!$A$1:$C$104,2,0)),VLOOKUP($A369,PairList!$A$1:$C$104,2,0),INDEX('Feasibility Factor'!$D$5:$F$144,MATCH(VLOOKUP($A369,PairList!$A$1:$C$104,2,0),'Feasibility Factor'!$C$5:$C$144,0),MATCH($B369,'Feasibility Factor'!$D$3:$F$3,0))),"")</f>
        <v>1</v>
      </c>
      <c r="E369" s="95">
        <f>IFERROR(INDEX(ESShip!$C$2:$C$92,MATCH(VLOOKUP($A369,PairList!$A$1:$C$104,3,0),ESShip!$A$2:$A$92,0)),"")</f>
        <v>0.64</v>
      </c>
      <c r="F369" s="95">
        <f t="shared" si="30"/>
        <v>0.36</v>
      </c>
      <c r="G369" s="96" t="s">
        <v>382</v>
      </c>
      <c r="H369" s="99" t="str">
        <f t="shared" si="32"/>
        <v>Multi-Family</v>
      </c>
      <c r="I369" s="100" t="str">
        <f t="shared" si="33"/>
        <v>N</v>
      </c>
      <c r="J369" s="100">
        <v>0</v>
      </c>
      <c r="K369" s="100">
        <v>0.64</v>
      </c>
      <c r="L369" s="100">
        <f t="shared" si="34"/>
        <v>0</v>
      </c>
      <c r="M369" s="101">
        <f t="shared" si="35"/>
        <v>0</v>
      </c>
      <c r="N369" s="100"/>
    </row>
    <row r="370" spans="1:14">
      <c r="A370" t="s">
        <v>254</v>
      </c>
      <c r="B370" t="s">
        <v>309</v>
      </c>
      <c r="C370" t="s">
        <v>224</v>
      </c>
      <c r="D370" s="95">
        <f>IFERROR(IF(ISNUMBER(VLOOKUP($A370,PairList!$A$1:$C$104,2,0)),VLOOKUP($A370,PairList!$A$1:$C$104,2,0),INDEX('Feasibility Factor'!$D$5:$F$144,MATCH(VLOOKUP($A370,PairList!$A$1:$C$104,2,0),'Feasibility Factor'!$C$5:$C$144,0),MATCH($B370,'Feasibility Factor'!$D$3:$F$3,0))),"")</f>
        <v>1</v>
      </c>
      <c r="E370" s="95">
        <f>IFERROR(INDEX(ESShip!$C$2:$C$92,MATCH(VLOOKUP($A370,PairList!$A$1:$C$104,3,0),ESShip!$A$2:$A$92,0)),"")</f>
        <v>0.64</v>
      </c>
      <c r="F370" s="95">
        <f t="shared" si="30"/>
        <v>0.36</v>
      </c>
      <c r="G370" s="96" t="s">
        <v>382</v>
      </c>
      <c r="H370" s="99" t="str">
        <f t="shared" si="32"/>
        <v>Manufactured Home</v>
      </c>
      <c r="I370" s="100" t="str">
        <f t="shared" si="33"/>
        <v>N</v>
      </c>
      <c r="J370" s="100">
        <v>0</v>
      </c>
      <c r="K370" s="100">
        <v>0.64</v>
      </c>
      <c r="L370" s="100">
        <f t="shared" si="34"/>
        <v>0</v>
      </c>
      <c r="M370" s="101">
        <f t="shared" si="35"/>
        <v>0</v>
      </c>
      <c r="N370" s="100"/>
    </row>
    <row r="371" spans="1:14">
      <c r="A371" t="s">
        <v>255</v>
      </c>
      <c r="B371" t="s">
        <v>120</v>
      </c>
      <c r="C371" t="s">
        <v>221</v>
      </c>
      <c r="D371" s="95">
        <f>IFERROR(IF(ISNUMBER(VLOOKUP($A371,PairList!$A$1:$C$104,2,0)),VLOOKUP($A371,PairList!$A$1:$C$104,2,0),INDEX('Feasibility Factor'!$D$5:$F$144,MATCH(VLOOKUP($A371,PairList!$A$1:$C$104,2,0),'Feasibility Factor'!$C$5:$C$144,0),MATCH($B371,'Feasibility Factor'!$D$3:$F$3,0))),"")</f>
        <v>1</v>
      </c>
      <c r="E371" s="95">
        <f>IFERROR(INDEX(ESShip!$C$2:$C$92,MATCH(VLOOKUP($A371,PairList!$A$1:$C$104,3,0),ESShip!$A$2:$A$92,0)),"")</f>
        <v>0.64</v>
      </c>
      <c r="F371" s="95">
        <f t="shared" si="30"/>
        <v>0.36</v>
      </c>
      <c r="G371" s="96" t="s">
        <v>382</v>
      </c>
      <c r="H371" s="99" t="str">
        <f t="shared" si="32"/>
        <v>Single-Family</v>
      </c>
      <c r="I371" s="100" t="str">
        <f t="shared" si="33"/>
        <v>B</v>
      </c>
      <c r="J371" s="100">
        <v>0</v>
      </c>
      <c r="K371" s="100">
        <v>0.64</v>
      </c>
      <c r="L371" s="100">
        <f t="shared" si="34"/>
        <v>0</v>
      </c>
      <c r="M371" s="101">
        <f t="shared" si="35"/>
        <v>0</v>
      </c>
      <c r="N371" s="100"/>
    </row>
    <row r="372" spans="1:14">
      <c r="A372" t="s">
        <v>255</v>
      </c>
      <c r="B372" t="s">
        <v>222</v>
      </c>
      <c r="C372" t="s">
        <v>221</v>
      </c>
      <c r="D372" s="95">
        <f>IFERROR(IF(ISNUMBER(VLOOKUP($A372,PairList!$A$1:$C$104,2,0)),VLOOKUP($A372,PairList!$A$1:$C$104,2,0),INDEX('Feasibility Factor'!$D$5:$F$144,MATCH(VLOOKUP($A372,PairList!$A$1:$C$104,2,0),'Feasibility Factor'!$C$5:$C$144,0),MATCH($B372,'Feasibility Factor'!$D$3:$F$3,0))),"")</f>
        <v>1</v>
      </c>
      <c r="E372" s="95">
        <f>IFERROR(INDEX(ESShip!$C$2:$C$92,MATCH(VLOOKUP($A372,PairList!$A$1:$C$104,3,0),ESShip!$A$2:$A$92,0)),"")</f>
        <v>0.64</v>
      </c>
      <c r="F372" s="95">
        <f t="shared" si="30"/>
        <v>0.36</v>
      </c>
      <c r="G372" s="96" t="s">
        <v>382</v>
      </c>
      <c r="H372" s="99" t="str">
        <f t="shared" si="32"/>
        <v>Multi-Family</v>
      </c>
      <c r="I372" s="100" t="str">
        <f t="shared" si="33"/>
        <v>B</v>
      </c>
      <c r="J372" s="100">
        <v>0</v>
      </c>
      <c r="K372" s="100">
        <v>0.64</v>
      </c>
      <c r="L372" s="100">
        <f t="shared" si="34"/>
        <v>0</v>
      </c>
      <c r="M372" s="101">
        <f t="shared" si="35"/>
        <v>0</v>
      </c>
      <c r="N372" s="100"/>
    </row>
    <row r="373" spans="1:14">
      <c r="A373" t="s">
        <v>255</v>
      </c>
      <c r="B373" t="s">
        <v>309</v>
      </c>
      <c r="C373" t="s">
        <v>221</v>
      </c>
      <c r="D373" s="95">
        <f>IFERROR(IF(ISNUMBER(VLOOKUP($A373,PairList!$A$1:$C$104,2,0)),VLOOKUP($A373,PairList!$A$1:$C$104,2,0),INDEX('Feasibility Factor'!$D$5:$F$144,MATCH(VLOOKUP($A373,PairList!$A$1:$C$104,2,0),'Feasibility Factor'!$C$5:$C$144,0),MATCH($B373,'Feasibility Factor'!$D$3:$F$3,0))),"")</f>
        <v>1</v>
      </c>
      <c r="E373" s="95">
        <f>IFERROR(INDEX(ESShip!$C$2:$C$92,MATCH(VLOOKUP($A373,PairList!$A$1:$C$104,3,0),ESShip!$A$2:$A$92,0)),"")</f>
        <v>0.64</v>
      </c>
      <c r="F373" s="95">
        <f t="shared" si="30"/>
        <v>0.36</v>
      </c>
      <c r="G373" s="96" t="s">
        <v>382</v>
      </c>
      <c r="H373" s="99" t="str">
        <f t="shared" si="32"/>
        <v>Manufactured Home</v>
      </c>
      <c r="I373" s="100" t="str">
        <f t="shared" si="33"/>
        <v>B</v>
      </c>
      <c r="J373" s="100">
        <v>0</v>
      </c>
      <c r="K373" s="100">
        <v>0.64</v>
      </c>
      <c r="L373" s="100">
        <f t="shared" si="34"/>
        <v>0</v>
      </c>
      <c r="M373" s="101">
        <f t="shared" si="35"/>
        <v>0</v>
      </c>
      <c r="N373" s="100"/>
    </row>
    <row r="374" spans="1:14">
      <c r="A374" t="s">
        <v>255</v>
      </c>
      <c r="B374" t="s">
        <v>120</v>
      </c>
      <c r="C374" t="s">
        <v>223</v>
      </c>
      <c r="D374" s="95">
        <f>IFERROR(IF(ISNUMBER(VLOOKUP($A374,PairList!$A$1:$C$104,2,0)),VLOOKUP($A374,PairList!$A$1:$C$104,2,0),INDEX('Feasibility Factor'!$D$5:$F$144,MATCH(VLOOKUP($A374,PairList!$A$1:$C$104,2,0),'Feasibility Factor'!$C$5:$C$144,0),MATCH($B374,'Feasibility Factor'!$D$3:$F$3,0))),"")</f>
        <v>1</v>
      </c>
      <c r="E374" s="95">
        <f>IFERROR(INDEX(ESShip!$C$2:$C$92,MATCH(VLOOKUP($A374,PairList!$A$1:$C$104,3,0),ESShip!$A$2:$A$92,0)),"")</f>
        <v>0.64</v>
      </c>
      <c r="F374" s="95">
        <f t="shared" si="30"/>
        <v>0.36</v>
      </c>
      <c r="G374" s="96" t="s">
        <v>382</v>
      </c>
      <c r="H374" s="99" t="str">
        <f t="shared" si="32"/>
        <v>Single-Family</v>
      </c>
      <c r="I374" s="100" t="str">
        <f t="shared" si="33"/>
        <v>E</v>
      </c>
      <c r="J374" s="100">
        <v>0</v>
      </c>
      <c r="K374" s="100">
        <v>0.64</v>
      </c>
      <c r="L374" s="100">
        <f t="shared" si="34"/>
        <v>0</v>
      </c>
      <c r="M374" s="101">
        <f t="shared" si="35"/>
        <v>0</v>
      </c>
      <c r="N374" s="100"/>
    </row>
    <row r="375" spans="1:14">
      <c r="A375" t="s">
        <v>255</v>
      </c>
      <c r="B375" t="s">
        <v>222</v>
      </c>
      <c r="C375" t="s">
        <v>223</v>
      </c>
      <c r="D375" s="95">
        <f>IFERROR(IF(ISNUMBER(VLOOKUP($A375,PairList!$A$1:$C$104,2,0)),VLOOKUP($A375,PairList!$A$1:$C$104,2,0),INDEX('Feasibility Factor'!$D$5:$F$144,MATCH(VLOOKUP($A375,PairList!$A$1:$C$104,2,0),'Feasibility Factor'!$C$5:$C$144,0),MATCH($B375,'Feasibility Factor'!$D$3:$F$3,0))),"")</f>
        <v>1</v>
      </c>
      <c r="E375" s="95">
        <f>IFERROR(INDEX(ESShip!$C$2:$C$92,MATCH(VLOOKUP($A375,PairList!$A$1:$C$104,3,0),ESShip!$A$2:$A$92,0)),"")</f>
        <v>0.64</v>
      </c>
      <c r="F375" s="95">
        <f t="shared" si="30"/>
        <v>0.36</v>
      </c>
      <c r="G375" s="96" t="s">
        <v>382</v>
      </c>
      <c r="H375" s="99" t="str">
        <f t="shared" si="32"/>
        <v>Multi-Family</v>
      </c>
      <c r="I375" s="100" t="str">
        <f t="shared" si="33"/>
        <v>E</v>
      </c>
      <c r="J375" s="100">
        <v>0</v>
      </c>
      <c r="K375" s="100">
        <v>0.64</v>
      </c>
      <c r="L375" s="100">
        <f t="shared" si="34"/>
        <v>0</v>
      </c>
      <c r="M375" s="101">
        <f t="shared" si="35"/>
        <v>0</v>
      </c>
      <c r="N375" s="100"/>
    </row>
    <row r="376" spans="1:14">
      <c r="A376" t="s">
        <v>255</v>
      </c>
      <c r="B376" t="s">
        <v>309</v>
      </c>
      <c r="C376" t="s">
        <v>223</v>
      </c>
      <c r="D376" s="95">
        <f>IFERROR(IF(ISNUMBER(VLOOKUP($A376,PairList!$A$1:$C$104,2,0)),VLOOKUP($A376,PairList!$A$1:$C$104,2,0),INDEX('Feasibility Factor'!$D$5:$F$144,MATCH(VLOOKUP($A376,PairList!$A$1:$C$104,2,0),'Feasibility Factor'!$C$5:$C$144,0),MATCH($B376,'Feasibility Factor'!$D$3:$F$3,0))),"")</f>
        <v>1</v>
      </c>
      <c r="E376" s="95">
        <f>IFERROR(INDEX(ESShip!$C$2:$C$92,MATCH(VLOOKUP($A376,PairList!$A$1:$C$104,3,0),ESShip!$A$2:$A$92,0)),"")</f>
        <v>0.64</v>
      </c>
      <c r="F376" s="95">
        <f t="shared" si="30"/>
        <v>0.36</v>
      </c>
      <c r="G376" s="96" t="s">
        <v>382</v>
      </c>
      <c r="H376" s="99" t="str">
        <f t="shared" si="32"/>
        <v>Manufactured Home</v>
      </c>
      <c r="I376" s="100" t="str">
        <f t="shared" si="33"/>
        <v>E</v>
      </c>
      <c r="J376" s="100">
        <v>0</v>
      </c>
      <c r="K376" s="100">
        <v>0.64</v>
      </c>
      <c r="L376" s="100">
        <f t="shared" si="34"/>
        <v>0</v>
      </c>
      <c r="M376" s="101">
        <f t="shared" si="35"/>
        <v>0</v>
      </c>
      <c r="N376" s="100"/>
    </row>
    <row r="377" spans="1:14">
      <c r="A377" t="s">
        <v>255</v>
      </c>
      <c r="B377" t="s">
        <v>120</v>
      </c>
      <c r="C377" t="s">
        <v>224</v>
      </c>
      <c r="D377" s="95">
        <f>IFERROR(IF(ISNUMBER(VLOOKUP($A377,PairList!$A$1:$C$104,2,0)),VLOOKUP($A377,PairList!$A$1:$C$104,2,0),INDEX('Feasibility Factor'!$D$5:$F$144,MATCH(VLOOKUP($A377,PairList!$A$1:$C$104,2,0),'Feasibility Factor'!$C$5:$C$144,0),MATCH($B377,'Feasibility Factor'!$D$3:$F$3,0))),"")</f>
        <v>1</v>
      </c>
      <c r="E377" s="95">
        <f>IFERROR(INDEX(ESShip!$C$2:$C$92,MATCH(VLOOKUP($A377,PairList!$A$1:$C$104,3,0),ESShip!$A$2:$A$92,0)),"")</f>
        <v>0.64</v>
      </c>
      <c r="F377" s="95">
        <f t="shared" si="30"/>
        <v>0.36</v>
      </c>
      <c r="G377" s="96" t="s">
        <v>382</v>
      </c>
      <c r="H377" s="99" t="str">
        <f t="shared" si="32"/>
        <v>Single-Family</v>
      </c>
      <c r="I377" s="100" t="str">
        <f t="shared" si="33"/>
        <v>N</v>
      </c>
      <c r="J377" s="100">
        <v>0</v>
      </c>
      <c r="K377" s="100">
        <v>0.64</v>
      </c>
      <c r="L377" s="100">
        <f t="shared" si="34"/>
        <v>0</v>
      </c>
      <c r="M377" s="101">
        <f t="shared" si="35"/>
        <v>0</v>
      </c>
      <c r="N377" s="100"/>
    </row>
    <row r="378" spans="1:14">
      <c r="A378" t="s">
        <v>255</v>
      </c>
      <c r="B378" t="s">
        <v>222</v>
      </c>
      <c r="C378" t="s">
        <v>224</v>
      </c>
      <c r="D378" s="95">
        <f>IFERROR(IF(ISNUMBER(VLOOKUP($A378,PairList!$A$1:$C$104,2,0)),VLOOKUP($A378,PairList!$A$1:$C$104,2,0),INDEX('Feasibility Factor'!$D$5:$F$144,MATCH(VLOOKUP($A378,PairList!$A$1:$C$104,2,0),'Feasibility Factor'!$C$5:$C$144,0),MATCH($B378,'Feasibility Factor'!$D$3:$F$3,0))),"")</f>
        <v>1</v>
      </c>
      <c r="E378" s="95">
        <f>IFERROR(INDEX(ESShip!$C$2:$C$92,MATCH(VLOOKUP($A378,PairList!$A$1:$C$104,3,0),ESShip!$A$2:$A$92,0)),"")</f>
        <v>0.64</v>
      </c>
      <c r="F378" s="95">
        <f t="shared" si="30"/>
        <v>0.36</v>
      </c>
      <c r="G378" s="96" t="s">
        <v>382</v>
      </c>
      <c r="H378" s="99" t="str">
        <f t="shared" si="32"/>
        <v>Multi-Family</v>
      </c>
      <c r="I378" s="100" t="str">
        <f t="shared" si="33"/>
        <v>N</v>
      </c>
      <c r="J378" s="100">
        <v>0</v>
      </c>
      <c r="K378" s="100">
        <v>0.64</v>
      </c>
      <c r="L378" s="100">
        <f t="shared" si="34"/>
        <v>0</v>
      </c>
      <c r="M378" s="101">
        <f t="shared" si="35"/>
        <v>0</v>
      </c>
      <c r="N378" s="100"/>
    </row>
    <row r="379" spans="1:14">
      <c r="A379" t="s">
        <v>255</v>
      </c>
      <c r="B379" t="s">
        <v>309</v>
      </c>
      <c r="C379" t="s">
        <v>224</v>
      </c>
      <c r="D379" s="95">
        <f>IFERROR(IF(ISNUMBER(VLOOKUP($A379,PairList!$A$1:$C$104,2,0)),VLOOKUP($A379,PairList!$A$1:$C$104,2,0),INDEX('Feasibility Factor'!$D$5:$F$144,MATCH(VLOOKUP($A379,PairList!$A$1:$C$104,2,0),'Feasibility Factor'!$C$5:$C$144,0),MATCH($B379,'Feasibility Factor'!$D$3:$F$3,0))),"")</f>
        <v>1</v>
      </c>
      <c r="E379" s="95">
        <f>IFERROR(INDEX(ESShip!$C$2:$C$92,MATCH(VLOOKUP($A379,PairList!$A$1:$C$104,3,0),ESShip!$A$2:$A$92,0)),"")</f>
        <v>0.64</v>
      </c>
      <c r="F379" s="95">
        <f t="shared" si="30"/>
        <v>0.36</v>
      </c>
      <c r="G379" s="96" t="s">
        <v>382</v>
      </c>
      <c r="H379" s="99" t="str">
        <f t="shared" si="32"/>
        <v>Manufactured Home</v>
      </c>
      <c r="I379" s="100" t="str">
        <f t="shared" si="33"/>
        <v>N</v>
      </c>
      <c r="J379" s="100">
        <v>0</v>
      </c>
      <c r="K379" s="100">
        <v>0.64</v>
      </c>
      <c r="L379" s="100">
        <f t="shared" si="34"/>
        <v>0</v>
      </c>
      <c r="M379" s="101">
        <f t="shared" si="35"/>
        <v>0</v>
      </c>
      <c r="N379" s="100"/>
    </row>
    <row r="380" spans="1:14">
      <c r="A380" t="s">
        <v>256</v>
      </c>
      <c r="B380" t="s">
        <v>120</v>
      </c>
      <c r="C380" t="s">
        <v>221</v>
      </c>
      <c r="D380" s="95">
        <f>IFERROR(IF(ISNUMBER(VLOOKUP($A380,PairList!$A$1:$C$104,2,0)),VLOOKUP($A380,PairList!$A$1:$C$104,2,0),INDEX('Feasibility Factor'!$D$5:$F$144,MATCH(VLOOKUP($A380,PairList!$A$1:$C$104,2,0),'Feasibility Factor'!$C$5:$C$144,0),MATCH($B380,'Feasibility Factor'!$D$3:$F$3,0))),"")</f>
        <v>1</v>
      </c>
      <c r="E380" s="95">
        <f>IFERROR(INDEX(ESShip!$C$2:$C$92,MATCH(VLOOKUP($A380,PairList!$A$1:$C$104,3,0),ESShip!$A$2:$A$92,0)),"")</f>
        <v>0.64</v>
      </c>
      <c r="F380" s="95">
        <f t="shared" si="30"/>
        <v>0.36</v>
      </c>
      <c r="G380" s="96" t="s">
        <v>382</v>
      </c>
      <c r="H380" s="99" t="str">
        <f t="shared" si="32"/>
        <v>Single-Family</v>
      </c>
      <c r="I380" s="100" t="str">
        <f t="shared" si="33"/>
        <v>B</v>
      </c>
      <c r="J380" s="100">
        <v>0</v>
      </c>
      <c r="K380" s="100">
        <v>0.64</v>
      </c>
      <c r="L380" s="100">
        <f t="shared" si="34"/>
        <v>0</v>
      </c>
      <c r="M380" s="101">
        <f t="shared" si="35"/>
        <v>0</v>
      </c>
      <c r="N380" s="100"/>
    </row>
    <row r="381" spans="1:14">
      <c r="A381" t="s">
        <v>256</v>
      </c>
      <c r="B381" t="s">
        <v>222</v>
      </c>
      <c r="C381" t="s">
        <v>221</v>
      </c>
      <c r="D381" s="95">
        <f>IFERROR(IF(ISNUMBER(VLOOKUP($A381,PairList!$A$1:$C$104,2,0)),VLOOKUP($A381,PairList!$A$1:$C$104,2,0),INDEX('Feasibility Factor'!$D$5:$F$144,MATCH(VLOOKUP($A381,PairList!$A$1:$C$104,2,0),'Feasibility Factor'!$C$5:$C$144,0),MATCH($B381,'Feasibility Factor'!$D$3:$F$3,0))),"")</f>
        <v>1</v>
      </c>
      <c r="E381" s="95">
        <f>IFERROR(INDEX(ESShip!$C$2:$C$92,MATCH(VLOOKUP($A381,PairList!$A$1:$C$104,3,0),ESShip!$A$2:$A$92,0)),"")</f>
        <v>0.64</v>
      </c>
      <c r="F381" s="95">
        <f t="shared" si="30"/>
        <v>0.36</v>
      </c>
      <c r="G381" s="96" t="s">
        <v>382</v>
      </c>
      <c r="H381" s="99" t="str">
        <f t="shared" si="32"/>
        <v>Multi-Family</v>
      </c>
      <c r="I381" s="100" t="str">
        <f t="shared" si="33"/>
        <v>B</v>
      </c>
      <c r="J381" s="100">
        <v>0</v>
      </c>
      <c r="K381" s="100">
        <v>0.64</v>
      </c>
      <c r="L381" s="100">
        <f t="shared" si="34"/>
        <v>0</v>
      </c>
      <c r="M381" s="101">
        <f t="shared" si="35"/>
        <v>0</v>
      </c>
      <c r="N381" s="100"/>
    </row>
    <row r="382" spans="1:14">
      <c r="A382" t="s">
        <v>256</v>
      </c>
      <c r="B382" t="s">
        <v>309</v>
      </c>
      <c r="C382" t="s">
        <v>221</v>
      </c>
      <c r="D382" s="95">
        <f>IFERROR(IF(ISNUMBER(VLOOKUP($A382,PairList!$A$1:$C$104,2,0)),VLOOKUP($A382,PairList!$A$1:$C$104,2,0),INDEX('Feasibility Factor'!$D$5:$F$144,MATCH(VLOOKUP($A382,PairList!$A$1:$C$104,2,0),'Feasibility Factor'!$C$5:$C$144,0),MATCH($B382,'Feasibility Factor'!$D$3:$F$3,0))),"")</f>
        <v>1</v>
      </c>
      <c r="E382" s="95">
        <f>IFERROR(INDEX(ESShip!$C$2:$C$92,MATCH(VLOOKUP($A382,PairList!$A$1:$C$104,3,0),ESShip!$A$2:$A$92,0)),"")</f>
        <v>0.64</v>
      </c>
      <c r="F382" s="95">
        <f t="shared" si="30"/>
        <v>0.36</v>
      </c>
      <c r="G382" s="96" t="s">
        <v>382</v>
      </c>
      <c r="H382" s="99" t="str">
        <f t="shared" si="32"/>
        <v>Manufactured Home</v>
      </c>
      <c r="I382" s="100" t="str">
        <f t="shared" si="33"/>
        <v>B</v>
      </c>
      <c r="J382" s="100">
        <v>0</v>
      </c>
      <c r="K382" s="100">
        <v>0.64</v>
      </c>
      <c r="L382" s="100">
        <f t="shared" si="34"/>
        <v>0</v>
      </c>
      <c r="M382" s="101">
        <f t="shared" si="35"/>
        <v>0</v>
      </c>
      <c r="N382" s="100"/>
    </row>
    <row r="383" spans="1:14">
      <c r="A383" t="s">
        <v>256</v>
      </c>
      <c r="B383" t="s">
        <v>120</v>
      </c>
      <c r="C383" t="s">
        <v>223</v>
      </c>
      <c r="D383" s="95">
        <f>IFERROR(IF(ISNUMBER(VLOOKUP($A383,PairList!$A$1:$C$104,2,0)),VLOOKUP($A383,PairList!$A$1:$C$104,2,0),INDEX('Feasibility Factor'!$D$5:$F$144,MATCH(VLOOKUP($A383,PairList!$A$1:$C$104,2,0),'Feasibility Factor'!$C$5:$C$144,0),MATCH($B383,'Feasibility Factor'!$D$3:$F$3,0))),"")</f>
        <v>1</v>
      </c>
      <c r="E383" s="95">
        <f>IFERROR(INDEX(ESShip!$C$2:$C$92,MATCH(VLOOKUP($A383,PairList!$A$1:$C$104,3,0),ESShip!$A$2:$A$92,0)),"")</f>
        <v>0.64</v>
      </c>
      <c r="F383" s="95">
        <f t="shared" si="30"/>
        <v>0.36</v>
      </c>
      <c r="G383" s="96" t="s">
        <v>382</v>
      </c>
      <c r="H383" s="99" t="str">
        <f t="shared" si="32"/>
        <v>Single-Family</v>
      </c>
      <c r="I383" s="100" t="str">
        <f t="shared" si="33"/>
        <v>E</v>
      </c>
      <c r="J383" s="100">
        <v>0</v>
      </c>
      <c r="K383" s="100">
        <v>0.64</v>
      </c>
      <c r="L383" s="100">
        <f t="shared" si="34"/>
        <v>0</v>
      </c>
      <c r="M383" s="101">
        <f t="shared" si="35"/>
        <v>0</v>
      </c>
      <c r="N383" s="100"/>
    </row>
    <row r="384" spans="1:14">
      <c r="A384" t="s">
        <v>256</v>
      </c>
      <c r="B384" t="s">
        <v>222</v>
      </c>
      <c r="C384" t="s">
        <v>223</v>
      </c>
      <c r="D384" s="95">
        <f>IFERROR(IF(ISNUMBER(VLOOKUP($A384,PairList!$A$1:$C$104,2,0)),VLOOKUP($A384,PairList!$A$1:$C$104,2,0),INDEX('Feasibility Factor'!$D$5:$F$144,MATCH(VLOOKUP($A384,PairList!$A$1:$C$104,2,0),'Feasibility Factor'!$C$5:$C$144,0),MATCH($B384,'Feasibility Factor'!$D$3:$F$3,0))),"")</f>
        <v>1</v>
      </c>
      <c r="E384" s="95">
        <f>IFERROR(INDEX(ESShip!$C$2:$C$92,MATCH(VLOOKUP($A384,PairList!$A$1:$C$104,3,0),ESShip!$A$2:$A$92,0)),"")</f>
        <v>0.64</v>
      </c>
      <c r="F384" s="95">
        <f t="shared" si="30"/>
        <v>0.36</v>
      </c>
      <c r="G384" s="96" t="s">
        <v>382</v>
      </c>
      <c r="H384" s="99" t="str">
        <f t="shared" si="32"/>
        <v>Multi-Family</v>
      </c>
      <c r="I384" s="100" t="str">
        <f t="shared" si="33"/>
        <v>E</v>
      </c>
      <c r="J384" s="100">
        <v>0</v>
      </c>
      <c r="K384" s="100">
        <v>0.64</v>
      </c>
      <c r="L384" s="100">
        <f t="shared" si="34"/>
        <v>0</v>
      </c>
      <c r="M384" s="101">
        <f t="shared" si="35"/>
        <v>0</v>
      </c>
      <c r="N384" s="100"/>
    </row>
    <row r="385" spans="1:14">
      <c r="A385" t="s">
        <v>256</v>
      </c>
      <c r="B385" t="s">
        <v>309</v>
      </c>
      <c r="C385" t="s">
        <v>223</v>
      </c>
      <c r="D385" s="95">
        <f>IFERROR(IF(ISNUMBER(VLOOKUP($A385,PairList!$A$1:$C$104,2,0)),VLOOKUP($A385,PairList!$A$1:$C$104,2,0),INDEX('Feasibility Factor'!$D$5:$F$144,MATCH(VLOOKUP($A385,PairList!$A$1:$C$104,2,0),'Feasibility Factor'!$C$5:$C$144,0),MATCH($B385,'Feasibility Factor'!$D$3:$F$3,0))),"")</f>
        <v>1</v>
      </c>
      <c r="E385" s="95">
        <f>IFERROR(INDEX(ESShip!$C$2:$C$92,MATCH(VLOOKUP($A385,PairList!$A$1:$C$104,3,0),ESShip!$A$2:$A$92,0)),"")</f>
        <v>0.64</v>
      </c>
      <c r="F385" s="95">
        <f t="shared" si="30"/>
        <v>0.36</v>
      </c>
      <c r="G385" s="96" t="s">
        <v>382</v>
      </c>
      <c r="H385" s="99" t="str">
        <f t="shared" si="32"/>
        <v>Manufactured Home</v>
      </c>
      <c r="I385" s="100" t="str">
        <f t="shared" si="33"/>
        <v>E</v>
      </c>
      <c r="J385" s="100">
        <v>0</v>
      </c>
      <c r="K385" s="100">
        <v>0.64</v>
      </c>
      <c r="L385" s="100">
        <f t="shared" si="34"/>
        <v>0</v>
      </c>
      <c r="M385" s="101">
        <f t="shared" si="35"/>
        <v>0</v>
      </c>
      <c r="N385" s="100"/>
    </row>
    <row r="386" spans="1:14">
      <c r="A386" t="s">
        <v>256</v>
      </c>
      <c r="B386" t="s">
        <v>120</v>
      </c>
      <c r="C386" t="s">
        <v>224</v>
      </c>
      <c r="D386" s="95">
        <f>IFERROR(IF(ISNUMBER(VLOOKUP($A386,PairList!$A$1:$C$104,2,0)),VLOOKUP($A386,PairList!$A$1:$C$104,2,0),INDEX('Feasibility Factor'!$D$5:$F$144,MATCH(VLOOKUP($A386,PairList!$A$1:$C$104,2,0),'Feasibility Factor'!$C$5:$C$144,0),MATCH($B386,'Feasibility Factor'!$D$3:$F$3,0))),"")</f>
        <v>1</v>
      </c>
      <c r="E386" s="95">
        <f>IFERROR(INDEX(ESShip!$C$2:$C$92,MATCH(VLOOKUP($A386,PairList!$A$1:$C$104,3,0),ESShip!$A$2:$A$92,0)),"")</f>
        <v>0.64</v>
      </c>
      <c r="F386" s="95">
        <f t="shared" si="30"/>
        <v>0.36</v>
      </c>
      <c r="G386" s="96" t="s">
        <v>382</v>
      </c>
      <c r="H386" s="99" t="str">
        <f t="shared" si="32"/>
        <v>Single-Family</v>
      </c>
      <c r="I386" s="100" t="str">
        <f t="shared" si="33"/>
        <v>N</v>
      </c>
      <c r="J386" s="100">
        <v>0</v>
      </c>
      <c r="K386" s="100">
        <v>0.64</v>
      </c>
      <c r="L386" s="100">
        <f t="shared" si="34"/>
        <v>0</v>
      </c>
      <c r="M386" s="101">
        <f t="shared" si="35"/>
        <v>0</v>
      </c>
      <c r="N386" s="100"/>
    </row>
    <row r="387" spans="1:14">
      <c r="A387" t="s">
        <v>256</v>
      </c>
      <c r="B387" t="s">
        <v>222</v>
      </c>
      <c r="C387" t="s">
        <v>224</v>
      </c>
      <c r="D387" s="95">
        <f>IFERROR(IF(ISNUMBER(VLOOKUP($A387,PairList!$A$1:$C$104,2,0)),VLOOKUP($A387,PairList!$A$1:$C$104,2,0),INDEX('Feasibility Factor'!$D$5:$F$144,MATCH(VLOOKUP($A387,PairList!$A$1:$C$104,2,0),'Feasibility Factor'!$C$5:$C$144,0),MATCH($B387,'Feasibility Factor'!$D$3:$F$3,0))),"")</f>
        <v>1</v>
      </c>
      <c r="E387" s="95">
        <f>IFERROR(INDEX(ESShip!$C$2:$C$92,MATCH(VLOOKUP($A387,PairList!$A$1:$C$104,3,0),ESShip!$A$2:$A$92,0)),"")</f>
        <v>0.64</v>
      </c>
      <c r="F387" s="95">
        <f t="shared" ref="F387:F450" si="36">IFERROR($D387*(1-$E387),"")</f>
        <v>0.36</v>
      </c>
      <c r="G387" s="96" t="s">
        <v>382</v>
      </c>
      <c r="H387" s="99" t="str">
        <f t="shared" ref="H387:H450" si="37">IF($B387="Single Family","Single-Family",$B387)</f>
        <v>Multi-Family</v>
      </c>
      <c r="I387" s="100" t="str">
        <f t="shared" ref="I387:I450" si="38">IF(LEFT($C387,1)="T","B",LEFT($C387,1))</f>
        <v>N</v>
      </c>
      <c r="J387" s="100">
        <v>0</v>
      </c>
      <c r="K387" s="100">
        <v>0.64</v>
      </c>
      <c r="L387" s="100">
        <f t="shared" ref="L387:L450" si="39">IF(G387="X",$J387*(1-$K387),"")</f>
        <v>0</v>
      </c>
      <c r="M387" s="101">
        <f t="shared" ref="M387:M397" si="40">IF(AND($F387&lt;&gt;"",$L387&lt;&gt;""),MIN($F387,$L387),MAX($F387,$L387))</f>
        <v>0</v>
      </c>
      <c r="N387" s="100"/>
    </row>
    <row r="388" spans="1:14">
      <c r="A388" t="s">
        <v>256</v>
      </c>
      <c r="B388" t="s">
        <v>309</v>
      </c>
      <c r="C388" t="s">
        <v>224</v>
      </c>
      <c r="D388" s="95">
        <f>IFERROR(IF(ISNUMBER(VLOOKUP($A388,PairList!$A$1:$C$104,2,0)),VLOOKUP($A388,PairList!$A$1:$C$104,2,0),INDEX('Feasibility Factor'!$D$5:$F$144,MATCH(VLOOKUP($A388,PairList!$A$1:$C$104,2,0),'Feasibility Factor'!$C$5:$C$144,0),MATCH($B388,'Feasibility Factor'!$D$3:$F$3,0))),"")</f>
        <v>1</v>
      </c>
      <c r="E388" s="95">
        <f>IFERROR(INDEX(ESShip!$C$2:$C$92,MATCH(VLOOKUP($A388,PairList!$A$1:$C$104,3,0),ESShip!$A$2:$A$92,0)),"")</f>
        <v>0.64</v>
      </c>
      <c r="F388" s="95">
        <f t="shared" si="36"/>
        <v>0.36</v>
      </c>
      <c r="G388" s="96" t="s">
        <v>382</v>
      </c>
      <c r="H388" s="99" t="str">
        <f t="shared" si="37"/>
        <v>Manufactured Home</v>
      </c>
      <c r="I388" s="100" t="str">
        <f t="shared" si="38"/>
        <v>N</v>
      </c>
      <c r="J388" s="100">
        <v>0</v>
      </c>
      <c r="K388" s="100">
        <v>0.64</v>
      </c>
      <c r="L388" s="100">
        <f t="shared" si="39"/>
        <v>0</v>
      </c>
      <c r="M388" s="101">
        <f t="shared" si="40"/>
        <v>0</v>
      </c>
      <c r="N388" s="100"/>
    </row>
    <row r="389" spans="1:14">
      <c r="A389" t="s">
        <v>257</v>
      </c>
      <c r="B389" t="s">
        <v>120</v>
      </c>
      <c r="C389" t="s">
        <v>221</v>
      </c>
      <c r="D389" s="95">
        <f>IFERROR(IF(ISNUMBER(VLOOKUP($A389,PairList!$A$1:$C$104,2,0)),VLOOKUP($A389,PairList!$A$1:$C$104,2,0),INDEX('Feasibility Factor'!$D$5:$F$144,MATCH(VLOOKUP($A389,PairList!$A$1:$C$104,2,0),'Feasibility Factor'!$C$5:$C$144,0),MATCH($B389,'Feasibility Factor'!$D$3:$F$3,0))),"")</f>
        <v>1</v>
      </c>
      <c r="E389" s="95">
        <f>IFERROR(INDEX(ESShip!$C$2:$C$92,MATCH(VLOOKUP($A389,PairList!$A$1:$C$104,3,0),ESShip!$A$2:$A$92,0)),"")</f>
        <v>0.64</v>
      </c>
      <c r="F389" s="95">
        <f t="shared" si="36"/>
        <v>0.36</v>
      </c>
      <c r="G389" s="96" t="s">
        <v>382</v>
      </c>
      <c r="H389" s="99" t="str">
        <f t="shared" si="37"/>
        <v>Single-Family</v>
      </c>
      <c r="I389" s="100" t="str">
        <f t="shared" si="38"/>
        <v>B</v>
      </c>
      <c r="J389" s="100">
        <v>0</v>
      </c>
      <c r="K389" s="100">
        <v>0.64</v>
      </c>
      <c r="L389" s="100">
        <f t="shared" si="39"/>
        <v>0</v>
      </c>
      <c r="M389" s="101">
        <f t="shared" si="40"/>
        <v>0</v>
      </c>
      <c r="N389" s="100"/>
    </row>
    <row r="390" spans="1:14">
      <c r="A390" t="s">
        <v>257</v>
      </c>
      <c r="B390" t="s">
        <v>222</v>
      </c>
      <c r="C390" t="s">
        <v>221</v>
      </c>
      <c r="D390" s="95">
        <f>IFERROR(IF(ISNUMBER(VLOOKUP($A390,PairList!$A$1:$C$104,2,0)),VLOOKUP($A390,PairList!$A$1:$C$104,2,0),INDEX('Feasibility Factor'!$D$5:$F$144,MATCH(VLOOKUP($A390,PairList!$A$1:$C$104,2,0),'Feasibility Factor'!$C$5:$C$144,0),MATCH($B390,'Feasibility Factor'!$D$3:$F$3,0))),"")</f>
        <v>1</v>
      </c>
      <c r="E390" s="95">
        <f>IFERROR(INDEX(ESShip!$C$2:$C$92,MATCH(VLOOKUP($A390,PairList!$A$1:$C$104,3,0),ESShip!$A$2:$A$92,0)),"")</f>
        <v>0.64</v>
      </c>
      <c r="F390" s="95">
        <f t="shared" si="36"/>
        <v>0.36</v>
      </c>
      <c r="G390" s="96" t="s">
        <v>382</v>
      </c>
      <c r="H390" s="99" t="str">
        <f t="shared" si="37"/>
        <v>Multi-Family</v>
      </c>
      <c r="I390" s="100" t="str">
        <f t="shared" si="38"/>
        <v>B</v>
      </c>
      <c r="J390" s="100">
        <v>0</v>
      </c>
      <c r="K390" s="100">
        <v>0.64</v>
      </c>
      <c r="L390" s="100">
        <f t="shared" si="39"/>
        <v>0</v>
      </c>
      <c r="M390" s="101">
        <f t="shared" si="40"/>
        <v>0</v>
      </c>
      <c r="N390" s="100"/>
    </row>
    <row r="391" spans="1:14">
      <c r="A391" t="s">
        <v>257</v>
      </c>
      <c r="B391" t="s">
        <v>309</v>
      </c>
      <c r="C391" t="s">
        <v>221</v>
      </c>
      <c r="D391" s="95">
        <f>IFERROR(IF(ISNUMBER(VLOOKUP($A391,PairList!$A$1:$C$104,2,0)),VLOOKUP($A391,PairList!$A$1:$C$104,2,0),INDEX('Feasibility Factor'!$D$5:$F$144,MATCH(VLOOKUP($A391,PairList!$A$1:$C$104,2,0),'Feasibility Factor'!$C$5:$C$144,0),MATCH($B391,'Feasibility Factor'!$D$3:$F$3,0))),"")</f>
        <v>1</v>
      </c>
      <c r="E391" s="95">
        <f>IFERROR(INDEX(ESShip!$C$2:$C$92,MATCH(VLOOKUP($A391,PairList!$A$1:$C$104,3,0),ESShip!$A$2:$A$92,0)),"")</f>
        <v>0.64</v>
      </c>
      <c r="F391" s="95">
        <f t="shared" si="36"/>
        <v>0.36</v>
      </c>
      <c r="G391" s="96" t="s">
        <v>382</v>
      </c>
      <c r="H391" s="99" t="str">
        <f t="shared" si="37"/>
        <v>Manufactured Home</v>
      </c>
      <c r="I391" s="100" t="str">
        <f t="shared" si="38"/>
        <v>B</v>
      </c>
      <c r="J391" s="100">
        <v>0</v>
      </c>
      <c r="K391" s="100">
        <v>0.64</v>
      </c>
      <c r="L391" s="100">
        <f t="shared" si="39"/>
        <v>0</v>
      </c>
      <c r="M391" s="101">
        <f t="shared" si="40"/>
        <v>0</v>
      </c>
      <c r="N391" s="100"/>
    </row>
    <row r="392" spans="1:14">
      <c r="A392" t="s">
        <v>257</v>
      </c>
      <c r="B392" t="s">
        <v>120</v>
      </c>
      <c r="C392" t="s">
        <v>223</v>
      </c>
      <c r="D392" s="95">
        <f>IFERROR(IF(ISNUMBER(VLOOKUP($A392,PairList!$A$1:$C$104,2,0)),VLOOKUP($A392,PairList!$A$1:$C$104,2,0),INDEX('Feasibility Factor'!$D$5:$F$144,MATCH(VLOOKUP($A392,PairList!$A$1:$C$104,2,0),'Feasibility Factor'!$C$5:$C$144,0),MATCH($B392,'Feasibility Factor'!$D$3:$F$3,0))),"")</f>
        <v>1</v>
      </c>
      <c r="E392" s="95">
        <f>IFERROR(INDEX(ESShip!$C$2:$C$92,MATCH(VLOOKUP($A392,PairList!$A$1:$C$104,3,0),ESShip!$A$2:$A$92,0)),"")</f>
        <v>0.64</v>
      </c>
      <c r="F392" s="95">
        <f t="shared" si="36"/>
        <v>0.36</v>
      </c>
      <c r="G392" s="96" t="s">
        <v>382</v>
      </c>
      <c r="H392" s="99" t="str">
        <f t="shared" si="37"/>
        <v>Single-Family</v>
      </c>
      <c r="I392" s="100" t="str">
        <f t="shared" si="38"/>
        <v>E</v>
      </c>
      <c r="J392" s="100">
        <v>0</v>
      </c>
      <c r="K392" s="100">
        <v>0.64</v>
      </c>
      <c r="L392" s="100">
        <f t="shared" si="39"/>
        <v>0</v>
      </c>
      <c r="M392" s="101">
        <f t="shared" si="40"/>
        <v>0</v>
      </c>
      <c r="N392" s="100"/>
    </row>
    <row r="393" spans="1:14">
      <c r="A393" t="s">
        <v>257</v>
      </c>
      <c r="B393" t="s">
        <v>222</v>
      </c>
      <c r="C393" t="s">
        <v>223</v>
      </c>
      <c r="D393" s="95">
        <f>IFERROR(IF(ISNUMBER(VLOOKUP($A393,PairList!$A$1:$C$104,2,0)),VLOOKUP($A393,PairList!$A$1:$C$104,2,0),INDEX('Feasibility Factor'!$D$5:$F$144,MATCH(VLOOKUP($A393,PairList!$A$1:$C$104,2,0),'Feasibility Factor'!$C$5:$C$144,0),MATCH($B393,'Feasibility Factor'!$D$3:$F$3,0))),"")</f>
        <v>1</v>
      </c>
      <c r="E393" s="95">
        <f>IFERROR(INDEX(ESShip!$C$2:$C$92,MATCH(VLOOKUP($A393,PairList!$A$1:$C$104,3,0),ESShip!$A$2:$A$92,0)),"")</f>
        <v>0.64</v>
      </c>
      <c r="F393" s="95">
        <f t="shared" si="36"/>
        <v>0.36</v>
      </c>
      <c r="G393" s="96" t="s">
        <v>382</v>
      </c>
      <c r="H393" s="99" t="str">
        <f t="shared" si="37"/>
        <v>Multi-Family</v>
      </c>
      <c r="I393" s="100" t="str">
        <f t="shared" si="38"/>
        <v>E</v>
      </c>
      <c r="J393" s="100">
        <v>0</v>
      </c>
      <c r="K393" s="100">
        <v>0.64</v>
      </c>
      <c r="L393" s="100">
        <f t="shared" si="39"/>
        <v>0</v>
      </c>
      <c r="M393" s="101">
        <f t="shared" si="40"/>
        <v>0</v>
      </c>
      <c r="N393" s="100"/>
    </row>
    <row r="394" spans="1:14">
      <c r="A394" t="s">
        <v>257</v>
      </c>
      <c r="B394" t="s">
        <v>309</v>
      </c>
      <c r="C394" t="s">
        <v>223</v>
      </c>
      <c r="D394" s="95">
        <f>IFERROR(IF(ISNUMBER(VLOOKUP($A394,PairList!$A$1:$C$104,2,0)),VLOOKUP($A394,PairList!$A$1:$C$104,2,0),INDEX('Feasibility Factor'!$D$5:$F$144,MATCH(VLOOKUP($A394,PairList!$A$1:$C$104,2,0),'Feasibility Factor'!$C$5:$C$144,0),MATCH($B394,'Feasibility Factor'!$D$3:$F$3,0))),"")</f>
        <v>1</v>
      </c>
      <c r="E394" s="95">
        <f>IFERROR(INDEX(ESShip!$C$2:$C$92,MATCH(VLOOKUP($A394,PairList!$A$1:$C$104,3,0),ESShip!$A$2:$A$92,0)),"")</f>
        <v>0.64</v>
      </c>
      <c r="F394" s="95">
        <f t="shared" si="36"/>
        <v>0.36</v>
      </c>
      <c r="G394" s="96" t="s">
        <v>382</v>
      </c>
      <c r="H394" s="99" t="str">
        <f t="shared" si="37"/>
        <v>Manufactured Home</v>
      </c>
      <c r="I394" s="100" t="str">
        <f t="shared" si="38"/>
        <v>E</v>
      </c>
      <c r="J394" s="100">
        <v>0</v>
      </c>
      <c r="K394" s="100">
        <v>0.64</v>
      </c>
      <c r="L394" s="100">
        <f t="shared" si="39"/>
        <v>0</v>
      </c>
      <c r="M394" s="101">
        <f t="shared" si="40"/>
        <v>0</v>
      </c>
      <c r="N394" s="100"/>
    </row>
    <row r="395" spans="1:14">
      <c r="A395" t="s">
        <v>257</v>
      </c>
      <c r="B395" t="s">
        <v>120</v>
      </c>
      <c r="C395" t="s">
        <v>224</v>
      </c>
      <c r="D395" s="95">
        <f>IFERROR(IF(ISNUMBER(VLOOKUP($A395,PairList!$A$1:$C$104,2,0)),VLOOKUP($A395,PairList!$A$1:$C$104,2,0),INDEX('Feasibility Factor'!$D$5:$F$144,MATCH(VLOOKUP($A395,PairList!$A$1:$C$104,2,0),'Feasibility Factor'!$C$5:$C$144,0),MATCH($B395,'Feasibility Factor'!$D$3:$F$3,0))),"")</f>
        <v>1</v>
      </c>
      <c r="E395" s="95">
        <f>IFERROR(INDEX(ESShip!$C$2:$C$92,MATCH(VLOOKUP($A395,PairList!$A$1:$C$104,3,0),ESShip!$A$2:$A$92,0)),"")</f>
        <v>0.64</v>
      </c>
      <c r="F395" s="95">
        <f t="shared" si="36"/>
        <v>0.36</v>
      </c>
      <c r="G395" s="96" t="s">
        <v>382</v>
      </c>
      <c r="H395" s="99" t="str">
        <f t="shared" si="37"/>
        <v>Single-Family</v>
      </c>
      <c r="I395" s="100" t="str">
        <f t="shared" si="38"/>
        <v>N</v>
      </c>
      <c r="J395" s="100">
        <v>0</v>
      </c>
      <c r="K395" s="100">
        <v>0.64</v>
      </c>
      <c r="L395" s="100">
        <f t="shared" si="39"/>
        <v>0</v>
      </c>
      <c r="M395" s="101">
        <f t="shared" si="40"/>
        <v>0</v>
      </c>
      <c r="N395" s="100"/>
    </row>
    <row r="396" spans="1:14">
      <c r="A396" t="s">
        <v>257</v>
      </c>
      <c r="B396" t="s">
        <v>222</v>
      </c>
      <c r="C396" t="s">
        <v>224</v>
      </c>
      <c r="D396" s="95">
        <f>IFERROR(IF(ISNUMBER(VLOOKUP($A396,PairList!$A$1:$C$104,2,0)),VLOOKUP($A396,PairList!$A$1:$C$104,2,0),INDEX('Feasibility Factor'!$D$5:$F$144,MATCH(VLOOKUP($A396,PairList!$A$1:$C$104,2,0),'Feasibility Factor'!$C$5:$C$144,0),MATCH($B396,'Feasibility Factor'!$D$3:$F$3,0))),"")</f>
        <v>1</v>
      </c>
      <c r="E396" s="95">
        <f>IFERROR(INDEX(ESShip!$C$2:$C$92,MATCH(VLOOKUP($A396,PairList!$A$1:$C$104,3,0),ESShip!$A$2:$A$92,0)),"")</f>
        <v>0.64</v>
      </c>
      <c r="F396" s="95">
        <f t="shared" si="36"/>
        <v>0.36</v>
      </c>
      <c r="G396" s="96" t="s">
        <v>382</v>
      </c>
      <c r="H396" s="99" t="str">
        <f t="shared" si="37"/>
        <v>Multi-Family</v>
      </c>
      <c r="I396" s="100" t="str">
        <f t="shared" si="38"/>
        <v>N</v>
      </c>
      <c r="J396" s="100">
        <v>0</v>
      </c>
      <c r="K396" s="100">
        <v>0.64</v>
      </c>
      <c r="L396" s="100">
        <f t="shared" si="39"/>
        <v>0</v>
      </c>
      <c r="M396" s="101">
        <f t="shared" si="40"/>
        <v>0</v>
      </c>
      <c r="N396" s="100"/>
    </row>
    <row r="397" spans="1:14">
      <c r="A397" t="s">
        <v>257</v>
      </c>
      <c r="B397" t="s">
        <v>309</v>
      </c>
      <c r="C397" t="s">
        <v>224</v>
      </c>
      <c r="D397" s="95">
        <f>IFERROR(IF(ISNUMBER(VLOOKUP($A397,PairList!$A$1:$C$104,2,0)),VLOOKUP($A397,PairList!$A$1:$C$104,2,0),INDEX('Feasibility Factor'!$D$5:$F$144,MATCH(VLOOKUP($A397,PairList!$A$1:$C$104,2,0),'Feasibility Factor'!$C$5:$C$144,0),MATCH($B397,'Feasibility Factor'!$D$3:$F$3,0))),"")</f>
        <v>1</v>
      </c>
      <c r="E397" s="95">
        <f>IFERROR(INDEX(ESShip!$C$2:$C$92,MATCH(VLOOKUP($A397,PairList!$A$1:$C$104,3,0),ESShip!$A$2:$A$92,0)),"")</f>
        <v>0.64</v>
      </c>
      <c r="F397" s="95">
        <f t="shared" si="36"/>
        <v>0.36</v>
      </c>
      <c r="G397" s="96" t="s">
        <v>382</v>
      </c>
      <c r="H397" s="99" t="str">
        <f t="shared" si="37"/>
        <v>Manufactured Home</v>
      </c>
      <c r="I397" s="100" t="str">
        <f t="shared" si="38"/>
        <v>N</v>
      </c>
      <c r="J397" s="100">
        <v>0</v>
      </c>
      <c r="K397" s="100">
        <v>0.64</v>
      </c>
      <c r="L397" s="100">
        <f t="shared" si="39"/>
        <v>0</v>
      </c>
      <c r="M397" s="101">
        <f t="shared" si="40"/>
        <v>0</v>
      </c>
      <c r="N397" s="100"/>
    </row>
    <row r="398" spans="1:14">
      <c r="A398" t="s">
        <v>258</v>
      </c>
      <c r="B398" t="s">
        <v>120</v>
      </c>
      <c r="C398" t="s">
        <v>221</v>
      </c>
      <c r="D398" s="95">
        <f>IFERROR(IF(ISNUMBER(VLOOKUP($A398,PairList!$A$1:$C$104,2,0)),VLOOKUP($A398,PairList!$A$1:$C$104,2,0),INDEX('Feasibility Factor'!$D$5:$F$144,MATCH(VLOOKUP($A398,PairList!$A$1:$C$104,2,0),'Feasibility Factor'!$C$5:$C$144,0),MATCH($B398,'Feasibility Factor'!$D$3:$F$3,0))),"")</f>
        <v>0.75</v>
      </c>
      <c r="E398" s="95">
        <f>IFERROR(INDEX(ESShip!$C$2:$C$92,MATCH(VLOOKUP($A398,PairList!$A$1:$C$104,3,0),ESShip!$A$2:$A$92,0)),"")</f>
        <v>0.75</v>
      </c>
      <c r="F398" s="95">
        <f t="shared" si="36"/>
        <v>0.1875</v>
      </c>
      <c r="G398" s="96" t="str">
        <f t="shared" ref="G387:G450" si="41">IF($A398&lt;&gt;"",IF($F398="","X",""),"")</f>
        <v/>
      </c>
      <c r="H398" s="99" t="str">
        <f t="shared" si="37"/>
        <v>Single-Family</v>
      </c>
      <c r="I398" s="100" t="str">
        <f t="shared" si="38"/>
        <v>B</v>
      </c>
      <c r="J398" s="100" t="s">
        <v>377</v>
      </c>
      <c r="K398" s="100" t="s">
        <v>377</v>
      </c>
      <c r="L398" s="100" t="str">
        <f t="shared" si="39"/>
        <v/>
      </c>
      <c r="M398" s="101">
        <f t="shared" ref="M398:M450" si="42">IF(AND($F398&lt;&gt;"",$L398&lt;&gt;""),MIN($F398,$L398),MAX($F398,$L398))</f>
        <v>0.1875</v>
      </c>
      <c r="N398" s="100"/>
    </row>
    <row r="399" spans="1:14">
      <c r="A399" t="s">
        <v>258</v>
      </c>
      <c r="B399" t="s">
        <v>222</v>
      </c>
      <c r="C399" t="s">
        <v>221</v>
      </c>
      <c r="D399" s="95">
        <f>IFERROR(IF(ISNUMBER(VLOOKUP($A399,PairList!$A$1:$C$104,2,0)),VLOOKUP($A399,PairList!$A$1:$C$104,2,0),INDEX('Feasibility Factor'!$D$5:$F$144,MATCH(VLOOKUP($A399,PairList!$A$1:$C$104,2,0),'Feasibility Factor'!$C$5:$C$144,0),MATCH($B399,'Feasibility Factor'!$D$3:$F$3,0))),"")</f>
        <v>0.75</v>
      </c>
      <c r="E399" s="95">
        <f>IFERROR(INDEX(ESShip!$C$2:$C$92,MATCH(VLOOKUP($A399,PairList!$A$1:$C$104,3,0),ESShip!$A$2:$A$92,0)),"")</f>
        <v>0.75</v>
      </c>
      <c r="F399" s="95">
        <f t="shared" si="36"/>
        <v>0.1875</v>
      </c>
      <c r="G399" s="96" t="str">
        <f t="shared" si="41"/>
        <v/>
      </c>
      <c r="H399" s="99" t="str">
        <f t="shared" si="37"/>
        <v>Multi-Family</v>
      </c>
      <c r="I399" s="100" t="str">
        <f t="shared" si="38"/>
        <v>B</v>
      </c>
      <c r="J399" s="100" t="s">
        <v>377</v>
      </c>
      <c r="K399" s="100" t="s">
        <v>377</v>
      </c>
      <c r="L399" s="100" t="str">
        <f t="shared" si="39"/>
        <v/>
      </c>
      <c r="M399" s="101">
        <f t="shared" si="42"/>
        <v>0.1875</v>
      </c>
      <c r="N399" s="100"/>
    </row>
    <row r="400" spans="1:14">
      <c r="A400" t="s">
        <v>258</v>
      </c>
      <c r="B400" t="s">
        <v>309</v>
      </c>
      <c r="C400" t="s">
        <v>221</v>
      </c>
      <c r="D400" s="95">
        <f>IFERROR(IF(ISNUMBER(VLOOKUP($A400,PairList!$A$1:$C$104,2,0)),VLOOKUP($A400,PairList!$A$1:$C$104,2,0),INDEX('Feasibility Factor'!$D$5:$F$144,MATCH(VLOOKUP($A400,PairList!$A$1:$C$104,2,0),'Feasibility Factor'!$C$5:$C$144,0),MATCH($B400,'Feasibility Factor'!$D$3:$F$3,0))),"")</f>
        <v>0.75</v>
      </c>
      <c r="E400" s="95">
        <f>IFERROR(INDEX(ESShip!$C$2:$C$92,MATCH(VLOOKUP($A400,PairList!$A$1:$C$104,3,0),ESShip!$A$2:$A$92,0)),"")</f>
        <v>0.75</v>
      </c>
      <c r="F400" s="95">
        <f t="shared" si="36"/>
        <v>0.1875</v>
      </c>
      <c r="G400" s="96" t="str">
        <f t="shared" si="41"/>
        <v/>
      </c>
      <c r="H400" s="99" t="str">
        <f t="shared" si="37"/>
        <v>Manufactured Home</v>
      </c>
      <c r="I400" s="100" t="str">
        <f t="shared" si="38"/>
        <v>B</v>
      </c>
      <c r="J400" s="100" t="s">
        <v>377</v>
      </c>
      <c r="K400" s="100" t="s">
        <v>377</v>
      </c>
      <c r="L400" s="100" t="str">
        <f t="shared" si="39"/>
        <v/>
      </c>
      <c r="M400" s="101">
        <f t="shared" si="42"/>
        <v>0.1875</v>
      </c>
      <c r="N400" s="100"/>
    </row>
    <row r="401" spans="1:14">
      <c r="A401" t="s">
        <v>258</v>
      </c>
      <c r="B401" t="s">
        <v>120</v>
      </c>
      <c r="C401" t="s">
        <v>223</v>
      </c>
      <c r="D401" s="95">
        <f>IFERROR(IF(ISNUMBER(VLOOKUP($A401,PairList!$A$1:$C$104,2,0)),VLOOKUP($A401,PairList!$A$1:$C$104,2,0),INDEX('Feasibility Factor'!$D$5:$F$144,MATCH(VLOOKUP($A401,PairList!$A$1:$C$104,2,0),'Feasibility Factor'!$C$5:$C$144,0),MATCH($B401,'Feasibility Factor'!$D$3:$F$3,0))),"")</f>
        <v>0.75</v>
      </c>
      <c r="E401" s="95">
        <f>IFERROR(INDEX(ESShip!$C$2:$C$92,MATCH(VLOOKUP($A401,PairList!$A$1:$C$104,3,0),ESShip!$A$2:$A$92,0)),"")</f>
        <v>0.75</v>
      </c>
      <c r="F401" s="95">
        <f t="shared" si="36"/>
        <v>0.1875</v>
      </c>
      <c r="G401" s="96" t="str">
        <f t="shared" si="41"/>
        <v/>
      </c>
      <c r="H401" s="99" t="str">
        <f t="shared" si="37"/>
        <v>Single-Family</v>
      </c>
      <c r="I401" s="100" t="str">
        <f t="shared" si="38"/>
        <v>E</v>
      </c>
      <c r="J401" s="100" t="s">
        <v>377</v>
      </c>
      <c r="K401" s="100" t="s">
        <v>377</v>
      </c>
      <c r="L401" s="100" t="str">
        <f t="shared" si="39"/>
        <v/>
      </c>
      <c r="M401" s="101">
        <f t="shared" si="42"/>
        <v>0.1875</v>
      </c>
      <c r="N401" s="100"/>
    </row>
    <row r="402" spans="1:14">
      <c r="A402" t="s">
        <v>258</v>
      </c>
      <c r="B402" t="s">
        <v>222</v>
      </c>
      <c r="C402" t="s">
        <v>223</v>
      </c>
      <c r="D402" s="95">
        <f>IFERROR(IF(ISNUMBER(VLOOKUP($A402,PairList!$A$1:$C$104,2,0)),VLOOKUP($A402,PairList!$A$1:$C$104,2,0),INDEX('Feasibility Factor'!$D$5:$F$144,MATCH(VLOOKUP($A402,PairList!$A$1:$C$104,2,0),'Feasibility Factor'!$C$5:$C$144,0),MATCH($B402,'Feasibility Factor'!$D$3:$F$3,0))),"")</f>
        <v>0.75</v>
      </c>
      <c r="E402" s="95">
        <f>IFERROR(INDEX(ESShip!$C$2:$C$92,MATCH(VLOOKUP($A402,PairList!$A$1:$C$104,3,0),ESShip!$A$2:$A$92,0)),"")</f>
        <v>0.75</v>
      </c>
      <c r="F402" s="95">
        <f t="shared" si="36"/>
        <v>0.1875</v>
      </c>
      <c r="G402" s="96" t="str">
        <f t="shared" si="41"/>
        <v/>
      </c>
      <c r="H402" s="99" t="str">
        <f t="shared" si="37"/>
        <v>Multi-Family</v>
      </c>
      <c r="I402" s="100" t="str">
        <f t="shared" si="38"/>
        <v>E</v>
      </c>
      <c r="J402" s="100" t="s">
        <v>377</v>
      </c>
      <c r="K402" s="100" t="s">
        <v>377</v>
      </c>
      <c r="L402" s="100" t="str">
        <f t="shared" si="39"/>
        <v/>
      </c>
      <c r="M402" s="101">
        <f t="shared" si="42"/>
        <v>0.1875</v>
      </c>
      <c r="N402" s="100"/>
    </row>
    <row r="403" spans="1:14">
      <c r="A403" t="s">
        <v>258</v>
      </c>
      <c r="B403" t="s">
        <v>309</v>
      </c>
      <c r="C403" t="s">
        <v>223</v>
      </c>
      <c r="D403" s="95">
        <f>IFERROR(IF(ISNUMBER(VLOOKUP($A403,PairList!$A$1:$C$104,2,0)),VLOOKUP($A403,PairList!$A$1:$C$104,2,0),INDEX('Feasibility Factor'!$D$5:$F$144,MATCH(VLOOKUP($A403,PairList!$A$1:$C$104,2,0),'Feasibility Factor'!$C$5:$C$144,0),MATCH($B403,'Feasibility Factor'!$D$3:$F$3,0))),"")</f>
        <v>0.75</v>
      </c>
      <c r="E403" s="95">
        <f>IFERROR(INDEX(ESShip!$C$2:$C$92,MATCH(VLOOKUP($A403,PairList!$A$1:$C$104,3,0),ESShip!$A$2:$A$92,0)),"")</f>
        <v>0.75</v>
      </c>
      <c r="F403" s="95">
        <f t="shared" si="36"/>
        <v>0.1875</v>
      </c>
      <c r="G403" s="96" t="str">
        <f t="shared" si="41"/>
        <v/>
      </c>
      <c r="H403" s="99" t="str">
        <f t="shared" si="37"/>
        <v>Manufactured Home</v>
      </c>
      <c r="I403" s="100" t="str">
        <f t="shared" si="38"/>
        <v>E</v>
      </c>
      <c r="J403" s="100" t="s">
        <v>377</v>
      </c>
      <c r="K403" s="100" t="s">
        <v>377</v>
      </c>
      <c r="L403" s="100" t="str">
        <f t="shared" si="39"/>
        <v/>
      </c>
      <c r="M403" s="101">
        <f t="shared" si="42"/>
        <v>0.1875</v>
      </c>
      <c r="N403" s="100"/>
    </row>
    <row r="404" spans="1:14">
      <c r="A404" t="s">
        <v>258</v>
      </c>
      <c r="B404" t="s">
        <v>120</v>
      </c>
      <c r="C404" t="s">
        <v>224</v>
      </c>
      <c r="D404" s="95">
        <f>IFERROR(IF(ISNUMBER(VLOOKUP($A404,PairList!$A$1:$C$104,2,0)),VLOOKUP($A404,PairList!$A$1:$C$104,2,0),INDEX('Feasibility Factor'!$D$5:$F$144,MATCH(VLOOKUP($A404,PairList!$A$1:$C$104,2,0),'Feasibility Factor'!$C$5:$C$144,0),MATCH($B404,'Feasibility Factor'!$D$3:$F$3,0))),"")</f>
        <v>0.75</v>
      </c>
      <c r="E404" s="95">
        <f>IFERROR(INDEX(ESShip!$C$2:$C$92,MATCH(VLOOKUP($A404,PairList!$A$1:$C$104,3,0),ESShip!$A$2:$A$92,0)),"")</f>
        <v>0.75</v>
      </c>
      <c r="F404" s="95">
        <f t="shared" si="36"/>
        <v>0.1875</v>
      </c>
      <c r="G404" s="96" t="str">
        <f t="shared" si="41"/>
        <v/>
      </c>
      <c r="H404" s="99" t="str">
        <f t="shared" si="37"/>
        <v>Single-Family</v>
      </c>
      <c r="I404" s="100" t="str">
        <f t="shared" si="38"/>
        <v>N</v>
      </c>
      <c r="J404" s="100" t="s">
        <v>377</v>
      </c>
      <c r="K404" s="100" t="s">
        <v>377</v>
      </c>
      <c r="L404" s="100" t="str">
        <f t="shared" si="39"/>
        <v/>
      </c>
      <c r="M404" s="101">
        <f t="shared" si="42"/>
        <v>0.1875</v>
      </c>
      <c r="N404" s="100"/>
    </row>
    <row r="405" spans="1:14">
      <c r="A405" t="s">
        <v>258</v>
      </c>
      <c r="B405" t="s">
        <v>222</v>
      </c>
      <c r="C405" t="s">
        <v>224</v>
      </c>
      <c r="D405" s="95">
        <f>IFERROR(IF(ISNUMBER(VLOOKUP($A405,PairList!$A$1:$C$104,2,0)),VLOOKUP($A405,PairList!$A$1:$C$104,2,0),INDEX('Feasibility Factor'!$D$5:$F$144,MATCH(VLOOKUP($A405,PairList!$A$1:$C$104,2,0),'Feasibility Factor'!$C$5:$C$144,0),MATCH($B405,'Feasibility Factor'!$D$3:$F$3,0))),"")</f>
        <v>0.75</v>
      </c>
      <c r="E405" s="95">
        <f>IFERROR(INDEX(ESShip!$C$2:$C$92,MATCH(VLOOKUP($A405,PairList!$A$1:$C$104,3,0),ESShip!$A$2:$A$92,0)),"")</f>
        <v>0.75</v>
      </c>
      <c r="F405" s="95">
        <f t="shared" si="36"/>
        <v>0.1875</v>
      </c>
      <c r="G405" s="96" t="str">
        <f t="shared" si="41"/>
        <v/>
      </c>
      <c r="H405" s="99" t="str">
        <f t="shared" si="37"/>
        <v>Multi-Family</v>
      </c>
      <c r="I405" s="100" t="str">
        <f t="shared" si="38"/>
        <v>N</v>
      </c>
      <c r="J405" s="100" t="s">
        <v>377</v>
      </c>
      <c r="K405" s="100" t="s">
        <v>377</v>
      </c>
      <c r="L405" s="100" t="str">
        <f t="shared" si="39"/>
        <v/>
      </c>
      <c r="M405" s="101">
        <f t="shared" si="42"/>
        <v>0.1875</v>
      </c>
      <c r="N405" s="100"/>
    </row>
    <row r="406" spans="1:14">
      <c r="A406" t="s">
        <v>258</v>
      </c>
      <c r="B406" t="s">
        <v>309</v>
      </c>
      <c r="C406" t="s">
        <v>224</v>
      </c>
      <c r="D406" s="95">
        <f>IFERROR(IF(ISNUMBER(VLOOKUP($A406,PairList!$A$1:$C$104,2,0)),VLOOKUP($A406,PairList!$A$1:$C$104,2,0),INDEX('Feasibility Factor'!$D$5:$F$144,MATCH(VLOOKUP($A406,PairList!$A$1:$C$104,2,0),'Feasibility Factor'!$C$5:$C$144,0),MATCH($B406,'Feasibility Factor'!$D$3:$F$3,0))),"")</f>
        <v>0.75</v>
      </c>
      <c r="E406" s="95">
        <f>IFERROR(INDEX(ESShip!$C$2:$C$92,MATCH(VLOOKUP($A406,PairList!$A$1:$C$104,3,0),ESShip!$A$2:$A$92,0)),"")</f>
        <v>0.75</v>
      </c>
      <c r="F406" s="95">
        <f t="shared" si="36"/>
        <v>0.1875</v>
      </c>
      <c r="G406" s="96" t="str">
        <f t="shared" si="41"/>
        <v/>
      </c>
      <c r="H406" s="99" t="str">
        <f t="shared" si="37"/>
        <v>Manufactured Home</v>
      </c>
      <c r="I406" s="100" t="str">
        <f t="shared" si="38"/>
        <v>N</v>
      </c>
      <c r="J406" s="100" t="s">
        <v>377</v>
      </c>
      <c r="K406" s="100" t="s">
        <v>377</v>
      </c>
      <c r="L406" s="100" t="str">
        <f t="shared" si="39"/>
        <v/>
      </c>
      <c r="M406" s="101">
        <f t="shared" si="42"/>
        <v>0.1875</v>
      </c>
      <c r="N406" s="100"/>
    </row>
    <row r="407" spans="1:14">
      <c r="A407" t="s">
        <v>259</v>
      </c>
      <c r="B407" t="s">
        <v>120</v>
      </c>
      <c r="C407" t="s">
        <v>221</v>
      </c>
      <c r="D407" s="95">
        <f>IFERROR(IF(ISNUMBER(VLOOKUP($A407,PairList!$A$1:$C$104,2,0)),VLOOKUP($A407,PairList!$A$1:$C$104,2,0),INDEX('Feasibility Factor'!$D$5:$F$144,MATCH(VLOOKUP($A407,PairList!$A$1:$C$104,2,0),'Feasibility Factor'!$C$5:$C$144,0),MATCH($B407,'Feasibility Factor'!$D$3:$F$3,0))),"")</f>
        <v>0.75</v>
      </c>
      <c r="E407" s="95">
        <f>IFERROR(INDEX(ESShip!$C$2:$C$92,MATCH(VLOOKUP($A407,PairList!$A$1:$C$104,3,0),ESShip!$A$2:$A$92,0)),"")</f>
        <v>0.75</v>
      </c>
      <c r="F407" s="95">
        <f t="shared" si="36"/>
        <v>0.1875</v>
      </c>
      <c r="G407" s="96" t="str">
        <f t="shared" si="41"/>
        <v/>
      </c>
      <c r="H407" s="99" t="str">
        <f t="shared" si="37"/>
        <v>Single-Family</v>
      </c>
      <c r="I407" s="100" t="str">
        <f t="shared" si="38"/>
        <v>B</v>
      </c>
      <c r="J407" s="100" t="s">
        <v>377</v>
      </c>
      <c r="K407" s="100" t="s">
        <v>377</v>
      </c>
      <c r="L407" s="100" t="str">
        <f t="shared" si="39"/>
        <v/>
      </c>
      <c r="M407" s="101">
        <f t="shared" si="42"/>
        <v>0.1875</v>
      </c>
      <c r="N407" s="100"/>
    </row>
    <row r="408" spans="1:14">
      <c r="A408" t="s">
        <v>259</v>
      </c>
      <c r="B408" t="s">
        <v>222</v>
      </c>
      <c r="C408" t="s">
        <v>221</v>
      </c>
      <c r="D408" s="95">
        <f>IFERROR(IF(ISNUMBER(VLOOKUP($A408,PairList!$A$1:$C$104,2,0)),VLOOKUP($A408,PairList!$A$1:$C$104,2,0),INDEX('Feasibility Factor'!$D$5:$F$144,MATCH(VLOOKUP($A408,PairList!$A$1:$C$104,2,0),'Feasibility Factor'!$C$5:$C$144,0),MATCH($B408,'Feasibility Factor'!$D$3:$F$3,0))),"")</f>
        <v>0.75</v>
      </c>
      <c r="E408" s="95">
        <f>IFERROR(INDEX(ESShip!$C$2:$C$92,MATCH(VLOOKUP($A408,PairList!$A$1:$C$104,3,0),ESShip!$A$2:$A$92,0)),"")</f>
        <v>0.75</v>
      </c>
      <c r="F408" s="95">
        <f t="shared" si="36"/>
        <v>0.1875</v>
      </c>
      <c r="G408" s="96" t="str">
        <f t="shared" si="41"/>
        <v/>
      </c>
      <c r="H408" s="99" t="str">
        <f t="shared" si="37"/>
        <v>Multi-Family</v>
      </c>
      <c r="I408" s="100" t="str">
        <f t="shared" si="38"/>
        <v>B</v>
      </c>
      <c r="J408" s="100" t="s">
        <v>377</v>
      </c>
      <c r="K408" s="100" t="s">
        <v>377</v>
      </c>
      <c r="L408" s="100" t="str">
        <f t="shared" si="39"/>
        <v/>
      </c>
      <c r="M408" s="101">
        <f t="shared" si="42"/>
        <v>0.1875</v>
      </c>
      <c r="N408" s="100"/>
    </row>
    <row r="409" spans="1:14">
      <c r="A409" t="s">
        <v>259</v>
      </c>
      <c r="B409" t="s">
        <v>309</v>
      </c>
      <c r="C409" t="s">
        <v>221</v>
      </c>
      <c r="D409" s="95">
        <f>IFERROR(IF(ISNUMBER(VLOOKUP($A409,PairList!$A$1:$C$104,2,0)),VLOOKUP($A409,PairList!$A$1:$C$104,2,0),INDEX('Feasibility Factor'!$D$5:$F$144,MATCH(VLOOKUP($A409,PairList!$A$1:$C$104,2,0),'Feasibility Factor'!$C$5:$C$144,0),MATCH($B409,'Feasibility Factor'!$D$3:$F$3,0))),"")</f>
        <v>0.75</v>
      </c>
      <c r="E409" s="95">
        <f>IFERROR(INDEX(ESShip!$C$2:$C$92,MATCH(VLOOKUP($A409,PairList!$A$1:$C$104,3,0),ESShip!$A$2:$A$92,0)),"")</f>
        <v>0.75</v>
      </c>
      <c r="F409" s="95">
        <f t="shared" si="36"/>
        <v>0.1875</v>
      </c>
      <c r="G409" s="96" t="str">
        <f t="shared" si="41"/>
        <v/>
      </c>
      <c r="H409" s="99" t="str">
        <f t="shared" si="37"/>
        <v>Manufactured Home</v>
      </c>
      <c r="I409" s="100" t="str">
        <f t="shared" si="38"/>
        <v>B</v>
      </c>
      <c r="J409" s="100" t="s">
        <v>377</v>
      </c>
      <c r="K409" s="100" t="s">
        <v>377</v>
      </c>
      <c r="L409" s="100" t="str">
        <f t="shared" si="39"/>
        <v/>
      </c>
      <c r="M409" s="101">
        <f t="shared" si="42"/>
        <v>0.1875</v>
      </c>
      <c r="N409" s="100"/>
    </row>
    <row r="410" spans="1:14">
      <c r="A410" t="s">
        <v>259</v>
      </c>
      <c r="B410" t="s">
        <v>120</v>
      </c>
      <c r="C410" t="s">
        <v>223</v>
      </c>
      <c r="D410" s="95">
        <f>IFERROR(IF(ISNUMBER(VLOOKUP($A410,PairList!$A$1:$C$104,2,0)),VLOOKUP($A410,PairList!$A$1:$C$104,2,0),INDEX('Feasibility Factor'!$D$5:$F$144,MATCH(VLOOKUP($A410,PairList!$A$1:$C$104,2,0),'Feasibility Factor'!$C$5:$C$144,0),MATCH($B410,'Feasibility Factor'!$D$3:$F$3,0))),"")</f>
        <v>0.75</v>
      </c>
      <c r="E410" s="95">
        <f>IFERROR(INDEX(ESShip!$C$2:$C$92,MATCH(VLOOKUP($A410,PairList!$A$1:$C$104,3,0),ESShip!$A$2:$A$92,0)),"")</f>
        <v>0.75</v>
      </c>
      <c r="F410" s="95">
        <f t="shared" si="36"/>
        <v>0.1875</v>
      </c>
      <c r="G410" s="96" t="str">
        <f t="shared" si="41"/>
        <v/>
      </c>
      <c r="H410" s="99" t="str">
        <f t="shared" si="37"/>
        <v>Single-Family</v>
      </c>
      <c r="I410" s="100" t="str">
        <f t="shared" si="38"/>
        <v>E</v>
      </c>
      <c r="J410" s="100" t="s">
        <v>377</v>
      </c>
      <c r="K410" s="100" t="s">
        <v>377</v>
      </c>
      <c r="L410" s="100" t="str">
        <f t="shared" si="39"/>
        <v/>
      </c>
      <c r="M410" s="101">
        <f t="shared" si="42"/>
        <v>0.1875</v>
      </c>
      <c r="N410" s="100"/>
    </row>
    <row r="411" spans="1:14">
      <c r="A411" t="s">
        <v>259</v>
      </c>
      <c r="B411" t="s">
        <v>222</v>
      </c>
      <c r="C411" t="s">
        <v>223</v>
      </c>
      <c r="D411" s="95">
        <f>IFERROR(IF(ISNUMBER(VLOOKUP($A411,PairList!$A$1:$C$104,2,0)),VLOOKUP($A411,PairList!$A$1:$C$104,2,0),INDEX('Feasibility Factor'!$D$5:$F$144,MATCH(VLOOKUP($A411,PairList!$A$1:$C$104,2,0),'Feasibility Factor'!$C$5:$C$144,0),MATCH($B411,'Feasibility Factor'!$D$3:$F$3,0))),"")</f>
        <v>0.75</v>
      </c>
      <c r="E411" s="95">
        <f>IFERROR(INDEX(ESShip!$C$2:$C$92,MATCH(VLOOKUP($A411,PairList!$A$1:$C$104,3,0),ESShip!$A$2:$A$92,0)),"")</f>
        <v>0.75</v>
      </c>
      <c r="F411" s="95">
        <f t="shared" si="36"/>
        <v>0.1875</v>
      </c>
      <c r="G411" s="96" t="str">
        <f t="shared" si="41"/>
        <v/>
      </c>
      <c r="H411" s="99" t="str">
        <f t="shared" si="37"/>
        <v>Multi-Family</v>
      </c>
      <c r="I411" s="100" t="str">
        <f t="shared" si="38"/>
        <v>E</v>
      </c>
      <c r="J411" s="100" t="s">
        <v>377</v>
      </c>
      <c r="K411" s="100" t="s">
        <v>377</v>
      </c>
      <c r="L411" s="100" t="str">
        <f t="shared" si="39"/>
        <v/>
      </c>
      <c r="M411" s="101">
        <f t="shared" si="42"/>
        <v>0.1875</v>
      </c>
      <c r="N411" s="100"/>
    </row>
    <row r="412" spans="1:14">
      <c r="A412" t="s">
        <v>259</v>
      </c>
      <c r="B412" t="s">
        <v>309</v>
      </c>
      <c r="C412" t="s">
        <v>223</v>
      </c>
      <c r="D412" s="95">
        <f>IFERROR(IF(ISNUMBER(VLOOKUP($A412,PairList!$A$1:$C$104,2,0)),VLOOKUP($A412,PairList!$A$1:$C$104,2,0),INDEX('Feasibility Factor'!$D$5:$F$144,MATCH(VLOOKUP($A412,PairList!$A$1:$C$104,2,0),'Feasibility Factor'!$C$5:$C$144,0),MATCH($B412,'Feasibility Factor'!$D$3:$F$3,0))),"")</f>
        <v>0.75</v>
      </c>
      <c r="E412" s="95">
        <f>IFERROR(INDEX(ESShip!$C$2:$C$92,MATCH(VLOOKUP($A412,PairList!$A$1:$C$104,3,0),ESShip!$A$2:$A$92,0)),"")</f>
        <v>0.75</v>
      </c>
      <c r="F412" s="95">
        <f t="shared" si="36"/>
        <v>0.1875</v>
      </c>
      <c r="G412" s="96" t="str">
        <f t="shared" si="41"/>
        <v/>
      </c>
      <c r="H412" s="99" t="str">
        <f t="shared" si="37"/>
        <v>Manufactured Home</v>
      </c>
      <c r="I412" s="100" t="str">
        <f t="shared" si="38"/>
        <v>E</v>
      </c>
      <c r="J412" s="100" t="s">
        <v>377</v>
      </c>
      <c r="K412" s="100" t="s">
        <v>377</v>
      </c>
      <c r="L412" s="100" t="str">
        <f t="shared" si="39"/>
        <v/>
      </c>
      <c r="M412" s="101">
        <f t="shared" si="42"/>
        <v>0.1875</v>
      </c>
      <c r="N412" s="100"/>
    </row>
    <row r="413" spans="1:14">
      <c r="A413" t="s">
        <v>259</v>
      </c>
      <c r="B413" t="s">
        <v>120</v>
      </c>
      <c r="C413" t="s">
        <v>224</v>
      </c>
      <c r="D413" s="95">
        <f>IFERROR(IF(ISNUMBER(VLOOKUP($A413,PairList!$A$1:$C$104,2,0)),VLOOKUP($A413,PairList!$A$1:$C$104,2,0),INDEX('Feasibility Factor'!$D$5:$F$144,MATCH(VLOOKUP($A413,PairList!$A$1:$C$104,2,0),'Feasibility Factor'!$C$5:$C$144,0),MATCH($B413,'Feasibility Factor'!$D$3:$F$3,0))),"")</f>
        <v>0.75</v>
      </c>
      <c r="E413" s="95">
        <f>IFERROR(INDEX(ESShip!$C$2:$C$92,MATCH(VLOOKUP($A413,PairList!$A$1:$C$104,3,0),ESShip!$A$2:$A$92,0)),"")</f>
        <v>0.75</v>
      </c>
      <c r="F413" s="95">
        <f t="shared" si="36"/>
        <v>0.1875</v>
      </c>
      <c r="G413" s="96" t="str">
        <f t="shared" si="41"/>
        <v/>
      </c>
      <c r="H413" s="99" t="str">
        <f t="shared" si="37"/>
        <v>Single-Family</v>
      </c>
      <c r="I413" s="100" t="str">
        <f t="shared" si="38"/>
        <v>N</v>
      </c>
      <c r="J413" s="100" t="s">
        <v>377</v>
      </c>
      <c r="K413" s="100" t="s">
        <v>377</v>
      </c>
      <c r="L413" s="100" t="str">
        <f t="shared" si="39"/>
        <v/>
      </c>
      <c r="M413" s="101">
        <f t="shared" si="42"/>
        <v>0.1875</v>
      </c>
      <c r="N413" s="100"/>
    </row>
    <row r="414" spans="1:14">
      <c r="A414" t="s">
        <v>259</v>
      </c>
      <c r="B414" t="s">
        <v>222</v>
      </c>
      <c r="C414" t="s">
        <v>224</v>
      </c>
      <c r="D414" s="95">
        <f>IFERROR(IF(ISNUMBER(VLOOKUP($A414,PairList!$A$1:$C$104,2,0)),VLOOKUP($A414,PairList!$A$1:$C$104,2,0),INDEX('Feasibility Factor'!$D$5:$F$144,MATCH(VLOOKUP($A414,PairList!$A$1:$C$104,2,0),'Feasibility Factor'!$C$5:$C$144,0),MATCH($B414,'Feasibility Factor'!$D$3:$F$3,0))),"")</f>
        <v>0.75</v>
      </c>
      <c r="E414" s="95">
        <f>IFERROR(INDEX(ESShip!$C$2:$C$92,MATCH(VLOOKUP($A414,PairList!$A$1:$C$104,3,0),ESShip!$A$2:$A$92,0)),"")</f>
        <v>0.75</v>
      </c>
      <c r="F414" s="95">
        <f t="shared" si="36"/>
        <v>0.1875</v>
      </c>
      <c r="G414" s="96" t="str">
        <f t="shared" si="41"/>
        <v/>
      </c>
      <c r="H414" s="99" t="str">
        <f t="shared" si="37"/>
        <v>Multi-Family</v>
      </c>
      <c r="I414" s="100" t="str">
        <f t="shared" si="38"/>
        <v>N</v>
      </c>
      <c r="J414" s="100" t="s">
        <v>377</v>
      </c>
      <c r="K414" s="100" t="s">
        <v>377</v>
      </c>
      <c r="L414" s="100" t="str">
        <f t="shared" si="39"/>
        <v/>
      </c>
      <c r="M414" s="101">
        <f t="shared" si="42"/>
        <v>0.1875</v>
      </c>
      <c r="N414" s="100"/>
    </row>
    <row r="415" spans="1:14">
      <c r="A415" t="s">
        <v>259</v>
      </c>
      <c r="B415" t="s">
        <v>309</v>
      </c>
      <c r="C415" t="s">
        <v>224</v>
      </c>
      <c r="D415" s="95">
        <f>IFERROR(IF(ISNUMBER(VLOOKUP($A415,PairList!$A$1:$C$104,2,0)),VLOOKUP($A415,PairList!$A$1:$C$104,2,0),INDEX('Feasibility Factor'!$D$5:$F$144,MATCH(VLOOKUP($A415,PairList!$A$1:$C$104,2,0),'Feasibility Factor'!$C$5:$C$144,0),MATCH($B415,'Feasibility Factor'!$D$3:$F$3,0))),"")</f>
        <v>0.75</v>
      </c>
      <c r="E415" s="95">
        <f>IFERROR(INDEX(ESShip!$C$2:$C$92,MATCH(VLOOKUP($A415,PairList!$A$1:$C$104,3,0),ESShip!$A$2:$A$92,0)),"")</f>
        <v>0.75</v>
      </c>
      <c r="F415" s="95">
        <f t="shared" si="36"/>
        <v>0.1875</v>
      </c>
      <c r="G415" s="96" t="str">
        <f t="shared" si="41"/>
        <v/>
      </c>
      <c r="H415" s="99" t="str">
        <f t="shared" si="37"/>
        <v>Manufactured Home</v>
      </c>
      <c r="I415" s="100" t="str">
        <f t="shared" si="38"/>
        <v>N</v>
      </c>
      <c r="J415" s="100" t="s">
        <v>377</v>
      </c>
      <c r="K415" s="100" t="s">
        <v>377</v>
      </c>
      <c r="L415" s="100" t="str">
        <f t="shared" si="39"/>
        <v/>
      </c>
      <c r="M415" s="101">
        <f t="shared" si="42"/>
        <v>0.1875</v>
      </c>
      <c r="N415" s="100"/>
    </row>
    <row r="416" spans="1:14">
      <c r="A416" t="s">
        <v>260</v>
      </c>
      <c r="B416" t="s">
        <v>120</v>
      </c>
      <c r="C416" t="s">
        <v>221</v>
      </c>
      <c r="D416" s="95">
        <f>IFERROR(IF(ISNUMBER(VLOOKUP($A416,PairList!$A$1:$C$104,2,0)),VLOOKUP($A416,PairList!$A$1:$C$104,2,0),INDEX('Feasibility Factor'!$D$5:$F$144,MATCH(VLOOKUP($A416,PairList!$A$1:$C$104,2,0),'Feasibility Factor'!$C$5:$C$144,0),MATCH($B416,'Feasibility Factor'!$D$3:$F$3,0))),"")</f>
        <v>0.75</v>
      </c>
      <c r="E416" s="95">
        <f>IFERROR(INDEX(ESShip!$C$2:$C$92,MATCH(VLOOKUP($A416,PairList!$A$1:$C$104,3,0),ESShip!$A$2:$A$92,0)),"")</f>
        <v>0.75</v>
      </c>
      <c r="F416" s="95">
        <f t="shared" si="36"/>
        <v>0.1875</v>
      </c>
      <c r="G416" s="96" t="str">
        <f t="shared" si="41"/>
        <v/>
      </c>
      <c r="H416" s="99" t="str">
        <f t="shared" si="37"/>
        <v>Single-Family</v>
      </c>
      <c r="I416" s="100" t="str">
        <f t="shared" si="38"/>
        <v>B</v>
      </c>
      <c r="J416" s="100" t="s">
        <v>377</v>
      </c>
      <c r="K416" s="100" t="s">
        <v>377</v>
      </c>
      <c r="L416" s="100" t="str">
        <f t="shared" si="39"/>
        <v/>
      </c>
      <c r="M416" s="101">
        <f t="shared" si="42"/>
        <v>0.1875</v>
      </c>
      <c r="N416" s="100"/>
    </row>
    <row r="417" spans="1:14">
      <c r="A417" t="s">
        <v>260</v>
      </c>
      <c r="B417" t="s">
        <v>222</v>
      </c>
      <c r="C417" t="s">
        <v>221</v>
      </c>
      <c r="D417" s="95">
        <f>IFERROR(IF(ISNUMBER(VLOOKUP($A417,PairList!$A$1:$C$104,2,0)),VLOOKUP($A417,PairList!$A$1:$C$104,2,0),INDEX('Feasibility Factor'!$D$5:$F$144,MATCH(VLOOKUP($A417,PairList!$A$1:$C$104,2,0),'Feasibility Factor'!$C$5:$C$144,0),MATCH($B417,'Feasibility Factor'!$D$3:$F$3,0))),"")</f>
        <v>0.75</v>
      </c>
      <c r="E417" s="95">
        <f>IFERROR(INDEX(ESShip!$C$2:$C$92,MATCH(VLOOKUP($A417,PairList!$A$1:$C$104,3,0),ESShip!$A$2:$A$92,0)),"")</f>
        <v>0.75</v>
      </c>
      <c r="F417" s="95">
        <f t="shared" si="36"/>
        <v>0.1875</v>
      </c>
      <c r="G417" s="96" t="str">
        <f t="shared" si="41"/>
        <v/>
      </c>
      <c r="H417" s="99" t="str">
        <f t="shared" si="37"/>
        <v>Multi-Family</v>
      </c>
      <c r="I417" s="100" t="str">
        <f t="shared" si="38"/>
        <v>B</v>
      </c>
      <c r="J417" s="100" t="s">
        <v>377</v>
      </c>
      <c r="K417" s="100" t="s">
        <v>377</v>
      </c>
      <c r="L417" s="100" t="str">
        <f t="shared" si="39"/>
        <v/>
      </c>
      <c r="M417" s="101">
        <f t="shared" si="42"/>
        <v>0.1875</v>
      </c>
      <c r="N417" s="100"/>
    </row>
    <row r="418" spans="1:14">
      <c r="A418" t="s">
        <v>260</v>
      </c>
      <c r="B418" t="s">
        <v>309</v>
      </c>
      <c r="C418" t="s">
        <v>221</v>
      </c>
      <c r="D418" s="95">
        <f>IFERROR(IF(ISNUMBER(VLOOKUP($A418,PairList!$A$1:$C$104,2,0)),VLOOKUP($A418,PairList!$A$1:$C$104,2,0),INDEX('Feasibility Factor'!$D$5:$F$144,MATCH(VLOOKUP($A418,PairList!$A$1:$C$104,2,0),'Feasibility Factor'!$C$5:$C$144,0),MATCH($B418,'Feasibility Factor'!$D$3:$F$3,0))),"")</f>
        <v>0.75</v>
      </c>
      <c r="E418" s="95">
        <f>IFERROR(INDEX(ESShip!$C$2:$C$92,MATCH(VLOOKUP($A418,PairList!$A$1:$C$104,3,0),ESShip!$A$2:$A$92,0)),"")</f>
        <v>0.75</v>
      </c>
      <c r="F418" s="95">
        <f t="shared" si="36"/>
        <v>0.1875</v>
      </c>
      <c r="G418" s="96" t="str">
        <f t="shared" si="41"/>
        <v/>
      </c>
      <c r="H418" s="99" t="str">
        <f t="shared" si="37"/>
        <v>Manufactured Home</v>
      </c>
      <c r="I418" s="100" t="str">
        <f t="shared" si="38"/>
        <v>B</v>
      </c>
      <c r="J418" s="100" t="s">
        <v>377</v>
      </c>
      <c r="K418" s="100" t="s">
        <v>377</v>
      </c>
      <c r="L418" s="100" t="str">
        <f t="shared" si="39"/>
        <v/>
      </c>
      <c r="M418" s="101">
        <f t="shared" si="42"/>
        <v>0.1875</v>
      </c>
      <c r="N418" s="100"/>
    </row>
    <row r="419" spans="1:14">
      <c r="A419" t="s">
        <v>260</v>
      </c>
      <c r="B419" t="s">
        <v>120</v>
      </c>
      <c r="C419" t="s">
        <v>223</v>
      </c>
      <c r="D419" s="95">
        <f>IFERROR(IF(ISNUMBER(VLOOKUP($A419,PairList!$A$1:$C$104,2,0)),VLOOKUP($A419,PairList!$A$1:$C$104,2,0),INDEX('Feasibility Factor'!$D$5:$F$144,MATCH(VLOOKUP($A419,PairList!$A$1:$C$104,2,0),'Feasibility Factor'!$C$5:$C$144,0),MATCH($B419,'Feasibility Factor'!$D$3:$F$3,0))),"")</f>
        <v>0.75</v>
      </c>
      <c r="E419" s="95">
        <f>IFERROR(INDEX(ESShip!$C$2:$C$92,MATCH(VLOOKUP($A419,PairList!$A$1:$C$104,3,0),ESShip!$A$2:$A$92,0)),"")</f>
        <v>0.75</v>
      </c>
      <c r="F419" s="95">
        <f t="shared" si="36"/>
        <v>0.1875</v>
      </c>
      <c r="G419" s="96" t="str">
        <f t="shared" si="41"/>
        <v/>
      </c>
      <c r="H419" s="99" t="str">
        <f t="shared" si="37"/>
        <v>Single-Family</v>
      </c>
      <c r="I419" s="100" t="str">
        <f t="shared" si="38"/>
        <v>E</v>
      </c>
      <c r="J419" s="100" t="s">
        <v>377</v>
      </c>
      <c r="K419" s="100" t="s">
        <v>377</v>
      </c>
      <c r="L419" s="100" t="str">
        <f t="shared" si="39"/>
        <v/>
      </c>
      <c r="M419" s="101">
        <f t="shared" si="42"/>
        <v>0.1875</v>
      </c>
      <c r="N419" s="100"/>
    </row>
    <row r="420" spans="1:14">
      <c r="A420" t="s">
        <v>260</v>
      </c>
      <c r="B420" t="s">
        <v>222</v>
      </c>
      <c r="C420" t="s">
        <v>223</v>
      </c>
      <c r="D420" s="95">
        <f>IFERROR(IF(ISNUMBER(VLOOKUP($A420,PairList!$A$1:$C$104,2,0)),VLOOKUP($A420,PairList!$A$1:$C$104,2,0),INDEX('Feasibility Factor'!$D$5:$F$144,MATCH(VLOOKUP($A420,PairList!$A$1:$C$104,2,0),'Feasibility Factor'!$C$5:$C$144,0),MATCH($B420,'Feasibility Factor'!$D$3:$F$3,0))),"")</f>
        <v>0.75</v>
      </c>
      <c r="E420" s="95">
        <f>IFERROR(INDEX(ESShip!$C$2:$C$92,MATCH(VLOOKUP($A420,PairList!$A$1:$C$104,3,0),ESShip!$A$2:$A$92,0)),"")</f>
        <v>0.75</v>
      </c>
      <c r="F420" s="95">
        <f t="shared" si="36"/>
        <v>0.1875</v>
      </c>
      <c r="G420" s="96" t="str">
        <f t="shared" si="41"/>
        <v/>
      </c>
      <c r="H420" s="99" t="str">
        <f t="shared" si="37"/>
        <v>Multi-Family</v>
      </c>
      <c r="I420" s="100" t="str">
        <f t="shared" si="38"/>
        <v>E</v>
      </c>
      <c r="J420" s="100" t="s">
        <v>377</v>
      </c>
      <c r="K420" s="100" t="s">
        <v>377</v>
      </c>
      <c r="L420" s="100" t="str">
        <f t="shared" si="39"/>
        <v/>
      </c>
      <c r="M420" s="101">
        <f t="shared" si="42"/>
        <v>0.1875</v>
      </c>
      <c r="N420" s="100"/>
    </row>
    <row r="421" spans="1:14">
      <c r="A421" t="s">
        <v>260</v>
      </c>
      <c r="B421" t="s">
        <v>309</v>
      </c>
      <c r="C421" t="s">
        <v>223</v>
      </c>
      <c r="D421" s="95">
        <f>IFERROR(IF(ISNUMBER(VLOOKUP($A421,PairList!$A$1:$C$104,2,0)),VLOOKUP($A421,PairList!$A$1:$C$104,2,0),INDEX('Feasibility Factor'!$D$5:$F$144,MATCH(VLOOKUP($A421,PairList!$A$1:$C$104,2,0),'Feasibility Factor'!$C$5:$C$144,0),MATCH($B421,'Feasibility Factor'!$D$3:$F$3,0))),"")</f>
        <v>0.75</v>
      </c>
      <c r="E421" s="95">
        <f>IFERROR(INDEX(ESShip!$C$2:$C$92,MATCH(VLOOKUP($A421,PairList!$A$1:$C$104,3,0),ESShip!$A$2:$A$92,0)),"")</f>
        <v>0.75</v>
      </c>
      <c r="F421" s="95">
        <f t="shared" si="36"/>
        <v>0.1875</v>
      </c>
      <c r="G421" s="96" t="str">
        <f t="shared" si="41"/>
        <v/>
      </c>
      <c r="H421" s="99" t="str">
        <f t="shared" si="37"/>
        <v>Manufactured Home</v>
      </c>
      <c r="I421" s="100" t="str">
        <f t="shared" si="38"/>
        <v>E</v>
      </c>
      <c r="J421" s="100" t="s">
        <v>377</v>
      </c>
      <c r="K421" s="100" t="s">
        <v>377</v>
      </c>
      <c r="L421" s="100" t="str">
        <f t="shared" si="39"/>
        <v/>
      </c>
      <c r="M421" s="101">
        <f t="shared" si="42"/>
        <v>0.1875</v>
      </c>
      <c r="N421" s="100"/>
    </row>
    <row r="422" spans="1:14">
      <c r="A422" t="s">
        <v>260</v>
      </c>
      <c r="B422" t="s">
        <v>120</v>
      </c>
      <c r="C422" t="s">
        <v>224</v>
      </c>
      <c r="D422" s="95">
        <f>IFERROR(IF(ISNUMBER(VLOOKUP($A422,PairList!$A$1:$C$104,2,0)),VLOOKUP($A422,PairList!$A$1:$C$104,2,0),INDEX('Feasibility Factor'!$D$5:$F$144,MATCH(VLOOKUP($A422,PairList!$A$1:$C$104,2,0),'Feasibility Factor'!$C$5:$C$144,0),MATCH($B422,'Feasibility Factor'!$D$3:$F$3,0))),"")</f>
        <v>0.75</v>
      </c>
      <c r="E422" s="95">
        <f>IFERROR(INDEX(ESShip!$C$2:$C$92,MATCH(VLOOKUP($A422,PairList!$A$1:$C$104,3,0),ESShip!$A$2:$A$92,0)),"")</f>
        <v>0.75</v>
      </c>
      <c r="F422" s="95">
        <f t="shared" si="36"/>
        <v>0.1875</v>
      </c>
      <c r="G422" s="96" t="str">
        <f t="shared" si="41"/>
        <v/>
      </c>
      <c r="H422" s="99" t="str">
        <f t="shared" si="37"/>
        <v>Single-Family</v>
      </c>
      <c r="I422" s="100" t="str">
        <f t="shared" si="38"/>
        <v>N</v>
      </c>
      <c r="J422" s="100" t="s">
        <v>377</v>
      </c>
      <c r="K422" s="100" t="s">
        <v>377</v>
      </c>
      <c r="L422" s="100" t="str">
        <f t="shared" si="39"/>
        <v/>
      </c>
      <c r="M422" s="101">
        <f t="shared" si="42"/>
        <v>0.1875</v>
      </c>
      <c r="N422" s="100"/>
    </row>
    <row r="423" spans="1:14">
      <c r="A423" t="s">
        <v>260</v>
      </c>
      <c r="B423" t="s">
        <v>222</v>
      </c>
      <c r="C423" t="s">
        <v>224</v>
      </c>
      <c r="D423" s="95">
        <f>IFERROR(IF(ISNUMBER(VLOOKUP($A423,PairList!$A$1:$C$104,2,0)),VLOOKUP($A423,PairList!$A$1:$C$104,2,0),INDEX('Feasibility Factor'!$D$5:$F$144,MATCH(VLOOKUP($A423,PairList!$A$1:$C$104,2,0),'Feasibility Factor'!$C$5:$C$144,0),MATCH($B423,'Feasibility Factor'!$D$3:$F$3,0))),"")</f>
        <v>0.75</v>
      </c>
      <c r="E423" s="95">
        <f>IFERROR(INDEX(ESShip!$C$2:$C$92,MATCH(VLOOKUP($A423,PairList!$A$1:$C$104,3,0),ESShip!$A$2:$A$92,0)),"")</f>
        <v>0.75</v>
      </c>
      <c r="F423" s="95">
        <f t="shared" si="36"/>
        <v>0.1875</v>
      </c>
      <c r="G423" s="96" t="str">
        <f t="shared" si="41"/>
        <v/>
      </c>
      <c r="H423" s="99" t="str">
        <f t="shared" si="37"/>
        <v>Multi-Family</v>
      </c>
      <c r="I423" s="100" t="str">
        <f t="shared" si="38"/>
        <v>N</v>
      </c>
      <c r="J423" s="100" t="s">
        <v>377</v>
      </c>
      <c r="K423" s="100" t="s">
        <v>377</v>
      </c>
      <c r="L423" s="100" t="str">
        <f t="shared" si="39"/>
        <v/>
      </c>
      <c r="M423" s="101">
        <f t="shared" si="42"/>
        <v>0.1875</v>
      </c>
      <c r="N423" s="100"/>
    </row>
    <row r="424" spans="1:14">
      <c r="A424" t="s">
        <v>260</v>
      </c>
      <c r="B424" t="s">
        <v>309</v>
      </c>
      <c r="C424" t="s">
        <v>224</v>
      </c>
      <c r="D424" s="95">
        <f>IFERROR(IF(ISNUMBER(VLOOKUP($A424,PairList!$A$1:$C$104,2,0)),VLOOKUP($A424,PairList!$A$1:$C$104,2,0),INDEX('Feasibility Factor'!$D$5:$F$144,MATCH(VLOOKUP($A424,PairList!$A$1:$C$104,2,0),'Feasibility Factor'!$C$5:$C$144,0),MATCH($B424,'Feasibility Factor'!$D$3:$F$3,0))),"")</f>
        <v>0.75</v>
      </c>
      <c r="E424" s="95">
        <f>IFERROR(INDEX(ESShip!$C$2:$C$92,MATCH(VLOOKUP($A424,PairList!$A$1:$C$104,3,0),ESShip!$A$2:$A$92,0)),"")</f>
        <v>0.75</v>
      </c>
      <c r="F424" s="95">
        <f t="shared" si="36"/>
        <v>0.1875</v>
      </c>
      <c r="G424" s="96" t="str">
        <f t="shared" si="41"/>
        <v/>
      </c>
      <c r="H424" s="99" t="str">
        <f t="shared" si="37"/>
        <v>Manufactured Home</v>
      </c>
      <c r="I424" s="100" t="str">
        <f t="shared" si="38"/>
        <v>N</v>
      </c>
      <c r="J424" s="100" t="s">
        <v>377</v>
      </c>
      <c r="K424" s="100" t="s">
        <v>377</v>
      </c>
      <c r="L424" s="100" t="str">
        <f t="shared" si="39"/>
        <v/>
      </c>
      <c r="M424" s="101">
        <f t="shared" si="42"/>
        <v>0.1875</v>
      </c>
      <c r="N424" s="100"/>
    </row>
    <row r="425" spans="1:14">
      <c r="A425" t="s">
        <v>261</v>
      </c>
      <c r="B425" t="s">
        <v>120</v>
      </c>
      <c r="C425" t="s">
        <v>221</v>
      </c>
      <c r="D425" s="95">
        <f>IFERROR(IF(ISNUMBER(VLOOKUP($A425,PairList!$A$1:$C$104,2,0)),VLOOKUP($A425,PairList!$A$1:$C$104,2,0),INDEX('Feasibility Factor'!$D$5:$F$144,MATCH(VLOOKUP($A425,PairList!$A$1:$C$104,2,0),'Feasibility Factor'!$C$5:$C$144,0),MATCH($B425,'Feasibility Factor'!$D$3:$F$3,0))),"")</f>
        <v>0.75</v>
      </c>
      <c r="E425" s="95">
        <f>IFERROR(INDEX(ESShip!$C$2:$C$92,MATCH(VLOOKUP($A425,PairList!$A$1:$C$104,3,0),ESShip!$A$2:$A$92,0)),"")</f>
        <v>0.75</v>
      </c>
      <c r="F425" s="95">
        <f t="shared" si="36"/>
        <v>0.1875</v>
      </c>
      <c r="G425" s="96" t="str">
        <f t="shared" si="41"/>
        <v/>
      </c>
      <c r="H425" s="99" t="str">
        <f t="shared" si="37"/>
        <v>Single-Family</v>
      </c>
      <c r="I425" s="100" t="str">
        <f t="shared" si="38"/>
        <v>B</v>
      </c>
      <c r="J425" s="100" t="s">
        <v>377</v>
      </c>
      <c r="K425" s="100" t="s">
        <v>377</v>
      </c>
      <c r="L425" s="100" t="str">
        <f t="shared" si="39"/>
        <v/>
      </c>
      <c r="M425" s="101">
        <f t="shared" si="42"/>
        <v>0.1875</v>
      </c>
      <c r="N425" s="100"/>
    </row>
    <row r="426" spans="1:14">
      <c r="A426" t="s">
        <v>261</v>
      </c>
      <c r="B426" t="s">
        <v>222</v>
      </c>
      <c r="C426" t="s">
        <v>221</v>
      </c>
      <c r="D426" s="95">
        <f>IFERROR(IF(ISNUMBER(VLOOKUP($A426,PairList!$A$1:$C$104,2,0)),VLOOKUP($A426,PairList!$A$1:$C$104,2,0),INDEX('Feasibility Factor'!$D$5:$F$144,MATCH(VLOOKUP($A426,PairList!$A$1:$C$104,2,0),'Feasibility Factor'!$C$5:$C$144,0),MATCH($B426,'Feasibility Factor'!$D$3:$F$3,0))),"")</f>
        <v>0.75</v>
      </c>
      <c r="E426" s="95">
        <f>IFERROR(INDEX(ESShip!$C$2:$C$92,MATCH(VLOOKUP($A426,PairList!$A$1:$C$104,3,0),ESShip!$A$2:$A$92,0)),"")</f>
        <v>0.75</v>
      </c>
      <c r="F426" s="95">
        <f t="shared" si="36"/>
        <v>0.1875</v>
      </c>
      <c r="G426" s="96" t="str">
        <f t="shared" si="41"/>
        <v/>
      </c>
      <c r="H426" s="99" t="str">
        <f t="shared" si="37"/>
        <v>Multi-Family</v>
      </c>
      <c r="I426" s="100" t="str">
        <f t="shared" si="38"/>
        <v>B</v>
      </c>
      <c r="J426" s="100" t="s">
        <v>377</v>
      </c>
      <c r="K426" s="100" t="s">
        <v>377</v>
      </c>
      <c r="L426" s="100" t="str">
        <f t="shared" si="39"/>
        <v/>
      </c>
      <c r="M426" s="101">
        <f t="shared" si="42"/>
        <v>0.1875</v>
      </c>
      <c r="N426" s="100"/>
    </row>
    <row r="427" spans="1:14">
      <c r="A427" t="s">
        <v>261</v>
      </c>
      <c r="B427" t="s">
        <v>309</v>
      </c>
      <c r="C427" t="s">
        <v>221</v>
      </c>
      <c r="D427" s="95">
        <f>IFERROR(IF(ISNUMBER(VLOOKUP($A427,PairList!$A$1:$C$104,2,0)),VLOOKUP($A427,PairList!$A$1:$C$104,2,0),INDEX('Feasibility Factor'!$D$5:$F$144,MATCH(VLOOKUP($A427,PairList!$A$1:$C$104,2,0),'Feasibility Factor'!$C$5:$C$144,0),MATCH($B427,'Feasibility Factor'!$D$3:$F$3,0))),"")</f>
        <v>0.75</v>
      </c>
      <c r="E427" s="95">
        <f>IFERROR(INDEX(ESShip!$C$2:$C$92,MATCH(VLOOKUP($A427,PairList!$A$1:$C$104,3,0),ESShip!$A$2:$A$92,0)),"")</f>
        <v>0.75</v>
      </c>
      <c r="F427" s="95">
        <f t="shared" si="36"/>
        <v>0.1875</v>
      </c>
      <c r="G427" s="96" t="str">
        <f t="shared" si="41"/>
        <v/>
      </c>
      <c r="H427" s="99" t="str">
        <f t="shared" si="37"/>
        <v>Manufactured Home</v>
      </c>
      <c r="I427" s="100" t="str">
        <f t="shared" si="38"/>
        <v>B</v>
      </c>
      <c r="J427" s="100" t="s">
        <v>377</v>
      </c>
      <c r="K427" s="100" t="s">
        <v>377</v>
      </c>
      <c r="L427" s="100" t="str">
        <f t="shared" si="39"/>
        <v/>
      </c>
      <c r="M427" s="101">
        <f t="shared" si="42"/>
        <v>0.1875</v>
      </c>
      <c r="N427" s="100"/>
    </row>
    <row r="428" spans="1:14">
      <c r="A428" t="s">
        <v>261</v>
      </c>
      <c r="B428" t="s">
        <v>120</v>
      </c>
      <c r="C428" t="s">
        <v>223</v>
      </c>
      <c r="D428" s="95">
        <f>IFERROR(IF(ISNUMBER(VLOOKUP($A428,PairList!$A$1:$C$104,2,0)),VLOOKUP($A428,PairList!$A$1:$C$104,2,0),INDEX('Feasibility Factor'!$D$5:$F$144,MATCH(VLOOKUP($A428,PairList!$A$1:$C$104,2,0),'Feasibility Factor'!$C$5:$C$144,0),MATCH($B428,'Feasibility Factor'!$D$3:$F$3,0))),"")</f>
        <v>0.75</v>
      </c>
      <c r="E428" s="95">
        <f>IFERROR(INDEX(ESShip!$C$2:$C$92,MATCH(VLOOKUP($A428,PairList!$A$1:$C$104,3,0),ESShip!$A$2:$A$92,0)),"")</f>
        <v>0.75</v>
      </c>
      <c r="F428" s="95">
        <f t="shared" si="36"/>
        <v>0.1875</v>
      </c>
      <c r="G428" s="96" t="str">
        <f t="shared" si="41"/>
        <v/>
      </c>
      <c r="H428" s="99" t="str">
        <f t="shared" si="37"/>
        <v>Single-Family</v>
      </c>
      <c r="I428" s="100" t="str">
        <f t="shared" si="38"/>
        <v>E</v>
      </c>
      <c r="J428" s="100" t="s">
        <v>377</v>
      </c>
      <c r="K428" s="100" t="s">
        <v>377</v>
      </c>
      <c r="L428" s="100" t="str">
        <f t="shared" si="39"/>
        <v/>
      </c>
      <c r="M428" s="101">
        <f t="shared" si="42"/>
        <v>0.1875</v>
      </c>
      <c r="N428" s="100"/>
    </row>
    <row r="429" spans="1:14">
      <c r="A429" t="s">
        <v>261</v>
      </c>
      <c r="B429" t="s">
        <v>222</v>
      </c>
      <c r="C429" t="s">
        <v>223</v>
      </c>
      <c r="D429" s="95">
        <f>IFERROR(IF(ISNUMBER(VLOOKUP($A429,PairList!$A$1:$C$104,2,0)),VLOOKUP($A429,PairList!$A$1:$C$104,2,0),INDEX('Feasibility Factor'!$D$5:$F$144,MATCH(VLOOKUP($A429,PairList!$A$1:$C$104,2,0),'Feasibility Factor'!$C$5:$C$144,0),MATCH($B429,'Feasibility Factor'!$D$3:$F$3,0))),"")</f>
        <v>0.75</v>
      </c>
      <c r="E429" s="95">
        <f>IFERROR(INDEX(ESShip!$C$2:$C$92,MATCH(VLOOKUP($A429,PairList!$A$1:$C$104,3,0),ESShip!$A$2:$A$92,0)),"")</f>
        <v>0.75</v>
      </c>
      <c r="F429" s="95">
        <f t="shared" si="36"/>
        <v>0.1875</v>
      </c>
      <c r="G429" s="96" t="str">
        <f t="shared" si="41"/>
        <v/>
      </c>
      <c r="H429" s="99" t="str">
        <f t="shared" si="37"/>
        <v>Multi-Family</v>
      </c>
      <c r="I429" s="100" t="str">
        <f t="shared" si="38"/>
        <v>E</v>
      </c>
      <c r="J429" s="100" t="s">
        <v>377</v>
      </c>
      <c r="K429" s="100" t="s">
        <v>377</v>
      </c>
      <c r="L429" s="100" t="str">
        <f t="shared" si="39"/>
        <v/>
      </c>
      <c r="M429" s="101">
        <f t="shared" si="42"/>
        <v>0.1875</v>
      </c>
      <c r="N429" s="100"/>
    </row>
    <row r="430" spans="1:14">
      <c r="A430" t="s">
        <v>261</v>
      </c>
      <c r="B430" t="s">
        <v>309</v>
      </c>
      <c r="C430" t="s">
        <v>223</v>
      </c>
      <c r="D430" s="95">
        <f>IFERROR(IF(ISNUMBER(VLOOKUP($A430,PairList!$A$1:$C$104,2,0)),VLOOKUP($A430,PairList!$A$1:$C$104,2,0),INDEX('Feasibility Factor'!$D$5:$F$144,MATCH(VLOOKUP($A430,PairList!$A$1:$C$104,2,0),'Feasibility Factor'!$C$5:$C$144,0),MATCH($B430,'Feasibility Factor'!$D$3:$F$3,0))),"")</f>
        <v>0.75</v>
      </c>
      <c r="E430" s="95">
        <f>IFERROR(INDEX(ESShip!$C$2:$C$92,MATCH(VLOOKUP($A430,PairList!$A$1:$C$104,3,0),ESShip!$A$2:$A$92,0)),"")</f>
        <v>0.75</v>
      </c>
      <c r="F430" s="95">
        <f t="shared" si="36"/>
        <v>0.1875</v>
      </c>
      <c r="G430" s="96" t="str">
        <f t="shared" si="41"/>
        <v/>
      </c>
      <c r="H430" s="99" t="str">
        <f t="shared" si="37"/>
        <v>Manufactured Home</v>
      </c>
      <c r="I430" s="100" t="str">
        <f t="shared" si="38"/>
        <v>E</v>
      </c>
      <c r="J430" s="100" t="s">
        <v>377</v>
      </c>
      <c r="K430" s="100" t="s">
        <v>377</v>
      </c>
      <c r="L430" s="100" t="str">
        <f t="shared" si="39"/>
        <v/>
      </c>
      <c r="M430" s="101">
        <f t="shared" si="42"/>
        <v>0.1875</v>
      </c>
      <c r="N430" s="100"/>
    </row>
    <row r="431" spans="1:14">
      <c r="A431" t="s">
        <v>261</v>
      </c>
      <c r="B431" t="s">
        <v>120</v>
      </c>
      <c r="C431" t="s">
        <v>224</v>
      </c>
      <c r="D431" s="95">
        <f>IFERROR(IF(ISNUMBER(VLOOKUP($A431,PairList!$A$1:$C$104,2,0)),VLOOKUP($A431,PairList!$A$1:$C$104,2,0),INDEX('Feasibility Factor'!$D$5:$F$144,MATCH(VLOOKUP($A431,PairList!$A$1:$C$104,2,0),'Feasibility Factor'!$C$5:$C$144,0),MATCH($B431,'Feasibility Factor'!$D$3:$F$3,0))),"")</f>
        <v>0.75</v>
      </c>
      <c r="E431" s="95">
        <f>IFERROR(INDEX(ESShip!$C$2:$C$92,MATCH(VLOOKUP($A431,PairList!$A$1:$C$104,3,0),ESShip!$A$2:$A$92,0)),"")</f>
        <v>0.75</v>
      </c>
      <c r="F431" s="95">
        <f t="shared" si="36"/>
        <v>0.1875</v>
      </c>
      <c r="G431" s="96" t="str">
        <f t="shared" si="41"/>
        <v/>
      </c>
      <c r="H431" s="99" t="str">
        <f t="shared" si="37"/>
        <v>Single-Family</v>
      </c>
      <c r="I431" s="100" t="str">
        <f t="shared" si="38"/>
        <v>N</v>
      </c>
      <c r="J431" s="100" t="s">
        <v>377</v>
      </c>
      <c r="K431" s="100" t="s">
        <v>377</v>
      </c>
      <c r="L431" s="100" t="str">
        <f t="shared" si="39"/>
        <v/>
      </c>
      <c r="M431" s="101">
        <f t="shared" si="42"/>
        <v>0.1875</v>
      </c>
      <c r="N431" s="100"/>
    </row>
    <row r="432" spans="1:14">
      <c r="A432" t="s">
        <v>261</v>
      </c>
      <c r="B432" t="s">
        <v>222</v>
      </c>
      <c r="C432" t="s">
        <v>224</v>
      </c>
      <c r="D432" s="95">
        <f>IFERROR(IF(ISNUMBER(VLOOKUP($A432,PairList!$A$1:$C$104,2,0)),VLOOKUP($A432,PairList!$A$1:$C$104,2,0),INDEX('Feasibility Factor'!$D$5:$F$144,MATCH(VLOOKUP($A432,PairList!$A$1:$C$104,2,0),'Feasibility Factor'!$C$5:$C$144,0),MATCH($B432,'Feasibility Factor'!$D$3:$F$3,0))),"")</f>
        <v>0.75</v>
      </c>
      <c r="E432" s="95">
        <f>IFERROR(INDEX(ESShip!$C$2:$C$92,MATCH(VLOOKUP($A432,PairList!$A$1:$C$104,3,0),ESShip!$A$2:$A$92,0)),"")</f>
        <v>0.75</v>
      </c>
      <c r="F432" s="95">
        <f t="shared" si="36"/>
        <v>0.1875</v>
      </c>
      <c r="G432" s="96" t="str">
        <f t="shared" si="41"/>
        <v/>
      </c>
      <c r="H432" s="99" t="str">
        <f t="shared" si="37"/>
        <v>Multi-Family</v>
      </c>
      <c r="I432" s="100" t="str">
        <f t="shared" si="38"/>
        <v>N</v>
      </c>
      <c r="J432" s="100" t="s">
        <v>377</v>
      </c>
      <c r="K432" s="100" t="s">
        <v>377</v>
      </c>
      <c r="L432" s="100" t="str">
        <f t="shared" si="39"/>
        <v/>
      </c>
      <c r="M432" s="101">
        <f t="shared" si="42"/>
        <v>0.1875</v>
      </c>
      <c r="N432" s="100"/>
    </row>
    <row r="433" spans="1:14">
      <c r="A433" t="s">
        <v>261</v>
      </c>
      <c r="B433" t="s">
        <v>309</v>
      </c>
      <c r="C433" t="s">
        <v>224</v>
      </c>
      <c r="D433" s="95">
        <f>IFERROR(IF(ISNUMBER(VLOOKUP($A433,PairList!$A$1:$C$104,2,0)),VLOOKUP($A433,PairList!$A$1:$C$104,2,0),INDEX('Feasibility Factor'!$D$5:$F$144,MATCH(VLOOKUP($A433,PairList!$A$1:$C$104,2,0),'Feasibility Factor'!$C$5:$C$144,0),MATCH($B433,'Feasibility Factor'!$D$3:$F$3,0))),"")</f>
        <v>0.75</v>
      </c>
      <c r="E433" s="95">
        <f>IFERROR(INDEX(ESShip!$C$2:$C$92,MATCH(VLOOKUP($A433,PairList!$A$1:$C$104,3,0),ESShip!$A$2:$A$92,0)),"")</f>
        <v>0.75</v>
      </c>
      <c r="F433" s="95">
        <f t="shared" si="36"/>
        <v>0.1875</v>
      </c>
      <c r="G433" s="96" t="str">
        <f t="shared" si="41"/>
        <v/>
      </c>
      <c r="H433" s="99" t="str">
        <f t="shared" si="37"/>
        <v>Manufactured Home</v>
      </c>
      <c r="I433" s="100" t="str">
        <f t="shared" si="38"/>
        <v>N</v>
      </c>
      <c r="J433" s="100" t="s">
        <v>377</v>
      </c>
      <c r="K433" s="100" t="s">
        <v>377</v>
      </c>
      <c r="L433" s="100" t="str">
        <f t="shared" si="39"/>
        <v/>
      </c>
      <c r="M433" s="101">
        <f t="shared" si="42"/>
        <v>0.1875</v>
      </c>
      <c r="N433" s="100"/>
    </row>
    <row r="434" spans="1:14">
      <c r="A434" t="s">
        <v>262</v>
      </c>
      <c r="B434" t="s">
        <v>120</v>
      </c>
      <c r="C434" t="s">
        <v>221</v>
      </c>
      <c r="D434" s="95">
        <f>IFERROR(IF(ISNUMBER(VLOOKUP($A434,PairList!$A$1:$C$104,2,0)),VLOOKUP($A434,PairList!$A$1:$C$104,2,0),INDEX('Feasibility Factor'!$D$5:$F$144,MATCH(VLOOKUP($A434,PairList!$A$1:$C$104,2,0),'Feasibility Factor'!$C$5:$C$144,0),MATCH($B434,'Feasibility Factor'!$D$3:$F$3,0))),"")</f>
        <v>0.75</v>
      </c>
      <c r="E434" s="95">
        <f>IFERROR(INDEX(ESShip!$C$2:$C$92,MATCH(VLOOKUP($A434,PairList!$A$1:$C$104,3,0),ESShip!$A$2:$A$92,0)),"")</f>
        <v>0.75</v>
      </c>
      <c r="F434" s="95">
        <f t="shared" si="36"/>
        <v>0.1875</v>
      </c>
      <c r="G434" s="96" t="str">
        <f t="shared" si="41"/>
        <v/>
      </c>
      <c r="H434" s="99" t="str">
        <f t="shared" si="37"/>
        <v>Single-Family</v>
      </c>
      <c r="I434" s="100" t="str">
        <f t="shared" si="38"/>
        <v>B</v>
      </c>
      <c r="J434" s="100" t="s">
        <v>377</v>
      </c>
      <c r="K434" s="100" t="s">
        <v>377</v>
      </c>
      <c r="L434" s="100" t="str">
        <f t="shared" si="39"/>
        <v/>
      </c>
      <c r="M434" s="101">
        <f t="shared" si="42"/>
        <v>0.1875</v>
      </c>
      <c r="N434" s="100"/>
    </row>
    <row r="435" spans="1:14">
      <c r="A435" t="s">
        <v>262</v>
      </c>
      <c r="B435" t="s">
        <v>222</v>
      </c>
      <c r="C435" t="s">
        <v>221</v>
      </c>
      <c r="D435" s="95">
        <f>IFERROR(IF(ISNUMBER(VLOOKUP($A435,PairList!$A$1:$C$104,2,0)),VLOOKUP($A435,PairList!$A$1:$C$104,2,0),INDEX('Feasibility Factor'!$D$5:$F$144,MATCH(VLOOKUP($A435,PairList!$A$1:$C$104,2,0),'Feasibility Factor'!$C$5:$C$144,0),MATCH($B435,'Feasibility Factor'!$D$3:$F$3,0))),"")</f>
        <v>0.75</v>
      </c>
      <c r="E435" s="95">
        <f>IFERROR(INDEX(ESShip!$C$2:$C$92,MATCH(VLOOKUP($A435,PairList!$A$1:$C$104,3,0),ESShip!$A$2:$A$92,0)),"")</f>
        <v>0.75</v>
      </c>
      <c r="F435" s="95">
        <f t="shared" si="36"/>
        <v>0.1875</v>
      </c>
      <c r="G435" s="96" t="str">
        <f t="shared" si="41"/>
        <v/>
      </c>
      <c r="H435" s="99" t="str">
        <f t="shared" si="37"/>
        <v>Multi-Family</v>
      </c>
      <c r="I435" s="100" t="str">
        <f t="shared" si="38"/>
        <v>B</v>
      </c>
      <c r="J435" s="100" t="s">
        <v>377</v>
      </c>
      <c r="K435" s="100" t="s">
        <v>377</v>
      </c>
      <c r="L435" s="100" t="str">
        <f t="shared" si="39"/>
        <v/>
      </c>
      <c r="M435" s="101">
        <f t="shared" si="42"/>
        <v>0.1875</v>
      </c>
      <c r="N435" s="100"/>
    </row>
    <row r="436" spans="1:14">
      <c r="A436" t="s">
        <v>262</v>
      </c>
      <c r="B436" t="s">
        <v>309</v>
      </c>
      <c r="C436" t="s">
        <v>221</v>
      </c>
      <c r="D436" s="95">
        <f>IFERROR(IF(ISNUMBER(VLOOKUP($A436,PairList!$A$1:$C$104,2,0)),VLOOKUP($A436,PairList!$A$1:$C$104,2,0),INDEX('Feasibility Factor'!$D$5:$F$144,MATCH(VLOOKUP($A436,PairList!$A$1:$C$104,2,0),'Feasibility Factor'!$C$5:$C$144,0),MATCH($B436,'Feasibility Factor'!$D$3:$F$3,0))),"")</f>
        <v>0.75</v>
      </c>
      <c r="E436" s="95">
        <f>IFERROR(INDEX(ESShip!$C$2:$C$92,MATCH(VLOOKUP($A436,PairList!$A$1:$C$104,3,0),ESShip!$A$2:$A$92,0)),"")</f>
        <v>0.75</v>
      </c>
      <c r="F436" s="95">
        <f t="shared" si="36"/>
        <v>0.1875</v>
      </c>
      <c r="G436" s="96" t="str">
        <f t="shared" si="41"/>
        <v/>
      </c>
      <c r="H436" s="99" t="str">
        <f t="shared" si="37"/>
        <v>Manufactured Home</v>
      </c>
      <c r="I436" s="100" t="str">
        <f t="shared" si="38"/>
        <v>B</v>
      </c>
      <c r="J436" s="100" t="s">
        <v>377</v>
      </c>
      <c r="K436" s="100" t="s">
        <v>377</v>
      </c>
      <c r="L436" s="100" t="str">
        <f t="shared" si="39"/>
        <v/>
      </c>
      <c r="M436" s="101">
        <f t="shared" si="42"/>
        <v>0.1875</v>
      </c>
      <c r="N436" s="100"/>
    </row>
    <row r="437" spans="1:14">
      <c r="A437" t="s">
        <v>262</v>
      </c>
      <c r="B437" t="s">
        <v>120</v>
      </c>
      <c r="C437" t="s">
        <v>223</v>
      </c>
      <c r="D437" s="95">
        <f>IFERROR(IF(ISNUMBER(VLOOKUP($A437,PairList!$A$1:$C$104,2,0)),VLOOKUP($A437,PairList!$A$1:$C$104,2,0),INDEX('Feasibility Factor'!$D$5:$F$144,MATCH(VLOOKUP($A437,PairList!$A$1:$C$104,2,0),'Feasibility Factor'!$C$5:$C$144,0),MATCH($B437,'Feasibility Factor'!$D$3:$F$3,0))),"")</f>
        <v>0.75</v>
      </c>
      <c r="E437" s="95">
        <f>IFERROR(INDEX(ESShip!$C$2:$C$92,MATCH(VLOOKUP($A437,PairList!$A$1:$C$104,3,0),ESShip!$A$2:$A$92,0)),"")</f>
        <v>0.75</v>
      </c>
      <c r="F437" s="95">
        <f t="shared" si="36"/>
        <v>0.1875</v>
      </c>
      <c r="G437" s="96" t="str">
        <f t="shared" si="41"/>
        <v/>
      </c>
      <c r="H437" s="99" t="str">
        <f t="shared" si="37"/>
        <v>Single-Family</v>
      </c>
      <c r="I437" s="100" t="str">
        <f t="shared" si="38"/>
        <v>E</v>
      </c>
      <c r="J437" s="100" t="s">
        <v>377</v>
      </c>
      <c r="K437" s="100" t="s">
        <v>377</v>
      </c>
      <c r="L437" s="100" t="str">
        <f t="shared" si="39"/>
        <v/>
      </c>
      <c r="M437" s="101">
        <f t="shared" si="42"/>
        <v>0.1875</v>
      </c>
      <c r="N437" s="100"/>
    </row>
    <row r="438" spans="1:14">
      <c r="A438" t="s">
        <v>262</v>
      </c>
      <c r="B438" t="s">
        <v>222</v>
      </c>
      <c r="C438" t="s">
        <v>223</v>
      </c>
      <c r="D438" s="95">
        <f>IFERROR(IF(ISNUMBER(VLOOKUP($A438,PairList!$A$1:$C$104,2,0)),VLOOKUP($A438,PairList!$A$1:$C$104,2,0),INDEX('Feasibility Factor'!$D$5:$F$144,MATCH(VLOOKUP($A438,PairList!$A$1:$C$104,2,0),'Feasibility Factor'!$C$5:$C$144,0),MATCH($B438,'Feasibility Factor'!$D$3:$F$3,0))),"")</f>
        <v>0.75</v>
      </c>
      <c r="E438" s="95">
        <f>IFERROR(INDEX(ESShip!$C$2:$C$92,MATCH(VLOOKUP($A438,PairList!$A$1:$C$104,3,0),ESShip!$A$2:$A$92,0)),"")</f>
        <v>0.75</v>
      </c>
      <c r="F438" s="95">
        <f t="shared" si="36"/>
        <v>0.1875</v>
      </c>
      <c r="G438" s="96" t="str">
        <f t="shared" si="41"/>
        <v/>
      </c>
      <c r="H438" s="99" t="str">
        <f t="shared" si="37"/>
        <v>Multi-Family</v>
      </c>
      <c r="I438" s="100" t="str">
        <f t="shared" si="38"/>
        <v>E</v>
      </c>
      <c r="J438" s="100" t="s">
        <v>377</v>
      </c>
      <c r="K438" s="100" t="s">
        <v>377</v>
      </c>
      <c r="L438" s="100" t="str">
        <f t="shared" si="39"/>
        <v/>
      </c>
      <c r="M438" s="101">
        <f t="shared" si="42"/>
        <v>0.1875</v>
      </c>
      <c r="N438" s="100"/>
    </row>
    <row r="439" spans="1:14">
      <c r="A439" t="s">
        <v>262</v>
      </c>
      <c r="B439" t="s">
        <v>309</v>
      </c>
      <c r="C439" t="s">
        <v>223</v>
      </c>
      <c r="D439" s="95">
        <f>IFERROR(IF(ISNUMBER(VLOOKUP($A439,PairList!$A$1:$C$104,2,0)),VLOOKUP($A439,PairList!$A$1:$C$104,2,0),INDEX('Feasibility Factor'!$D$5:$F$144,MATCH(VLOOKUP($A439,PairList!$A$1:$C$104,2,0),'Feasibility Factor'!$C$5:$C$144,0),MATCH($B439,'Feasibility Factor'!$D$3:$F$3,0))),"")</f>
        <v>0.75</v>
      </c>
      <c r="E439" s="95">
        <f>IFERROR(INDEX(ESShip!$C$2:$C$92,MATCH(VLOOKUP($A439,PairList!$A$1:$C$104,3,0),ESShip!$A$2:$A$92,0)),"")</f>
        <v>0.75</v>
      </c>
      <c r="F439" s="95">
        <f t="shared" si="36"/>
        <v>0.1875</v>
      </c>
      <c r="G439" s="96" t="str">
        <f t="shared" si="41"/>
        <v/>
      </c>
      <c r="H439" s="99" t="str">
        <f t="shared" si="37"/>
        <v>Manufactured Home</v>
      </c>
      <c r="I439" s="100" t="str">
        <f t="shared" si="38"/>
        <v>E</v>
      </c>
      <c r="J439" s="100" t="s">
        <v>377</v>
      </c>
      <c r="K439" s="100" t="s">
        <v>377</v>
      </c>
      <c r="L439" s="100" t="str">
        <f t="shared" si="39"/>
        <v/>
      </c>
      <c r="M439" s="101">
        <f t="shared" si="42"/>
        <v>0.1875</v>
      </c>
      <c r="N439" s="100"/>
    </row>
    <row r="440" spans="1:14">
      <c r="A440" t="s">
        <v>262</v>
      </c>
      <c r="B440" t="s">
        <v>120</v>
      </c>
      <c r="C440" t="s">
        <v>224</v>
      </c>
      <c r="D440" s="95">
        <f>IFERROR(IF(ISNUMBER(VLOOKUP($A440,PairList!$A$1:$C$104,2,0)),VLOOKUP($A440,PairList!$A$1:$C$104,2,0),INDEX('Feasibility Factor'!$D$5:$F$144,MATCH(VLOOKUP($A440,PairList!$A$1:$C$104,2,0),'Feasibility Factor'!$C$5:$C$144,0),MATCH($B440,'Feasibility Factor'!$D$3:$F$3,0))),"")</f>
        <v>0.75</v>
      </c>
      <c r="E440" s="95">
        <f>IFERROR(INDEX(ESShip!$C$2:$C$92,MATCH(VLOOKUP($A440,PairList!$A$1:$C$104,3,0),ESShip!$A$2:$A$92,0)),"")</f>
        <v>0.75</v>
      </c>
      <c r="F440" s="95">
        <f t="shared" si="36"/>
        <v>0.1875</v>
      </c>
      <c r="G440" s="96" t="str">
        <f t="shared" si="41"/>
        <v/>
      </c>
      <c r="H440" s="99" t="str">
        <f t="shared" si="37"/>
        <v>Single-Family</v>
      </c>
      <c r="I440" s="100" t="str">
        <f t="shared" si="38"/>
        <v>N</v>
      </c>
      <c r="J440" s="100" t="s">
        <v>377</v>
      </c>
      <c r="K440" s="100" t="s">
        <v>377</v>
      </c>
      <c r="L440" s="100" t="str">
        <f t="shared" si="39"/>
        <v/>
      </c>
      <c r="M440" s="101">
        <f t="shared" si="42"/>
        <v>0.1875</v>
      </c>
      <c r="N440" s="100"/>
    </row>
    <row r="441" spans="1:14">
      <c r="A441" t="s">
        <v>262</v>
      </c>
      <c r="B441" t="s">
        <v>222</v>
      </c>
      <c r="C441" t="s">
        <v>224</v>
      </c>
      <c r="D441" s="95">
        <f>IFERROR(IF(ISNUMBER(VLOOKUP($A441,PairList!$A$1:$C$104,2,0)),VLOOKUP($A441,PairList!$A$1:$C$104,2,0),INDEX('Feasibility Factor'!$D$5:$F$144,MATCH(VLOOKUP($A441,PairList!$A$1:$C$104,2,0),'Feasibility Factor'!$C$5:$C$144,0),MATCH($B441,'Feasibility Factor'!$D$3:$F$3,0))),"")</f>
        <v>0.75</v>
      </c>
      <c r="E441" s="95">
        <f>IFERROR(INDEX(ESShip!$C$2:$C$92,MATCH(VLOOKUP($A441,PairList!$A$1:$C$104,3,0),ESShip!$A$2:$A$92,0)),"")</f>
        <v>0.75</v>
      </c>
      <c r="F441" s="95">
        <f t="shared" si="36"/>
        <v>0.1875</v>
      </c>
      <c r="G441" s="96" t="str">
        <f t="shared" si="41"/>
        <v/>
      </c>
      <c r="H441" s="99" t="str">
        <f t="shared" si="37"/>
        <v>Multi-Family</v>
      </c>
      <c r="I441" s="100" t="str">
        <f t="shared" si="38"/>
        <v>N</v>
      </c>
      <c r="J441" s="100" t="s">
        <v>377</v>
      </c>
      <c r="K441" s="100" t="s">
        <v>377</v>
      </c>
      <c r="L441" s="100" t="str">
        <f t="shared" si="39"/>
        <v/>
      </c>
      <c r="M441" s="101">
        <f t="shared" si="42"/>
        <v>0.1875</v>
      </c>
      <c r="N441" s="100"/>
    </row>
    <row r="442" spans="1:14">
      <c r="A442" t="s">
        <v>262</v>
      </c>
      <c r="B442" t="s">
        <v>309</v>
      </c>
      <c r="C442" t="s">
        <v>224</v>
      </c>
      <c r="D442" s="95">
        <f>IFERROR(IF(ISNUMBER(VLOOKUP($A442,PairList!$A$1:$C$104,2,0)),VLOOKUP($A442,PairList!$A$1:$C$104,2,0),INDEX('Feasibility Factor'!$D$5:$F$144,MATCH(VLOOKUP($A442,PairList!$A$1:$C$104,2,0),'Feasibility Factor'!$C$5:$C$144,0),MATCH($B442,'Feasibility Factor'!$D$3:$F$3,0))),"")</f>
        <v>0.75</v>
      </c>
      <c r="E442" s="95">
        <f>IFERROR(INDEX(ESShip!$C$2:$C$92,MATCH(VLOOKUP($A442,PairList!$A$1:$C$104,3,0),ESShip!$A$2:$A$92,0)),"")</f>
        <v>0.75</v>
      </c>
      <c r="F442" s="95">
        <f t="shared" si="36"/>
        <v>0.1875</v>
      </c>
      <c r="G442" s="96" t="str">
        <f t="shared" si="41"/>
        <v/>
      </c>
      <c r="H442" s="99" t="str">
        <f t="shared" si="37"/>
        <v>Manufactured Home</v>
      </c>
      <c r="I442" s="100" t="str">
        <f t="shared" si="38"/>
        <v>N</v>
      </c>
      <c r="J442" s="100" t="s">
        <v>377</v>
      </c>
      <c r="K442" s="100" t="s">
        <v>377</v>
      </c>
      <c r="L442" s="100" t="str">
        <f t="shared" si="39"/>
        <v/>
      </c>
      <c r="M442" s="101">
        <f t="shared" si="42"/>
        <v>0.1875</v>
      </c>
      <c r="N442" s="100"/>
    </row>
    <row r="443" spans="1:14">
      <c r="A443" t="s">
        <v>263</v>
      </c>
      <c r="B443" t="s">
        <v>120</v>
      </c>
      <c r="C443" t="s">
        <v>221</v>
      </c>
      <c r="D443" s="95">
        <f>IFERROR(IF(ISNUMBER(VLOOKUP($A443,PairList!$A$1:$C$104,2,0)),VLOOKUP($A443,PairList!$A$1:$C$104,2,0),INDEX('Feasibility Factor'!$D$5:$F$144,MATCH(VLOOKUP($A443,PairList!$A$1:$C$104,2,0),'Feasibility Factor'!$C$5:$C$144,0),MATCH($B443,'Feasibility Factor'!$D$3:$F$3,0))),"")</f>
        <v>1</v>
      </c>
      <c r="E443" s="95">
        <f>IFERROR(INDEX(ESShip!$C$2:$C$92,MATCH(VLOOKUP($A443,PairList!$A$1:$C$104,3,0),ESShip!$A$2:$A$92,0)),"")</f>
        <v>0.13</v>
      </c>
      <c r="F443" s="95">
        <f t="shared" si="36"/>
        <v>0.87</v>
      </c>
      <c r="G443" s="96" t="str">
        <f t="shared" si="41"/>
        <v/>
      </c>
      <c r="H443" s="99" t="str">
        <f t="shared" si="37"/>
        <v>Single-Family</v>
      </c>
      <c r="I443" s="100" t="str">
        <f t="shared" si="38"/>
        <v>B</v>
      </c>
      <c r="J443" s="100" t="s">
        <v>377</v>
      </c>
      <c r="K443" s="100" t="s">
        <v>377</v>
      </c>
      <c r="L443" s="100" t="str">
        <f t="shared" si="39"/>
        <v/>
      </c>
      <c r="M443" s="101">
        <f t="shared" si="42"/>
        <v>0.87</v>
      </c>
      <c r="N443" s="100"/>
    </row>
    <row r="444" spans="1:14">
      <c r="A444" t="s">
        <v>263</v>
      </c>
      <c r="B444" t="s">
        <v>222</v>
      </c>
      <c r="C444" t="s">
        <v>221</v>
      </c>
      <c r="D444" s="95">
        <f>IFERROR(IF(ISNUMBER(VLOOKUP($A444,PairList!$A$1:$C$104,2,0)),VLOOKUP($A444,PairList!$A$1:$C$104,2,0),INDEX('Feasibility Factor'!$D$5:$F$144,MATCH(VLOOKUP($A444,PairList!$A$1:$C$104,2,0),'Feasibility Factor'!$C$5:$C$144,0),MATCH($B444,'Feasibility Factor'!$D$3:$F$3,0))),"")</f>
        <v>1</v>
      </c>
      <c r="E444" s="95">
        <f>IFERROR(INDEX(ESShip!$C$2:$C$92,MATCH(VLOOKUP($A444,PairList!$A$1:$C$104,3,0),ESShip!$A$2:$A$92,0)),"")</f>
        <v>0.13</v>
      </c>
      <c r="F444" s="95">
        <f t="shared" si="36"/>
        <v>0.87</v>
      </c>
      <c r="G444" s="96" t="str">
        <f t="shared" si="41"/>
        <v/>
      </c>
      <c r="H444" s="99" t="str">
        <f t="shared" si="37"/>
        <v>Multi-Family</v>
      </c>
      <c r="I444" s="100" t="str">
        <f t="shared" si="38"/>
        <v>B</v>
      </c>
      <c r="J444" s="100" t="s">
        <v>377</v>
      </c>
      <c r="K444" s="100" t="s">
        <v>377</v>
      </c>
      <c r="L444" s="100" t="str">
        <f t="shared" si="39"/>
        <v/>
      </c>
      <c r="M444" s="101">
        <f t="shared" si="42"/>
        <v>0.87</v>
      </c>
      <c r="N444" s="100"/>
    </row>
    <row r="445" spans="1:14">
      <c r="A445" t="s">
        <v>263</v>
      </c>
      <c r="B445" t="s">
        <v>309</v>
      </c>
      <c r="C445" t="s">
        <v>221</v>
      </c>
      <c r="D445" s="95">
        <f>IFERROR(IF(ISNUMBER(VLOOKUP($A445,PairList!$A$1:$C$104,2,0)),VLOOKUP($A445,PairList!$A$1:$C$104,2,0),INDEX('Feasibility Factor'!$D$5:$F$144,MATCH(VLOOKUP($A445,PairList!$A$1:$C$104,2,0),'Feasibility Factor'!$C$5:$C$144,0),MATCH($B445,'Feasibility Factor'!$D$3:$F$3,0))),"")</f>
        <v>1</v>
      </c>
      <c r="E445" s="95">
        <f>IFERROR(INDEX(ESShip!$C$2:$C$92,MATCH(VLOOKUP($A445,PairList!$A$1:$C$104,3,0),ESShip!$A$2:$A$92,0)),"")</f>
        <v>0.13</v>
      </c>
      <c r="F445" s="95">
        <f t="shared" si="36"/>
        <v>0.87</v>
      </c>
      <c r="G445" s="96" t="str">
        <f t="shared" si="41"/>
        <v/>
      </c>
      <c r="H445" s="99" t="str">
        <f t="shared" si="37"/>
        <v>Manufactured Home</v>
      </c>
      <c r="I445" s="100" t="str">
        <f t="shared" si="38"/>
        <v>B</v>
      </c>
      <c r="J445" s="100" t="s">
        <v>377</v>
      </c>
      <c r="K445" s="100" t="s">
        <v>377</v>
      </c>
      <c r="L445" s="100" t="str">
        <f t="shared" si="39"/>
        <v/>
      </c>
      <c r="M445" s="101">
        <f t="shared" si="42"/>
        <v>0.87</v>
      </c>
      <c r="N445" s="100"/>
    </row>
    <row r="446" spans="1:14">
      <c r="A446" t="s">
        <v>263</v>
      </c>
      <c r="B446" t="s">
        <v>120</v>
      </c>
      <c r="C446" t="s">
        <v>223</v>
      </c>
      <c r="D446" s="95">
        <f>IFERROR(IF(ISNUMBER(VLOOKUP($A446,PairList!$A$1:$C$104,2,0)),VLOOKUP($A446,PairList!$A$1:$C$104,2,0),INDEX('Feasibility Factor'!$D$5:$F$144,MATCH(VLOOKUP($A446,PairList!$A$1:$C$104,2,0),'Feasibility Factor'!$C$5:$C$144,0),MATCH($B446,'Feasibility Factor'!$D$3:$F$3,0))),"")</f>
        <v>1</v>
      </c>
      <c r="E446" s="95">
        <f>IFERROR(INDEX(ESShip!$C$2:$C$92,MATCH(VLOOKUP($A446,PairList!$A$1:$C$104,3,0),ESShip!$A$2:$A$92,0)),"")</f>
        <v>0.13</v>
      </c>
      <c r="F446" s="95">
        <f t="shared" si="36"/>
        <v>0.87</v>
      </c>
      <c r="G446" s="96" t="str">
        <f t="shared" si="41"/>
        <v/>
      </c>
      <c r="H446" s="99" t="str">
        <f t="shared" si="37"/>
        <v>Single-Family</v>
      </c>
      <c r="I446" s="100" t="str">
        <f t="shared" si="38"/>
        <v>E</v>
      </c>
      <c r="J446" s="100" t="s">
        <v>377</v>
      </c>
      <c r="K446" s="100" t="s">
        <v>377</v>
      </c>
      <c r="L446" s="100" t="str">
        <f t="shared" si="39"/>
        <v/>
      </c>
      <c r="M446" s="101">
        <f t="shared" si="42"/>
        <v>0.87</v>
      </c>
      <c r="N446" s="100"/>
    </row>
    <row r="447" spans="1:14">
      <c r="A447" t="s">
        <v>263</v>
      </c>
      <c r="B447" t="s">
        <v>222</v>
      </c>
      <c r="C447" t="s">
        <v>223</v>
      </c>
      <c r="D447" s="95">
        <f>IFERROR(IF(ISNUMBER(VLOOKUP($A447,PairList!$A$1:$C$104,2,0)),VLOOKUP($A447,PairList!$A$1:$C$104,2,0),INDEX('Feasibility Factor'!$D$5:$F$144,MATCH(VLOOKUP($A447,PairList!$A$1:$C$104,2,0),'Feasibility Factor'!$C$5:$C$144,0),MATCH($B447,'Feasibility Factor'!$D$3:$F$3,0))),"")</f>
        <v>1</v>
      </c>
      <c r="E447" s="95">
        <f>IFERROR(INDEX(ESShip!$C$2:$C$92,MATCH(VLOOKUP($A447,PairList!$A$1:$C$104,3,0),ESShip!$A$2:$A$92,0)),"")</f>
        <v>0.13</v>
      </c>
      <c r="F447" s="95">
        <f t="shared" si="36"/>
        <v>0.87</v>
      </c>
      <c r="G447" s="96" t="str">
        <f t="shared" si="41"/>
        <v/>
      </c>
      <c r="H447" s="99" t="str">
        <f t="shared" si="37"/>
        <v>Multi-Family</v>
      </c>
      <c r="I447" s="100" t="str">
        <f t="shared" si="38"/>
        <v>E</v>
      </c>
      <c r="J447" s="100" t="s">
        <v>377</v>
      </c>
      <c r="K447" s="100" t="s">
        <v>377</v>
      </c>
      <c r="L447" s="100" t="str">
        <f t="shared" si="39"/>
        <v/>
      </c>
      <c r="M447" s="101">
        <f t="shared" si="42"/>
        <v>0.87</v>
      </c>
      <c r="N447" s="100"/>
    </row>
    <row r="448" spans="1:14">
      <c r="A448" t="s">
        <v>263</v>
      </c>
      <c r="B448" t="s">
        <v>309</v>
      </c>
      <c r="C448" t="s">
        <v>223</v>
      </c>
      <c r="D448" s="95">
        <f>IFERROR(IF(ISNUMBER(VLOOKUP($A448,PairList!$A$1:$C$104,2,0)),VLOOKUP($A448,PairList!$A$1:$C$104,2,0),INDEX('Feasibility Factor'!$D$5:$F$144,MATCH(VLOOKUP($A448,PairList!$A$1:$C$104,2,0),'Feasibility Factor'!$C$5:$C$144,0),MATCH($B448,'Feasibility Factor'!$D$3:$F$3,0))),"")</f>
        <v>1</v>
      </c>
      <c r="E448" s="95">
        <f>IFERROR(INDEX(ESShip!$C$2:$C$92,MATCH(VLOOKUP($A448,PairList!$A$1:$C$104,3,0),ESShip!$A$2:$A$92,0)),"")</f>
        <v>0.13</v>
      </c>
      <c r="F448" s="95">
        <f t="shared" si="36"/>
        <v>0.87</v>
      </c>
      <c r="G448" s="96" t="str">
        <f t="shared" si="41"/>
        <v/>
      </c>
      <c r="H448" s="99" t="str">
        <f t="shared" si="37"/>
        <v>Manufactured Home</v>
      </c>
      <c r="I448" s="100" t="str">
        <f t="shared" si="38"/>
        <v>E</v>
      </c>
      <c r="J448" s="100" t="s">
        <v>377</v>
      </c>
      <c r="K448" s="100" t="s">
        <v>377</v>
      </c>
      <c r="L448" s="100" t="str">
        <f t="shared" si="39"/>
        <v/>
      </c>
      <c r="M448" s="101">
        <f t="shared" si="42"/>
        <v>0.87</v>
      </c>
      <c r="N448" s="100"/>
    </row>
    <row r="449" spans="1:14">
      <c r="A449" t="s">
        <v>263</v>
      </c>
      <c r="B449" t="s">
        <v>120</v>
      </c>
      <c r="C449" t="s">
        <v>224</v>
      </c>
      <c r="D449" s="95">
        <f>IFERROR(IF(ISNUMBER(VLOOKUP($A449,PairList!$A$1:$C$104,2,0)),VLOOKUP($A449,PairList!$A$1:$C$104,2,0),INDEX('Feasibility Factor'!$D$5:$F$144,MATCH(VLOOKUP($A449,PairList!$A$1:$C$104,2,0),'Feasibility Factor'!$C$5:$C$144,0),MATCH($B449,'Feasibility Factor'!$D$3:$F$3,0))),"")</f>
        <v>1</v>
      </c>
      <c r="E449" s="95">
        <f>IFERROR(INDEX(ESShip!$C$2:$C$92,MATCH(VLOOKUP($A449,PairList!$A$1:$C$104,3,0),ESShip!$A$2:$A$92,0)),"")</f>
        <v>0.13</v>
      </c>
      <c r="F449" s="95">
        <f t="shared" si="36"/>
        <v>0.87</v>
      </c>
      <c r="G449" s="96" t="str">
        <f t="shared" si="41"/>
        <v/>
      </c>
      <c r="H449" s="99" t="str">
        <f t="shared" si="37"/>
        <v>Single-Family</v>
      </c>
      <c r="I449" s="100" t="str">
        <f t="shared" si="38"/>
        <v>N</v>
      </c>
      <c r="J449" s="100" t="s">
        <v>377</v>
      </c>
      <c r="K449" s="100" t="s">
        <v>377</v>
      </c>
      <c r="L449" s="100" t="str">
        <f t="shared" si="39"/>
        <v/>
      </c>
      <c r="M449" s="101">
        <f t="shared" si="42"/>
        <v>0.87</v>
      </c>
      <c r="N449" s="100"/>
    </row>
    <row r="450" spans="1:14">
      <c r="A450" t="s">
        <v>263</v>
      </c>
      <c r="B450" t="s">
        <v>222</v>
      </c>
      <c r="C450" t="s">
        <v>224</v>
      </c>
      <c r="D450" s="95">
        <f>IFERROR(IF(ISNUMBER(VLOOKUP($A450,PairList!$A$1:$C$104,2,0)),VLOOKUP($A450,PairList!$A$1:$C$104,2,0),INDEX('Feasibility Factor'!$D$5:$F$144,MATCH(VLOOKUP($A450,PairList!$A$1:$C$104,2,0),'Feasibility Factor'!$C$5:$C$144,0),MATCH($B450,'Feasibility Factor'!$D$3:$F$3,0))),"")</f>
        <v>1</v>
      </c>
      <c r="E450" s="95">
        <f>IFERROR(INDEX(ESShip!$C$2:$C$92,MATCH(VLOOKUP($A450,PairList!$A$1:$C$104,3,0),ESShip!$A$2:$A$92,0)),"")</f>
        <v>0.13</v>
      </c>
      <c r="F450" s="95">
        <f t="shared" si="36"/>
        <v>0.87</v>
      </c>
      <c r="G450" s="96" t="str">
        <f t="shared" si="41"/>
        <v/>
      </c>
      <c r="H450" s="99" t="str">
        <f t="shared" si="37"/>
        <v>Multi-Family</v>
      </c>
      <c r="I450" s="100" t="str">
        <f t="shared" si="38"/>
        <v>N</v>
      </c>
      <c r="J450" s="100" t="s">
        <v>377</v>
      </c>
      <c r="K450" s="100" t="s">
        <v>377</v>
      </c>
      <c r="L450" s="100" t="str">
        <f t="shared" si="39"/>
        <v/>
      </c>
      <c r="M450" s="101">
        <f t="shared" si="42"/>
        <v>0.87</v>
      </c>
      <c r="N450" s="100"/>
    </row>
    <row r="451" spans="1:14">
      <c r="A451" t="s">
        <v>263</v>
      </c>
      <c r="B451" t="s">
        <v>309</v>
      </c>
      <c r="C451" t="s">
        <v>224</v>
      </c>
      <c r="D451" s="95">
        <f>IFERROR(IF(ISNUMBER(VLOOKUP($A451,PairList!$A$1:$C$104,2,0)),VLOOKUP($A451,PairList!$A$1:$C$104,2,0),INDEX('Feasibility Factor'!$D$5:$F$144,MATCH(VLOOKUP($A451,PairList!$A$1:$C$104,2,0),'Feasibility Factor'!$C$5:$C$144,0),MATCH($B451,'Feasibility Factor'!$D$3:$F$3,0))),"")</f>
        <v>1</v>
      </c>
      <c r="E451" s="95">
        <f>IFERROR(INDEX(ESShip!$C$2:$C$92,MATCH(VLOOKUP($A451,PairList!$A$1:$C$104,3,0),ESShip!$A$2:$A$92,0)),"")</f>
        <v>0.13</v>
      </c>
      <c r="F451" s="95">
        <f t="shared" ref="F451:F514" si="43">IFERROR($D451*(1-$E451),"")</f>
        <v>0.87</v>
      </c>
      <c r="G451" s="96" t="str">
        <f t="shared" ref="G451:G514" si="44">IF($A451&lt;&gt;"",IF($F451="","X",""),"")</f>
        <v/>
      </c>
      <c r="H451" s="99" t="str">
        <f t="shared" ref="H451:H514" si="45">IF($B451="Single Family","Single-Family",$B451)</f>
        <v>Manufactured Home</v>
      </c>
      <c r="I451" s="100" t="str">
        <f t="shared" ref="I451:I514" si="46">IF(LEFT($C451,1)="T","B",LEFT($C451,1))</f>
        <v>N</v>
      </c>
      <c r="J451" s="100" t="s">
        <v>377</v>
      </c>
      <c r="K451" s="100" t="s">
        <v>377</v>
      </c>
      <c r="L451" s="100" t="str">
        <f t="shared" ref="L451:L514" si="47">IF(G451="X",$J451*(1-$K451),"")</f>
        <v/>
      </c>
      <c r="M451" s="101">
        <f t="shared" ref="M451:M514" si="48">IF(AND($F451&lt;&gt;"",$L451&lt;&gt;""),MIN($F451,$L451),MAX($F451,$L451))</f>
        <v>0.87</v>
      </c>
      <c r="N451" s="100"/>
    </row>
    <row r="452" spans="1:14">
      <c r="A452" t="s">
        <v>264</v>
      </c>
      <c r="B452" t="s">
        <v>120</v>
      </c>
      <c r="C452" t="s">
        <v>221</v>
      </c>
      <c r="D452" s="95">
        <f>IFERROR(IF(ISNUMBER(VLOOKUP($A452,PairList!$A$1:$C$104,2,0)),VLOOKUP($A452,PairList!$A$1:$C$104,2,0),INDEX('Feasibility Factor'!$D$5:$F$144,MATCH(VLOOKUP($A452,PairList!$A$1:$C$104,2,0),'Feasibility Factor'!$C$5:$C$144,0),MATCH($B452,'Feasibility Factor'!$D$3:$F$3,0))),"")</f>
        <v>1</v>
      </c>
      <c r="E452" s="95">
        <f>IFERROR(INDEX(ESShip!$C$2:$C$92,MATCH(VLOOKUP($A452,PairList!$A$1:$C$104,3,0),ESShip!$A$2:$A$92,0)),"")</f>
        <v>0.13</v>
      </c>
      <c r="F452" s="95">
        <f t="shared" si="43"/>
        <v>0.87</v>
      </c>
      <c r="G452" s="96" t="str">
        <f t="shared" si="44"/>
        <v/>
      </c>
      <c r="H452" s="99" t="str">
        <f t="shared" si="45"/>
        <v>Single-Family</v>
      </c>
      <c r="I452" s="100" t="str">
        <f t="shared" si="46"/>
        <v>B</v>
      </c>
      <c r="J452" s="100" t="s">
        <v>377</v>
      </c>
      <c r="K452" s="100" t="s">
        <v>377</v>
      </c>
      <c r="L452" s="100" t="str">
        <f t="shared" si="47"/>
        <v/>
      </c>
      <c r="M452" s="101">
        <f t="shared" si="48"/>
        <v>0.87</v>
      </c>
      <c r="N452" s="100"/>
    </row>
    <row r="453" spans="1:14">
      <c r="A453" t="s">
        <v>264</v>
      </c>
      <c r="B453" t="s">
        <v>222</v>
      </c>
      <c r="C453" t="s">
        <v>221</v>
      </c>
      <c r="D453" s="95">
        <f>IFERROR(IF(ISNUMBER(VLOOKUP($A453,PairList!$A$1:$C$104,2,0)),VLOOKUP($A453,PairList!$A$1:$C$104,2,0),INDEX('Feasibility Factor'!$D$5:$F$144,MATCH(VLOOKUP($A453,PairList!$A$1:$C$104,2,0),'Feasibility Factor'!$C$5:$C$144,0),MATCH($B453,'Feasibility Factor'!$D$3:$F$3,0))),"")</f>
        <v>1</v>
      </c>
      <c r="E453" s="95">
        <f>IFERROR(INDEX(ESShip!$C$2:$C$92,MATCH(VLOOKUP($A453,PairList!$A$1:$C$104,3,0),ESShip!$A$2:$A$92,0)),"")</f>
        <v>0.13</v>
      </c>
      <c r="F453" s="95">
        <f t="shared" si="43"/>
        <v>0.87</v>
      </c>
      <c r="G453" s="96" t="str">
        <f t="shared" si="44"/>
        <v/>
      </c>
      <c r="H453" s="99" t="str">
        <f t="shared" si="45"/>
        <v>Multi-Family</v>
      </c>
      <c r="I453" s="100" t="str">
        <f t="shared" si="46"/>
        <v>B</v>
      </c>
      <c r="J453" s="100" t="s">
        <v>377</v>
      </c>
      <c r="K453" s="100" t="s">
        <v>377</v>
      </c>
      <c r="L453" s="100" t="str">
        <f t="shared" si="47"/>
        <v/>
      </c>
      <c r="M453" s="101">
        <f t="shared" si="48"/>
        <v>0.87</v>
      </c>
      <c r="N453" s="100"/>
    </row>
    <row r="454" spans="1:14">
      <c r="A454" t="s">
        <v>264</v>
      </c>
      <c r="B454" t="s">
        <v>309</v>
      </c>
      <c r="C454" t="s">
        <v>221</v>
      </c>
      <c r="D454" s="95">
        <f>IFERROR(IF(ISNUMBER(VLOOKUP($A454,PairList!$A$1:$C$104,2,0)),VLOOKUP($A454,PairList!$A$1:$C$104,2,0),INDEX('Feasibility Factor'!$D$5:$F$144,MATCH(VLOOKUP($A454,PairList!$A$1:$C$104,2,0),'Feasibility Factor'!$C$5:$C$144,0),MATCH($B454,'Feasibility Factor'!$D$3:$F$3,0))),"")</f>
        <v>1</v>
      </c>
      <c r="E454" s="95">
        <f>IFERROR(INDEX(ESShip!$C$2:$C$92,MATCH(VLOOKUP($A454,PairList!$A$1:$C$104,3,0),ESShip!$A$2:$A$92,0)),"")</f>
        <v>0.13</v>
      </c>
      <c r="F454" s="95">
        <f t="shared" si="43"/>
        <v>0.87</v>
      </c>
      <c r="G454" s="96" t="str">
        <f t="shared" si="44"/>
        <v/>
      </c>
      <c r="H454" s="99" t="str">
        <f t="shared" si="45"/>
        <v>Manufactured Home</v>
      </c>
      <c r="I454" s="100" t="str">
        <f t="shared" si="46"/>
        <v>B</v>
      </c>
      <c r="J454" s="100" t="s">
        <v>377</v>
      </c>
      <c r="K454" s="100" t="s">
        <v>377</v>
      </c>
      <c r="L454" s="100" t="str">
        <f t="shared" si="47"/>
        <v/>
      </c>
      <c r="M454" s="101">
        <f t="shared" si="48"/>
        <v>0.87</v>
      </c>
      <c r="N454" s="100"/>
    </row>
    <row r="455" spans="1:14">
      <c r="A455" t="s">
        <v>264</v>
      </c>
      <c r="B455" t="s">
        <v>120</v>
      </c>
      <c r="C455" t="s">
        <v>223</v>
      </c>
      <c r="D455" s="95">
        <f>IFERROR(IF(ISNUMBER(VLOOKUP($A455,PairList!$A$1:$C$104,2,0)),VLOOKUP($A455,PairList!$A$1:$C$104,2,0),INDEX('Feasibility Factor'!$D$5:$F$144,MATCH(VLOOKUP($A455,PairList!$A$1:$C$104,2,0),'Feasibility Factor'!$C$5:$C$144,0),MATCH($B455,'Feasibility Factor'!$D$3:$F$3,0))),"")</f>
        <v>1</v>
      </c>
      <c r="E455" s="95">
        <f>IFERROR(INDEX(ESShip!$C$2:$C$92,MATCH(VLOOKUP($A455,PairList!$A$1:$C$104,3,0),ESShip!$A$2:$A$92,0)),"")</f>
        <v>0.13</v>
      </c>
      <c r="F455" s="95">
        <f t="shared" si="43"/>
        <v>0.87</v>
      </c>
      <c r="G455" s="96" t="str">
        <f t="shared" si="44"/>
        <v/>
      </c>
      <c r="H455" s="99" t="str">
        <f t="shared" si="45"/>
        <v>Single-Family</v>
      </c>
      <c r="I455" s="100" t="str">
        <f t="shared" si="46"/>
        <v>E</v>
      </c>
      <c r="J455" s="100" t="s">
        <v>377</v>
      </c>
      <c r="K455" s="100" t="s">
        <v>377</v>
      </c>
      <c r="L455" s="100" t="str">
        <f t="shared" si="47"/>
        <v/>
      </c>
      <c r="M455" s="101">
        <f t="shared" si="48"/>
        <v>0.87</v>
      </c>
      <c r="N455" s="100"/>
    </row>
    <row r="456" spans="1:14">
      <c r="A456" t="s">
        <v>264</v>
      </c>
      <c r="B456" t="s">
        <v>222</v>
      </c>
      <c r="C456" t="s">
        <v>223</v>
      </c>
      <c r="D456" s="95">
        <f>IFERROR(IF(ISNUMBER(VLOOKUP($A456,PairList!$A$1:$C$104,2,0)),VLOOKUP($A456,PairList!$A$1:$C$104,2,0),INDEX('Feasibility Factor'!$D$5:$F$144,MATCH(VLOOKUP($A456,PairList!$A$1:$C$104,2,0),'Feasibility Factor'!$C$5:$C$144,0),MATCH($B456,'Feasibility Factor'!$D$3:$F$3,0))),"")</f>
        <v>1</v>
      </c>
      <c r="E456" s="95">
        <f>IFERROR(INDEX(ESShip!$C$2:$C$92,MATCH(VLOOKUP($A456,PairList!$A$1:$C$104,3,0),ESShip!$A$2:$A$92,0)),"")</f>
        <v>0.13</v>
      </c>
      <c r="F456" s="95">
        <f t="shared" si="43"/>
        <v>0.87</v>
      </c>
      <c r="G456" s="96" t="str">
        <f t="shared" si="44"/>
        <v/>
      </c>
      <c r="H456" s="99" t="str">
        <f t="shared" si="45"/>
        <v>Multi-Family</v>
      </c>
      <c r="I456" s="100" t="str">
        <f t="shared" si="46"/>
        <v>E</v>
      </c>
      <c r="J456" s="100" t="s">
        <v>377</v>
      </c>
      <c r="K456" s="100" t="s">
        <v>377</v>
      </c>
      <c r="L456" s="100" t="str">
        <f t="shared" si="47"/>
        <v/>
      </c>
      <c r="M456" s="101">
        <f t="shared" si="48"/>
        <v>0.87</v>
      </c>
      <c r="N456" s="100"/>
    </row>
    <row r="457" spans="1:14">
      <c r="A457" t="s">
        <v>264</v>
      </c>
      <c r="B457" t="s">
        <v>309</v>
      </c>
      <c r="C457" t="s">
        <v>223</v>
      </c>
      <c r="D457" s="95">
        <f>IFERROR(IF(ISNUMBER(VLOOKUP($A457,PairList!$A$1:$C$104,2,0)),VLOOKUP($A457,PairList!$A$1:$C$104,2,0),INDEX('Feasibility Factor'!$D$5:$F$144,MATCH(VLOOKUP($A457,PairList!$A$1:$C$104,2,0),'Feasibility Factor'!$C$5:$C$144,0),MATCH($B457,'Feasibility Factor'!$D$3:$F$3,0))),"")</f>
        <v>1</v>
      </c>
      <c r="E457" s="95">
        <f>IFERROR(INDEX(ESShip!$C$2:$C$92,MATCH(VLOOKUP($A457,PairList!$A$1:$C$104,3,0),ESShip!$A$2:$A$92,0)),"")</f>
        <v>0.13</v>
      </c>
      <c r="F457" s="95">
        <f t="shared" si="43"/>
        <v>0.87</v>
      </c>
      <c r="G457" s="96" t="str">
        <f t="shared" si="44"/>
        <v/>
      </c>
      <c r="H457" s="99" t="str">
        <f t="shared" si="45"/>
        <v>Manufactured Home</v>
      </c>
      <c r="I457" s="100" t="str">
        <f t="shared" si="46"/>
        <v>E</v>
      </c>
      <c r="J457" s="100" t="s">
        <v>377</v>
      </c>
      <c r="K457" s="100" t="s">
        <v>377</v>
      </c>
      <c r="L457" s="100" t="str">
        <f t="shared" si="47"/>
        <v/>
      </c>
      <c r="M457" s="101">
        <f t="shared" si="48"/>
        <v>0.87</v>
      </c>
      <c r="N457" s="100"/>
    </row>
    <row r="458" spans="1:14">
      <c r="A458" t="s">
        <v>264</v>
      </c>
      <c r="B458" t="s">
        <v>120</v>
      </c>
      <c r="C458" t="s">
        <v>224</v>
      </c>
      <c r="D458" s="95">
        <f>IFERROR(IF(ISNUMBER(VLOOKUP($A458,PairList!$A$1:$C$104,2,0)),VLOOKUP($A458,PairList!$A$1:$C$104,2,0),INDEX('Feasibility Factor'!$D$5:$F$144,MATCH(VLOOKUP($A458,PairList!$A$1:$C$104,2,0),'Feasibility Factor'!$C$5:$C$144,0),MATCH($B458,'Feasibility Factor'!$D$3:$F$3,0))),"")</f>
        <v>1</v>
      </c>
      <c r="E458" s="95">
        <f>IFERROR(INDEX(ESShip!$C$2:$C$92,MATCH(VLOOKUP($A458,PairList!$A$1:$C$104,3,0),ESShip!$A$2:$A$92,0)),"")</f>
        <v>0.13</v>
      </c>
      <c r="F458" s="95">
        <f t="shared" si="43"/>
        <v>0.87</v>
      </c>
      <c r="G458" s="96" t="str">
        <f t="shared" si="44"/>
        <v/>
      </c>
      <c r="H458" s="99" t="str">
        <f t="shared" si="45"/>
        <v>Single-Family</v>
      </c>
      <c r="I458" s="100" t="str">
        <f t="shared" si="46"/>
        <v>N</v>
      </c>
      <c r="J458" s="100" t="s">
        <v>377</v>
      </c>
      <c r="K458" s="100" t="s">
        <v>377</v>
      </c>
      <c r="L458" s="100" t="str">
        <f t="shared" si="47"/>
        <v/>
      </c>
      <c r="M458" s="101">
        <f t="shared" si="48"/>
        <v>0.87</v>
      </c>
      <c r="N458" s="100"/>
    </row>
    <row r="459" spans="1:14">
      <c r="A459" t="s">
        <v>264</v>
      </c>
      <c r="B459" t="s">
        <v>222</v>
      </c>
      <c r="C459" t="s">
        <v>224</v>
      </c>
      <c r="D459" s="95">
        <f>IFERROR(IF(ISNUMBER(VLOOKUP($A459,PairList!$A$1:$C$104,2,0)),VLOOKUP($A459,PairList!$A$1:$C$104,2,0),INDEX('Feasibility Factor'!$D$5:$F$144,MATCH(VLOOKUP($A459,PairList!$A$1:$C$104,2,0),'Feasibility Factor'!$C$5:$C$144,0),MATCH($B459,'Feasibility Factor'!$D$3:$F$3,0))),"")</f>
        <v>1</v>
      </c>
      <c r="E459" s="95">
        <f>IFERROR(INDEX(ESShip!$C$2:$C$92,MATCH(VLOOKUP($A459,PairList!$A$1:$C$104,3,0),ESShip!$A$2:$A$92,0)),"")</f>
        <v>0.13</v>
      </c>
      <c r="F459" s="95">
        <f t="shared" si="43"/>
        <v>0.87</v>
      </c>
      <c r="G459" s="96" t="str">
        <f t="shared" si="44"/>
        <v/>
      </c>
      <c r="H459" s="99" t="str">
        <f t="shared" si="45"/>
        <v>Multi-Family</v>
      </c>
      <c r="I459" s="100" t="str">
        <f t="shared" si="46"/>
        <v>N</v>
      </c>
      <c r="J459" s="100" t="s">
        <v>377</v>
      </c>
      <c r="K459" s="100" t="s">
        <v>377</v>
      </c>
      <c r="L459" s="100" t="str">
        <f t="shared" si="47"/>
        <v/>
      </c>
      <c r="M459" s="101">
        <f t="shared" si="48"/>
        <v>0.87</v>
      </c>
      <c r="N459" s="100"/>
    </row>
    <row r="460" spans="1:14">
      <c r="A460" t="s">
        <v>264</v>
      </c>
      <c r="B460" t="s">
        <v>309</v>
      </c>
      <c r="C460" t="s">
        <v>224</v>
      </c>
      <c r="D460" s="95">
        <f>IFERROR(IF(ISNUMBER(VLOOKUP($A460,PairList!$A$1:$C$104,2,0)),VLOOKUP($A460,PairList!$A$1:$C$104,2,0),INDEX('Feasibility Factor'!$D$5:$F$144,MATCH(VLOOKUP($A460,PairList!$A$1:$C$104,2,0),'Feasibility Factor'!$C$5:$C$144,0),MATCH($B460,'Feasibility Factor'!$D$3:$F$3,0))),"")</f>
        <v>1</v>
      </c>
      <c r="E460" s="95">
        <f>IFERROR(INDEX(ESShip!$C$2:$C$92,MATCH(VLOOKUP($A460,PairList!$A$1:$C$104,3,0),ESShip!$A$2:$A$92,0)),"")</f>
        <v>0.13</v>
      </c>
      <c r="F460" s="95">
        <f t="shared" si="43"/>
        <v>0.87</v>
      </c>
      <c r="G460" s="96" t="str">
        <f t="shared" si="44"/>
        <v/>
      </c>
      <c r="H460" s="99" t="str">
        <f t="shared" si="45"/>
        <v>Manufactured Home</v>
      </c>
      <c r="I460" s="100" t="str">
        <f t="shared" si="46"/>
        <v>N</v>
      </c>
      <c r="J460" s="100" t="s">
        <v>377</v>
      </c>
      <c r="K460" s="100" t="s">
        <v>377</v>
      </c>
      <c r="L460" s="100" t="str">
        <f t="shared" si="47"/>
        <v/>
      </c>
      <c r="M460" s="101">
        <f t="shared" si="48"/>
        <v>0.87</v>
      </c>
      <c r="N460" s="100"/>
    </row>
    <row r="461" spans="1:14">
      <c r="A461" t="s">
        <v>265</v>
      </c>
      <c r="B461" t="s">
        <v>120</v>
      </c>
      <c r="C461" t="s">
        <v>221</v>
      </c>
      <c r="D461" s="95">
        <f>IFERROR(IF(ISNUMBER(VLOOKUP($A461,PairList!$A$1:$C$104,2,0)),VLOOKUP($A461,PairList!$A$1:$C$104,2,0),INDEX('Feasibility Factor'!$D$5:$F$144,MATCH(VLOOKUP($A461,PairList!$A$1:$C$104,2,0),'Feasibility Factor'!$C$5:$C$144,0),MATCH($B461,'Feasibility Factor'!$D$3:$F$3,0))),"")</f>
        <v>0.8</v>
      </c>
      <c r="E461" s="95" t="str">
        <f>IFERROR(INDEX(ESShip!$C$2:$C$92,MATCH(VLOOKUP($A461,PairList!$A$1:$C$104,3,0),ESShip!$A$2:$A$92,0)),"")</f>
        <v/>
      </c>
      <c r="F461" s="95" t="str">
        <f t="shared" si="43"/>
        <v/>
      </c>
      <c r="G461" s="96" t="str">
        <f t="shared" si="44"/>
        <v>X</v>
      </c>
      <c r="H461" s="99" t="str">
        <f t="shared" si="45"/>
        <v>Single-Family</v>
      </c>
      <c r="I461" s="100" t="str">
        <f t="shared" si="46"/>
        <v>B</v>
      </c>
      <c r="J461" s="100">
        <v>0.8</v>
      </c>
      <c r="K461" s="100">
        <v>0.46</v>
      </c>
      <c r="L461" s="100">
        <f t="shared" si="47"/>
        <v>0.43200000000000005</v>
      </c>
      <c r="M461" s="101">
        <f t="shared" si="48"/>
        <v>0.43200000000000005</v>
      </c>
      <c r="N461" s="100"/>
    </row>
    <row r="462" spans="1:14">
      <c r="A462" t="s">
        <v>265</v>
      </c>
      <c r="B462" t="s">
        <v>222</v>
      </c>
      <c r="C462" t="s">
        <v>221</v>
      </c>
      <c r="D462" s="95">
        <f>IFERROR(IF(ISNUMBER(VLOOKUP($A462,PairList!$A$1:$C$104,2,0)),VLOOKUP($A462,PairList!$A$1:$C$104,2,0),INDEX('Feasibility Factor'!$D$5:$F$144,MATCH(VLOOKUP($A462,PairList!$A$1:$C$104,2,0),'Feasibility Factor'!$C$5:$C$144,0),MATCH($B462,'Feasibility Factor'!$D$3:$F$3,0))),"")</f>
        <v>0.25</v>
      </c>
      <c r="E462" s="95" t="str">
        <f>IFERROR(INDEX(ESShip!$C$2:$C$92,MATCH(VLOOKUP($A462,PairList!$A$1:$C$104,3,0),ESShip!$A$2:$A$92,0)),"")</f>
        <v/>
      </c>
      <c r="F462" s="95" t="str">
        <f t="shared" si="43"/>
        <v/>
      </c>
      <c r="G462" s="96" t="str">
        <f t="shared" si="44"/>
        <v>X</v>
      </c>
      <c r="H462" s="99" t="str">
        <f t="shared" si="45"/>
        <v>Multi-Family</v>
      </c>
      <c r="I462" s="100" t="str">
        <f t="shared" si="46"/>
        <v>B</v>
      </c>
      <c r="J462" s="100">
        <v>0.25</v>
      </c>
      <c r="K462" s="100">
        <v>0.1</v>
      </c>
      <c r="L462" s="100">
        <f t="shared" si="47"/>
        <v>0.22500000000000001</v>
      </c>
      <c r="M462" s="101">
        <f t="shared" si="48"/>
        <v>0.22500000000000001</v>
      </c>
      <c r="N462" s="100"/>
    </row>
    <row r="463" spans="1:14">
      <c r="A463" t="s">
        <v>265</v>
      </c>
      <c r="B463" t="s">
        <v>309</v>
      </c>
      <c r="C463" t="s">
        <v>221</v>
      </c>
      <c r="D463" s="95">
        <f>IFERROR(IF(ISNUMBER(VLOOKUP($A463,PairList!$A$1:$C$104,2,0)),VLOOKUP($A463,PairList!$A$1:$C$104,2,0),INDEX('Feasibility Factor'!$D$5:$F$144,MATCH(VLOOKUP($A463,PairList!$A$1:$C$104,2,0),'Feasibility Factor'!$C$5:$C$144,0),MATCH($B463,'Feasibility Factor'!$D$3:$F$3,0))),"")</f>
        <v>0.8</v>
      </c>
      <c r="E463" s="95" t="str">
        <f>IFERROR(INDEX(ESShip!$C$2:$C$92,MATCH(VLOOKUP($A463,PairList!$A$1:$C$104,3,0),ESShip!$A$2:$A$92,0)),"")</f>
        <v/>
      </c>
      <c r="F463" s="95" t="str">
        <f t="shared" si="43"/>
        <v/>
      </c>
      <c r="G463" s="96" t="str">
        <f t="shared" si="44"/>
        <v>X</v>
      </c>
      <c r="H463" s="99" t="str">
        <f t="shared" si="45"/>
        <v>Manufactured Home</v>
      </c>
      <c r="I463" s="100" t="str">
        <f t="shared" si="46"/>
        <v>B</v>
      </c>
      <c r="J463" s="100">
        <v>0.8</v>
      </c>
      <c r="K463" s="100">
        <v>0.1</v>
      </c>
      <c r="L463" s="100">
        <f t="shared" si="47"/>
        <v>0.72000000000000008</v>
      </c>
      <c r="M463" s="101">
        <f t="shared" si="48"/>
        <v>0.72000000000000008</v>
      </c>
      <c r="N463" s="100"/>
    </row>
    <row r="464" spans="1:14">
      <c r="A464" t="s">
        <v>265</v>
      </c>
      <c r="B464" t="s">
        <v>120</v>
      </c>
      <c r="C464" t="s">
        <v>223</v>
      </c>
      <c r="D464" s="95">
        <f>IFERROR(IF(ISNUMBER(VLOOKUP($A464,PairList!$A$1:$C$104,2,0)),VLOOKUP($A464,PairList!$A$1:$C$104,2,0),INDEX('Feasibility Factor'!$D$5:$F$144,MATCH(VLOOKUP($A464,PairList!$A$1:$C$104,2,0),'Feasibility Factor'!$C$5:$C$144,0),MATCH($B464,'Feasibility Factor'!$D$3:$F$3,0))),"")</f>
        <v>0.8</v>
      </c>
      <c r="E464" s="95" t="str">
        <f>IFERROR(INDEX(ESShip!$C$2:$C$92,MATCH(VLOOKUP($A464,PairList!$A$1:$C$104,3,0),ESShip!$A$2:$A$92,0)),"")</f>
        <v/>
      </c>
      <c r="F464" s="95" t="str">
        <f t="shared" si="43"/>
        <v/>
      </c>
      <c r="G464" s="96" t="str">
        <f t="shared" si="44"/>
        <v>X</v>
      </c>
      <c r="H464" s="99" t="str">
        <f t="shared" si="45"/>
        <v>Single-Family</v>
      </c>
      <c r="I464" s="100" t="str">
        <f t="shared" si="46"/>
        <v>E</v>
      </c>
      <c r="J464" s="100">
        <v>0.8</v>
      </c>
      <c r="K464" s="100">
        <v>0.46</v>
      </c>
      <c r="L464" s="100">
        <f t="shared" si="47"/>
        <v>0.43200000000000005</v>
      </c>
      <c r="M464" s="101">
        <f t="shared" si="48"/>
        <v>0.43200000000000005</v>
      </c>
      <c r="N464" s="100"/>
    </row>
    <row r="465" spans="1:14">
      <c r="A465" t="s">
        <v>265</v>
      </c>
      <c r="B465" t="s">
        <v>222</v>
      </c>
      <c r="C465" t="s">
        <v>223</v>
      </c>
      <c r="D465" s="95">
        <f>IFERROR(IF(ISNUMBER(VLOOKUP($A465,PairList!$A$1:$C$104,2,0)),VLOOKUP($A465,PairList!$A$1:$C$104,2,0),INDEX('Feasibility Factor'!$D$5:$F$144,MATCH(VLOOKUP($A465,PairList!$A$1:$C$104,2,0),'Feasibility Factor'!$C$5:$C$144,0),MATCH($B465,'Feasibility Factor'!$D$3:$F$3,0))),"")</f>
        <v>0.25</v>
      </c>
      <c r="E465" s="95" t="str">
        <f>IFERROR(INDEX(ESShip!$C$2:$C$92,MATCH(VLOOKUP($A465,PairList!$A$1:$C$104,3,0),ESShip!$A$2:$A$92,0)),"")</f>
        <v/>
      </c>
      <c r="F465" s="95" t="str">
        <f t="shared" si="43"/>
        <v/>
      </c>
      <c r="G465" s="96" t="str">
        <f t="shared" si="44"/>
        <v>X</v>
      </c>
      <c r="H465" s="99" t="str">
        <f t="shared" si="45"/>
        <v>Multi-Family</v>
      </c>
      <c r="I465" s="100" t="str">
        <f t="shared" si="46"/>
        <v>E</v>
      </c>
      <c r="J465" s="100">
        <v>0.25</v>
      </c>
      <c r="K465" s="100">
        <v>0.1</v>
      </c>
      <c r="L465" s="100">
        <f t="shared" si="47"/>
        <v>0.22500000000000001</v>
      </c>
      <c r="M465" s="101">
        <f t="shared" si="48"/>
        <v>0.22500000000000001</v>
      </c>
      <c r="N465" s="100"/>
    </row>
    <row r="466" spans="1:14">
      <c r="A466" t="s">
        <v>265</v>
      </c>
      <c r="B466" t="s">
        <v>309</v>
      </c>
      <c r="C466" t="s">
        <v>223</v>
      </c>
      <c r="D466" s="95">
        <f>IFERROR(IF(ISNUMBER(VLOOKUP($A466,PairList!$A$1:$C$104,2,0)),VLOOKUP($A466,PairList!$A$1:$C$104,2,0),INDEX('Feasibility Factor'!$D$5:$F$144,MATCH(VLOOKUP($A466,PairList!$A$1:$C$104,2,0),'Feasibility Factor'!$C$5:$C$144,0),MATCH($B466,'Feasibility Factor'!$D$3:$F$3,0))),"")</f>
        <v>0.8</v>
      </c>
      <c r="E466" s="95" t="str">
        <f>IFERROR(INDEX(ESShip!$C$2:$C$92,MATCH(VLOOKUP($A466,PairList!$A$1:$C$104,3,0),ESShip!$A$2:$A$92,0)),"")</f>
        <v/>
      </c>
      <c r="F466" s="95" t="str">
        <f t="shared" si="43"/>
        <v/>
      </c>
      <c r="G466" s="96" t="str">
        <f t="shared" si="44"/>
        <v>X</v>
      </c>
      <c r="H466" s="99" t="str">
        <f t="shared" si="45"/>
        <v>Manufactured Home</v>
      </c>
      <c r="I466" s="100" t="str">
        <f t="shared" si="46"/>
        <v>E</v>
      </c>
      <c r="J466" s="100">
        <v>0.8</v>
      </c>
      <c r="K466" s="100">
        <v>0.1</v>
      </c>
      <c r="L466" s="100">
        <f t="shared" si="47"/>
        <v>0.72000000000000008</v>
      </c>
      <c r="M466" s="101">
        <f t="shared" si="48"/>
        <v>0.72000000000000008</v>
      </c>
      <c r="N466" s="100"/>
    </row>
    <row r="467" spans="1:14">
      <c r="A467" t="s">
        <v>265</v>
      </c>
      <c r="B467" t="s">
        <v>120</v>
      </c>
      <c r="C467" t="s">
        <v>224</v>
      </c>
      <c r="D467" s="95">
        <f>IFERROR(IF(ISNUMBER(VLOOKUP($A467,PairList!$A$1:$C$104,2,0)),VLOOKUP($A467,PairList!$A$1:$C$104,2,0),INDEX('Feasibility Factor'!$D$5:$F$144,MATCH(VLOOKUP($A467,PairList!$A$1:$C$104,2,0),'Feasibility Factor'!$C$5:$C$144,0),MATCH($B467,'Feasibility Factor'!$D$3:$F$3,0))),"")</f>
        <v>0.8</v>
      </c>
      <c r="E467" s="95" t="str">
        <f>IFERROR(INDEX(ESShip!$C$2:$C$92,MATCH(VLOOKUP($A467,PairList!$A$1:$C$104,3,0),ESShip!$A$2:$A$92,0)),"")</f>
        <v/>
      </c>
      <c r="F467" s="95" t="str">
        <f t="shared" si="43"/>
        <v/>
      </c>
      <c r="G467" s="96" t="str">
        <f t="shared" si="44"/>
        <v>X</v>
      </c>
      <c r="H467" s="99" t="str">
        <f t="shared" si="45"/>
        <v>Single-Family</v>
      </c>
      <c r="I467" s="100" t="str">
        <f t="shared" si="46"/>
        <v>N</v>
      </c>
      <c r="J467" s="100">
        <v>0.8</v>
      </c>
      <c r="K467" s="100">
        <v>0.23499999999999999</v>
      </c>
      <c r="L467" s="100">
        <f t="shared" si="47"/>
        <v>0.6120000000000001</v>
      </c>
      <c r="M467" s="101">
        <f t="shared" si="48"/>
        <v>0.6120000000000001</v>
      </c>
      <c r="N467" s="100"/>
    </row>
    <row r="468" spans="1:14">
      <c r="A468" t="s">
        <v>265</v>
      </c>
      <c r="B468" t="s">
        <v>222</v>
      </c>
      <c r="C468" t="s">
        <v>224</v>
      </c>
      <c r="D468" s="95">
        <f>IFERROR(IF(ISNUMBER(VLOOKUP($A468,PairList!$A$1:$C$104,2,0)),VLOOKUP($A468,PairList!$A$1:$C$104,2,0),INDEX('Feasibility Factor'!$D$5:$F$144,MATCH(VLOOKUP($A468,PairList!$A$1:$C$104,2,0),'Feasibility Factor'!$C$5:$C$144,0),MATCH($B468,'Feasibility Factor'!$D$3:$F$3,0))),"")</f>
        <v>0.25</v>
      </c>
      <c r="E468" s="95" t="str">
        <f>IFERROR(INDEX(ESShip!$C$2:$C$92,MATCH(VLOOKUP($A468,PairList!$A$1:$C$104,3,0),ESShip!$A$2:$A$92,0)),"")</f>
        <v/>
      </c>
      <c r="F468" s="95" t="str">
        <f t="shared" si="43"/>
        <v/>
      </c>
      <c r="G468" s="96" t="str">
        <f t="shared" si="44"/>
        <v>X</v>
      </c>
      <c r="H468" s="99" t="str">
        <f t="shared" si="45"/>
        <v>Multi-Family</v>
      </c>
      <c r="I468" s="100" t="str">
        <f t="shared" si="46"/>
        <v>N</v>
      </c>
      <c r="J468" s="100">
        <v>0.25</v>
      </c>
      <c r="K468" s="100">
        <v>0.1</v>
      </c>
      <c r="L468" s="100">
        <f t="shared" si="47"/>
        <v>0.22500000000000001</v>
      </c>
      <c r="M468" s="101">
        <f t="shared" si="48"/>
        <v>0.22500000000000001</v>
      </c>
      <c r="N468" s="100"/>
    </row>
    <row r="469" spans="1:14">
      <c r="A469" t="s">
        <v>265</v>
      </c>
      <c r="B469" t="s">
        <v>309</v>
      </c>
      <c r="C469" t="s">
        <v>224</v>
      </c>
      <c r="D469" s="95">
        <f>IFERROR(IF(ISNUMBER(VLOOKUP($A469,PairList!$A$1:$C$104,2,0)),VLOOKUP($A469,PairList!$A$1:$C$104,2,0),INDEX('Feasibility Factor'!$D$5:$F$144,MATCH(VLOOKUP($A469,PairList!$A$1:$C$104,2,0),'Feasibility Factor'!$C$5:$C$144,0),MATCH($B469,'Feasibility Factor'!$D$3:$F$3,0))),"")</f>
        <v>0.8</v>
      </c>
      <c r="E469" s="95" t="str">
        <f>IFERROR(INDEX(ESShip!$C$2:$C$92,MATCH(VLOOKUP($A469,PairList!$A$1:$C$104,3,0),ESShip!$A$2:$A$92,0)),"")</f>
        <v/>
      </c>
      <c r="F469" s="95" t="str">
        <f t="shared" si="43"/>
        <v/>
      </c>
      <c r="G469" s="96" t="str">
        <f t="shared" si="44"/>
        <v>X</v>
      </c>
      <c r="H469" s="99" t="str">
        <f t="shared" si="45"/>
        <v>Manufactured Home</v>
      </c>
      <c r="I469" s="100" t="str">
        <f t="shared" si="46"/>
        <v>N</v>
      </c>
      <c r="J469" s="100">
        <v>0.8</v>
      </c>
      <c r="K469" s="100">
        <v>0.1</v>
      </c>
      <c r="L469" s="100">
        <f t="shared" si="47"/>
        <v>0.72000000000000008</v>
      </c>
      <c r="M469" s="101">
        <f t="shared" si="48"/>
        <v>0.72000000000000008</v>
      </c>
      <c r="N469" s="100"/>
    </row>
    <row r="470" spans="1:14">
      <c r="A470" t="s">
        <v>266</v>
      </c>
      <c r="B470" t="s">
        <v>120</v>
      </c>
      <c r="C470" t="s">
        <v>221</v>
      </c>
      <c r="D470" s="95">
        <f>IFERROR(IF(ISNUMBER(VLOOKUP($A470,PairList!$A$1:$C$104,2,0)),VLOOKUP($A470,PairList!$A$1:$C$104,2,0),INDEX('Feasibility Factor'!$D$5:$F$144,MATCH(VLOOKUP($A470,PairList!$A$1:$C$104,2,0),'Feasibility Factor'!$C$5:$C$144,0),MATCH($B470,'Feasibility Factor'!$D$3:$F$3,0))),"")</f>
        <v>1</v>
      </c>
      <c r="E470" s="95">
        <f>IFERROR(INDEX(ESShip!$C$2:$C$92,MATCH(VLOOKUP($A470,PairList!$A$1:$C$104,3,0),ESShip!$A$2:$A$92,0)),"")</f>
        <v>0.21</v>
      </c>
      <c r="F470" s="95">
        <f t="shared" si="43"/>
        <v>0.79</v>
      </c>
      <c r="G470" s="96" t="str">
        <f t="shared" si="44"/>
        <v/>
      </c>
      <c r="H470" s="99" t="str">
        <f t="shared" si="45"/>
        <v>Single-Family</v>
      </c>
      <c r="I470" s="100" t="str">
        <f t="shared" si="46"/>
        <v>B</v>
      </c>
      <c r="J470" s="100" t="s">
        <v>377</v>
      </c>
      <c r="K470" s="100" t="s">
        <v>377</v>
      </c>
      <c r="L470" s="100" t="str">
        <f t="shared" si="47"/>
        <v/>
      </c>
      <c r="M470" s="101">
        <f t="shared" si="48"/>
        <v>0.79</v>
      </c>
      <c r="N470" s="100"/>
    </row>
    <row r="471" spans="1:14">
      <c r="A471" t="s">
        <v>266</v>
      </c>
      <c r="B471" t="s">
        <v>222</v>
      </c>
      <c r="C471" t="s">
        <v>221</v>
      </c>
      <c r="D471" s="95">
        <f>IFERROR(IF(ISNUMBER(VLOOKUP($A471,PairList!$A$1:$C$104,2,0)),VLOOKUP($A471,PairList!$A$1:$C$104,2,0),INDEX('Feasibility Factor'!$D$5:$F$144,MATCH(VLOOKUP($A471,PairList!$A$1:$C$104,2,0),'Feasibility Factor'!$C$5:$C$144,0),MATCH($B471,'Feasibility Factor'!$D$3:$F$3,0))),"")</f>
        <v>1</v>
      </c>
      <c r="E471" s="95">
        <f>IFERROR(INDEX(ESShip!$C$2:$C$92,MATCH(VLOOKUP($A471,PairList!$A$1:$C$104,3,0),ESShip!$A$2:$A$92,0)),"")</f>
        <v>0.21</v>
      </c>
      <c r="F471" s="95">
        <f t="shared" si="43"/>
        <v>0.79</v>
      </c>
      <c r="G471" s="96" t="str">
        <f t="shared" si="44"/>
        <v/>
      </c>
      <c r="H471" s="99" t="str">
        <f t="shared" si="45"/>
        <v>Multi-Family</v>
      </c>
      <c r="I471" s="100" t="str">
        <f t="shared" si="46"/>
        <v>B</v>
      </c>
      <c r="J471" s="100" t="s">
        <v>377</v>
      </c>
      <c r="K471" s="100" t="s">
        <v>377</v>
      </c>
      <c r="L471" s="100" t="str">
        <f t="shared" si="47"/>
        <v/>
      </c>
      <c r="M471" s="101">
        <f t="shared" si="48"/>
        <v>0.79</v>
      </c>
      <c r="N471" s="100"/>
    </row>
    <row r="472" spans="1:14">
      <c r="A472" t="s">
        <v>266</v>
      </c>
      <c r="B472" t="s">
        <v>309</v>
      </c>
      <c r="C472" t="s">
        <v>221</v>
      </c>
      <c r="D472" s="95">
        <f>IFERROR(IF(ISNUMBER(VLOOKUP($A472,PairList!$A$1:$C$104,2,0)),VLOOKUP($A472,PairList!$A$1:$C$104,2,0),INDEX('Feasibility Factor'!$D$5:$F$144,MATCH(VLOOKUP($A472,PairList!$A$1:$C$104,2,0),'Feasibility Factor'!$C$5:$C$144,0),MATCH($B472,'Feasibility Factor'!$D$3:$F$3,0))),"")</f>
        <v>1</v>
      </c>
      <c r="E472" s="95">
        <f>IFERROR(INDEX(ESShip!$C$2:$C$92,MATCH(VLOOKUP($A472,PairList!$A$1:$C$104,3,0),ESShip!$A$2:$A$92,0)),"")</f>
        <v>0.21</v>
      </c>
      <c r="F472" s="95">
        <f t="shared" si="43"/>
        <v>0.79</v>
      </c>
      <c r="G472" s="96" t="str">
        <f t="shared" si="44"/>
        <v/>
      </c>
      <c r="H472" s="99" t="str">
        <f t="shared" si="45"/>
        <v>Manufactured Home</v>
      </c>
      <c r="I472" s="100" t="str">
        <f t="shared" si="46"/>
        <v>B</v>
      </c>
      <c r="J472" s="100" t="s">
        <v>377</v>
      </c>
      <c r="K472" s="100" t="s">
        <v>377</v>
      </c>
      <c r="L472" s="100" t="str">
        <f t="shared" si="47"/>
        <v/>
      </c>
      <c r="M472" s="101">
        <f t="shared" si="48"/>
        <v>0.79</v>
      </c>
      <c r="N472" s="100"/>
    </row>
    <row r="473" spans="1:14">
      <c r="A473" t="s">
        <v>266</v>
      </c>
      <c r="B473" t="s">
        <v>120</v>
      </c>
      <c r="C473" t="s">
        <v>223</v>
      </c>
      <c r="D473" s="95">
        <f>IFERROR(IF(ISNUMBER(VLOOKUP($A473,PairList!$A$1:$C$104,2,0)),VLOOKUP($A473,PairList!$A$1:$C$104,2,0),INDEX('Feasibility Factor'!$D$5:$F$144,MATCH(VLOOKUP($A473,PairList!$A$1:$C$104,2,0),'Feasibility Factor'!$C$5:$C$144,0),MATCH($B473,'Feasibility Factor'!$D$3:$F$3,0))),"")</f>
        <v>1</v>
      </c>
      <c r="E473" s="95">
        <f>IFERROR(INDEX(ESShip!$C$2:$C$92,MATCH(VLOOKUP($A473,PairList!$A$1:$C$104,3,0),ESShip!$A$2:$A$92,0)),"")</f>
        <v>0.21</v>
      </c>
      <c r="F473" s="95">
        <f t="shared" si="43"/>
        <v>0.79</v>
      </c>
      <c r="G473" s="96" t="str">
        <f t="shared" si="44"/>
        <v/>
      </c>
      <c r="H473" s="99" t="str">
        <f t="shared" si="45"/>
        <v>Single-Family</v>
      </c>
      <c r="I473" s="100" t="str">
        <f t="shared" si="46"/>
        <v>E</v>
      </c>
      <c r="J473" s="100" t="s">
        <v>377</v>
      </c>
      <c r="K473" s="100" t="s">
        <v>377</v>
      </c>
      <c r="L473" s="100" t="str">
        <f t="shared" si="47"/>
        <v/>
      </c>
      <c r="M473" s="101">
        <f t="shared" si="48"/>
        <v>0.79</v>
      </c>
      <c r="N473" s="100"/>
    </row>
    <row r="474" spans="1:14">
      <c r="A474" t="s">
        <v>266</v>
      </c>
      <c r="B474" t="s">
        <v>222</v>
      </c>
      <c r="C474" t="s">
        <v>223</v>
      </c>
      <c r="D474" s="95">
        <f>IFERROR(IF(ISNUMBER(VLOOKUP($A474,PairList!$A$1:$C$104,2,0)),VLOOKUP($A474,PairList!$A$1:$C$104,2,0),INDEX('Feasibility Factor'!$D$5:$F$144,MATCH(VLOOKUP($A474,PairList!$A$1:$C$104,2,0),'Feasibility Factor'!$C$5:$C$144,0),MATCH($B474,'Feasibility Factor'!$D$3:$F$3,0))),"")</f>
        <v>1</v>
      </c>
      <c r="E474" s="95">
        <f>IFERROR(INDEX(ESShip!$C$2:$C$92,MATCH(VLOOKUP($A474,PairList!$A$1:$C$104,3,0),ESShip!$A$2:$A$92,0)),"")</f>
        <v>0.21</v>
      </c>
      <c r="F474" s="95">
        <f t="shared" si="43"/>
        <v>0.79</v>
      </c>
      <c r="G474" s="96" t="str">
        <f t="shared" si="44"/>
        <v/>
      </c>
      <c r="H474" s="99" t="str">
        <f t="shared" si="45"/>
        <v>Multi-Family</v>
      </c>
      <c r="I474" s="100" t="str">
        <f t="shared" si="46"/>
        <v>E</v>
      </c>
      <c r="J474" s="100" t="s">
        <v>377</v>
      </c>
      <c r="K474" s="100" t="s">
        <v>377</v>
      </c>
      <c r="L474" s="100" t="str">
        <f t="shared" si="47"/>
        <v/>
      </c>
      <c r="M474" s="101">
        <f t="shared" si="48"/>
        <v>0.79</v>
      </c>
      <c r="N474" s="100"/>
    </row>
    <row r="475" spans="1:14">
      <c r="A475" t="s">
        <v>266</v>
      </c>
      <c r="B475" t="s">
        <v>309</v>
      </c>
      <c r="C475" t="s">
        <v>223</v>
      </c>
      <c r="D475" s="95">
        <f>IFERROR(IF(ISNUMBER(VLOOKUP($A475,PairList!$A$1:$C$104,2,0)),VLOOKUP($A475,PairList!$A$1:$C$104,2,0),INDEX('Feasibility Factor'!$D$5:$F$144,MATCH(VLOOKUP($A475,PairList!$A$1:$C$104,2,0),'Feasibility Factor'!$C$5:$C$144,0),MATCH($B475,'Feasibility Factor'!$D$3:$F$3,0))),"")</f>
        <v>1</v>
      </c>
      <c r="E475" s="95">
        <f>IFERROR(INDEX(ESShip!$C$2:$C$92,MATCH(VLOOKUP($A475,PairList!$A$1:$C$104,3,0),ESShip!$A$2:$A$92,0)),"")</f>
        <v>0.21</v>
      </c>
      <c r="F475" s="95">
        <f t="shared" si="43"/>
        <v>0.79</v>
      </c>
      <c r="G475" s="96" t="str">
        <f t="shared" si="44"/>
        <v/>
      </c>
      <c r="H475" s="99" t="str">
        <f t="shared" si="45"/>
        <v>Manufactured Home</v>
      </c>
      <c r="I475" s="100" t="str">
        <f t="shared" si="46"/>
        <v>E</v>
      </c>
      <c r="J475" s="100" t="s">
        <v>377</v>
      </c>
      <c r="K475" s="100" t="s">
        <v>377</v>
      </c>
      <c r="L475" s="100" t="str">
        <f t="shared" si="47"/>
        <v/>
      </c>
      <c r="M475" s="101">
        <f t="shared" si="48"/>
        <v>0.79</v>
      </c>
      <c r="N475" s="100"/>
    </row>
    <row r="476" spans="1:14">
      <c r="A476" t="s">
        <v>266</v>
      </c>
      <c r="B476" t="s">
        <v>120</v>
      </c>
      <c r="C476" t="s">
        <v>224</v>
      </c>
      <c r="D476" s="95">
        <f>IFERROR(IF(ISNUMBER(VLOOKUP($A476,PairList!$A$1:$C$104,2,0)),VLOOKUP($A476,PairList!$A$1:$C$104,2,0),INDEX('Feasibility Factor'!$D$5:$F$144,MATCH(VLOOKUP($A476,PairList!$A$1:$C$104,2,0),'Feasibility Factor'!$C$5:$C$144,0),MATCH($B476,'Feasibility Factor'!$D$3:$F$3,0))),"")</f>
        <v>1</v>
      </c>
      <c r="E476" s="95">
        <f>IFERROR(INDEX(ESShip!$C$2:$C$92,MATCH(VLOOKUP($A476,PairList!$A$1:$C$104,3,0),ESShip!$A$2:$A$92,0)),"")</f>
        <v>0.21</v>
      </c>
      <c r="F476" s="95">
        <f t="shared" si="43"/>
        <v>0.79</v>
      </c>
      <c r="G476" s="96" t="str">
        <f t="shared" si="44"/>
        <v/>
      </c>
      <c r="H476" s="99" t="str">
        <f t="shared" si="45"/>
        <v>Single-Family</v>
      </c>
      <c r="I476" s="100" t="str">
        <f t="shared" si="46"/>
        <v>N</v>
      </c>
      <c r="J476" s="100" t="s">
        <v>377</v>
      </c>
      <c r="K476" s="100" t="s">
        <v>377</v>
      </c>
      <c r="L476" s="100" t="str">
        <f t="shared" si="47"/>
        <v/>
      </c>
      <c r="M476" s="101">
        <f t="shared" si="48"/>
        <v>0.79</v>
      </c>
      <c r="N476" s="100"/>
    </row>
    <row r="477" spans="1:14">
      <c r="A477" t="s">
        <v>266</v>
      </c>
      <c r="B477" t="s">
        <v>222</v>
      </c>
      <c r="C477" t="s">
        <v>224</v>
      </c>
      <c r="D477" s="95">
        <f>IFERROR(IF(ISNUMBER(VLOOKUP($A477,PairList!$A$1:$C$104,2,0)),VLOOKUP($A477,PairList!$A$1:$C$104,2,0),INDEX('Feasibility Factor'!$D$5:$F$144,MATCH(VLOOKUP($A477,PairList!$A$1:$C$104,2,0),'Feasibility Factor'!$C$5:$C$144,0),MATCH($B477,'Feasibility Factor'!$D$3:$F$3,0))),"")</f>
        <v>1</v>
      </c>
      <c r="E477" s="95">
        <f>IFERROR(INDEX(ESShip!$C$2:$C$92,MATCH(VLOOKUP($A477,PairList!$A$1:$C$104,3,0),ESShip!$A$2:$A$92,0)),"")</f>
        <v>0.21</v>
      </c>
      <c r="F477" s="95">
        <f t="shared" si="43"/>
        <v>0.79</v>
      </c>
      <c r="G477" s="96" t="str">
        <f t="shared" si="44"/>
        <v/>
      </c>
      <c r="H477" s="99" t="str">
        <f t="shared" si="45"/>
        <v>Multi-Family</v>
      </c>
      <c r="I477" s="100" t="str">
        <f t="shared" si="46"/>
        <v>N</v>
      </c>
      <c r="J477" s="100" t="s">
        <v>377</v>
      </c>
      <c r="K477" s="100" t="s">
        <v>377</v>
      </c>
      <c r="L477" s="100" t="str">
        <f t="shared" si="47"/>
        <v/>
      </c>
      <c r="M477" s="101">
        <f t="shared" si="48"/>
        <v>0.79</v>
      </c>
      <c r="N477" s="100"/>
    </row>
    <row r="478" spans="1:14">
      <c r="A478" t="s">
        <v>266</v>
      </c>
      <c r="B478" t="s">
        <v>309</v>
      </c>
      <c r="C478" t="s">
        <v>224</v>
      </c>
      <c r="D478" s="95">
        <f>IFERROR(IF(ISNUMBER(VLOOKUP($A478,PairList!$A$1:$C$104,2,0)),VLOOKUP($A478,PairList!$A$1:$C$104,2,0),INDEX('Feasibility Factor'!$D$5:$F$144,MATCH(VLOOKUP($A478,PairList!$A$1:$C$104,2,0),'Feasibility Factor'!$C$5:$C$144,0),MATCH($B478,'Feasibility Factor'!$D$3:$F$3,0))),"")</f>
        <v>1</v>
      </c>
      <c r="E478" s="95">
        <f>IFERROR(INDEX(ESShip!$C$2:$C$92,MATCH(VLOOKUP($A478,PairList!$A$1:$C$104,3,0),ESShip!$A$2:$A$92,0)),"")</f>
        <v>0.21</v>
      </c>
      <c r="F478" s="95">
        <f t="shared" si="43"/>
        <v>0.79</v>
      </c>
      <c r="G478" s="96" t="str">
        <f t="shared" si="44"/>
        <v/>
      </c>
      <c r="H478" s="99" t="str">
        <f t="shared" si="45"/>
        <v>Manufactured Home</v>
      </c>
      <c r="I478" s="100" t="str">
        <f t="shared" si="46"/>
        <v>N</v>
      </c>
      <c r="J478" s="100" t="s">
        <v>377</v>
      </c>
      <c r="K478" s="100" t="s">
        <v>377</v>
      </c>
      <c r="L478" s="100" t="str">
        <f t="shared" si="47"/>
        <v/>
      </c>
      <c r="M478" s="101">
        <f t="shared" si="48"/>
        <v>0.79</v>
      </c>
      <c r="N478" s="100"/>
    </row>
    <row r="479" spans="1:14">
      <c r="A479" t="s">
        <v>267</v>
      </c>
      <c r="B479" t="s">
        <v>120</v>
      </c>
      <c r="C479" t="s">
        <v>221</v>
      </c>
      <c r="D479" s="95">
        <f>IFERROR(IF(ISNUMBER(VLOOKUP($A479,PairList!$A$1:$C$104,2,0)),VLOOKUP($A479,PairList!$A$1:$C$104,2,0),INDEX('Feasibility Factor'!$D$5:$F$144,MATCH(VLOOKUP($A479,PairList!$A$1:$C$104,2,0),'Feasibility Factor'!$C$5:$C$144,0),MATCH($B479,'Feasibility Factor'!$D$3:$F$3,0))),"")</f>
        <v>1</v>
      </c>
      <c r="E479" s="95">
        <f>IFERROR(INDEX(ESShip!$C$2:$C$92,MATCH(VLOOKUP($A479,PairList!$A$1:$C$104,3,0),ESShip!$A$2:$A$92,0)),"")</f>
        <v>0.89</v>
      </c>
      <c r="F479" s="95">
        <f t="shared" si="43"/>
        <v>0.10999999999999999</v>
      </c>
      <c r="G479" s="96" t="str">
        <f t="shared" si="44"/>
        <v/>
      </c>
      <c r="H479" s="99" t="str">
        <f t="shared" si="45"/>
        <v>Single-Family</v>
      </c>
      <c r="I479" s="100" t="str">
        <f t="shared" si="46"/>
        <v>B</v>
      </c>
      <c r="J479" s="100" t="s">
        <v>377</v>
      </c>
      <c r="K479" s="100" t="s">
        <v>377</v>
      </c>
      <c r="L479" s="100" t="str">
        <f t="shared" si="47"/>
        <v/>
      </c>
      <c r="M479" s="101">
        <f t="shared" si="48"/>
        <v>0.10999999999999999</v>
      </c>
      <c r="N479" s="100"/>
    </row>
    <row r="480" spans="1:14">
      <c r="A480" t="s">
        <v>267</v>
      </c>
      <c r="B480" t="s">
        <v>222</v>
      </c>
      <c r="C480" t="s">
        <v>221</v>
      </c>
      <c r="D480" s="95">
        <f>IFERROR(IF(ISNUMBER(VLOOKUP($A480,PairList!$A$1:$C$104,2,0)),VLOOKUP($A480,PairList!$A$1:$C$104,2,0),INDEX('Feasibility Factor'!$D$5:$F$144,MATCH(VLOOKUP($A480,PairList!$A$1:$C$104,2,0),'Feasibility Factor'!$C$5:$C$144,0),MATCH($B480,'Feasibility Factor'!$D$3:$F$3,0))),"")</f>
        <v>1</v>
      </c>
      <c r="E480" s="95">
        <f>IFERROR(INDEX(ESShip!$C$2:$C$92,MATCH(VLOOKUP($A480,PairList!$A$1:$C$104,3,0),ESShip!$A$2:$A$92,0)),"")</f>
        <v>0.89</v>
      </c>
      <c r="F480" s="95">
        <f t="shared" si="43"/>
        <v>0.10999999999999999</v>
      </c>
      <c r="G480" s="96" t="str">
        <f t="shared" si="44"/>
        <v/>
      </c>
      <c r="H480" s="99" t="str">
        <f t="shared" si="45"/>
        <v>Multi-Family</v>
      </c>
      <c r="I480" s="100" t="str">
        <f t="shared" si="46"/>
        <v>B</v>
      </c>
      <c r="J480" s="100" t="s">
        <v>377</v>
      </c>
      <c r="K480" s="100" t="s">
        <v>377</v>
      </c>
      <c r="L480" s="100" t="str">
        <f t="shared" si="47"/>
        <v/>
      </c>
      <c r="M480" s="101">
        <f t="shared" si="48"/>
        <v>0.10999999999999999</v>
      </c>
      <c r="N480" s="100"/>
    </row>
    <row r="481" spans="1:14">
      <c r="A481" t="s">
        <v>267</v>
      </c>
      <c r="B481" t="s">
        <v>309</v>
      </c>
      <c r="C481" t="s">
        <v>221</v>
      </c>
      <c r="D481" s="95">
        <f>IFERROR(IF(ISNUMBER(VLOOKUP($A481,PairList!$A$1:$C$104,2,0)),VLOOKUP($A481,PairList!$A$1:$C$104,2,0),INDEX('Feasibility Factor'!$D$5:$F$144,MATCH(VLOOKUP($A481,PairList!$A$1:$C$104,2,0),'Feasibility Factor'!$C$5:$C$144,0),MATCH($B481,'Feasibility Factor'!$D$3:$F$3,0))),"")</f>
        <v>1</v>
      </c>
      <c r="E481" s="95">
        <f>IFERROR(INDEX(ESShip!$C$2:$C$92,MATCH(VLOOKUP($A481,PairList!$A$1:$C$104,3,0),ESShip!$A$2:$A$92,0)),"")</f>
        <v>0.89</v>
      </c>
      <c r="F481" s="95">
        <f t="shared" si="43"/>
        <v>0.10999999999999999</v>
      </c>
      <c r="G481" s="96" t="str">
        <f t="shared" si="44"/>
        <v/>
      </c>
      <c r="H481" s="99" t="str">
        <f t="shared" si="45"/>
        <v>Manufactured Home</v>
      </c>
      <c r="I481" s="100" t="str">
        <f t="shared" si="46"/>
        <v>B</v>
      </c>
      <c r="J481" s="100" t="s">
        <v>377</v>
      </c>
      <c r="K481" s="100" t="s">
        <v>377</v>
      </c>
      <c r="L481" s="100" t="str">
        <f t="shared" si="47"/>
        <v/>
      </c>
      <c r="M481" s="101">
        <f t="shared" si="48"/>
        <v>0.10999999999999999</v>
      </c>
      <c r="N481" s="100"/>
    </row>
    <row r="482" spans="1:14">
      <c r="A482" t="s">
        <v>267</v>
      </c>
      <c r="B482" t="s">
        <v>120</v>
      </c>
      <c r="C482" t="s">
        <v>223</v>
      </c>
      <c r="D482" s="95">
        <f>IFERROR(IF(ISNUMBER(VLOOKUP($A482,PairList!$A$1:$C$104,2,0)),VLOOKUP($A482,PairList!$A$1:$C$104,2,0),INDEX('Feasibility Factor'!$D$5:$F$144,MATCH(VLOOKUP($A482,PairList!$A$1:$C$104,2,0),'Feasibility Factor'!$C$5:$C$144,0),MATCH($B482,'Feasibility Factor'!$D$3:$F$3,0))),"")</f>
        <v>1</v>
      </c>
      <c r="E482" s="95">
        <f>IFERROR(INDEX(ESShip!$C$2:$C$92,MATCH(VLOOKUP($A482,PairList!$A$1:$C$104,3,0),ESShip!$A$2:$A$92,0)),"")</f>
        <v>0.89</v>
      </c>
      <c r="F482" s="95">
        <f t="shared" si="43"/>
        <v>0.10999999999999999</v>
      </c>
      <c r="G482" s="96" t="str">
        <f t="shared" si="44"/>
        <v/>
      </c>
      <c r="H482" s="99" t="str">
        <f t="shared" si="45"/>
        <v>Single-Family</v>
      </c>
      <c r="I482" s="100" t="str">
        <f t="shared" si="46"/>
        <v>E</v>
      </c>
      <c r="J482" s="100" t="s">
        <v>377</v>
      </c>
      <c r="K482" s="100" t="s">
        <v>377</v>
      </c>
      <c r="L482" s="100" t="str">
        <f t="shared" si="47"/>
        <v/>
      </c>
      <c r="M482" s="101">
        <f t="shared" si="48"/>
        <v>0.10999999999999999</v>
      </c>
      <c r="N482" s="100"/>
    </row>
    <row r="483" spans="1:14">
      <c r="A483" t="s">
        <v>267</v>
      </c>
      <c r="B483" t="s">
        <v>222</v>
      </c>
      <c r="C483" t="s">
        <v>223</v>
      </c>
      <c r="D483" s="95">
        <f>IFERROR(IF(ISNUMBER(VLOOKUP($A483,PairList!$A$1:$C$104,2,0)),VLOOKUP($A483,PairList!$A$1:$C$104,2,0),INDEX('Feasibility Factor'!$D$5:$F$144,MATCH(VLOOKUP($A483,PairList!$A$1:$C$104,2,0),'Feasibility Factor'!$C$5:$C$144,0),MATCH($B483,'Feasibility Factor'!$D$3:$F$3,0))),"")</f>
        <v>1</v>
      </c>
      <c r="E483" s="95">
        <f>IFERROR(INDEX(ESShip!$C$2:$C$92,MATCH(VLOOKUP($A483,PairList!$A$1:$C$104,3,0),ESShip!$A$2:$A$92,0)),"")</f>
        <v>0.89</v>
      </c>
      <c r="F483" s="95">
        <f t="shared" si="43"/>
        <v>0.10999999999999999</v>
      </c>
      <c r="G483" s="96" t="str">
        <f t="shared" si="44"/>
        <v/>
      </c>
      <c r="H483" s="99" t="str">
        <f t="shared" si="45"/>
        <v>Multi-Family</v>
      </c>
      <c r="I483" s="100" t="str">
        <f t="shared" si="46"/>
        <v>E</v>
      </c>
      <c r="J483" s="100" t="s">
        <v>377</v>
      </c>
      <c r="K483" s="100" t="s">
        <v>377</v>
      </c>
      <c r="L483" s="100" t="str">
        <f t="shared" si="47"/>
        <v/>
      </c>
      <c r="M483" s="101">
        <f t="shared" si="48"/>
        <v>0.10999999999999999</v>
      </c>
      <c r="N483" s="100"/>
    </row>
    <row r="484" spans="1:14">
      <c r="A484" t="s">
        <v>267</v>
      </c>
      <c r="B484" t="s">
        <v>309</v>
      </c>
      <c r="C484" t="s">
        <v>223</v>
      </c>
      <c r="D484" s="95">
        <f>IFERROR(IF(ISNUMBER(VLOOKUP($A484,PairList!$A$1:$C$104,2,0)),VLOOKUP($A484,PairList!$A$1:$C$104,2,0),INDEX('Feasibility Factor'!$D$5:$F$144,MATCH(VLOOKUP($A484,PairList!$A$1:$C$104,2,0),'Feasibility Factor'!$C$5:$C$144,0),MATCH($B484,'Feasibility Factor'!$D$3:$F$3,0))),"")</f>
        <v>1</v>
      </c>
      <c r="E484" s="95">
        <f>IFERROR(INDEX(ESShip!$C$2:$C$92,MATCH(VLOOKUP($A484,PairList!$A$1:$C$104,3,0),ESShip!$A$2:$A$92,0)),"")</f>
        <v>0.89</v>
      </c>
      <c r="F484" s="95">
        <f t="shared" si="43"/>
        <v>0.10999999999999999</v>
      </c>
      <c r="G484" s="96" t="str">
        <f t="shared" si="44"/>
        <v/>
      </c>
      <c r="H484" s="99" t="str">
        <f t="shared" si="45"/>
        <v>Manufactured Home</v>
      </c>
      <c r="I484" s="100" t="str">
        <f t="shared" si="46"/>
        <v>E</v>
      </c>
      <c r="J484" s="100" t="s">
        <v>377</v>
      </c>
      <c r="K484" s="100" t="s">
        <v>377</v>
      </c>
      <c r="L484" s="100" t="str">
        <f t="shared" si="47"/>
        <v/>
      </c>
      <c r="M484" s="101">
        <f t="shared" si="48"/>
        <v>0.10999999999999999</v>
      </c>
      <c r="N484" s="100"/>
    </row>
    <row r="485" spans="1:14">
      <c r="A485" t="s">
        <v>267</v>
      </c>
      <c r="B485" t="s">
        <v>120</v>
      </c>
      <c r="C485" t="s">
        <v>224</v>
      </c>
      <c r="D485" s="95">
        <f>IFERROR(IF(ISNUMBER(VLOOKUP($A485,PairList!$A$1:$C$104,2,0)),VLOOKUP($A485,PairList!$A$1:$C$104,2,0),INDEX('Feasibility Factor'!$D$5:$F$144,MATCH(VLOOKUP($A485,PairList!$A$1:$C$104,2,0),'Feasibility Factor'!$C$5:$C$144,0),MATCH($B485,'Feasibility Factor'!$D$3:$F$3,0))),"")</f>
        <v>1</v>
      </c>
      <c r="E485" s="95">
        <f>IFERROR(INDEX(ESShip!$C$2:$C$92,MATCH(VLOOKUP($A485,PairList!$A$1:$C$104,3,0),ESShip!$A$2:$A$92,0)),"")</f>
        <v>0.89</v>
      </c>
      <c r="F485" s="95">
        <f t="shared" si="43"/>
        <v>0.10999999999999999</v>
      </c>
      <c r="G485" s="96" t="str">
        <f t="shared" si="44"/>
        <v/>
      </c>
      <c r="H485" s="99" t="str">
        <f t="shared" si="45"/>
        <v>Single-Family</v>
      </c>
      <c r="I485" s="100" t="str">
        <f t="shared" si="46"/>
        <v>N</v>
      </c>
      <c r="J485" s="100" t="s">
        <v>377</v>
      </c>
      <c r="K485" s="100" t="s">
        <v>377</v>
      </c>
      <c r="L485" s="100" t="str">
        <f t="shared" si="47"/>
        <v/>
      </c>
      <c r="M485" s="101">
        <f t="shared" si="48"/>
        <v>0.10999999999999999</v>
      </c>
      <c r="N485" s="100"/>
    </row>
    <row r="486" spans="1:14">
      <c r="A486" t="s">
        <v>267</v>
      </c>
      <c r="B486" t="s">
        <v>222</v>
      </c>
      <c r="C486" t="s">
        <v>224</v>
      </c>
      <c r="D486" s="95">
        <f>IFERROR(IF(ISNUMBER(VLOOKUP($A486,PairList!$A$1:$C$104,2,0)),VLOOKUP($A486,PairList!$A$1:$C$104,2,0),INDEX('Feasibility Factor'!$D$5:$F$144,MATCH(VLOOKUP($A486,PairList!$A$1:$C$104,2,0),'Feasibility Factor'!$C$5:$C$144,0),MATCH($B486,'Feasibility Factor'!$D$3:$F$3,0))),"")</f>
        <v>1</v>
      </c>
      <c r="E486" s="95">
        <f>IFERROR(INDEX(ESShip!$C$2:$C$92,MATCH(VLOOKUP($A486,PairList!$A$1:$C$104,3,0),ESShip!$A$2:$A$92,0)),"")</f>
        <v>0.89</v>
      </c>
      <c r="F486" s="95">
        <f t="shared" si="43"/>
        <v>0.10999999999999999</v>
      </c>
      <c r="G486" s="96" t="str">
        <f t="shared" si="44"/>
        <v/>
      </c>
      <c r="H486" s="99" t="str">
        <f t="shared" si="45"/>
        <v>Multi-Family</v>
      </c>
      <c r="I486" s="100" t="str">
        <f t="shared" si="46"/>
        <v>N</v>
      </c>
      <c r="J486" s="100" t="s">
        <v>377</v>
      </c>
      <c r="K486" s="100" t="s">
        <v>377</v>
      </c>
      <c r="L486" s="100" t="str">
        <f t="shared" si="47"/>
        <v/>
      </c>
      <c r="M486" s="101">
        <f t="shared" si="48"/>
        <v>0.10999999999999999</v>
      </c>
      <c r="N486" s="100"/>
    </row>
    <row r="487" spans="1:14">
      <c r="A487" t="s">
        <v>267</v>
      </c>
      <c r="B487" t="s">
        <v>309</v>
      </c>
      <c r="C487" t="s">
        <v>224</v>
      </c>
      <c r="D487" s="95">
        <f>IFERROR(IF(ISNUMBER(VLOOKUP($A487,PairList!$A$1:$C$104,2,0)),VLOOKUP($A487,PairList!$A$1:$C$104,2,0),INDEX('Feasibility Factor'!$D$5:$F$144,MATCH(VLOOKUP($A487,PairList!$A$1:$C$104,2,0),'Feasibility Factor'!$C$5:$C$144,0),MATCH($B487,'Feasibility Factor'!$D$3:$F$3,0))),"")</f>
        <v>1</v>
      </c>
      <c r="E487" s="95">
        <f>IFERROR(INDEX(ESShip!$C$2:$C$92,MATCH(VLOOKUP($A487,PairList!$A$1:$C$104,3,0),ESShip!$A$2:$A$92,0)),"")</f>
        <v>0.89</v>
      </c>
      <c r="F487" s="95">
        <f t="shared" si="43"/>
        <v>0.10999999999999999</v>
      </c>
      <c r="G487" s="96" t="str">
        <f t="shared" si="44"/>
        <v/>
      </c>
      <c r="H487" s="99" t="str">
        <f t="shared" si="45"/>
        <v>Manufactured Home</v>
      </c>
      <c r="I487" s="100" t="str">
        <f t="shared" si="46"/>
        <v>N</v>
      </c>
      <c r="J487" s="100" t="s">
        <v>377</v>
      </c>
      <c r="K487" s="100" t="s">
        <v>377</v>
      </c>
      <c r="L487" s="100" t="str">
        <f t="shared" si="47"/>
        <v/>
      </c>
      <c r="M487" s="101">
        <f t="shared" si="48"/>
        <v>0.10999999999999999</v>
      </c>
      <c r="N487" s="100"/>
    </row>
    <row r="488" spans="1:14">
      <c r="A488" t="s">
        <v>268</v>
      </c>
      <c r="B488" t="s">
        <v>120</v>
      </c>
      <c r="C488" t="s">
        <v>221</v>
      </c>
      <c r="D488" s="95">
        <f>IFERROR(IF(ISNUMBER(VLOOKUP($A488,PairList!$A$1:$C$104,2,0)),VLOOKUP($A488,PairList!$A$1:$C$104,2,0),INDEX('Feasibility Factor'!$D$5:$F$144,MATCH(VLOOKUP($A488,PairList!$A$1:$C$104,2,0),'Feasibility Factor'!$C$5:$C$144,0),MATCH($B488,'Feasibility Factor'!$D$3:$F$3,0))),"")</f>
        <v>1</v>
      </c>
      <c r="E488" s="95">
        <f>IFERROR(INDEX(ESShip!$C$2:$C$92,MATCH(VLOOKUP($A488,PairList!$A$1:$C$104,3,0),ESShip!$A$2:$A$92,0)),"")</f>
        <v>0.3</v>
      </c>
      <c r="F488" s="95">
        <f t="shared" si="43"/>
        <v>0.7</v>
      </c>
      <c r="G488" s="96" t="str">
        <f t="shared" si="44"/>
        <v/>
      </c>
      <c r="H488" s="99" t="str">
        <f t="shared" si="45"/>
        <v>Single-Family</v>
      </c>
      <c r="I488" s="100" t="str">
        <f t="shared" si="46"/>
        <v>B</v>
      </c>
      <c r="J488" s="100" t="s">
        <v>377</v>
      </c>
      <c r="K488" s="100" t="s">
        <v>377</v>
      </c>
      <c r="L488" s="100" t="str">
        <f t="shared" si="47"/>
        <v/>
      </c>
      <c r="M488" s="101">
        <f t="shared" si="48"/>
        <v>0.7</v>
      </c>
      <c r="N488" s="100"/>
    </row>
    <row r="489" spans="1:14">
      <c r="A489" t="s">
        <v>268</v>
      </c>
      <c r="B489" t="s">
        <v>222</v>
      </c>
      <c r="C489" t="s">
        <v>221</v>
      </c>
      <c r="D489" s="95">
        <f>IFERROR(IF(ISNUMBER(VLOOKUP($A489,PairList!$A$1:$C$104,2,0)),VLOOKUP($A489,PairList!$A$1:$C$104,2,0),INDEX('Feasibility Factor'!$D$5:$F$144,MATCH(VLOOKUP($A489,PairList!$A$1:$C$104,2,0),'Feasibility Factor'!$C$5:$C$144,0),MATCH($B489,'Feasibility Factor'!$D$3:$F$3,0))),"")</f>
        <v>1</v>
      </c>
      <c r="E489" s="95">
        <f>IFERROR(INDEX(ESShip!$C$2:$C$92,MATCH(VLOOKUP($A489,PairList!$A$1:$C$104,3,0),ESShip!$A$2:$A$92,0)),"")</f>
        <v>0.3</v>
      </c>
      <c r="F489" s="95">
        <f t="shared" si="43"/>
        <v>0.7</v>
      </c>
      <c r="G489" s="96" t="str">
        <f t="shared" si="44"/>
        <v/>
      </c>
      <c r="H489" s="99" t="str">
        <f t="shared" si="45"/>
        <v>Multi-Family</v>
      </c>
      <c r="I489" s="100" t="str">
        <f t="shared" si="46"/>
        <v>B</v>
      </c>
      <c r="J489" s="100" t="s">
        <v>377</v>
      </c>
      <c r="K489" s="100" t="s">
        <v>377</v>
      </c>
      <c r="L489" s="100" t="str">
        <f t="shared" si="47"/>
        <v/>
      </c>
      <c r="M489" s="101">
        <f t="shared" si="48"/>
        <v>0.7</v>
      </c>
      <c r="N489" s="100"/>
    </row>
    <row r="490" spans="1:14">
      <c r="A490" t="s">
        <v>268</v>
      </c>
      <c r="B490" t="s">
        <v>309</v>
      </c>
      <c r="C490" t="s">
        <v>221</v>
      </c>
      <c r="D490" s="95">
        <f>IFERROR(IF(ISNUMBER(VLOOKUP($A490,PairList!$A$1:$C$104,2,0)),VLOOKUP($A490,PairList!$A$1:$C$104,2,0),INDEX('Feasibility Factor'!$D$5:$F$144,MATCH(VLOOKUP($A490,PairList!$A$1:$C$104,2,0),'Feasibility Factor'!$C$5:$C$144,0),MATCH($B490,'Feasibility Factor'!$D$3:$F$3,0))),"")</f>
        <v>1</v>
      </c>
      <c r="E490" s="95">
        <f>IFERROR(INDEX(ESShip!$C$2:$C$92,MATCH(VLOOKUP($A490,PairList!$A$1:$C$104,3,0),ESShip!$A$2:$A$92,0)),"")</f>
        <v>0.3</v>
      </c>
      <c r="F490" s="95">
        <f t="shared" si="43"/>
        <v>0.7</v>
      </c>
      <c r="G490" s="96" t="str">
        <f t="shared" si="44"/>
        <v/>
      </c>
      <c r="H490" s="99" t="str">
        <f t="shared" si="45"/>
        <v>Manufactured Home</v>
      </c>
      <c r="I490" s="100" t="str">
        <f t="shared" si="46"/>
        <v>B</v>
      </c>
      <c r="J490" s="100" t="s">
        <v>377</v>
      </c>
      <c r="K490" s="100" t="s">
        <v>377</v>
      </c>
      <c r="L490" s="100" t="str">
        <f t="shared" si="47"/>
        <v/>
      </c>
      <c r="M490" s="101">
        <f t="shared" si="48"/>
        <v>0.7</v>
      </c>
      <c r="N490" s="100"/>
    </row>
    <row r="491" spans="1:14">
      <c r="A491" t="s">
        <v>268</v>
      </c>
      <c r="B491" t="s">
        <v>120</v>
      </c>
      <c r="C491" t="s">
        <v>223</v>
      </c>
      <c r="D491" s="95">
        <f>IFERROR(IF(ISNUMBER(VLOOKUP($A491,PairList!$A$1:$C$104,2,0)),VLOOKUP($A491,PairList!$A$1:$C$104,2,0),INDEX('Feasibility Factor'!$D$5:$F$144,MATCH(VLOOKUP($A491,PairList!$A$1:$C$104,2,0),'Feasibility Factor'!$C$5:$C$144,0),MATCH($B491,'Feasibility Factor'!$D$3:$F$3,0))),"")</f>
        <v>1</v>
      </c>
      <c r="E491" s="95">
        <f>IFERROR(INDEX(ESShip!$C$2:$C$92,MATCH(VLOOKUP($A491,PairList!$A$1:$C$104,3,0),ESShip!$A$2:$A$92,0)),"")</f>
        <v>0.3</v>
      </c>
      <c r="F491" s="95">
        <f t="shared" si="43"/>
        <v>0.7</v>
      </c>
      <c r="G491" s="96" t="str">
        <f t="shared" si="44"/>
        <v/>
      </c>
      <c r="H491" s="99" t="str">
        <f t="shared" si="45"/>
        <v>Single-Family</v>
      </c>
      <c r="I491" s="100" t="str">
        <f t="shared" si="46"/>
        <v>E</v>
      </c>
      <c r="J491" s="100" t="s">
        <v>377</v>
      </c>
      <c r="K491" s="100" t="s">
        <v>377</v>
      </c>
      <c r="L491" s="100" t="str">
        <f t="shared" si="47"/>
        <v/>
      </c>
      <c r="M491" s="101">
        <f t="shared" si="48"/>
        <v>0.7</v>
      </c>
      <c r="N491" s="100"/>
    </row>
    <row r="492" spans="1:14">
      <c r="A492" t="s">
        <v>268</v>
      </c>
      <c r="B492" t="s">
        <v>222</v>
      </c>
      <c r="C492" t="s">
        <v>223</v>
      </c>
      <c r="D492" s="95">
        <f>IFERROR(IF(ISNUMBER(VLOOKUP($A492,PairList!$A$1:$C$104,2,0)),VLOOKUP($A492,PairList!$A$1:$C$104,2,0),INDEX('Feasibility Factor'!$D$5:$F$144,MATCH(VLOOKUP($A492,PairList!$A$1:$C$104,2,0),'Feasibility Factor'!$C$5:$C$144,0),MATCH($B492,'Feasibility Factor'!$D$3:$F$3,0))),"")</f>
        <v>1</v>
      </c>
      <c r="E492" s="95">
        <f>IFERROR(INDEX(ESShip!$C$2:$C$92,MATCH(VLOOKUP($A492,PairList!$A$1:$C$104,3,0),ESShip!$A$2:$A$92,0)),"")</f>
        <v>0.3</v>
      </c>
      <c r="F492" s="95">
        <f t="shared" si="43"/>
        <v>0.7</v>
      </c>
      <c r="G492" s="96" t="str">
        <f t="shared" si="44"/>
        <v/>
      </c>
      <c r="H492" s="99" t="str">
        <f t="shared" si="45"/>
        <v>Multi-Family</v>
      </c>
      <c r="I492" s="100" t="str">
        <f t="shared" si="46"/>
        <v>E</v>
      </c>
      <c r="J492" s="100" t="s">
        <v>377</v>
      </c>
      <c r="K492" s="100" t="s">
        <v>377</v>
      </c>
      <c r="L492" s="100" t="str">
        <f t="shared" si="47"/>
        <v/>
      </c>
      <c r="M492" s="101">
        <f t="shared" si="48"/>
        <v>0.7</v>
      </c>
      <c r="N492" s="100"/>
    </row>
    <row r="493" spans="1:14">
      <c r="A493" t="s">
        <v>268</v>
      </c>
      <c r="B493" t="s">
        <v>309</v>
      </c>
      <c r="C493" t="s">
        <v>223</v>
      </c>
      <c r="D493" s="95">
        <f>IFERROR(IF(ISNUMBER(VLOOKUP($A493,PairList!$A$1:$C$104,2,0)),VLOOKUP($A493,PairList!$A$1:$C$104,2,0),INDEX('Feasibility Factor'!$D$5:$F$144,MATCH(VLOOKUP($A493,PairList!$A$1:$C$104,2,0),'Feasibility Factor'!$C$5:$C$144,0),MATCH($B493,'Feasibility Factor'!$D$3:$F$3,0))),"")</f>
        <v>1</v>
      </c>
      <c r="E493" s="95">
        <f>IFERROR(INDEX(ESShip!$C$2:$C$92,MATCH(VLOOKUP($A493,PairList!$A$1:$C$104,3,0),ESShip!$A$2:$A$92,0)),"")</f>
        <v>0.3</v>
      </c>
      <c r="F493" s="95">
        <f t="shared" si="43"/>
        <v>0.7</v>
      </c>
      <c r="G493" s="96" t="str">
        <f t="shared" si="44"/>
        <v/>
      </c>
      <c r="H493" s="99" t="str">
        <f t="shared" si="45"/>
        <v>Manufactured Home</v>
      </c>
      <c r="I493" s="100" t="str">
        <f t="shared" si="46"/>
        <v>E</v>
      </c>
      <c r="J493" s="100" t="s">
        <v>377</v>
      </c>
      <c r="K493" s="100" t="s">
        <v>377</v>
      </c>
      <c r="L493" s="100" t="str">
        <f t="shared" si="47"/>
        <v/>
      </c>
      <c r="M493" s="101">
        <f t="shared" si="48"/>
        <v>0.7</v>
      </c>
      <c r="N493" s="100"/>
    </row>
    <row r="494" spans="1:14">
      <c r="A494" t="s">
        <v>268</v>
      </c>
      <c r="B494" t="s">
        <v>120</v>
      </c>
      <c r="C494" t="s">
        <v>224</v>
      </c>
      <c r="D494" s="95">
        <f>IFERROR(IF(ISNUMBER(VLOOKUP($A494,PairList!$A$1:$C$104,2,0)),VLOOKUP($A494,PairList!$A$1:$C$104,2,0),INDEX('Feasibility Factor'!$D$5:$F$144,MATCH(VLOOKUP($A494,PairList!$A$1:$C$104,2,0),'Feasibility Factor'!$C$5:$C$144,0),MATCH($B494,'Feasibility Factor'!$D$3:$F$3,0))),"")</f>
        <v>1</v>
      </c>
      <c r="E494" s="95">
        <f>IFERROR(INDEX(ESShip!$C$2:$C$92,MATCH(VLOOKUP($A494,PairList!$A$1:$C$104,3,0),ESShip!$A$2:$A$92,0)),"")</f>
        <v>0.3</v>
      </c>
      <c r="F494" s="95">
        <f t="shared" si="43"/>
        <v>0.7</v>
      </c>
      <c r="G494" s="96" t="str">
        <f t="shared" si="44"/>
        <v/>
      </c>
      <c r="H494" s="99" t="str">
        <f t="shared" si="45"/>
        <v>Single-Family</v>
      </c>
      <c r="I494" s="100" t="str">
        <f t="shared" si="46"/>
        <v>N</v>
      </c>
      <c r="J494" s="100" t="s">
        <v>377</v>
      </c>
      <c r="K494" s="100" t="s">
        <v>377</v>
      </c>
      <c r="L494" s="100" t="str">
        <f t="shared" si="47"/>
        <v/>
      </c>
      <c r="M494" s="101">
        <f t="shared" si="48"/>
        <v>0.7</v>
      </c>
      <c r="N494" s="100"/>
    </row>
    <row r="495" spans="1:14">
      <c r="A495" t="s">
        <v>268</v>
      </c>
      <c r="B495" t="s">
        <v>222</v>
      </c>
      <c r="C495" t="s">
        <v>224</v>
      </c>
      <c r="D495" s="95">
        <f>IFERROR(IF(ISNUMBER(VLOOKUP($A495,PairList!$A$1:$C$104,2,0)),VLOOKUP($A495,PairList!$A$1:$C$104,2,0),INDEX('Feasibility Factor'!$D$5:$F$144,MATCH(VLOOKUP($A495,PairList!$A$1:$C$104,2,0),'Feasibility Factor'!$C$5:$C$144,0),MATCH($B495,'Feasibility Factor'!$D$3:$F$3,0))),"")</f>
        <v>1</v>
      </c>
      <c r="E495" s="95">
        <f>IFERROR(INDEX(ESShip!$C$2:$C$92,MATCH(VLOOKUP($A495,PairList!$A$1:$C$104,3,0),ESShip!$A$2:$A$92,0)),"")</f>
        <v>0.3</v>
      </c>
      <c r="F495" s="95">
        <f t="shared" si="43"/>
        <v>0.7</v>
      </c>
      <c r="G495" s="96" t="str">
        <f t="shared" si="44"/>
        <v/>
      </c>
      <c r="H495" s="99" t="str">
        <f t="shared" si="45"/>
        <v>Multi-Family</v>
      </c>
      <c r="I495" s="100" t="str">
        <f t="shared" si="46"/>
        <v>N</v>
      </c>
      <c r="J495" s="100" t="s">
        <v>377</v>
      </c>
      <c r="K495" s="100" t="s">
        <v>377</v>
      </c>
      <c r="L495" s="100" t="str">
        <f t="shared" si="47"/>
        <v/>
      </c>
      <c r="M495" s="101">
        <f t="shared" si="48"/>
        <v>0.7</v>
      </c>
      <c r="N495" s="100"/>
    </row>
    <row r="496" spans="1:14">
      <c r="A496" t="s">
        <v>268</v>
      </c>
      <c r="B496" t="s">
        <v>309</v>
      </c>
      <c r="C496" t="s">
        <v>224</v>
      </c>
      <c r="D496" s="95">
        <f>IFERROR(IF(ISNUMBER(VLOOKUP($A496,PairList!$A$1:$C$104,2,0)),VLOOKUP($A496,PairList!$A$1:$C$104,2,0),INDEX('Feasibility Factor'!$D$5:$F$144,MATCH(VLOOKUP($A496,PairList!$A$1:$C$104,2,0),'Feasibility Factor'!$C$5:$C$144,0),MATCH($B496,'Feasibility Factor'!$D$3:$F$3,0))),"")</f>
        <v>1</v>
      </c>
      <c r="E496" s="95">
        <f>IFERROR(INDEX(ESShip!$C$2:$C$92,MATCH(VLOOKUP($A496,PairList!$A$1:$C$104,3,0),ESShip!$A$2:$A$92,0)),"")</f>
        <v>0.3</v>
      </c>
      <c r="F496" s="95">
        <f t="shared" si="43"/>
        <v>0.7</v>
      </c>
      <c r="G496" s="96" t="str">
        <f t="shared" si="44"/>
        <v/>
      </c>
      <c r="H496" s="99" t="str">
        <f t="shared" si="45"/>
        <v>Manufactured Home</v>
      </c>
      <c r="I496" s="100" t="str">
        <f t="shared" si="46"/>
        <v>N</v>
      </c>
      <c r="J496" s="100" t="s">
        <v>377</v>
      </c>
      <c r="K496" s="100" t="s">
        <v>377</v>
      </c>
      <c r="L496" s="100" t="str">
        <f t="shared" si="47"/>
        <v/>
      </c>
      <c r="M496" s="101">
        <f t="shared" si="48"/>
        <v>0.7</v>
      </c>
      <c r="N496" s="100"/>
    </row>
    <row r="497" spans="1:14">
      <c r="A497" t="s">
        <v>375</v>
      </c>
      <c r="B497" t="s">
        <v>120</v>
      </c>
      <c r="C497" t="s">
        <v>221</v>
      </c>
      <c r="D497" s="95">
        <f>IFERROR(IF(ISNUMBER(VLOOKUP($A497,PairList!$A$1:$C$104,2,0)),VLOOKUP($A497,PairList!$A$1:$C$104,2,0),INDEX('Feasibility Factor'!$D$5:$F$144,MATCH(VLOOKUP($A497,PairList!$A$1:$C$104,2,0),'Feasibility Factor'!$C$5:$C$144,0),MATCH($B497,'Feasibility Factor'!$D$3:$F$3,0))),"")</f>
        <v>1</v>
      </c>
      <c r="E497" s="95">
        <f>IFERROR(INDEX(ESShip!$C$2:$C$92,MATCH(VLOOKUP($A497,PairList!$A$1:$C$104,3,0),ESShip!$A$2:$A$92,0)),"")</f>
        <v>0.3</v>
      </c>
      <c r="F497" s="95">
        <f t="shared" si="43"/>
        <v>0.7</v>
      </c>
      <c r="G497" s="96" t="str">
        <f t="shared" si="44"/>
        <v/>
      </c>
      <c r="H497" s="99" t="str">
        <f t="shared" si="45"/>
        <v>Single-Family</v>
      </c>
      <c r="I497" s="100" t="str">
        <f t="shared" si="46"/>
        <v>B</v>
      </c>
      <c r="J497" s="100" t="s">
        <v>377</v>
      </c>
      <c r="K497" s="100" t="s">
        <v>377</v>
      </c>
      <c r="L497" s="100" t="str">
        <f t="shared" si="47"/>
        <v/>
      </c>
      <c r="M497" s="101">
        <f t="shared" si="48"/>
        <v>0.7</v>
      </c>
      <c r="N497" s="100"/>
    </row>
    <row r="498" spans="1:14">
      <c r="A498" t="s">
        <v>375</v>
      </c>
      <c r="B498" t="s">
        <v>222</v>
      </c>
      <c r="C498" t="s">
        <v>221</v>
      </c>
      <c r="D498" s="95">
        <f>IFERROR(IF(ISNUMBER(VLOOKUP($A498,PairList!$A$1:$C$104,2,0)),VLOOKUP($A498,PairList!$A$1:$C$104,2,0),INDEX('Feasibility Factor'!$D$5:$F$144,MATCH(VLOOKUP($A498,PairList!$A$1:$C$104,2,0),'Feasibility Factor'!$C$5:$C$144,0),MATCH($B498,'Feasibility Factor'!$D$3:$F$3,0))),"")</f>
        <v>1</v>
      </c>
      <c r="E498" s="95">
        <f>IFERROR(INDEX(ESShip!$C$2:$C$92,MATCH(VLOOKUP($A498,PairList!$A$1:$C$104,3,0),ESShip!$A$2:$A$92,0)),"")</f>
        <v>0.3</v>
      </c>
      <c r="F498" s="95">
        <f t="shared" si="43"/>
        <v>0.7</v>
      </c>
      <c r="G498" s="96" t="str">
        <f t="shared" si="44"/>
        <v/>
      </c>
      <c r="H498" s="99" t="str">
        <f t="shared" si="45"/>
        <v>Multi-Family</v>
      </c>
      <c r="I498" s="100" t="str">
        <f t="shared" si="46"/>
        <v>B</v>
      </c>
      <c r="J498" s="100" t="s">
        <v>377</v>
      </c>
      <c r="K498" s="100" t="s">
        <v>377</v>
      </c>
      <c r="L498" s="100" t="str">
        <f t="shared" si="47"/>
        <v/>
      </c>
      <c r="M498" s="101">
        <f t="shared" si="48"/>
        <v>0.7</v>
      </c>
      <c r="N498" s="100"/>
    </row>
    <row r="499" spans="1:14">
      <c r="A499" t="s">
        <v>375</v>
      </c>
      <c r="B499" t="s">
        <v>309</v>
      </c>
      <c r="C499" t="s">
        <v>221</v>
      </c>
      <c r="D499" s="95">
        <f>IFERROR(IF(ISNUMBER(VLOOKUP($A499,PairList!$A$1:$C$104,2,0)),VLOOKUP($A499,PairList!$A$1:$C$104,2,0),INDEX('Feasibility Factor'!$D$5:$F$144,MATCH(VLOOKUP($A499,PairList!$A$1:$C$104,2,0),'Feasibility Factor'!$C$5:$C$144,0),MATCH($B499,'Feasibility Factor'!$D$3:$F$3,0))),"")</f>
        <v>1</v>
      </c>
      <c r="E499" s="95">
        <f>IFERROR(INDEX(ESShip!$C$2:$C$92,MATCH(VLOOKUP($A499,PairList!$A$1:$C$104,3,0),ESShip!$A$2:$A$92,0)),"")</f>
        <v>0.3</v>
      </c>
      <c r="F499" s="95">
        <f t="shared" si="43"/>
        <v>0.7</v>
      </c>
      <c r="G499" s="96" t="str">
        <f t="shared" si="44"/>
        <v/>
      </c>
      <c r="H499" s="99" t="str">
        <f t="shared" si="45"/>
        <v>Manufactured Home</v>
      </c>
      <c r="I499" s="100" t="str">
        <f t="shared" si="46"/>
        <v>B</v>
      </c>
      <c r="J499" s="100" t="s">
        <v>377</v>
      </c>
      <c r="K499" s="100" t="s">
        <v>377</v>
      </c>
      <c r="L499" s="100" t="str">
        <f t="shared" si="47"/>
        <v/>
      </c>
      <c r="M499" s="101">
        <f t="shared" si="48"/>
        <v>0.7</v>
      </c>
      <c r="N499" s="100"/>
    </row>
    <row r="500" spans="1:14">
      <c r="A500" t="s">
        <v>375</v>
      </c>
      <c r="B500" t="s">
        <v>120</v>
      </c>
      <c r="C500" t="s">
        <v>223</v>
      </c>
      <c r="D500" s="95">
        <f>IFERROR(IF(ISNUMBER(VLOOKUP($A500,PairList!$A$1:$C$104,2,0)),VLOOKUP($A500,PairList!$A$1:$C$104,2,0),INDEX('Feasibility Factor'!$D$5:$F$144,MATCH(VLOOKUP($A500,PairList!$A$1:$C$104,2,0),'Feasibility Factor'!$C$5:$C$144,0),MATCH($B500,'Feasibility Factor'!$D$3:$F$3,0))),"")</f>
        <v>1</v>
      </c>
      <c r="E500" s="95">
        <f>IFERROR(INDEX(ESShip!$C$2:$C$92,MATCH(VLOOKUP($A500,PairList!$A$1:$C$104,3,0),ESShip!$A$2:$A$92,0)),"")</f>
        <v>0.3</v>
      </c>
      <c r="F500" s="95">
        <f t="shared" si="43"/>
        <v>0.7</v>
      </c>
      <c r="G500" s="96" t="str">
        <f t="shared" si="44"/>
        <v/>
      </c>
      <c r="H500" s="99" t="str">
        <f t="shared" si="45"/>
        <v>Single-Family</v>
      </c>
      <c r="I500" s="100" t="str">
        <f t="shared" si="46"/>
        <v>E</v>
      </c>
      <c r="J500" s="100" t="s">
        <v>377</v>
      </c>
      <c r="K500" s="100" t="s">
        <v>377</v>
      </c>
      <c r="L500" s="100" t="str">
        <f t="shared" si="47"/>
        <v/>
      </c>
      <c r="M500" s="101">
        <f t="shared" si="48"/>
        <v>0.7</v>
      </c>
      <c r="N500" s="100"/>
    </row>
    <row r="501" spans="1:14">
      <c r="A501" t="s">
        <v>375</v>
      </c>
      <c r="B501" t="s">
        <v>222</v>
      </c>
      <c r="C501" t="s">
        <v>223</v>
      </c>
      <c r="D501" s="95">
        <f>IFERROR(IF(ISNUMBER(VLOOKUP($A501,PairList!$A$1:$C$104,2,0)),VLOOKUP($A501,PairList!$A$1:$C$104,2,0),INDEX('Feasibility Factor'!$D$5:$F$144,MATCH(VLOOKUP($A501,PairList!$A$1:$C$104,2,0),'Feasibility Factor'!$C$5:$C$144,0),MATCH($B501,'Feasibility Factor'!$D$3:$F$3,0))),"")</f>
        <v>1</v>
      </c>
      <c r="E501" s="95">
        <f>IFERROR(INDEX(ESShip!$C$2:$C$92,MATCH(VLOOKUP($A501,PairList!$A$1:$C$104,3,0),ESShip!$A$2:$A$92,0)),"")</f>
        <v>0.3</v>
      </c>
      <c r="F501" s="95">
        <f t="shared" si="43"/>
        <v>0.7</v>
      </c>
      <c r="G501" s="96" t="str">
        <f t="shared" si="44"/>
        <v/>
      </c>
      <c r="H501" s="99" t="str">
        <f t="shared" si="45"/>
        <v>Multi-Family</v>
      </c>
      <c r="I501" s="100" t="str">
        <f t="shared" si="46"/>
        <v>E</v>
      </c>
      <c r="J501" s="100" t="s">
        <v>377</v>
      </c>
      <c r="K501" s="100" t="s">
        <v>377</v>
      </c>
      <c r="L501" s="100" t="str">
        <f t="shared" si="47"/>
        <v/>
      </c>
      <c r="M501" s="101">
        <f t="shared" si="48"/>
        <v>0.7</v>
      </c>
      <c r="N501" s="100"/>
    </row>
    <row r="502" spans="1:14">
      <c r="A502" t="s">
        <v>375</v>
      </c>
      <c r="B502" t="s">
        <v>309</v>
      </c>
      <c r="C502" t="s">
        <v>223</v>
      </c>
      <c r="D502" s="95">
        <f>IFERROR(IF(ISNUMBER(VLOOKUP($A502,PairList!$A$1:$C$104,2,0)),VLOOKUP($A502,PairList!$A$1:$C$104,2,0),INDEX('Feasibility Factor'!$D$5:$F$144,MATCH(VLOOKUP($A502,PairList!$A$1:$C$104,2,0),'Feasibility Factor'!$C$5:$C$144,0),MATCH($B502,'Feasibility Factor'!$D$3:$F$3,0))),"")</f>
        <v>1</v>
      </c>
      <c r="E502" s="95">
        <f>IFERROR(INDEX(ESShip!$C$2:$C$92,MATCH(VLOOKUP($A502,PairList!$A$1:$C$104,3,0),ESShip!$A$2:$A$92,0)),"")</f>
        <v>0.3</v>
      </c>
      <c r="F502" s="95">
        <f t="shared" si="43"/>
        <v>0.7</v>
      </c>
      <c r="G502" s="96" t="str">
        <f t="shared" si="44"/>
        <v/>
      </c>
      <c r="H502" s="99" t="str">
        <f t="shared" si="45"/>
        <v>Manufactured Home</v>
      </c>
      <c r="I502" s="100" t="str">
        <f t="shared" si="46"/>
        <v>E</v>
      </c>
      <c r="J502" s="100" t="s">
        <v>377</v>
      </c>
      <c r="K502" s="100" t="s">
        <v>377</v>
      </c>
      <c r="L502" s="100" t="str">
        <f t="shared" si="47"/>
        <v/>
      </c>
      <c r="M502" s="101">
        <f t="shared" si="48"/>
        <v>0.7</v>
      </c>
      <c r="N502" s="100"/>
    </row>
    <row r="503" spans="1:14">
      <c r="A503" t="s">
        <v>375</v>
      </c>
      <c r="B503" t="s">
        <v>120</v>
      </c>
      <c r="C503" t="s">
        <v>224</v>
      </c>
      <c r="D503" s="95">
        <f>IFERROR(IF(ISNUMBER(VLOOKUP($A503,PairList!$A$1:$C$104,2,0)),VLOOKUP($A503,PairList!$A$1:$C$104,2,0),INDEX('Feasibility Factor'!$D$5:$F$144,MATCH(VLOOKUP($A503,PairList!$A$1:$C$104,2,0),'Feasibility Factor'!$C$5:$C$144,0),MATCH($B503,'Feasibility Factor'!$D$3:$F$3,0))),"")</f>
        <v>1</v>
      </c>
      <c r="E503" s="95">
        <f>IFERROR(INDEX(ESShip!$C$2:$C$92,MATCH(VLOOKUP($A503,PairList!$A$1:$C$104,3,0),ESShip!$A$2:$A$92,0)),"")</f>
        <v>0.3</v>
      </c>
      <c r="F503" s="95">
        <f t="shared" si="43"/>
        <v>0.7</v>
      </c>
      <c r="G503" s="96" t="str">
        <f t="shared" si="44"/>
        <v/>
      </c>
      <c r="H503" s="99" t="str">
        <f t="shared" si="45"/>
        <v>Single-Family</v>
      </c>
      <c r="I503" s="100" t="str">
        <f t="shared" si="46"/>
        <v>N</v>
      </c>
      <c r="J503" s="100" t="s">
        <v>377</v>
      </c>
      <c r="K503" s="100" t="s">
        <v>377</v>
      </c>
      <c r="L503" s="100" t="str">
        <f t="shared" si="47"/>
        <v/>
      </c>
      <c r="M503" s="101">
        <f t="shared" si="48"/>
        <v>0.7</v>
      </c>
      <c r="N503" s="100"/>
    </row>
    <row r="504" spans="1:14">
      <c r="A504" t="s">
        <v>375</v>
      </c>
      <c r="B504" t="s">
        <v>222</v>
      </c>
      <c r="C504" t="s">
        <v>224</v>
      </c>
      <c r="D504" s="95">
        <f>IFERROR(IF(ISNUMBER(VLOOKUP($A504,PairList!$A$1:$C$104,2,0)),VLOOKUP($A504,PairList!$A$1:$C$104,2,0),INDEX('Feasibility Factor'!$D$5:$F$144,MATCH(VLOOKUP($A504,PairList!$A$1:$C$104,2,0),'Feasibility Factor'!$C$5:$C$144,0),MATCH($B504,'Feasibility Factor'!$D$3:$F$3,0))),"")</f>
        <v>1</v>
      </c>
      <c r="E504" s="95">
        <f>IFERROR(INDEX(ESShip!$C$2:$C$92,MATCH(VLOOKUP($A504,PairList!$A$1:$C$104,3,0),ESShip!$A$2:$A$92,0)),"")</f>
        <v>0.3</v>
      </c>
      <c r="F504" s="95">
        <f t="shared" si="43"/>
        <v>0.7</v>
      </c>
      <c r="G504" s="96" t="str">
        <f t="shared" si="44"/>
        <v/>
      </c>
      <c r="H504" s="99" t="str">
        <f t="shared" si="45"/>
        <v>Multi-Family</v>
      </c>
      <c r="I504" s="100" t="str">
        <f t="shared" si="46"/>
        <v>N</v>
      </c>
      <c r="J504" s="100" t="s">
        <v>377</v>
      </c>
      <c r="K504" s="100" t="s">
        <v>377</v>
      </c>
      <c r="L504" s="100" t="str">
        <f t="shared" si="47"/>
        <v/>
      </c>
      <c r="M504" s="101">
        <f t="shared" si="48"/>
        <v>0.7</v>
      </c>
      <c r="N504" s="100"/>
    </row>
    <row r="505" spans="1:14">
      <c r="A505" t="s">
        <v>375</v>
      </c>
      <c r="B505" t="s">
        <v>309</v>
      </c>
      <c r="C505" t="s">
        <v>224</v>
      </c>
      <c r="D505" s="95">
        <f>IFERROR(IF(ISNUMBER(VLOOKUP($A505,PairList!$A$1:$C$104,2,0)),VLOOKUP($A505,PairList!$A$1:$C$104,2,0),INDEX('Feasibility Factor'!$D$5:$F$144,MATCH(VLOOKUP($A505,PairList!$A$1:$C$104,2,0),'Feasibility Factor'!$C$5:$C$144,0),MATCH($B505,'Feasibility Factor'!$D$3:$F$3,0))),"")</f>
        <v>1</v>
      </c>
      <c r="E505" s="95">
        <f>IFERROR(INDEX(ESShip!$C$2:$C$92,MATCH(VLOOKUP($A505,PairList!$A$1:$C$104,3,0),ESShip!$A$2:$A$92,0)),"")</f>
        <v>0.3</v>
      </c>
      <c r="F505" s="95">
        <f t="shared" si="43"/>
        <v>0.7</v>
      </c>
      <c r="G505" s="96" t="str">
        <f t="shared" si="44"/>
        <v/>
      </c>
      <c r="H505" s="99" t="str">
        <f t="shared" si="45"/>
        <v>Manufactured Home</v>
      </c>
      <c r="I505" s="100" t="str">
        <f t="shared" si="46"/>
        <v>N</v>
      </c>
      <c r="J505" s="100" t="s">
        <v>377</v>
      </c>
      <c r="K505" s="100" t="s">
        <v>377</v>
      </c>
      <c r="L505" s="100" t="str">
        <f t="shared" si="47"/>
        <v/>
      </c>
      <c r="M505" s="101">
        <f t="shared" si="48"/>
        <v>0.7</v>
      </c>
      <c r="N505" s="100"/>
    </row>
    <row r="506" spans="1:14">
      <c r="A506" t="s">
        <v>376</v>
      </c>
      <c r="B506" t="s">
        <v>120</v>
      </c>
      <c r="C506" t="s">
        <v>221</v>
      </c>
      <c r="D506" s="95" t="str">
        <f>IFERROR(IF(ISNUMBER(VLOOKUP($A506,PairList!$A$1:$C$104,2,0)),VLOOKUP($A506,PairList!$A$1:$C$104,2,0),INDEX('Feasibility Factor'!$D$5:$F$144,MATCH(VLOOKUP($A506,PairList!$A$1:$C$104,2,0),'Feasibility Factor'!$C$5:$C$144,0),MATCH($B506,'Feasibility Factor'!$D$3:$F$3,0))),"")</f>
        <v/>
      </c>
      <c r="E506" s="95">
        <f>IFERROR(INDEX(ESShip!$C$2:$C$92,MATCH(VLOOKUP($A506,PairList!$A$1:$C$104,3,0),ESShip!$A$2:$A$92,0)),"")</f>
        <v>0.3</v>
      </c>
      <c r="F506" s="95" t="str">
        <f t="shared" si="43"/>
        <v/>
      </c>
      <c r="G506" s="96" t="str">
        <f t="shared" si="44"/>
        <v>X</v>
      </c>
      <c r="H506" s="99" t="str">
        <f t="shared" si="45"/>
        <v>Single-Family</v>
      </c>
      <c r="I506" s="100" t="str">
        <f t="shared" si="46"/>
        <v>B</v>
      </c>
      <c r="J506" s="100">
        <v>0.8</v>
      </c>
      <c r="K506" s="100">
        <v>2.2959690000000001E-3</v>
      </c>
      <c r="L506" s="100">
        <f t="shared" si="47"/>
        <v>0.79816322480000013</v>
      </c>
      <c r="M506" s="101">
        <f t="shared" si="48"/>
        <v>0.79816322480000013</v>
      </c>
      <c r="N506" s="100"/>
    </row>
    <row r="507" spans="1:14">
      <c r="A507" t="s">
        <v>376</v>
      </c>
      <c r="B507" t="s">
        <v>222</v>
      </c>
      <c r="C507" t="s">
        <v>221</v>
      </c>
      <c r="D507" s="95" t="str">
        <f>IFERROR(IF(ISNUMBER(VLOOKUP($A507,PairList!$A$1:$C$104,2,0)),VLOOKUP($A507,PairList!$A$1:$C$104,2,0),INDEX('Feasibility Factor'!$D$5:$F$144,MATCH(VLOOKUP($A507,PairList!$A$1:$C$104,2,0),'Feasibility Factor'!$C$5:$C$144,0),MATCH($B507,'Feasibility Factor'!$D$3:$F$3,0))),"")</f>
        <v/>
      </c>
      <c r="E507" s="95">
        <f>IFERROR(INDEX(ESShip!$C$2:$C$92,MATCH(VLOOKUP($A507,PairList!$A$1:$C$104,3,0),ESShip!$A$2:$A$92,0)),"")</f>
        <v>0.3</v>
      </c>
      <c r="F507" s="95" t="str">
        <f t="shared" si="43"/>
        <v/>
      </c>
      <c r="G507" s="96" t="str">
        <f t="shared" si="44"/>
        <v>X</v>
      </c>
      <c r="H507" s="99" t="str">
        <f t="shared" si="45"/>
        <v>Multi-Family</v>
      </c>
      <c r="I507" s="100" t="str">
        <f t="shared" si="46"/>
        <v>B</v>
      </c>
      <c r="J507" s="100">
        <v>0.8</v>
      </c>
      <c r="K507" s="100">
        <v>0</v>
      </c>
      <c r="L507" s="100">
        <f t="shared" si="47"/>
        <v>0.8</v>
      </c>
      <c r="M507" s="101">
        <f t="shared" si="48"/>
        <v>0.8</v>
      </c>
      <c r="N507" s="100"/>
    </row>
    <row r="508" spans="1:14">
      <c r="A508" t="s">
        <v>376</v>
      </c>
      <c r="B508" t="s">
        <v>309</v>
      </c>
      <c r="C508" t="s">
        <v>221</v>
      </c>
      <c r="D508" s="95" t="str">
        <f>IFERROR(IF(ISNUMBER(VLOOKUP($A508,PairList!$A$1:$C$104,2,0)),VLOOKUP($A508,PairList!$A$1:$C$104,2,0),INDEX('Feasibility Factor'!$D$5:$F$144,MATCH(VLOOKUP($A508,PairList!$A$1:$C$104,2,0),'Feasibility Factor'!$C$5:$C$144,0),MATCH($B508,'Feasibility Factor'!$D$3:$F$3,0))),"")</f>
        <v/>
      </c>
      <c r="E508" s="95">
        <f>IFERROR(INDEX(ESShip!$C$2:$C$92,MATCH(VLOOKUP($A508,PairList!$A$1:$C$104,3,0),ESShip!$A$2:$A$92,0)),"")</f>
        <v>0.3</v>
      </c>
      <c r="F508" s="95" t="str">
        <f t="shared" si="43"/>
        <v/>
      </c>
      <c r="G508" s="96" t="str">
        <f t="shared" si="44"/>
        <v>X</v>
      </c>
      <c r="H508" s="99" t="str">
        <f t="shared" si="45"/>
        <v>Manufactured Home</v>
      </c>
      <c r="I508" s="100" t="str">
        <f t="shared" si="46"/>
        <v>B</v>
      </c>
      <c r="J508" s="100">
        <v>0.8</v>
      </c>
      <c r="K508" s="100">
        <v>0</v>
      </c>
      <c r="L508" s="100">
        <f t="shared" si="47"/>
        <v>0.8</v>
      </c>
      <c r="M508" s="101">
        <f t="shared" si="48"/>
        <v>0.8</v>
      </c>
      <c r="N508" s="100"/>
    </row>
    <row r="509" spans="1:14">
      <c r="A509" t="s">
        <v>376</v>
      </c>
      <c r="B509" t="s">
        <v>120</v>
      </c>
      <c r="C509" t="s">
        <v>223</v>
      </c>
      <c r="D509" s="95" t="str">
        <f>IFERROR(IF(ISNUMBER(VLOOKUP($A509,PairList!$A$1:$C$104,2,0)),VLOOKUP($A509,PairList!$A$1:$C$104,2,0),INDEX('Feasibility Factor'!$D$5:$F$144,MATCH(VLOOKUP($A509,PairList!$A$1:$C$104,2,0),'Feasibility Factor'!$C$5:$C$144,0),MATCH($B509,'Feasibility Factor'!$D$3:$F$3,0))),"")</f>
        <v/>
      </c>
      <c r="E509" s="95">
        <f>IFERROR(INDEX(ESShip!$C$2:$C$92,MATCH(VLOOKUP($A509,PairList!$A$1:$C$104,3,0),ESShip!$A$2:$A$92,0)),"")</f>
        <v>0.3</v>
      </c>
      <c r="F509" s="95" t="str">
        <f t="shared" si="43"/>
        <v/>
      </c>
      <c r="G509" s="96" t="str">
        <f t="shared" si="44"/>
        <v>X</v>
      </c>
      <c r="H509" s="99" t="str">
        <f t="shared" si="45"/>
        <v>Single-Family</v>
      </c>
      <c r="I509" s="100" t="str">
        <f t="shared" si="46"/>
        <v>E</v>
      </c>
      <c r="J509" s="100">
        <v>0.8</v>
      </c>
      <c r="K509" s="100">
        <v>0</v>
      </c>
      <c r="L509" s="100">
        <f t="shared" si="47"/>
        <v>0.8</v>
      </c>
      <c r="M509" s="101">
        <f t="shared" si="48"/>
        <v>0.8</v>
      </c>
      <c r="N509" s="100"/>
    </row>
    <row r="510" spans="1:14">
      <c r="A510" t="s">
        <v>376</v>
      </c>
      <c r="B510" t="s">
        <v>222</v>
      </c>
      <c r="C510" t="s">
        <v>223</v>
      </c>
      <c r="D510" s="95" t="str">
        <f>IFERROR(IF(ISNUMBER(VLOOKUP($A510,PairList!$A$1:$C$104,2,0)),VLOOKUP($A510,PairList!$A$1:$C$104,2,0),INDEX('Feasibility Factor'!$D$5:$F$144,MATCH(VLOOKUP($A510,PairList!$A$1:$C$104,2,0),'Feasibility Factor'!$C$5:$C$144,0),MATCH($B510,'Feasibility Factor'!$D$3:$F$3,0))),"")</f>
        <v/>
      </c>
      <c r="E510" s="95">
        <f>IFERROR(INDEX(ESShip!$C$2:$C$92,MATCH(VLOOKUP($A510,PairList!$A$1:$C$104,3,0),ESShip!$A$2:$A$92,0)),"")</f>
        <v>0.3</v>
      </c>
      <c r="F510" s="95" t="str">
        <f t="shared" si="43"/>
        <v/>
      </c>
      <c r="G510" s="96" t="str">
        <f t="shared" si="44"/>
        <v>X</v>
      </c>
      <c r="H510" s="99" t="str">
        <f t="shared" si="45"/>
        <v>Multi-Family</v>
      </c>
      <c r="I510" s="100" t="str">
        <f t="shared" si="46"/>
        <v>E</v>
      </c>
      <c r="J510" s="100">
        <v>0.8</v>
      </c>
      <c r="K510" s="100">
        <v>0</v>
      </c>
      <c r="L510" s="100">
        <f t="shared" si="47"/>
        <v>0.8</v>
      </c>
      <c r="M510" s="101">
        <f t="shared" si="48"/>
        <v>0.8</v>
      </c>
      <c r="N510" s="100"/>
    </row>
    <row r="511" spans="1:14">
      <c r="A511" t="s">
        <v>376</v>
      </c>
      <c r="B511" t="s">
        <v>309</v>
      </c>
      <c r="C511" t="s">
        <v>223</v>
      </c>
      <c r="D511" s="95" t="str">
        <f>IFERROR(IF(ISNUMBER(VLOOKUP($A511,PairList!$A$1:$C$104,2,0)),VLOOKUP($A511,PairList!$A$1:$C$104,2,0),INDEX('Feasibility Factor'!$D$5:$F$144,MATCH(VLOOKUP($A511,PairList!$A$1:$C$104,2,0),'Feasibility Factor'!$C$5:$C$144,0),MATCH($B511,'Feasibility Factor'!$D$3:$F$3,0))),"")</f>
        <v/>
      </c>
      <c r="E511" s="95">
        <f>IFERROR(INDEX(ESShip!$C$2:$C$92,MATCH(VLOOKUP($A511,PairList!$A$1:$C$104,3,0),ESShip!$A$2:$A$92,0)),"")</f>
        <v>0.3</v>
      </c>
      <c r="F511" s="95" t="str">
        <f t="shared" si="43"/>
        <v/>
      </c>
      <c r="G511" s="96" t="str">
        <f t="shared" si="44"/>
        <v>X</v>
      </c>
      <c r="H511" s="99" t="str">
        <f t="shared" si="45"/>
        <v>Manufactured Home</v>
      </c>
      <c r="I511" s="100" t="str">
        <f t="shared" si="46"/>
        <v>E</v>
      </c>
      <c r="J511" s="100">
        <v>0.8</v>
      </c>
      <c r="K511" s="100">
        <v>0</v>
      </c>
      <c r="L511" s="100">
        <f t="shared" si="47"/>
        <v>0.8</v>
      </c>
      <c r="M511" s="101">
        <f t="shared" si="48"/>
        <v>0.8</v>
      </c>
      <c r="N511" s="100"/>
    </row>
    <row r="512" spans="1:14">
      <c r="A512" t="s">
        <v>376</v>
      </c>
      <c r="B512" t="s">
        <v>120</v>
      </c>
      <c r="C512" t="s">
        <v>224</v>
      </c>
      <c r="D512" s="95" t="str">
        <f>IFERROR(IF(ISNUMBER(VLOOKUP($A512,PairList!$A$1:$C$104,2,0)),VLOOKUP($A512,PairList!$A$1:$C$104,2,0),INDEX('Feasibility Factor'!$D$5:$F$144,MATCH(VLOOKUP($A512,PairList!$A$1:$C$104,2,0),'Feasibility Factor'!$C$5:$C$144,0),MATCH($B512,'Feasibility Factor'!$D$3:$F$3,0))),"")</f>
        <v/>
      </c>
      <c r="E512" s="95">
        <f>IFERROR(INDEX(ESShip!$C$2:$C$92,MATCH(VLOOKUP($A512,PairList!$A$1:$C$104,3,0),ESShip!$A$2:$A$92,0)),"")</f>
        <v>0.3</v>
      </c>
      <c r="F512" s="95" t="str">
        <f t="shared" si="43"/>
        <v/>
      </c>
      <c r="G512" s="96" t="str">
        <f t="shared" si="44"/>
        <v>X</v>
      </c>
      <c r="H512" s="99" t="str">
        <f t="shared" si="45"/>
        <v>Single-Family</v>
      </c>
      <c r="I512" s="100" t="str">
        <f t="shared" si="46"/>
        <v>N</v>
      </c>
      <c r="J512" s="100">
        <v>0.8</v>
      </c>
      <c r="K512" s="100">
        <v>2.2959690000000001E-3</v>
      </c>
      <c r="L512" s="100">
        <f t="shared" si="47"/>
        <v>0.79816322480000013</v>
      </c>
      <c r="M512" s="101">
        <f t="shared" si="48"/>
        <v>0.79816322480000013</v>
      </c>
      <c r="N512" s="100"/>
    </row>
    <row r="513" spans="1:14">
      <c r="A513" t="s">
        <v>376</v>
      </c>
      <c r="B513" t="s">
        <v>222</v>
      </c>
      <c r="C513" t="s">
        <v>224</v>
      </c>
      <c r="D513" s="95" t="str">
        <f>IFERROR(IF(ISNUMBER(VLOOKUP($A513,PairList!$A$1:$C$104,2,0)),VLOOKUP($A513,PairList!$A$1:$C$104,2,0),INDEX('Feasibility Factor'!$D$5:$F$144,MATCH(VLOOKUP($A513,PairList!$A$1:$C$104,2,0),'Feasibility Factor'!$C$5:$C$144,0),MATCH($B513,'Feasibility Factor'!$D$3:$F$3,0))),"")</f>
        <v/>
      </c>
      <c r="E513" s="95">
        <f>IFERROR(INDEX(ESShip!$C$2:$C$92,MATCH(VLOOKUP($A513,PairList!$A$1:$C$104,3,0),ESShip!$A$2:$A$92,0)),"")</f>
        <v>0.3</v>
      </c>
      <c r="F513" s="95" t="str">
        <f t="shared" si="43"/>
        <v/>
      </c>
      <c r="G513" s="96" t="str">
        <f t="shared" si="44"/>
        <v>X</v>
      </c>
      <c r="H513" s="99" t="str">
        <f t="shared" si="45"/>
        <v>Multi-Family</v>
      </c>
      <c r="I513" s="100" t="str">
        <f t="shared" si="46"/>
        <v>N</v>
      </c>
      <c r="J513" s="100">
        <v>0.8</v>
      </c>
      <c r="K513" s="100">
        <v>0</v>
      </c>
      <c r="L513" s="100">
        <f t="shared" si="47"/>
        <v>0.8</v>
      </c>
      <c r="M513" s="101">
        <f t="shared" si="48"/>
        <v>0.8</v>
      </c>
      <c r="N513" s="100"/>
    </row>
    <row r="514" spans="1:14">
      <c r="A514" t="s">
        <v>376</v>
      </c>
      <c r="B514" t="s">
        <v>309</v>
      </c>
      <c r="C514" t="s">
        <v>224</v>
      </c>
      <c r="D514" s="95" t="str">
        <f>IFERROR(IF(ISNUMBER(VLOOKUP($A514,PairList!$A$1:$C$104,2,0)),VLOOKUP($A514,PairList!$A$1:$C$104,2,0),INDEX('Feasibility Factor'!$D$5:$F$144,MATCH(VLOOKUP($A514,PairList!$A$1:$C$104,2,0),'Feasibility Factor'!$C$5:$C$144,0),MATCH($B514,'Feasibility Factor'!$D$3:$F$3,0))),"")</f>
        <v/>
      </c>
      <c r="E514" s="95">
        <f>IFERROR(INDEX(ESShip!$C$2:$C$92,MATCH(VLOOKUP($A514,PairList!$A$1:$C$104,3,0),ESShip!$A$2:$A$92,0)),"")</f>
        <v>0.3</v>
      </c>
      <c r="F514" s="95" t="str">
        <f t="shared" si="43"/>
        <v/>
      </c>
      <c r="G514" s="96" t="str">
        <f t="shared" si="44"/>
        <v>X</v>
      </c>
      <c r="H514" s="99" t="str">
        <f t="shared" si="45"/>
        <v>Manufactured Home</v>
      </c>
      <c r="I514" s="100" t="str">
        <f t="shared" si="46"/>
        <v>N</v>
      </c>
      <c r="J514" s="100">
        <v>0.8</v>
      </c>
      <c r="K514" s="100">
        <v>0</v>
      </c>
      <c r="L514" s="100">
        <f t="shared" si="47"/>
        <v>0.8</v>
      </c>
      <c r="M514" s="101">
        <f t="shared" si="48"/>
        <v>0.8</v>
      </c>
      <c r="N514" s="100"/>
    </row>
    <row r="515" spans="1:14">
      <c r="A515" t="s">
        <v>269</v>
      </c>
      <c r="B515" t="s">
        <v>120</v>
      </c>
      <c r="C515" t="s">
        <v>221</v>
      </c>
      <c r="D515" s="95">
        <f>IFERROR(IF(ISNUMBER(VLOOKUP($A515,PairList!$A$1:$C$104,2,0)),VLOOKUP($A515,PairList!$A$1:$C$104,2,0),INDEX('Feasibility Factor'!$D$5:$F$144,MATCH(VLOOKUP($A515,PairList!$A$1:$C$104,2,0),'Feasibility Factor'!$C$5:$C$144,0),MATCH($B515,'Feasibility Factor'!$D$3:$F$3,0))),"")</f>
        <v>1</v>
      </c>
      <c r="E515" s="95">
        <f>IFERROR(INDEX(ESShip!$C$2:$C$92,MATCH(VLOOKUP($A515,PairList!$A$1:$C$104,3,0),ESShip!$A$2:$A$92,0)),"")</f>
        <v>0.3</v>
      </c>
      <c r="F515" s="95">
        <f t="shared" ref="F515:F578" si="49">IFERROR($D515*(1-$E515),"")</f>
        <v>0.7</v>
      </c>
      <c r="G515" s="96" t="str">
        <f t="shared" ref="G515:G578" si="50">IF($A515&lt;&gt;"",IF($F515="","X",""),"")</f>
        <v/>
      </c>
      <c r="H515" s="99" t="str">
        <f t="shared" ref="H515:H578" si="51">IF($B515="Single Family","Single-Family",$B515)</f>
        <v>Single-Family</v>
      </c>
      <c r="I515" s="100" t="str">
        <f t="shared" ref="I515:I578" si="52">IF(LEFT($C515,1)="T","B",LEFT($C515,1))</f>
        <v>B</v>
      </c>
      <c r="J515" s="100" t="s">
        <v>377</v>
      </c>
      <c r="K515" s="100" t="s">
        <v>377</v>
      </c>
      <c r="L515" s="100" t="str">
        <f t="shared" ref="L515:L578" si="53">IF(G515="X",$J515*(1-$K515),"")</f>
        <v/>
      </c>
      <c r="M515" s="101">
        <f t="shared" ref="M515:M578" si="54">IF(AND($F515&lt;&gt;"",$L515&lt;&gt;""),MIN($F515,$L515),MAX($F515,$L515))</f>
        <v>0.7</v>
      </c>
      <c r="N515" s="100"/>
    </row>
    <row r="516" spans="1:14">
      <c r="A516" t="s">
        <v>269</v>
      </c>
      <c r="B516" t="s">
        <v>222</v>
      </c>
      <c r="C516" t="s">
        <v>221</v>
      </c>
      <c r="D516" s="95">
        <f>IFERROR(IF(ISNUMBER(VLOOKUP($A516,PairList!$A$1:$C$104,2,0)),VLOOKUP($A516,PairList!$A$1:$C$104,2,0),INDEX('Feasibility Factor'!$D$5:$F$144,MATCH(VLOOKUP($A516,PairList!$A$1:$C$104,2,0),'Feasibility Factor'!$C$5:$C$144,0),MATCH($B516,'Feasibility Factor'!$D$3:$F$3,0))),"")</f>
        <v>1</v>
      </c>
      <c r="E516" s="95">
        <f>IFERROR(INDEX(ESShip!$C$2:$C$92,MATCH(VLOOKUP($A516,PairList!$A$1:$C$104,3,0),ESShip!$A$2:$A$92,0)),"")</f>
        <v>0.3</v>
      </c>
      <c r="F516" s="95">
        <f t="shared" si="49"/>
        <v>0.7</v>
      </c>
      <c r="G516" s="96" t="str">
        <f t="shared" si="50"/>
        <v/>
      </c>
      <c r="H516" s="99" t="str">
        <f t="shared" si="51"/>
        <v>Multi-Family</v>
      </c>
      <c r="I516" s="100" t="str">
        <f t="shared" si="52"/>
        <v>B</v>
      </c>
      <c r="J516" s="100" t="s">
        <v>377</v>
      </c>
      <c r="K516" s="100" t="s">
        <v>377</v>
      </c>
      <c r="L516" s="100" t="str">
        <f t="shared" si="53"/>
        <v/>
      </c>
      <c r="M516" s="101">
        <f t="shared" si="54"/>
        <v>0.7</v>
      </c>
      <c r="N516" s="100"/>
    </row>
    <row r="517" spans="1:14">
      <c r="A517" t="s">
        <v>269</v>
      </c>
      <c r="B517" t="s">
        <v>309</v>
      </c>
      <c r="C517" t="s">
        <v>221</v>
      </c>
      <c r="D517" s="95">
        <f>IFERROR(IF(ISNUMBER(VLOOKUP($A517,PairList!$A$1:$C$104,2,0)),VLOOKUP($A517,PairList!$A$1:$C$104,2,0),INDEX('Feasibility Factor'!$D$5:$F$144,MATCH(VLOOKUP($A517,PairList!$A$1:$C$104,2,0),'Feasibility Factor'!$C$5:$C$144,0),MATCH($B517,'Feasibility Factor'!$D$3:$F$3,0))),"")</f>
        <v>1</v>
      </c>
      <c r="E517" s="95">
        <f>IFERROR(INDEX(ESShip!$C$2:$C$92,MATCH(VLOOKUP($A517,PairList!$A$1:$C$104,3,0),ESShip!$A$2:$A$92,0)),"")</f>
        <v>0.3</v>
      </c>
      <c r="F517" s="95">
        <f t="shared" si="49"/>
        <v>0.7</v>
      </c>
      <c r="G517" s="96" t="str">
        <f t="shared" si="50"/>
        <v/>
      </c>
      <c r="H517" s="99" t="str">
        <f t="shared" si="51"/>
        <v>Manufactured Home</v>
      </c>
      <c r="I517" s="100" t="str">
        <f t="shared" si="52"/>
        <v>B</v>
      </c>
      <c r="J517" s="100" t="s">
        <v>377</v>
      </c>
      <c r="K517" s="100" t="s">
        <v>377</v>
      </c>
      <c r="L517" s="100" t="str">
        <f t="shared" si="53"/>
        <v/>
      </c>
      <c r="M517" s="101">
        <f t="shared" si="54"/>
        <v>0.7</v>
      </c>
      <c r="N517" s="100"/>
    </row>
    <row r="518" spans="1:14">
      <c r="A518" t="s">
        <v>269</v>
      </c>
      <c r="B518" t="s">
        <v>120</v>
      </c>
      <c r="C518" t="s">
        <v>223</v>
      </c>
      <c r="D518" s="95">
        <f>IFERROR(IF(ISNUMBER(VLOOKUP($A518,PairList!$A$1:$C$104,2,0)),VLOOKUP($A518,PairList!$A$1:$C$104,2,0),INDEX('Feasibility Factor'!$D$5:$F$144,MATCH(VLOOKUP($A518,PairList!$A$1:$C$104,2,0),'Feasibility Factor'!$C$5:$C$144,0),MATCH($B518,'Feasibility Factor'!$D$3:$F$3,0))),"")</f>
        <v>1</v>
      </c>
      <c r="E518" s="95">
        <f>IFERROR(INDEX(ESShip!$C$2:$C$92,MATCH(VLOOKUP($A518,PairList!$A$1:$C$104,3,0),ESShip!$A$2:$A$92,0)),"")</f>
        <v>0.3</v>
      </c>
      <c r="F518" s="95">
        <f t="shared" si="49"/>
        <v>0.7</v>
      </c>
      <c r="G518" s="96" t="str">
        <f t="shared" si="50"/>
        <v/>
      </c>
      <c r="H518" s="99" t="str">
        <f t="shared" si="51"/>
        <v>Single-Family</v>
      </c>
      <c r="I518" s="100" t="str">
        <f t="shared" si="52"/>
        <v>E</v>
      </c>
      <c r="J518" s="100" t="s">
        <v>377</v>
      </c>
      <c r="K518" s="100" t="s">
        <v>377</v>
      </c>
      <c r="L518" s="100" t="str">
        <f t="shared" si="53"/>
        <v/>
      </c>
      <c r="M518" s="101">
        <f t="shared" si="54"/>
        <v>0.7</v>
      </c>
      <c r="N518" s="100"/>
    </row>
    <row r="519" spans="1:14">
      <c r="A519" t="s">
        <v>269</v>
      </c>
      <c r="B519" t="s">
        <v>222</v>
      </c>
      <c r="C519" t="s">
        <v>223</v>
      </c>
      <c r="D519" s="95">
        <f>IFERROR(IF(ISNUMBER(VLOOKUP($A519,PairList!$A$1:$C$104,2,0)),VLOOKUP($A519,PairList!$A$1:$C$104,2,0),INDEX('Feasibility Factor'!$D$5:$F$144,MATCH(VLOOKUP($A519,PairList!$A$1:$C$104,2,0),'Feasibility Factor'!$C$5:$C$144,0),MATCH($B519,'Feasibility Factor'!$D$3:$F$3,0))),"")</f>
        <v>1</v>
      </c>
      <c r="E519" s="95">
        <f>IFERROR(INDEX(ESShip!$C$2:$C$92,MATCH(VLOOKUP($A519,PairList!$A$1:$C$104,3,0),ESShip!$A$2:$A$92,0)),"")</f>
        <v>0.3</v>
      </c>
      <c r="F519" s="95">
        <f t="shared" si="49"/>
        <v>0.7</v>
      </c>
      <c r="G519" s="96" t="str">
        <f t="shared" si="50"/>
        <v/>
      </c>
      <c r="H519" s="99" t="str">
        <f t="shared" si="51"/>
        <v>Multi-Family</v>
      </c>
      <c r="I519" s="100" t="str">
        <f t="shared" si="52"/>
        <v>E</v>
      </c>
      <c r="J519" s="100" t="s">
        <v>377</v>
      </c>
      <c r="K519" s="100" t="s">
        <v>377</v>
      </c>
      <c r="L519" s="100" t="str">
        <f t="shared" si="53"/>
        <v/>
      </c>
      <c r="M519" s="101">
        <f t="shared" si="54"/>
        <v>0.7</v>
      </c>
      <c r="N519" s="100"/>
    </row>
    <row r="520" spans="1:14">
      <c r="A520" t="s">
        <v>269</v>
      </c>
      <c r="B520" t="s">
        <v>309</v>
      </c>
      <c r="C520" t="s">
        <v>223</v>
      </c>
      <c r="D520" s="95">
        <f>IFERROR(IF(ISNUMBER(VLOOKUP($A520,PairList!$A$1:$C$104,2,0)),VLOOKUP($A520,PairList!$A$1:$C$104,2,0),INDEX('Feasibility Factor'!$D$5:$F$144,MATCH(VLOOKUP($A520,PairList!$A$1:$C$104,2,0),'Feasibility Factor'!$C$5:$C$144,0),MATCH($B520,'Feasibility Factor'!$D$3:$F$3,0))),"")</f>
        <v>1</v>
      </c>
      <c r="E520" s="95">
        <f>IFERROR(INDEX(ESShip!$C$2:$C$92,MATCH(VLOOKUP($A520,PairList!$A$1:$C$104,3,0),ESShip!$A$2:$A$92,0)),"")</f>
        <v>0.3</v>
      </c>
      <c r="F520" s="95">
        <f t="shared" si="49"/>
        <v>0.7</v>
      </c>
      <c r="G520" s="96" t="str">
        <f t="shared" si="50"/>
        <v/>
      </c>
      <c r="H520" s="99" t="str">
        <f t="shared" si="51"/>
        <v>Manufactured Home</v>
      </c>
      <c r="I520" s="100" t="str">
        <f t="shared" si="52"/>
        <v>E</v>
      </c>
      <c r="J520" s="100" t="s">
        <v>377</v>
      </c>
      <c r="K520" s="100" t="s">
        <v>377</v>
      </c>
      <c r="L520" s="100" t="str">
        <f t="shared" si="53"/>
        <v/>
      </c>
      <c r="M520" s="101">
        <f t="shared" si="54"/>
        <v>0.7</v>
      </c>
      <c r="N520" s="100"/>
    </row>
    <row r="521" spans="1:14">
      <c r="A521" t="s">
        <v>269</v>
      </c>
      <c r="B521" t="s">
        <v>120</v>
      </c>
      <c r="C521" t="s">
        <v>224</v>
      </c>
      <c r="D521" s="95">
        <f>IFERROR(IF(ISNUMBER(VLOOKUP($A521,PairList!$A$1:$C$104,2,0)),VLOOKUP($A521,PairList!$A$1:$C$104,2,0),INDEX('Feasibility Factor'!$D$5:$F$144,MATCH(VLOOKUP($A521,PairList!$A$1:$C$104,2,0),'Feasibility Factor'!$C$5:$C$144,0),MATCH($B521,'Feasibility Factor'!$D$3:$F$3,0))),"")</f>
        <v>1</v>
      </c>
      <c r="E521" s="95">
        <f>IFERROR(INDEX(ESShip!$C$2:$C$92,MATCH(VLOOKUP($A521,PairList!$A$1:$C$104,3,0),ESShip!$A$2:$A$92,0)),"")</f>
        <v>0.3</v>
      </c>
      <c r="F521" s="95">
        <f t="shared" si="49"/>
        <v>0.7</v>
      </c>
      <c r="G521" s="96" t="str">
        <f t="shared" si="50"/>
        <v/>
      </c>
      <c r="H521" s="99" t="str">
        <f t="shared" si="51"/>
        <v>Single-Family</v>
      </c>
      <c r="I521" s="100" t="str">
        <f t="shared" si="52"/>
        <v>N</v>
      </c>
      <c r="J521" s="100" t="s">
        <v>377</v>
      </c>
      <c r="K521" s="100" t="s">
        <v>377</v>
      </c>
      <c r="L521" s="100" t="str">
        <f t="shared" si="53"/>
        <v/>
      </c>
      <c r="M521" s="101">
        <f t="shared" si="54"/>
        <v>0.7</v>
      </c>
      <c r="N521" s="100"/>
    </row>
    <row r="522" spans="1:14">
      <c r="A522" t="s">
        <v>269</v>
      </c>
      <c r="B522" t="s">
        <v>222</v>
      </c>
      <c r="C522" t="s">
        <v>224</v>
      </c>
      <c r="D522" s="95">
        <f>IFERROR(IF(ISNUMBER(VLOOKUP($A522,PairList!$A$1:$C$104,2,0)),VLOOKUP($A522,PairList!$A$1:$C$104,2,0),INDEX('Feasibility Factor'!$D$5:$F$144,MATCH(VLOOKUP($A522,PairList!$A$1:$C$104,2,0),'Feasibility Factor'!$C$5:$C$144,0),MATCH($B522,'Feasibility Factor'!$D$3:$F$3,0))),"")</f>
        <v>1</v>
      </c>
      <c r="E522" s="95">
        <f>IFERROR(INDEX(ESShip!$C$2:$C$92,MATCH(VLOOKUP($A522,PairList!$A$1:$C$104,3,0),ESShip!$A$2:$A$92,0)),"")</f>
        <v>0.3</v>
      </c>
      <c r="F522" s="95">
        <f t="shared" si="49"/>
        <v>0.7</v>
      </c>
      <c r="G522" s="96" t="str">
        <f t="shared" si="50"/>
        <v/>
      </c>
      <c r="H522" s="99" t="str">
        <f t="shared" si="51"/>
        <v>Multi-Family</v>
      </c>
      <c r="I522" s="100" t="str">
        <f t="shared" si="52"/>
        <v>N</v>
      </c>
      <c r="J522" s="100" t="s">
        <v>377</v>
      </c>
      <c r="K522" s="100" t="s">
        <v>377</v>
      </c>
      <c r="L522" s="100" t="str">
        <f t="shared" si="53"/>
        <v/>
      </c>
      <c r="M522" s="101">
        <f t="shared" si="54"/>
        <v>0.7</v>
      </c>
      <c r="N522" s="100"/>
    </row>
    <row r="523" spans="1:14">
      <c r="A523" t="s">
        <v>269</v>
      </c>
      <c r="B523" t="s">
        <v>309</v>
      </c>
      <c r="C523" t="s">
        <v>224</v>
      </c>
      <c r="D523" s="95">
        <f>IFERROR(IF(ISNUMBER(VLOOKUP($A523,PairList!$A$1:$C$104,2,0)),VLOOKUP($A523,PairList!$A$1:$C$104,2,0),INDEX('Feasibility Factor'!$D$5:$F$144,MATCH(VLOOKUP($A523,PairList!$A$1:$C$104,2,0),'Feasibility Factor'!$C$5:$C$144,0),MATCH($B523,'Feasibility Factor'!$D$3:$F$3,0))),"")</f>
        <v>1</v>
      </c>
      <c r="E523" s="95">
        <f>IFERROR(INDEX(ESShip!$C$2:$C$92,MATCH(VLOOKUP($A523,PairList!$A$1:$C$104,3,0),ESShip!$A$2:$A$92,0)),"")</f>
        <v>0.3</v>
      </c>
      <c r="F523" s="95">
        <f t="shared" si="49"/>
        <v>0.7</v>
      </c>
      <c r="G523" s="96" t="str">
        <f t="shared" si="50"/>
        <v/>
      </c>
      <c r="H523" s="99" t="str">
        <f t="shared" si="51"/>
        <v>Manufactured Home</v>
      </c>
      <c r="I523" s="100" t="str">
        <f t="shared" si="52"/>
        <v>N</v>
      </c>
      <c r="J523" s="100" t="s">
        <v>377</v>
      </c>
      <c r="K523" s="100" t="s">
        <v>377</v>
      </c>
      <c r="L523" s="100" t="str">
        <f t="shared" si="53"/>
        <v/>
      </c>
      <c r="M523" s="101">
        <f t="shared" si="54"/>
        <v>0.7</v>
      </c>
      <c r="N523" s="100"/>
    </row>
    <row r="524" spans="1:14">
      <c r="A524" t="s">
        <v>270</v>
      </c>
      <c r="B524" t="s">
        <v>120</v>
      </c>
      <c r="C524" t="s">
        <v>221</v>
      </c>
      <c r="D524" s="95">
        <f>IFERROR(IF(ISNUMBER(VLOOKUP($A524,PairList!$A$1:$C$104,2,0)),VLOOKUP($A524,PairList!$A$1:$C$104,2,0),INDEX('Feasibility Factor'!$D$5:$F$144,MATCH(VLOOKUP($A524,PairList!$A$1:$C$104,2,0),'Feasibility Factor'!$C$5:$C$144,0),MATCH($B524,'Feasibility Factor'!$D$3:$F$3,0))),"")</f>
        <v>1</v>
      </c>
      <c r="E524" s="95">
        <f>IFERROR(INDEX(ESShip!$C$2:$C$92,MATCH(VLOOKUP($A524,PairList!$A$1:$C$104,3,0),ESShip!$A$2:$A$92,0)),"")</f>
        <v>0.3</v>
      </c>
      <c r="F524" s="95">
        <f t="shared" si="49"/>
        <v>0.7</v>
      </c>
      <c r="G524" s="96" t="str">
        <f t="shared" si="50"/>
        <v/>
      </c>
      <c r="H524" s="99" t="str">
        <f t="shared" si="51"/>
        <v>Single-Family</v>
      </c>
      <c r="I524" s="100" t="str">
        <f t="shared" si="52"/>
        <v>B</v>
      </c>
      <c r="J524" s="100" t="s">
        <v>377</v>
      </c>
      <c r="K524" s="100" t="s">
        <v>377</v>
      </c>
      <c r="L524" s="100" t="str">
        <f t="shared" si="53"/>
        <v/>
      </c>
      <c r="M524" s="101">
        <f t="shared" si="54"/>
        <v>0.7</v>
      </c>
      <c r="N524" s="100"/>
    </row>
    <row r="525" spans="1:14">
      <c r="A525" t="s">
        <v>270</v>
      </c>
      <c r="B525" t="s">
        <v>222</v>
      </c>
      <c r="C525" t="s">
        <v>221</v>
      </c>
      <c r="D525" s="95">
        <f>IFERROR(IF(ISNUMBER(VLOOKUP($A525,PairList!$A$1:$C$104,2,0)),VLOOKUP($A525,PairList!$A$1:$C$104,2,0),INDEX('Feasibility Factor'!$D$5:$F$144,MATCH(VLOOKUP($A525,PairList!$A$1:$C$104,2,0),'Feasibility Factor'!$C$5:$C$144,0),MATCH($B525,'Feasibility Factor'!$D$3:$F$3,0))),"")</f>
        <v>1</v>
      </c>
      <c r="E525" s="95">
        <f>IFERROR(INDEX(ESShip!$C$2:$C$92,MATCH(VLOOKUP($A525,PairList!$A$1:$C$104,3,0),ESShip!$A$2:$A$92,0)),"")</f>
        <v>0.3</v>
      </c>
      <c r="F525" s="95">
        <f t="shared" si="49"/>
        <v>0.7</v>
      </c>
      <c r="G525" s="96" t="str">
        <f t="shared" si="50"/>
        <v/>
      </c>
      <c r="H525" s="99" t="str">
        <f t="shared" si="51"/>
        <v>Multi-Family</v>
      </c>
      <c r="I525" s="100" t="str">
        <f t="shared" si="52"/>
        <v>B</v>
      </c>
      <c r="J525" s="100" t="s">
        <v>377</v>
      </c>
      <c r="K525" s="100" t="s">
        <v>377</v>
      </c>
      <c r="L525" s="100" t="str">
        <f t="shared" si="53"/>
        <v/>
      </c>
      <c r="M525" s="101">
        <f t="shared" si="54"/>
        <v>0.7</v>
      </c>
      <c r="N525" s="100"/>
    </row>
    <row r="526" spans="1:14">
      <c r="A526" t="s">
        <v>270</v>
      </c>
      <c r="B526" t="s">
        <v>309</v>
      </c>
      <c r="C526" t="s">
        <v>221</v>
      </c>
      <c r="D526" s="95">
        <f>IFERROR(IF(ISNUMBER(VLOOKUP($A526,PairList!$A$1:$C$104,2,0)),VLOOKUP($A526,PairList!$A$1:$C$104,2,0),INDEX('Feasibility Factor'!$D$5:$F$144,MATCH(VLOOKUP($A526,PairList!$A$1:$C$104,2,0),'Feasibility Factor'!$C$5:$C$144,0),MATCH($B526,'Feasibility Factor'!$D$3:$F$3,0))),"")</f>
        <v>1</v>
      </c>
      <c r="E526" s="95">
        <f>IFERROR(INDEX(ESShip!$C$2:$C$92,MATCH(VLOOKUP($A526,PairList!$A$1:$C$104,3,0),ESShip!$A$2:$A$92,0)),"")</f>
        <v>0.3</v>
      </c>
      <c r="F526" s="95">
        <f t="shared" si="49"/>
        <v>0.7</v>
      </c>
      <c r="G526" s="96" t="str">
        <f t="shared" si="50"/>
        <v/>
      </c>
      <c r="H526" s="99" t="str">
        <f t="shared" si="51"/>
        <v>Manufactured Home</v>
      </c>
      <c r="I526" s="100" t="str">
        <f t="shared" si="52"/>
        <v>B</v>
      </c>
      <c r="J526" s="100" t="s">
        <v>377</v>
      </c>
      <c r="K526" s="100" t="s">
        <v>377</v>
      </c>
      <c r="L526" s="100" t="str">
        <f t="shared" si="53"/>
        <v/>
      </c>
      <c r="M526" s="101">
        <f t="shared" si="54"/>
        <v>0.7</v>
      </c>
      <c r="N526" s="100"/>
    </row>
    <row r="527" spans="1:14">
      <c r="A527" t="s">
        <v>270</v>
      </c>
      <c r="B527" t="s">
        <v>120</v>
      </c>
      <c r="C527" t="s">
        <v>223</v>
      </c>
      <c r="D527" s="95">
        <f>IFERROR(IF(ISNUMBER(VLOOKUP($A527,PairList!$A$1:$C$104,2,0)),VLOOKUP($A527,PairList!$A$1:$C$104,2,0),INDEX('Feasibility Factor'!$D$5:$F$144,MATCH(VLOOKUP($A527,PairList!$A$1:$C$104,2,0),'Feasibility Factor'!$C$5:$C$144,0),MATCH($B527,'Feasibility Factor'!$D$3:$F$3,0))),"")</f>
        <v>1</v>
      </c>
      <c r="E527" s="95">
        <f>IFERROR(INDEX(ESShip!$C$2:$C$92,MATCH(VLOOKUP($A527,PairList!$A$1:$C$104,3,0),ESShip!$A$2:$A$92,0)),"")</f>
        <v>0.3</v>
      </c>
      <c r="F527" s="95">
        <f t="shared" si="49"/>
        <v>0.7</v>
      </c>
      <c r="G527" s="96" t="str">
        <f t="shared" si="50"/>
        <v/>
      </c>
      <c r="H527" s="99" t="str">
        <f t="shared" si="51"/>
        <v>Single-Family</v>
      </c>
      <c r="I527" s="100" t="str">
        <f t="shared" si="52"/>
        <v>E</v>
      </c>
      <c r="J527" s="100" t="s">
        <v>377</v>
      </c>
      <c r="K527" s="100" t="s">
        <v>377</v>
      </c>
      <c r="L527" s="100" t="str">
        <f t="shared" si="53"/>
        <v/>
      </c>
      <c r="M527" s="101">
        <f t="shared" si="54"/>
        <v>0.7</v>
      </c>
      <c r="N527" s="100"/>
    </row>
    <row r="528" spans="1:14">
      <c r="A528" t="s">
        <v>270</v>
      </c>
      <c r="B528" t="s">
        <v>222</v>
      </c>
      <c r="C528" t="s">
        <v>223</v>
      </c>
      <c r="D528" s="95">
        <f>IFERROR(IF(ISNUMBER(VLOOKUP($A528,PairList!$A$1:$C$104,2,0)),VLOOKUP($A528,PairList!$A$1:$C$104,2,0),INDEX('Feasibility Factor'!$D$5:$F$144,MATCH(VLOOKUP($A528,PairList!$A$1:$C$104,2,0),'Feasibility Factor'!$C$5:$C$144,0),MATCH($B528,'Feasibility Factor'!$D$3:$F$3,0))),"")</f>
        <v>1</v>
      </c>
      <c r="E528" s="95">
        <f>IFERROR(INDEX(ESShip!$C$2:$C$92,MATCH(VLOOKUP($A528,PairList!$A$1:$C$104,3,0),ESShip!$A$2:$A$92,0)),"")</f>
        <v>0.3</v>
      </c>
      <c r="F528" s="95">
        <f t="shared" si="49"/>
        <v>0.7</v>
      </c>
      <c r="G528" s="96" t="str">
        <f t="shared" si="50"/>
        <v/>
      </c>
      <c r="H528" s="99" t="str">
        <f t="shared" si="51"/>
        <v>Multi-Family</v>
      </c>
      <c r="I528" s="100" t="str">
        <f t="shared" si="52"/>
        <v>E</v>
      </c>
      <c r="J528" s="100" t="s">
        <v>377</v>
      </c>
      <c r="K528" s="100" t="s">
        <v>377</v>
      </c>
      <c r="L528" s="100" t="str">
        <f t="shared" si="53"/>
        <v/>
      </c>
      <c r="M528" s="101">
        <f t="shared" si="54"/>
        <v>0.7</v>
      </c>
      <c r="N528" s="100"/>
    </row>
    <row r="529" spans="1:14">
      <c r="A529" t="s">
        <v>270</v>
      </c>
      <c r="B529" t="s">
        <v>309</v>
      </c>
      <c r="C529" t="s">
        <v>223</v>
      </c>
      <c r="D529" s="95">
        <f>IFERROR(IF(ISNUMBER(VLOOKUP($A529,PairList!$A$1:$C$104,2,0)),VLOOKUP($A529,PairList!$A$1:$C$104,2,0),INDEX('Feasibility Factor'!$D$5:$F$144,MATCH(VLOOKUP($A529,PairList!$A$1:$C$104,2,0),'Feasibility Factor'!$C$5:$C$144,0),MATCH($B529,'Feasibility Factor'!$D$3:$F$3,0))),"")</f>
        <v>1</v>
      </c>
      <c r="E529" s="95">
        <f>IFERROR(INDEX(ESShip!$C$2:$C$92,MATCH(VLOOKUP($A529,PairList!$A$1:$C$104,3,0),ESShip!$A$2:$A$92,0)),"")</f>
        <v>0.3</v>
      </c>
      <c r="F529" s="95">
        <f t="shared" si="49"/>
        <v>0.7</v>
      </c>
      <c r="G529" s="96" t="str">
        <f t="shared" si="50"/>
        <v/>
      </c>
      <c r="H529" s="99" t="str">
        <f t="shared" si="51"/>
        <v>Manufactured Home</v>
      </c>
      <c r="I529" s="100" t="str">
        <f t="shared" si="52"/>
        <v>E</v>
      </c>
      <c r="J529" s="100" t="s">
        <v>377</v>
      </c>
      <c r="K529" s="100" t="s">
        <v>377</v>
      </c>
      <c r="L529" s="100" t="str">
        <f t="shared" si="53"/>
        <v/>
      </c>
      <c r="M529" s="101">
        <f t="shared" si="54"/>
        <v>0.7</v>
      </c>
      <c r="N529" s="100"/>
    </row>
    <row r="530" spans="1:14">
      <c r="A530" t="s">
        <v>270</v>
      </c>
      <c r="B530" t="s">
        <v>120</v>
      </c>
      <c r="C530" t="s">
        <v>224</v>
      </c>
      <c r="D530" s="95">
        <f>IFERROR(IF(ISNUMBER(VLOOKUP($A530,PairList!$A$1:$C$104,2,0)),VLOOKUP($A530,PairList!$A$1:$C$104,2,0),INDEX('Feasibility Factor'!$D$5:$F$144,MATCH(VLOOKUP($A530,PairList!$A$1:$C$104,2,0),'Feasibility Factor'!$C$5:$C$144,0),MATCH($B530,'Feasibility Factor'!$D$3:$F$3,0))),"")</f>
        <v>1</v>
      </c>
      <c r="E530" s="95">
        <f>IFERROR(INDEX(ESShip!$C$2:$C$92,MATCH(VLOOKUP($A530,PairList!$A$1:$C$104,3,0),ESShip!$A$2:$A$92,0)),"")</f>
        <v>0.3</v>
      </c>
      <c r="F530" s="95">
        <f t="shared" si="49"/>
        <v>0.7</v>
      </c>
      <c r="G530" s="96" t="str">
        <f t="shared" si="50"/>
        <v/>
      </c>
      <c r="H530" s="99" t="str">
        <f t="shared" si="51"/>
        <v>Single-Family</v>
      </c>
      <c r="I530" s="100" t="str">
        <f t="shared" si="52"/>
        <v>N</v>
      </c>
      <c r="J530" s="100" t="s">
        <v>377</v>
      </c>
      <c r="K530" s="100" t="s">
        <v>377</v>
      </c>
      <c r="L530" s="100" t="str">
        <f t="shared" si="53"/>
        <v/>
      </c>
      <c r="M530" s="101">
        <f t="shared" si="54"/>
        <v>0.7</v>
      </c>
      <c r="N530" s="100"/>
    </row>
    <row r="531" spans="1:14">
      <c r="A531" t="s">
        <v>270</v>
      </c>
      <c r="B531" t="s">
        <v>222</v>
      </c>
      <c r="C531" t="s">
        <v>224</v>
      </c>
      <c r="D531" s="95">
        <f>IFERROR(IF(ISNUMBER(VLOOKUP($A531,PairList!$A$1:$C$104,2,0)),VLOOKUP($A531,PairList!$A$1:$C$104,2,0),INDEX('Feasibility Factor'!$D$5:$F$144,MATCH(VLOOKUP($A531,PairList!$A$1:$C$104,2,0),'Feasibility Factor'!$C$5:$C$144,0),MATCH($B531,'Feasibility Factor'!$D$3:$F$3,0))),"")</f>
        <v>1</v>
      </c>
      <c r="E531" s="95">
        <f>IFERROR(INDEX(ESShip!$C$2:$C$92,MATCH(VLOOKUP($A531,PairList!$A$1:$C$104,3,0),ESShip!$A$2:$A$92,0)),"")</f>
        <v>0.3</v>
      </c>
      <c r="F531" s="95">
        <f t="shared" si="49"/>
        <v>0.7</v>
      </c>
      <c r="G531" s="96" t="str">
        <f t="shared" si="50"/>
        <v/>
      </c>
      <c r="H531" s="99" t="str">
        <f t="shared" si="51"/>
        <v>Multi-Family</v>
      </c>
      <c r="I531" s="100" t="str">
        <f t="shared" si="52"/>
        <v>N</v>
      </c>
      <c r="J531" s="100" t="s">
        <v>377</v>
      </c>
      <c r="K531" s="100" t="s">
        <v>377</v>
      </c>
      <c r="L531" s="100" t="str">
        <f t="shared" si="53"/>
        <v/>
      </c>
      <c r="M531" s="101">
        <f t="shared" si="54"/>
        <v>0.7</v>
      </c>
      <c r="N531" s="100"/>
    </row>
    <row r="532" spans="1:14">
      <c r="A532" t="s">
        <v>270</v>
      </c>
      <c r="B532" t="s">
        <v>309</v>
      </c>
      <c r="C532" t="s">
        <v>224</v>
      </c>
      <c r="D532" s="95">
        <f>IFERROR(IF(ISNUMBER(VLOOKUP($A532,PairList!$A$1:$C$104,2,0)),VLOOKUP($A532,PairList!$A$1:$C$104,2,0),INDEX('Feasibility Factor'!$D$5:$F$144,MATCH(VLOOKUP($A532,PairList!$A$1:$C$104,2,0),'Feasibility Factor'!$C$5:$C$144,0),MATCH($B532,'Feasibility Factor'!$D$3:$F$3,0))),"")</f>
        <v>1</v>
      </c>
      <c r="E532" s="95">
        <f>IFERROR(INDEX(ESShip!$C$2:$C$92,MATCH(VLOOKUP($A532,PairList!$A$1:$C$104,3,0),ESShip!$A$2:$A$92,0)),"")</f>
        <v>0.3</v>
      </c>
      <c r="F532" s="95">
        <f t="shared" si="49"/>
        <v>0.7</v>
      </c>
      <c r="G532" s="96" t="str">
        <f t="shared" si="50"/>
        <v/>
      </c>
      <c r="H532" s="99" t="str">
        <f t="shared" si="51"/>
        <v>Manufactured Home</v>
      </c>
      <c r="I532" s="100" t="str">
        <f t="shared" si="52"/>
        <v>N</v>
      </c>
      <c r="J532" s="100" t="s">
        <v>377</v>
      </c>
      <c r="K532" s="100" t="s">
        <v>377</v>
      </c>
      <c r="L532" s="100" t="str">
        <f t="shared" si="53"/>
        <v/>
      </c>
      <c r="M532" s="101">
        <f t="shared" si="54"/>
        <v>0.7</v>
      </c>
      <c r="N532" s="100"/>
    </row>
    <row r="533" spans="1:14">
      <c r="A533" t="s">
        <v>271</v>
      </c>
      <c r="B533" t="s">
        <v>120</v>
      </c>
      <c r="C533" t="s">
        <v>272</v>
      </c>
      <c r="D533" s="95">
        <f>IFERROR(IF(ISNUMBER(VLOOKUP($A533,PairList!$A$1:$C$104,2,0)),VLOOKUP($A533,PairList!$A$1:$C$104,2,0),INDEX('Feasibility Factor'!$D$5:$F$144,MATCH(VLOOKUP($A533,PairList!$A$1:$C$104,2,0),'Feasibility Factor'!$C$5:$C$144,0),MATCH($B533,'Feasibility Factor'!$D$3:$F$3,0))),"")</f>
        <v>0.26600000000000001</v>
      </c>
      <c r="E533" s="95" t="str">
        <f>IFERROR(INDEX(ESShip!$C$2:$C$92,MATCH(VLOOKUP($A533,PairList!$A$1:$C$104,3,0),ESShip!$A$2:$A$92,0)),"")</f>
        <v/>
      </c>
      <c r="F533" s="95" t="str">
        <f t="shared" si="49"/>
        <v/>
      </c>
      <c r="G533" s="96" t="str">
        <f t="shared" si="50"/>
        <v>X</v>
      </c>
      <c r="H533" s="99" t="str">
        <f t="shared" si="51"/>
        <v>Single-Family</v>
      </c>
      <c r="I533" s="100" t="str">
        <f t="shared" si="52"/>
        <v>E</v>
      </c>
      <c r="J533" s="100">
        <v>0.26600000000000001</v>
      </c>
      <c r="K533" s="100">
        <v>0.875</v>
      </c>
      <c r="L533" s="100">
        <f t="shared" si="53"/>
        <v>3.3250000000000002E-2</v>
      </c>
      <c r="M533" s="101">
        <f t="shared" si="54"/>
        <v>3.3250000000000002E-2</v>
      </c>
      <c r="N533" s="100"/>
    </row>
    <row r="534" spans="1:14">
      <c r="A534" t="s">
        <v>271</v>
      </c>
      <c r="B534" t="s">
        <v>222</v>
      </c>
      <c r="C534" t="s">
        <v>272</v>
      </c>
      <c r="D534" s="95">
        <f>IFERROR(IF(ISNUMBER(VLOOKUP($A534,PairList!$A$1:$C$104,2,0)),VLOOKUP($A534,PairList!$A$1:$C$104,2,0),INDEX('Feasibility Factor'!$D$5:$F$144,MATCH(VLOOKUP($A534,PairList!$A$1:$C$104,2,0),'Feasibility Factor'!$C$5:$C$144,0),MATCH($B534,'Feasibility Factor'!$D$3:$F$3,0))),"")</f>
        <v>0.26600000000000001</v>
      </c>
      <c r="E534" s="95" t="str">
        <f>IFERROR(INDEX(ESShip!$C$2:$C$92,MATCH(VLOOKUP($A534,PairList!$A$1:$C$104,3,0),ESShip!$A$2:$A$92,0)),"")</f>
        <v/>
      </c>
      <c r="F534" s="95" t="str">
        <f t="shared" si="49"/>
        <v/>
      </c>
      <c r="G534" s="96" t="str">
        <f t="shared" si="50"/>
        <v>X</v>
      </c>
      <c r="H534" s="99" t="str">
        <f t="shared" si="51"/>
        <v>Multi-Family</v>
      </c>
      <c r="I534" s="100" t="str">
        <f t="shared" si="52"/>
        <v>E</v>
      </c>
      <c r="J534" s="100">
        <v>0.26600000000000001</v>
      </c>
      <c r="K534" s="100">
        <v>0</v>
      </c>
      <c r="L534" s="100">
        <f t="shared" si="53"/>
        <v>0.26600000000000001</v>
      </c>
      <c r="M534" s="101">
        <f t="shared" si="54"/>
        <v>0.26600000000000001</v>
      </c>
      <c r="N534" s="100"/>
    </row>
    <row r="535" spans="1:14">
      <c r="A535" t="s">
        <v>271</v>
      </c>
      <c r="B535" t="s">
        <v>309</v>
      </c>
      <c r="C535" t="s">
        <v>272</v>
      </c>
      <c r="D535" s="95">
        <f>IFERROR(IF(ISNUMBER(VLOOKUP($A535,PairList!$A$1:$C$104,2,0)),VLOOKUP($A535,PairList!$A$1:$C$104,2,0),INDEX('Feasibility Factor'!$D$5:$F$144,MATCH(VLOOKUP($A535,PairList!$A$1:$C$104,2,0),'Feasibility Factor'!$C$5:$C$144,0),MATCH($B535,'Feasibility Factor'!$D$3:$F$3,0))),"")</f>
        <v>0.26600000000000001</v>
      </c>
      <c r="E535" s="95" t="str">
        <f>IFERROR(INDEX(ESShip!$C$2:$C$92,MATCH(VLOOKUP($A535,PairList!$A$1:$C$104,3,0),ESShip!$A$2:$A$92,0)),"")</f>
        <v/>
      </c>
      <c r="F535" s="95" t="str">
        <f t="shared" si="49"/>
        <v/>
      </c>
      <c r="G535" s="96" t="str">
        <f t="shared" si="50"/>
        <v>X</v>
      </c>
      <c r="H535" s="99" t="str">
        <f t="shared" si="51"/>
        <v>Manufactured Home</v>
      </c>
      <c r="I535" s="100" t="str">
        <f t="shared" si="52"/>
        <v>E</v>
      </c>
      <c r="J535" s="100">
        <v>0.26600000000000001</v>
      </c>
      <c r="K535" s="100">
        <v>0</v>
      </c>
      <c r="L535" s="100">
        <f t="shared" si="53"/>
        <v>0.26600000000000001</v>
      </c>
      <c r="M535" s="101">
        <f t="shared" si="54"/>
        <v>0.26600000000000001</v>
      </c>
      <c r="N535" s="100"/>
    </row>
    <row r="536" spans="1:14">
      <c r="A536" t="s">
        <v>271</v>
      </c>
      <c r="B536" t="s">
        <v>120</v>
      </c>
      <c r="C536" t="s">
        <v>224</v>
      </c>
      <c r="D536" s="95">
        <f>IFERROR(IF(ISNUMBER(VLOOKUP($A536,PairList!$A$1:$C$104,2,0)),VLOOKUP($A536,PairList!$A$1:$C$104,2,0),INDEX('Feasibility Factor'!$D$5:$F$144,MATCH(VLOOKUP($A536,PairList!$A$1:$C$104,2,0),'Feasibility Factor'!$C$5:$C$144,0),MATCH($B536,'Feasibility Factor'!$D$3:$F$3,0))),"")</f>
        <v>0.26600000000000001</v>
      </c>
      <c r="E536" s="95" t="str">
        <f>IFERROR(INDEX(ESShip!$C$2:$C$92,MATCH(VLOOKUP($A536,PairList!$A$1:$C$104,3,0),ESShip!$A$2:$A$92,0)),"")</f>
        <v/>
      </c>
      <c r="F536" s="95" t="str">
        <f t="shared" si="49"/>
        <v/>
      </c>
      <c r="G536" s="96" t="str">
        <f t="shared" si="50"/>
        <v>X</v>
      </c>
      <c r="H536" s="99" t="str">
        <f t="shared" si="51"/>
        <v>Single-Family</v>
      </c>
      <c r="I536" s="100" t="str">
        <f t="shared" si="52"/>
        <v>N</v>
      </c>
      <c r="J536" s="100">
        <v>0</v>
      </c>
      <c r="K536" s="100">
        <v>0.875</v>
      </c>
      <c r="L536" s="100">
        <f t="shared" si="53"/>
        <v>0</v>
      </c>
      <c r="M536" s="101">
        <f t="shared" si="54"/>
        <v>0</v>
      </c>
      <c r="N536" s="100"/>
    </row>
    <row r="537" spans="1:14">
      <c r="A537" t="s">
        <v>271</v>
      </c>
      <c r="B537" t="s">
        <v>222</v>
      </c>
      <c r="C537" t="s">
        <v>224</v>
      </c>
      <c r="D537" s="95">
        <f>IFERROR(IF(ISNUMBER(VLOOKUP($A537,PairList!$A$1:$C$104,2,0)),VLOOKUP($A537,PairList!$A$1:$C$104,2,0),INDEX('Feasibility Factor'!$D$5:$F$144,MATCH(VLOOKUP($A537,PairList!$A$1:$C$104,2,0),'Feasibility Factor'!$C$5:$C$144,0),MATCH($B537,'Feasibility Factor'!$D$3:$F$3,0))),"")</f>
        <v>0.26600000000000001</v>
      </c>
      <c r="E537" s="95" t="str">
        <f>IFERROR(INDEX(ESShip!$C$2:$C$92,MATCH(VLOOKUP($A537,PairList!$A$1:$C$104,3,0),ESShip!$A$2:$A$92,0)),"")</f>
        <v/>
      </c>
      <c r="F537" s="95" t="str">
        <f t="shared" si="49"/>
        <v/>
      </c>
      <c r="G537" s="96" t="str">
        <f t="shared" si="50"/>
        <v>X</v>
      </c>
      <c r="H537" s="99" t="str">
        <f t="shared" si="51"/>
        <v>Multi-Family</v>
      </c>
      <c r="I537" s="100" t="str">
        <f t="shared" si="52"/>
        <v>N</v>
      </c>
      <c r="J537" s="100">
        <v>0</v>
      </c>
      <c r="K537" s="100">
        <v>0</v>
      </c>
      <c r="L537" s="100">
        <f t="shared" si="53"/>
        <v>0</v>
      </c>
      <c r="M537" s="101">
        <f t="shared" si="54"/>
        <v>0</v>
      </c>
      <c r="N537" s="100"/>
    </row>
    <row r="538" spans="1:14">
      <c r="A538" t="s">
        <v>271</v>
      </c>
      <c r="B538" t="s">
        <v>309</v>
      </c>
      <c r="C538" t="s">
        <v>224</v>
      </c>
      <c r="D538" s="95">
        <f>IFERROR(IF(ISNUMBER(VLOOKUP($A538,PairList!$A$1:$C$104,2,0)),VLOOKUP($A538,PairList!$A$1:$C$104,2,0),INDEX('Feasibility Factor'!$D$5:$F$144,MATCH(VLOOKUP($A538,PairList!$A$1:$C$104,2,0),'Feasibility Factor'!$C$5:$C$144,0),MATCH($B538,'Feasibility Factor'!$D$3:$F$3,0))),"")</f>
        <v>0.26600000000000001</v>
      </c>
      <c r="E538" s="95" t="str">
        <f>IFERROR(INDEX(ESShip!$C$2:$C$92,MATCH(VLOOKUP($A538,PairList!$A$1:$C$104,3,0),ESShip!$A$2:$A$92,0)),"")</f>
        <v/>
      </c>
      <c r="F538" s="95" t="str">
        <f t="shared" si="49"/>
        <v/>
      </c>
      <c r="G538" s="96" t="str">
        <f t="shared" si="50"/>
        <v>X</v>
      </c>
      <c r="H538" s="99" t="str">
        <f t="shared" si="51"/>
        <v>Manufactured Home</v>
      </c>
      <c r="I538" s="100" t="str">
        <f t="shared" si="52"/>
        <v>N</v>
      </c>
      <c r="J538" s="100">
        <v>0</v>
      </c>
      <c r="K538" s="100">
        <v>0</v>
      </c>
      <c r="L538" s="100">
        <f t="shared" si="53"/>
        <v>0</v>
      </c>
      <c r="M538" s="101">
        <f t="shared" si="54"/>
        <v>0</v>
      </c>
      <c r="N538" s="100"/>
    </row>
    <row r="539" spans="1:14">
      <c r="A539" t="s">
        <v>273</v>
      </c>
      <c r="B539" t="s">
        <v>120</v>
      </c>
      <c r="C539" t="s">
        <v>272</v>
      </c>
      <c r="D539" s="95">
        <f>IFERROR(IF(ISNUMBER(VLOOKUP($A539,PairList!$A$1:$C$104,2,0)),VLOOKUP($A539,PairList!$A$1:$C$104,2,0),INDEX('Feasibility Factor'!$D$5:$F$144,MATCH(VLOOKUP($A539,PairList!$A$1:$C$104,2,0),'Feasibility Factor'!$C$5:$C$144,0),MATCH($B539,'Feasibility Factor'!$D$3:$F$3,0))),"")</f>
        <v>0.75</v>
      </c>
      <c r="E539" s="95" t="str">
        <f>IFERROR(INDEX(ESShip!$C$2:$C$92,MATCH(VLOOKUP($A539,PairList!$A$1:$C$104,3,0),ESShip!$A$2:$A$92,0)),"")</f>
        <v/>
      </c>
      <c r="F539" s="95" t="str">
        <f t="shared" si="49"/>
        <v/>
      </c>
      <c r="G539" s="96" t="str">
        <f t="shared" si="50"/>
        <v>X</v>
      </c>
      <c r="H539" s="99" t="str">
        <f t="shared" si="51"/>
        <v>Single-Family</v>
      </c>
      <c r="I539" s="100" t="str">
        <f t="shared" si="52"/>
        <v>E</v>
      </c>
      <c r="J539" s="100">
        <v>0.75</v>
      </c>
      <c r="K539" s="100">
        <v>0.72155172400000001</v>
      </c>
      <c r="L539" s="100">
        <f t="shared" si="53"/>
        <v>0.208836207</v>
      </c>
      <c r="M539" s="101">
        <f t="shared" si="54"/>
        <v>0.208836207</v>
      </c>
      <c r="N539" s="100"/>
    </row>
    <row r="540" spans="1:14">
      <c r="A540" t="s">
        <v>273</v>
      </c>
      <c r="B540" t="s">
        <v>222</v>
      </c>
      <c r="C540" t="s">
        <v>272</v>
      </c>
      <c r="D540" s="95">
        <f>IFERROR(IF(ISNUMBER(VLOOKUP($A540,PairList!$A$1:$C$104,2,0)),VLOOKUP($A540,PairList!$A$1:$C$104,2,0),INDEX('Feasibility Factor'!$D$5:$F$144,MATCH(VLOOKUP($A540,PairList!$A$1:$C$104,2,0),'Feasibility Factor'!$C$5:$C$144,0),MATCH($B540,'Feasibility Factor'!$D$3:$F$3,0))),"")</f>
        <v>0.75</v>
      </c>
      <c r="E540" s="95" t="str">
        <f>IFERROR(INDEX(ESShip!$C$2:$C$92,MATCH(VLOOKUP($A540,PairList!$A$1:$C$104,3,0),ESShip!$A$2:$A$92,0)),"")</f>
        <v/>
      </c>
      <c r="F540" s="95" t="str">
        <f t="shared" si="49"/>
        <v/>
      </c>
      <c r="G540" s="96" t="str">
        <f t="shared" si="50"/>
        <v>X</v>
      </c>
      <c r="H540" s="99" t="str">
        <f t="shared" si="51"/>
        <v>Multi-Family</v>
      </c>
      <c r="I540" s="100" t="str">
        <f t="shared" si="52"/>
        <v>E</v>
      </c>
      <c r="J540" s="100">
        <v>0.75</v>
      </c>
      <c r="K540" s="100">
        <v>0.05</v>
      </c>
      <c r="L540" s="100">
        <f t="shared" si="53"/>
        <v>0.71249999999999991</v>
      </c>
      <c r="M540" s="101">
        <f t="shared" si="54"/>
        <v>0.71249999999999991</v>
      </c>
      <c r="N540" s="100"/>
    </row>
    <row r="541" spans="1:14">
      <c r="A541" t="s">
        <v>273</v>
      </c>
      <c r="B541" t="s">
        <v>309</v>
      </c>
      <c r="C541" t="s">
        <v>272</v>
      </c>
      <c r="D541" s="95">
        <f>IFERROR(IF(ISNUMBER(VLOOKUP($A541,PairList!$A$1:$C$104,2,0)),VLOOKUP($A541,PairList!$A$1:$C$104,2,0),INDEX('Feasibility Factor'!$D$5:$F$144,MATCH(VLOOKUP($A541,PairList!$A$1:$C$104,2,0),'Feasibility Factor'!$C$5:$C$144,0),MATCH($B541,'Feasibility Factor'!$D$3:$F$3,0))),"")</f>
        <v>0.75</v>
      </c>
      <c r="E541" s="95" t="str">
        <f>IFERROR(INDEX(ESShip!$C$2:$C$92,MATCH(VLOOKUP($A541,PairList!$A$1:$C$104,3,0),ESShip!$A$2:$A$92,0)),"")</f>
        <v/>
      </c>
      <c r="F541" s="95" t="str">
        <f t="shared" si="49"/>
        <v/>
      </c>
      <c r="G541" s="96" t="str">
        <f t="shared" si="50"/>
        <v>X</v>
      </c>
      <c r="H541" s="99" t="str">
        <f t="shared" si="51"/>
        <v>Manufactured Home</v>
      </c>
      <c r="I541" s="100" t="str">
        <f t="shared" si="52"/>
        <v>E</v>
      </c>
      <c r="J541" s="100">
        <v>0.75</v>
      </c>
      <c r="K541" s="100">
        <v>0.05</v>
      </c>
      <c r="L541" s="100">
        <f t="shared" si="53"/>
        <v>0.71249999999999991</v>
      </c>
      <c r="M541" s="101">
        <f t="shared" si="54"/>
        <v>0.71249999999999991</v>
      </c>
      <c r="N541" s="100"/>
    </row>
    <row r="542" spans="1:14">
      <c r="A542" t="s">
        <v>273</v>
      </c>
      <c r="B542" t="s">
        <v>120</v>
      </c>
      <c r="C542" t="s">
        <v>224</v>
      </c>
      <c r="D542" s="95">
        <f>IFERROR(IF(ISNUMBER(VLOOKUP($A542,PairList!$A$1:$C$104,2,0)),VLOOKUP($A542,PairList!$A$1:$C$104,2,0),INDEX('Feasibility Factor'!$D$5:$F$144,MATCH(VLOOKUP($A542,PairList!$A$1:$C$104,2,0),'Feasibility Factor'!$C$5:$C$144,0),MATCH($B542,'Feasibility Factor'!$D$3:$F$3,0))),"")</f>
        <v>0.75</v>
      </c>
      <c r="E542" s="95" t="str">
        <f>IFERROR(INDEX(ESShip!$C$2:$C$92,MATCH(VLOOKUP($A542,PairList!$A$1:$C$104,3,0),ESShip!$A$2:$A$92,0)),"")</f>
        <v/>
      </c>
      <c r="F542" s="95" t="str">
        <f t="shared" si="49"/>
        <v/>
      </c>
      <c r="G542" s="96" t="str">
        <f t="shared" si="50"/>
        <v>X</v>
      </c>
      <c r="H542" s="99" t="str">
        <f t="shared" si="51"/>
        <v>Single-Family</v>
      </c>
      <c r="I542" s="100" t="str">
        <f t="shared" si="52"/>
        <v>N</v>
      </c>
      <c r="J542" s="100">
        <v>0.75</v>
      </c>
      <c r="K542" s="100">
        <v>9.7500000000000003E-2</v>
      </c>
      <c r="L542" s="100">
        <f t="shared" si="53"/>
        <v>0.676875</v>
      </c>
      <c r="M542" s="101">
        <f t="shared" si="54"/>
        <v>0.676875</v>
      </c>
      <c r="N542" s="100"/>
    </row>
    <row r="543" spans="1:14">
      <c r="A543" t="s">
        <v>273</v>
      </c>
      <c r="B543" t="s">
        <v>222</v>
      </c>
      <c r="C543" t="s">
        <v>224</v>
      </c>
      <c r="D543" s="95">
        <f>IFERROR(IF(ISNUMBER(VLOOKUP($A543,PairList!$A$1:$C$104,2,0)),VLOOKUP($A543,PairList!$A$1:$C$104,2,0),INDEX('Feasibility Factor'!$D$5:$F$144,MATCH(VLOOKUP($A543,PairList!$A$1:$C$104,2,0),'Feasibility Factor'!$C$5:$C$144,0),MATCH($B543,'Feasibility Factor'!$D$3:$F$3,0))),"")</f>
        <v>0.75</v>
      </c>
      <c r="E543" s="95" t="str">
        <f>IFERROR(INDEX(ESShip!$C$2:$C$92,MATCH(VLOOKUP($A543,PairList!$A$1:$C$104,3,0),ESShip!$A$2:$A$92,0)),"")</f>
        <v/>
      </c>
      <c r="F543" s="95" t="str">
        <f t="shared" si="49"/>
        <v/>
      </c>
      <c r="G543" s="96" t="str">
        <f t="shared" si="50"/>
        <v>X</v>
      </c>
      <c r="H543" s="99" t="str">
        <f t="shared" si="51"/>
        <v>Multi-Family</v>
      </c>
      <c r="I543" s="100" t="str">
        <f t="shared" si="52"/>
        <v>N</v>
      </c>
      <c r="J543" s="100">
        <v>0.75</v>
      </c>
      <c r="K543" s="100">
        <v>0.05</v>
      </c>
      <c r="L543" s="100">
        <f t="shared" si="53"/>
        <v>0.71249999999999991</v>
      </c>
      <c r="M543" s="101">
        <f t="shared" si="54"/>
        <v>0.71249999999999991</v>
      </c>
      <c r="N543" s="100"/>
    </row>
    <row r="544" spans="1:14">
      <c r="A544" t="s">
        <v>273</v>
      </c>
      <c r="B544" t="s">
        <v>309</v>
      </c>
      <c r="C544" t="s">
        <v>224</v>
      </c>
      <c r="D544" s="95">
        <f>IFERROR(IF(ISNUMBER(VLOOKUP($A544,PairList!$A$1:$C$104,2,0)),VLOOKUP($A544,PairList!$A$1:$C$104,2,0),INDEX('Feasibility Factor'!$D$5:$F$144,MATCH(VLOOKUP($A544,PairList!$A$1:$C$104,2,0),'Feasibility Factor'!$C$5:$C$144,0),MATCH($B544,'Feasibility Factor'!$D$3:$F$3,0))),"")</f>
        <v>0.75</v>
      </c>
      <c r="E544" s="95" t="str">
        <f>IFERROR(INDEX(ESShip!$C$2:$C$92,MATCH(VLOOKUP($A544,PairList!$A$1:$C$104,3,0),ESShip!$A$2:$A$92,0)),"")</f>
        <v/>
      </c>
      <c r="F544" s="95" t="str">
        <f t="shared" si="49"/>
        <v/>
      </c>
      <c r="G544" s="96" t="str">
        <f t="shared" si="50"/>
        <v>X</v>
      </c>
      <c r="H544" s="99" t="str">
        <f t="shared" si="51"/>
        <v>Manufactured Home</v>
      </c>
      <c r="I544" s="100" t="str">
        <f t="shared" si="52"/>
        <v>N</v>
      </c>
      <c r="J544" s="100">
        <v>0.75</v>
      </c>
      <c r="K544" s="100">
        <v>0.05</v>
      </c>
      <c r="L544" s="100">
        <f t="shared" si="53"/>
        <v>0.71249999999999991</v>
      </c>
      <c r="M544" s="101">
        <f t="shared" si="54"/>
        <v>0.71249999999999991</v>
      </c>
      <c r="N544" s="100"/>
    </row>
    <row r="545" spans="1:14">
      <c r="A545" t="s">
        <v>274</v>
      </c>
      <c r="B545" t="s">
        <v>120</v>
      </c>
      <c r="C545" t="s">
        <v>272</v>
      </c>
      <c r="D545" s="95">
        <f>IFERROR(IF(ISNUMBER(VLOOKUP($A545,PairList!$A$1:$C$104,2,0)),VLOOKUP($A545,PairList!$A$1:$C$104,2,0),INDEX('Feasibility Factor'!$D$5:$F$144,MATCH(VLOOKUP($A545,PairList!$A$1:$C$104,2,0),'Feasibility Factor'!$C$5:$C$144,0),MATCH($B545,'Feasibility Factor'!$D$3:$F$3,0))),"")</f>
        <v>0.9</v>
      </c>
      <c r="E545" s="95" t="str">
        <f>IFERROR(INDEX(ESShip!$C$2:$C$92,MATCH(VLOOKUP($A545,PairList!$A$1:$C$104,3,0),ESShip!$A$2:$A$92,0)),"")</f>
        <v/>
      </c>
      <c r="F545" s="95" t="str">
        <f t="shared" si="49"/>
        <v/>
      </c>
      <c r="G545" s="96" t="str">
        <f t="shared" si="50"/>
        <v>X</v>
      </c>
      <c r="H545" s="99" t="str">
        <f t="shared" si="51"/>
        <v>Single-Family</v>
      </c>
      <c r="I545" s="100" t="str">
        <f t="shared" si="52"/>
        <v>E</v>
      </c>
      <c r="J545" s="100">
        <v>0.9</v>
      </c>
      <c r="K545" s="100">
        <v>0.97362896899999996</v>
      </c>
      <c r="L545" s="100">
        <f t="shared" si="53"/>
        <v>2.3733927900000042E-2</v>
      </c>
      <c r="M545" s="101">
        <f t="shared" si="54"/>
        <v>2.3733927900000042E-2</v>
      </c>
      <c r="N545" s="100"/>
    </row>
    <row r="546" spans="1:14">
      <c r="A546" t="s">
        <v>274</v>
      </c>
      <c r="B546" t="s">
        <v>222</v>
      </c>
      <c r="C546" t="s">
        <v>272</v>
      </c>
      <c r="D546" s="95">
        <f>IFERROR(IF(ISNUMBER(VLOOKUP($A546,PairList!$A$1:$C$104,2,0)),VLOOKUP($A546,PairList!$A$1:$C$104,2,0),INDEX('Feasibility Factor'!$D$5:$F$144,MATCH(VLOOKUP($A546,PairList!$A$1:$C$104,2,0),'Feasibility Factor'!$C$5:$C$144,0),MATCH($B546,'Feasibility Factor'!$D$3:$F$3,0))),"")</f>
        <v>0.9</v>
      </c>
      <c r="E546" s="95" t="str">
        <f>IFERROR(INDEX(ESShip!$C$2:$C$92,MATCH(VLOOKUP($A546,PairList!$A$1:$C$104,3,0),ESShip!$A$2:$A$92,0)),"")</f>
        <v/>
      </c>
      <c r="F546" s="95" t="str">
        <f t="shared" si="49"/>
        <v/>
      </c>
      <c r="G546" s="96" t="str">
        <f t="shared" si="50"/>
        <v>X</v>
      </c>
      <c r="H546" s="99" t="str">
        <f t="shared" si="51"/>
        <v>Multi-Family</v>
      </c>
      <c r="I546" s="100" t="str">
        <f t="shared" si="52"/>
        <v>E</v>
      </c>
      <c r="J546" s="100">
        <v>0.9</v>
      </c>
      <c r="K546" s="100">
        <v>0.55000000000000004</v>
      </c>
      <c r="L546" s="100">
        <f t="shared" si="53"/>
        <v>0.40499999999999997</v>
      </c>
      <c r="M546" s="101">
        <f t="shared" si="54"/>
        <v>0.40499999999999997</v>
      </c>
      <c r="N546" s="100"/>
    </row>
    <row r="547" spans="1:14">
      <c r="A547" t="s">
        <v>274</v>
      </c>
      <c r="B547" t="s">
        <v>309</v>
      </c>
      <c r="C547" t="s">
        <v>272</v>
      </c>
      <c r="D547" s="95">
        <f>IFERROR(IF(ISNUMBER(VLOOKUP($A547,PairList!$A$1:$C$104,2,0)),VLOOKUP($A547,PairList!$A$1:$C$104,2,0),INDEX('Feasibility Factor'!$D$5:$F$144,MATCH(VLOOKUP($A547,PairList!$A$1:$C$104,2,0),'Feasibility Factor'!$C$5:$C$144,0),MATCH($B547,'Feasibility Factor'!$D$3:$F$3,0))),"")</f>
        <v>0.9</v>
      </c>
      <c r="E547" s="95" t="str">
        <f>IFERROR(INDEX(ESShip!$C$2:$C$92,MATCH(VLOOKUP($A547,PairList!$A$1:$C$104,3,0),ESShip!$A$2:$A$92,0)),"")</f>
        <v/>
      </c>
      <c r="F547" s="95" t="str">
        <f t="shared" si="49"/>
        <v/>
      </c>
      <c r="G547" s="96" t="str">
        <f t="shared" si="50"/>
        <v>X</v>
      </c>
      <c r="H547" s="99" t="str">
        <f t="shared" si="51"/>
        <v>Manufactured Home</v>
      </c>
      <c r="I547" s="100" t="str">
        <f t="shared" si="52"/>
        <v>E</v>
      </c>
      <c r="J547" s="100">
        <v>0.9</v>
      </c>
      <c r="K547" s="100">
        <v>0.55000000000000004</v>
      </c>
      <c r="L547" s="100">
        <f t="shared" si="53"/>
        <v>0.40499999999999997</v>
      </c>
      <c r="M547" s="101">
        <f t="shared" si="54"/>
        <v>0.40499999999999997</v>
      </c>
      <c r="N547" s="100"/>
    </row>
    <row r="548" spans="1:14">
      <c r="A548" t="s">
        <v>274</v>
      </c>
      <c r="B548" t="s">
        <v>120</v>
      </c>
      <c r="C548" t="s">
        <v>224</v>
      </c>
      <c r="D548" s="95">
        <f>IFERROR(IF(ISNUMBER(VLOOKUP($A548,PairList!$A$1:$C$104,2,0)),VLOOKUP($A548,PairList!$A$1:$C$104,2,0),INDEX('Feasibility Factor'!$D$5:$F$144,MATCH(VLOOKUP($A548,PairList!$A$1:$C$104,2,0),'Feasibility Factor'!$C$5:$C$144,0),MATCH($B548,'Feasibility Factor'!$D$3:$F$3,0))),"")</f>
        <v>0.9</v>
      </c>
      <c r="E548" s="95" t="str">
        <f>IFERROR(INDEX(ESShip!$C$2:$C$92,MATCH(VLOOKUP($A548,PairList!$A$1:$C$104,3,0),ESShip!$A$2:$A$92,0)),"")</f>
        <v/>
      </c>
      <c r="F548" s="95" t="str">
        <f t="shared" si="49"/>
        <v/>
      </c>
      <c r="G548" s="96" t="str">
        <f t="shared" si="50"/>
        <v>X</v>
      </c>
      <c r="H548" s="99" t="str">
        <f t="shared" si="51"/>
        <v>Single-Family</v>
      </c>
      <c r="I548" s="100" t="str">
        <f t="shared" si="52"/>
        <v>N</v>
      </c>
      <c r="J548" s="100">
        <v>0.9</v>
      </c>
      <c r="K548" s="100">
        <v>0.847634043</v>
      </c>
      <c r="L548" s="100">
        <f t="shared" si="53"/>
        <v>0.1371293613</v>
      </c>
      <c r="M548" s="101">
        <f t="shared" si="54"/>
        <v>0.1371293613</v>
      </c>
      <c r="N548" s="100"/>
    </row>
    <row r="549" spans="1:14">
      <c r="A549" t="s">
        <v>274</v>
      </c>
      <c r="B549" t="s">
        <v>222</v>
      </c>
      <c r="C549" t="s">
        <v>224</v>
      </c>
      <c r="D549" s="95">
        <f>IFERROR(IF(ISNUMBER(VLOOKUP($A549,PairList!$A$1:$C$104,2,0)),VLOOKUP($A549,PairList!$A$1:$C$104,2,0),INDEX('Feasibility Factor'!$D$5:$F$144,MATCH(VLOOKUP($A549,PairList!$A$1:$C$104,2,0),'Feasibility Factor'!$C$5:$C$144,0),MATCH($B549,'Feasibility Factor'!$D$3:$F$3,0))),"")</f>
        <v>0.9</v>
      </c>
      <c r="E549" s="95" t="str">
        <f>IFERROR(INDEX(ESShip!$C$2:$C$92,MATCH(VLOOKUP($A549,PairList!$A$1:$C$104,3,0),ESShip!$A$2:$A$92,0)),"")</f>
        <v/>
      </c>
      <c r="F549" s="95" t="str">
        <f t="shared" si="49"/>
        <v/>
      </c>
      <c r="G549" s="96" t="str">
        <f t="shared" si="50"/>
        <v>X</v>
      </c>
      <c r="H549" s="99" t="str">
        <f t="shared" si="51"/>
        <v>Multi-Family</v>
      </c>
      <c r="I549" s="100" t="str">
        <f t="shared" si="52"/>
        <v>N</v>
      </c>
      <c r="J549" s="100">
        <v>0.9</v>
      </c>
      <c r="K549" s="100">
        <v>0.8</v>
      </c>
      <c r="L549" s="100">
        <f t="shared" si="53"/>
        <v>0.17999999999999997</v>
      </c>
      <c r="M549" s="101">
        <f t="shared" si="54"/>
        <v>0.17999999999999997</v>
      </c>
      <c r="N549" s="100"/>
    </row>
    <row r="550" spans="1:14">
      <c r="A550" t="s">
        <v>274</v>
      </c>
      <c r="B550" t="s">
        <v>309</v>
      </c>
      <c r="C550" t="s">
        <v>224</v>
      </c>
      <c r="D550" s="95">
        <f>IFERROR(IF(ISNUMBER(VLOOKUP($A550,PairList!$A$1:$C$104,2,0)),VLOOKUP($A550,PairList!$A$1:$C$104,2,0),INDEX('Feasibility Factor'!$D$5:$F$144,MATCH(VLOOKUP($A550,PairList!$A$1:$C$104,2,0),'Feasibility Factor'!$C$5:$C$144,0),MATCH($B550,'Feasibility Factor'!$D$3:$F$3,0))),"")</f>
        <v>0.9</v>
      </c>
      <c r="E550" s="95" t="str">
        <f>IFERROR(INDEX(ESShip!$C$2:$C$92,MATCH(VLOOKUP($A550,PairList!$A$1:$C$104,3,0),ESShip!$A$2:$A$92,0)),"")</f>
        <v/>
      </c>
      <c r="F550" s="95" t="str">
        <f t="shared" si="49"/>
        <v/>
      </c>
      <c r="G550" s="96" t="str">
        <f t="shared" si="50"/>
        <v>X</v>
      </c>
      <c r="H550" s="99" t="str">
        <f t="shared" si="51"/>
        <v>Manufactured Home</v>
      </c>
      <c r="I550" s="100" t="str">
        <f t="shared" si="52"/>
        <v>N</v>
      </c>
      <c r="J550" s="100">
        <v>0.9</v>
      </c>
      <c r="K550" s="100">
        <v>0.8</v>
      </c>
      <c r="L550" s="100">
        <f t="shared" si="53"/>
        <v>0.17999999999999997</v>
      </c>
      <c r="M550" s="101">
        <f t="shared" si="54"/>
        <v>0.17999999999999997</v>
      </c>
      <c r="N550" s="100"/>
    </row>
    <row r="551" spans="1:14">
      <c r="A551" t="s">
        <v>187</v>
      </c>
      <c r="B551" t="s">
        <v>120</v>
      </c>
      <c r="C551" t="s">
        <v>272</v>
      </c>
      <c r="D551" s="95">
        <f>IFERROR(IF(ISNUMBER(VLOOKUP($A551,PairList!$A$1:$C$104,2,0)),VLOOKUP($A551,PairList!$A$1:$C$104,2,0),INDEX('Feasibility Factor'!$D$5:$F$144,MATCH(VLOOKUP($A551,PairList!$A$1:$C$104,2,0),'Feasibility Factor'!$C$5:$C$144,0),MATCH($B551,'Feasibility Factor'!$D$3:$F$3,0))),"")</f>
        <v>0.6</v>
      </c>
      <c r="E551" s="95" t="str">
        <f>IFERROR(INDEX(ESShip!$C$2:$C$92,MATCH(VLOOKUP($A551,PairList!$A$1:$C$104,3,0),ESShip!$A$2:$A$92,0)),"")</f>
        <v/>
      </c>
      <c r="F551" s="95" t="str">
        <f t="shared" si="49"/>
        <v/>
      </c>
      <c r="G551" s="96" t="str">
        <f t="shared" si="50"/>
        <v>X</v>
      </c>
      <c r="H551" s="99" t="str">
        <f t="shared" si="51"/>
        <v>Single-Family</v>
      </c>
      <c r="I551" s="100" t="str">
        <f t="shared" si="52"/>
        <v>E</v>
      </c>
      <c r="J551" s="100">
        <v>0.6</v>
      </c>
      <c r="K551" s="100">
        <v>0.97362896899999996</v>
      </c>
      <c r="L551" s="100">
        <f t="shared" si="53"/>
        <v>1.5822618600000025E-2</v>
      </c>
      <c r="M551" s="101">
        <f t="shared" si="54"/>
        <v>1.5822618600000025E-2</v>
      </c>
      <c r="N551" s="100"/>
    </row>
    <row r="552" spans="1:14">
      <c r="A552" t="s">
        <v>187</v>
      </c>
      <c r="B552" t="s">
        <v>222</v>
      </c>
      <c r="C552" t="s">
        <v>272</v>
      </c>
      <c r="D552" s="95">
        <f>IFERROR(IF(ISNUMBER(VLOOKUP($A552,PairList!$A$1:$C$104,2,0)),VLOOKUP($A552,PairList!$A$1:$C$104,2,0),INDEX('Feasibility Factor'!$D$5:$F$144,MATCH(VLOOKUP($A552,PairList!$A$1:$C$104,2,0),'Feasibility Factor'!$C$5:$C$144,0),MATCH($B552,'Feasibility Factor'!$D$3:$F$3,0))),"")</f>
        <v>0.6</v>
      </c>
      <c r="E552" s="95" t="str">
        <f>IFERROR(INDEX(ESShip!$C$2:$C$92,MATCH(VLOOKUP($A552,PairList!$A$1:$C$104,3,0),ESShip!$A$2:$A$92,0)),"")</f>
        <v/>
      </c>
      <c r="F552" s="95" t="str">
        <f t="shared" si="49"/>
        <v/>
      </c>
      <c r="G552" s="96" t="str">
        <f t="shared" si="50"/>
        <v>X</v>
      </c>
      <c r="H552" s="99" t="str">
        <f t="shared" si="51"/>
        <v>Multi-Family</v>
      </c>
      <c r="I552" s="100" t="str">
        <f t="shared" si="52"/>
        <v>E</v>
      </c>
      <c r="J552" s="100">
        <v>0.6</v>
      </c>
      <c r="K552" s="100">
        <v>0.55000000000000004</v>
      </c>
      <c r="L552" s="100">
        <f t="shared" si="53"/>
        <v>0.26999999999999996</v>
      </c>
      <c r="M552" s="101">
        <f t="shared" si="54"/>
        <v>0.26999999999999996</v>
      </c>
      <c r="N552" s="100"/>
    </row>
    <row r="553" spans="1:14">
      <c r="A553" t="s">
        <v>187</v>
      </c>
      <c r="B553" t="s">
        <v>309</v>
      </c>
      <c r="C553" t="s">
        <v>272</v>
      </c>
      <c r="D553" s="95">
        <f>IFERROR(IF(ISNUMBER(VLOOKUP($A553,PairList!$A$1:$C$104,2,0)),VLOOKUP($A553,PairList!$A$1:$C$104,2,0),INDEX('Feasibility Factor'!$D$5:$F$144,MATCH(VLOOKUP($A553,PairList!$A$1:$C$104,2,0),'Feasibility Factor'!$C$5:$C$144,0),MATCH($B553,'Feasibility Factor'!$D$3:$F$3,0))),"")</f>
        <v>0.6</v>
      </c>
      <c r="E553" s="95" t="str">
        <f>IFERROR(INDEX(ESShip!$C$2:$C$92,MATCH(VLOOKUP($A553,PairList!$A$1:$C$104,3,0),ESShip!$A$2:$A$92,0)),"")</f>
        <v/>
      </c>
      <c r="F553" s="95" t="str">
        <f t="shared" si="49"/>
        <v/>
      </c>
      <c r="G553" s="96" t="str">
        <f t="shared" si="50"/>
        <v>X</v>
      </c>
      <c r="H553" s="99" t="str">
        <f t="shared" si="51"/>
        <v>Manufactured Home</v>
      </c>
      <c r="I553" s="100" t="str">
        <f t="shared" si="52"/>
        <v>E</v>
      </c>
      <c r="J553" s="100">
        <v>0.6</v>
      </c>
      <c r="K553" s="100">
        <v>0.55000000000000004</v>
      </c>
      <c r="L553" s="100">
        <f t="shared" si="53"/>
        <v>0.26999999999999996</v>
      </c>
      <c r="M553" s="101">
        <f t="shared" si="54"/>
        <v>0.26999999999999996</v>
      </c>
      <c r="N553" s="100"/>
    </row>
    <row r="554" spans="1:14">
      <c r="A554" t="s">
        <v>187</v>
      </c>
      <c r="B554" t="s">
        <v>120</v>
      </c>
      <c r="C554" t="s">
        <v>224</v>
      </c>
      <c r="D554" s="95">
        <f>IFERROR(IF(ISNUMBER(VLOOKUP($A554,PairList!$A$1:$C$104,2,0)),VLOOKUP($A554,PairList!$A$1:$C$104,2,0),INDEX('Feasibility Factor'!$D$5:$F$144,MATCH(VLOOKUP($A554,PairList!$A$1:$C$104,2,0),'Feasibility Factor'!$C$5:$C$144,0),MATCH($B554,'Feasibility Factor'!$D$3:$F$3,0))),"")</f>
        <v>0.6</v>
      </c>
      <c r="E554" s="95" t="str">
        <f>IFERROR(INDEX(ESShip!$C$2:$C$92,MATCH(VLOOKUP($A554,PairList!$A$1:$C$104,3,0),ESShip!$A$2:$A$92,0)),"")</f>
        <v/>
      </c>
      <c r="F554" s="95" t="str">
        <f t="shared" si="49"/>
        <v/>
      </c>
      <c r="G554" s="96" t="str">
        <f t="shared" si="50"/>
        <v>X</v>
      </c>
      <c r="H554" s="99" t="str">
        <f t="shared" si="51"/>
        <v>Single-Family</v>
      </c>
      <c r="I554" s="100" t="str">
        <f t="shared" si="52"/>
        <v>N</v>
      </c>
      <c r="J554" s="100">
        <v>0.6</v>
      </c>
      <c r="K554" s="100">
        <v>0.847634043</v>
      </c>
      <c r="L554" s="100">
        <f t="shared" si="53"/>
        <v>9.1419574199999992E-2</v>
      </c>
      <c r="M554" s="101">
        <f t="shared" si="54"/>
        <v>9.1419574199999992E-2</v>
      </c>
      <c r="N554" s="100"/>
    </row>
    <row r="555" spans="1:14">
      <c r="A555" t="s">
        <v>187</v>
      </c>
      <c r="B555" t="s">
        <v>222</v>
      </c>
      <c r="C555" t="s">
        <v>224</v>
      </c>
      <c r="D555" s="95">
        <f>IFERROR(IF(ISNUMBER(VLOOKUP($A555,PairList!$A$1:$C$104,2,0)),VLOOKUP($A555,PairList!$A$1:$C$104,2,0),INDEX('Feasibility Factor'!$D$5:$F$144,MATCH(VLOOKUP($A555,PairList!$A$1:$C$104,2,0),'Feasibility Factor'!$C$5:$C$144,0),MATCH($B555,'Feasibility Factor'!$D$3:$F$3,0))),"")</f>
        <v>0.6</v>
      </c>
      <c r="E555" s="95" t="str">
        <f>IFERROR(INDEX(ESShip!$C$2:$C$92,MATCH(VLOOKUP($A555,PairList!$A$1:$C$104,3,0),ESShip!$A$2:$A$92,0)),"")</f>
        <v/>
      </c>
      <c r="F555" s="95" t="str">
        <f t="shared" si="49"/>
        <v/>
      </c>
      <c r="G555" s="96" t="str">
        <f t="shared" si="50"/>
        <v>X</v>
      </c>
      <c r="H555" s="99" t="str">
        <f t="shared" si="51"/>
        <v>Multi-Family</v>
      </c>
      <c r="I555" s="100" t="str">
        <f t="shared" si="52"/>
        <v>N</v>
      </c>
      <c r="J555" s="100">
        <v>0.6</v>
      </c>
      <c r="K555" s="100">
        <v>0.8</v>
      </c>
      <c r="L555" s="100">
        <f t="shared" si="53"/>
        <v>0.11999999999999997</v>
      </c>
      <c r="M555" s="101">
        <f t="shared" si="54"/>
        <v>0.11999999999999997</v>
      </c>
      <c r="N555" s="100"/>
    </row>
    <row r="556" spans="1:14">
      <c r="A556" t="s">
        <v>187</v>
      </c>
      <c r="B556" t="s">
        <v>309</v>
      </c>
      <c r="C556" t="s">
        <v>224</v>
      </c>
      <c r="D556" s="95">
        <f>IFERROR(IF(ISNUMBER(VLOOKUP($A556,PairList!$A$1:$C$104,2,0)),VLOOKUP($A556,PairList!$A$1:$C$104,2,0),INDEX('Feasibility Factor'!$D$5:$F$144,MATCH(VLOOKUP($A556,PairList!$A$1:$C$104,2,0),'Feasibility Factor'!$C$5:$C$144,0),MATCH($B556,'Feasibility Factor'!$D$3:$F$3,0))),"")</f>
        <v>0.6</v>
      </c>
      <c r="E556" s="95" t="str">
        <f>IFERROR(INDEX(ESShip!$C$2:$C$92,MATCH(VLOOKUP($A556,PairList!$A$1:$C$104,3,0),ESShip!$A$2:$A$92,0)),"")</f>
        <v/>
      </c>
      <c r="F556" s="95" t="str">
        <f t="shared" si="49"/>
        <v/>
      </c>
      <c r="G556" s="96" t="str">
        <f t="shared" si="50"/>
        <v>X</v>
      </c>
      <c r="H556" s="99" t="str">
        <f t="shared" si="51"/>
        <v>Manufactured Home</v>
      </c>
      <c r="I556" s="100" t="str">
        <f t="shared" si="52"/>
        <v>N</v>
      </c>
      <c r="J556" s="100">
        <v>0.6</v>
      </c>
      <c r="K556" s="100">
        <v>0.8</v>
      </c>
      <c r="L556" s="100">
        <f t="shared" si="53"/>
        <v>0.11999999999999997</v>
      </c>
      <c r="M556" s="101">
        <f t="shared" si="54"/>
        <v>0.11999999999999997</v>
      </c>
      <c r="N556" s="100"/>
    </row>
    <row r="557" spans="1:14">
      <c r="A557" t="s">
        <v>275</v>
      </c>
      <c r="B557" t="s">
        <v>120</v>
      </c>
      <c r="C557" t="s">
        <v>272</v>
      </c>
      <c r="D557" s="95">
        <f>IFERROR(IF(ISNUMBER(VLOOKUP($A557,PairList!$A$1:$C$104,2,0)),VLOOKUP($A557,PairList!$A$1:$C$104,2,0),INDEX('Feasibility Factor'!$D$5:$F$144,MATCH(VLOOKUP($A557,PairList!$A$1:$C$104,2,0),'Feasibility Factor'!$C$5:$C$144,0),MATCH($B557,'Feasibility Factor'!$D$3:$F$3,0))),"")</f>
        <v>0.75</v>
      </c>
      <c r="E557" s="95" t="str">
        <f>IFERROR(INDEX(ESShip!$C$2:$C$92,MATCH(VLOOKUP($A557,PairList!$A$1:$C$104,3,0),ESShip!$A$2:$A$92,0)),"")</f>
        <v/>
      </c>
      <c r="F557" s="95" t="str">
        <f t="shared" si="49"/>
        <v/>
      </c>
      <c r="G557" s="96" t="str">
        <f t="shared" si="50"/>
        <v>X</v>
      </c>
      <c r="H557" s="99" t="str">
        <f t="shared" si="51"/>
        <v>Single-Family</v>
      </c>
      <c r="I557" s="100" t="str">
        <f t="shared" si="52"/>
        <v>E</v>
      </c>
      <c r="J557" s="100">
        <v>0.75</v>
      </c>
      <c r="K557" s="100">
        <v>0.97362896899999996</v>
      </c>
      <c r="L557" s="100">
        <f t="shared" si="53"/>
        <v>1.9778273250000034E-2</v>
      </c>
      <c r="M557" s="101">
        <f t="shared" si="54"/>
        <v>1.9778273250000034E-2</v>
      </c>
      <c r="N557" s="100"/>
    </row>
    <row r="558" spans="1:14">
      <c r="A558" t="s">
        <v>275</v>
      </c>
      <c r="B558" t="s">
        <v>222</v>
      </c>
      <c r="C558" t="s">
        <v>272</v>
      </c>
      <c r="D558" s="95">
        <f>IFERROR(IF(ISNUMBER(VLOOKUP($A558,PairList!$A$1:$C$104,2,0)),VLOOKUP($A558,PairList!$A$1:$C$104,2,0),INDEX('Feasibility Factor'!$D$5:$F$144,MATCH(VLOOKUP($A558,PairList!$A$1:$C$104,2,0),'Feasibility Factor'!$C$5:$C$144,0),MATCH($B558,'Feasibility Factor'!$D$3:$F$3,0))),"")</f>
        <v>0.75</v>
      </c>
      <c r="E558" s="95" t="str">
        <f>IFERROR(INDEX(ESShip!$C$2:$C$92,MATCH(VLOOKUP($A558,PairList!$A$1:$C$104,3,0),ESShip!$A$2:$A$92,0)),"")</f>
        <v/>
      </c>
      <c r="F558" s="95" t="str">
        <f t="shared" si="49"/>
        <v/>
      </c>
      <c r="G558" s="96" t="str">
        <f t="shared" si="50"/>
        <v>X</v>
      </c>
      <c r="H558" s="99" t="str">
        <f t="shared" si="51"/>
        <v>Multi-Family</v>
      </c>
      <c r="I558" s="100" t="str">
        <f t="shared" si="52"/>
        <v>E</v>
      </c>
      <c r="J558" s="100">
        <v>0.75</v>
      </c>
      <c r="K558" s="100">
        <v>0.55000000000000004</v>
      </c>
      <c r="L558" s="100">
        <f t="shared" si="53"/>
        <v>0.33749999999999997</v>
      </c>
      <c r="M558" s="101">
        <f t="shared" si="54"/>
        <v>0.33749999999999997</v>
      </c>
      <c r="N558" s="100"/>
    </row>
    <row r="559" spans="1:14">
      <c r="A559" t="s">
        <v>275</v>
      </c>
      <c r="B559" t="s">
        <v>309</v>
      </c>
      <c r="C559" t="s">
        <v>272</v>
      </c>
      <c r="D559" s="95">
        <f>IFERROR(IF(ISNUMBER(VLOOKUP($A559,PairList!$A$1:$C$104,2,0)),VLOOKUP($A559,PairList!$A$1:$C$104,2,0),INDEX('Feasibility Factor'!$D$5:$F$144,MATCH(VLOOKUP($A559,PairList!$A$1:$C$104,2,0),'Feasibility Factor'!$C$5:$C$144,0),MATCH($B559,'Feasibility Factor'!$D$3:$F$3,0))),"")</f>
        <v>0.75</v>
      </c>
      <c r="E559" s="95" t="str">
        <f>IFERROR(INDEX(ESShip!$C$2:$C$92,MATCH(VLOOKUP($A559,PairList!$A$1:$C$104,3,0),ESShip!$A$2:$A$92,0)),"")</f>
        <v/>
      </c>
      <c r="F559" s="95" t="str">
        <f t="shared" si="49"/>
        <v/>
      </c>
      <c r="G559" s="96" t="str">
        <f t="shared" si="50"/>
        <v>X</v>
      </c>
      <c r="H559" s="99" t="str">
        <f t="shared" si="51"/>
        <v>Manufactured Home</v>
      </c>
      <c r="I559" s="100" t="str">
        <f t="shared" si="52"/>
        <v>E</v>
      </c>
      <c r="J559" s="100">
        <v>0.75</v>
      </c>
      <c r="K559" s="100">
        <v>0.55000000000000004</v>
      </c>
      <c r="L559" s="100">
        <f t="shared" si="53"/>
        <v>0.33749999999999997</v>
      </c>
      <c r="M559" s="101">
        <f t="shared" si="54"/>
        <v>0.33749999999999997</v>
      </c>
      <c r="N559" s="100"/>
    </row>
    <row r="560" spans="1:14">
      <c r="A560" t="s">
        <v>275</v>
      </c>
      <c r="B560" t="s">
        <v>120</v>
      </c>
      <c r="C560" t="s">
        <v>224</v>
      </c>
      <c r="D560" s="95">
        <f>IFERROR(IF(ISNUMBER(VLOOKUP($A560,PairList!$A$1:$C$104,2,0)),VLOOKUP($A560,PairList!$A$1:$C$104,2,0),INDEX('Feasibility Factor'!$D$5:$F$144,MATCH(VLOOKUP($A560,PairList!$A$1:$C$104,2,0),'Feasibility Factor'!$C$5:$C$144,0),MATCH($B560,'Feasibility Factor'!$D$3:$F$3,0))),"")</f>
        <v>0.75</v>
      </c>
      <c r="E560" s="95" t="str">
        <f>IFERROR(INDEX(ESShip!$C$2:$C$92,MATCH(VLOOKUP($A560,PairList!$A$1:$C$104,3,0),ESShip!$A$2:$A$92,0)),"")</f>
        <v/>
      </c>
      <c r="F560" s="95" t="str">
        <f t="shared" si="49"/>
        <v/>
      </c>
      <c r="G560" s="96" t="str">
        <f t="shared" si="50"/>
        <v>X</v>
      </c>
      <c r="H560" s="99" t="str">
        <f t="shared" si="51"/>
        <v>Single-Family</v>
      </c>
      <c r="I560" s="100" t="str">
        <f t="shared" si="52"/>
        <v>N</v>
      </c>
      <c r="J560" s="100">
        <v>0.75</v>
      </c>
      <c r="K560" s="100">
        <v>0.847634043</v>
      </c>
      <c r="L560" s="100">
        <f t="shared" si="53"/>
        <v>0.11427446775</v>
      </c>
      <c r="M560" s="101">
        <f t="shared" si="54"/>
        <v>0.11427446775</v>
      </c>
      <c r="N560" s="100"/>
    </row>
    <row r="561" spans="1:14">
      <c r="A561" t="s">
        <v>275</v>
      </c>
      <c r="B561" t="s">
        <v>222</v>
      </c>
      <c r="C561" t="s">
        <v>224</v>
      </c>
      <c r="D561" s="95">
        <f>IFERROR(IF(ISNUMBER(VLOOKUP($A561,PairList!$A$1:$C$104,2,0)),VLOOKUP($A561,PairList!$A$1:$C$104,2,0),INDEX('Feasibility Factor'!$D$5:$F$144,MATCH(VLOOKUP($A561,PairList!$A$1:$C$104,2,0),'Feasibility Factor'!$C$5:$C$144,0),MATCH($B561,'Feasibility Factor'!$D$3:$F$3,0))),"")</f>
        <v>0.75</v>
      </c>
      <c r="E561" s="95" t="str">
        <f>IFERROR(INDEX(ESShip!$C$2:$C$92,MATCH(VLOOKUP($A561,PairList!$A$1:$C$104,3,0),ESShip!$A$2:$A$92,0)),"")</f>
        <v/>
      </c>
      <c r="F561" s="95" t="str">
        <f t="shared" si="49"/>
        <v/>
      </c>
      <c r="G561" s="96" t="str">
        <f t="shared" si="50"/>
        <v>X</v>
      </c>
      <c r="H561" s="99" t="str">
        <f t="shared" si="51"/>
        <v>Multi-Family</v>
      </c>
      <c r="I561" s="100" t="str">
        <f t="shared" si="52"/>
        <v>N</v>
      </c>
      <c r="J561" s="100">
        <v>0.75</v>
      </c>
      <c r="K561" s="100">
        <v>0.8</v>
      </c>
      <c r="L561" s="100">
        <f t="shared" si="53"/>
        <v>0.14999999999999997</v>
      </c>
      <c r="M561" s="101">
        <f t="shared" si="54"/>
        <v>0.14999999999999997</v>
      </c>
      <c r="N561" s="100"/>
    </row>
    <row r="562" spans="1:14">
      <c r="A562" t="s">
        <v>275</v>
      </c>
      <c r="B562" t="s">
        <v>309</v>
      </c>
      <c r="C562" t="s">
        <v>224</v>
      </c>
      <c r="D562" s="95">
        <f>IFERROR(IF(ISNUMBER(VLOOKUP($A562,PairList!$A$1:$C$104,2,0)),VLOOKUP($A562,PairList!$A$1:$C$104,2,0),INDEX('Feasibility Factor'!$D$5:$F$144,MATCH(VLOOKUP($A562,PairList!$A$1:$C$104,2,0),'Feasibility Factor'!$C$5:$C$144,0),MATCH($B562,'Feasibility Factor'!$D$3:$F$3,0))),"")</f>
        <v>0.75</v>
      </c>
      <c r="E562" s="95" t="str">
        <f>IFERROR(INDEX(ESShip!$C$2:$C$92,MATCH(VLOOKUP($A562,PairList!$A$1:$C$104,3,0),ESShip!$A$2:$A$92,0)),"")</f>
        <v/>
      </c>
      <c r="F562" s="95" t="str">
        <f t="shared" si="49"/>
        <v/>
      </c>
      <c r="G562" s="96" t="str">
        <f t="shared" si="50"/>
        <v>X</v>
      </c>
      <c r="H562" s="99" t="str">
        <f t="shared" si="51"/>
        <v>Manufactured Home</v>
      </c>
      <c r="I562" s="100" t="str">
        <f t="shared" si="52"/>
        <v>N</v>
      </c>
      <c r="J562" s="100">
        <v>0.75</v>
      </c>
      <c r="K562" s="100">
        <v>0.8</v>
      </c>
      <c r="L562" s="100">
        <f t="shared" si="53"/>
        <v>0.14999999999999997</v>
      </c>
      <c r="M562" s="101">
        <f t="shared" si="54"/>
        <v>0.14999999999999997</v>
      </c>
      <c r="N562" s="100"/>
    </row>
    <row r="563" spans="1:14">
      <c r="A563" t="s">
        <v>181</v>
      </c>
      <c r="B563" t="s">
        <v>120</v>
      </c>
      <c r="C563" t="s">
        <v>272</v>
      </c>
      <c r="D563" s="95">
        <f>IFERROR(IF(ISNUMBER(VLOOKUP($A563,PairList!$A$1:$C$104,2,0)),VLOOKUP($A563,PairList!$A$1:$C$104,2,0),INDEX('Feasibility Factor'!$D$5:$F$144,MATCH(VLOOKUP($A563,PairList!$A$1:$C$104,2,0),'Feasibility Factor'!$C$5:$C$144,0),MATCH($B563,'Feasibility Factor'!$D$3:$F$3,0))),"")</f>
        <v>0.8</v>
      </c>
      <c r="E563" s="95" t="str">
        <f>IFERROR(INDEX(ESShip!$C$2:$C$92,MATCH(VLOOKUP($A563,PairList!$A$1:$C$104,3,0),ESShip!$A$2:$A$92,0)),"")</f>
        <v/>
      </c>
      <c r="F563" s="95" t="str">
        <f t="shared" si="49"/>
        <v/>
      </c>
      <c r="G563" s="96" t="str">
        <f t="shared" si="50"/>
        <v>X</v>
      </c>
      <c r="H563" s="99" t="str">
        <f t="shared" si="51"/>
        <v>Single-Family</v>
      </c>
      <c r="I563" s="100" t="str">
        <f t="shared" si="52"/>
        <v>E</v>
      </c>
      <c r="J563" s="100">
        <v>0.8</v>
      </c>
      <c r="K563" s="100">
        <v>0.97362896899999996</v>
      </c>
      <c r="L563" s="100">
        <f t="shared" si="53"/>
        <v>2.1096824800000039E-2</v>
      </c>
      <c r="M563" s="101">
        <f t="shared" si="54"/>
        <v>2.1096824800000039E-2</v>
      </c>
      <c r="N563" s="100"/>
    </row>
    <row r="564" spans="1:14">
      <c r="A564" t="s">
        <v>181</v>
      </c>
      <c r="B564" t="s">
        <v>222</v>
      </c>
      <c r="C564" t="s">
        <v>272</v>
      </c>
      <c r="D564" s="95">
        <f>IFERROR(IF(ISNUMBER(VLOOKUP($A564,PairList!$A$1:$C$104,2,0)),VLOOKUP($A564,PairList!$A$1:$C$104,2,0),INDEX('Feasibility Factor'!$D$5:$F$144,MATCH(VLOOKUP($A564,PairList!$A$1:$C$104,2,0),'Feasibility Factor'!$C$5:$C$144,0),MATCH($B564,'Feasibility Factor'!$D$3:$F$3,0))),"")</f>
        <v>0.8</v>
      </c>
      <c r="E564" s="95" t="str">
        <f>IFERROR(INDEX(ESShip!$C$2:$C$92,MATCH(VLOOKUP($A564,PairList!$A$1:$C$104,3,0),ESShip!$A$2:$A$92,0)),"")</f>
        <v/>
      </c>
      <c r="F564" s="95" t="str">
        <f t="shared" si="49"/>
        <v/>
      </c>
      <c r="G564" s="96" t="str">
        <f t="shared" si="50"/>
        <v>X</v>
      </c>
      <c r="H564" s="99" t="str">
        <f t="shared" si="51"/>
        <v>Multi-Family</v>
      </c>
      <c r="I564" s="100" t="str">
        <f t="shared" si="52"/>
        <v>E</v>
      </c>
      <c r="J564" s="100">
        <v>0.8</v>
      </c>
      <c r="K564" s="100">
        <v>0.55000000000000004</v>
      </c>
      <c r="L564" s="100">
        <f t="shared" si="53"/>
        <v>0.36</v>
      </c>
      <c r="M564" s="101">
        <f t="shared" si="54"/>
        <v>0.36</v>
      </c>
      <c r="N564" s="100"/>
    </row>
    <row r="565" spans="1:14">
      <c r="A565" t="s">
        <v>181</v>
      </c>
      <c r="B565" t="s">
        <v>309</v>
      </c>
      <c r="C565" t="s">
        <v>272</v>
      </c>
      <c r="D565" s="95">
        <f>IFERROR(IF(ISNUMBER(VLOOKUP($A565,PairList!$A$1:$C$104,2,0)),VLOOKUP($A565,PairList!$A$1:$C$104,2,0),INDEX('Feasibility Factor'!$D$5:$F$144,MATCH(VLOOKUP($A565,PairList!$A$1:$C$104,2,0),'Feasibility Factor'!$C$5:$C$144,0),MATCH($B565,'Feasibility Factor'!$D$3:$F$3,0))),"")</f>
        <v>0.8</v>
      </c>
      <c r="E565" s="95" t="str">
        <f>IFERROR(INDEX(ESShip!$C$2:$C$92,MATCH(VLOOKUP($A565,PairList!$A$1:$C$104,3,0),ESShip!$A$2:$A$92,0)),"")</f>
        <v/>
      </c>
      <c r="F565" s="95" t="str">
        <f t="shared" si="49"/>
        <v/>
      </c>
      <c r="G565" s="96" t="str">
        <f t="shared" si="50"/>
        <v>X</v>
      </c>
      <c r="H565" s="99" t="str">
        <f t="shared" si="51"/>
        <v>Manufactured Home</v>
      </c>
      <c r="I565" s="100" t="str">
        <f t="shared" si="52"/>
        <v>E</v>
      </c>
      <c r="J565" s="100">
        <v>0.8</v>
      </c>
      <c r="K565" s="100">
        <v>0.55000000000000004</v>
      </c>
      <c r="L565" s="100">
        <f t="shared" si="53"/>
        <v>0.36</v>
      </c>
      <c r="M565" s="101">
        <f t="shared" si="54"/>
        <v>0.36</v>
      </c>
      <c r="N565" s="100"/>
    </row>
    <row r="566" spans="1:14">
      <c r="A566" t="s">
        <v>181</v>
      </c>
      <c r="B566" t="s">
        <v>120</v>
      </c>
      <c r="C566" t="s">
        <v>224</v>
      </c>
      <c r="D566" s="95">
        <f>IFERROR(IF(ISNUMBER(VLOOKUP($A566,PairList!$A$1:$C$104,2,0)),VLOOKUP($A566,PairList!$A$1:$C$104,2,0),INDEX('Feasibility Factor'!$D$5:$F$144,MATCH(VLOOKUP($A566,PairList!$A$1:$C$104,2,0),'Feasibility Factor'!$C$5:$C$144,0),MATCH($B566,'Feasibility Factor'!$D$3:$F$3,0))),"")</f>
        <v>0.8</v>
      </c>
      <c r="E566" s="95" t="str">
        <f>IFERROR(INDEX(ESShip!$C$2:$C$92,MATCH(VLOOKUP($A566,PairList!$A$1:$C$104,3,0),ESShip!$A$2:$A$92,0)),"")</f>
        <v/>
      </c>
      <c r="F566" s="95" t="str">
        <f t="shared" si="49"/>
        <v/>
      </c>
      <c r="G566" s="96" t="str">
        <f t="shared" si="50"/>
        <v>X</v>
      </c>
      <c r="H566" s="99" t="str">
        <f t="shared" si="51"/>
        <v>Single-Family</v>
      </c>
      <c r="I566" s="100" t="str">
        <f t="shared" si="52"/>
        <v>N</v>
      </c>
      <c r="J566" s="100">
        <v>0.8</v>
      </c>
      <c r="K566" s="100">
        <v>0</v>
      </c>
      <c r="L566" s="100">
        <f t="shared" si="53"/>
        <v>0.8</v>
      </c>
      <c r="M566" s="101">
        <f t="shared" si="54"/>
        <v>0.8</v>
      </c>
      <c r="N566" s="100"/>
    </row>
    <row r="567" spans="1:14">
      <c r="A567" t="s">
        <v>181</v>
      </c>
      <c r="B567" t="s">
        <v>222</v>
      </c>
      <c r="C567" t="s">
        <v>224</v>
      </c>
      <c r="D567" s="95">
        <f>IFERROR(IF(ISNUMBER(VLOOKUP($A567,PairList!$A$1:$C$104,2,0)),VLOOKUP($A567,PairList!$A$1:$C$104,2,0),INDEX('Feasibility Factor'!$D$5:$F$144,MATCH(VLOOKUP($A567,PairList!$A$1:$C$104,2,0),'Feasibility Factor'!$C$5:$C$144,0),MATCH($B567,'Feasibility Factor'!$D$3:$F$3,0))),"")</f>
        <v>0.8</v>
      </c>
      <c r="E567" s="95" t="str">
        <f>IFERROR(INDEX(ESShip!$C$2:$C$92,MATCH(VLOOKUP($A567,PairList!$A$1:$C$104,3,0),ESShip!$A$2:$A$92,0)),"")</f>
        <v/>
      </c>
      <c r="F567" s="95" t="str">
        <f t="shared" si="49"/>
        <v/>
      </c>
      <c r="G567" s="96" t="str">
        <f t="shared" si="50"/>
        <v>X</v>
      </c>
      <c r="H567" s="99" t="str">
        <f t="shared" si="51"/>
        <v>Multi-Family</v>
      </c>
      <c r="I567" s="100" t="str">
        <f t="shared" si="52"/>
        <v>N</v>
      </c>
      <c r="J567" s="100">
        <v>0.8</v>
      </c>
      <c r="K567" s="100">
        <v>0</v>
      </c>
      <c r="L567" s="100">
        <f t="shared" si="53"/>
        <v>0.8</v>
      </c>
      <c r="M567" s="101">
        <f t="shared" si="54"/>
        <v>0.8</v>
      </c>
      <c r="N567" s="100"/>
    </row>
    <row r="568" spans="1:14">
      <c r="A568" t="s">
        <v>181</v>
      </c>
      <c r="B568" t="s">
        <v>309</v>
      </c>
      <c r="C568" t="s">
        <v>224</v>
      </c>
      <c r="D568" s="95">
        <f>IFERROR(IF(ISNUMBER(VLOOKUP($A568,PairList!$A$1:$C$104,2,0)),VLOOKUP($A568,PairList!$A$1:$C$104,2,0),INDEX('Feasibility Factor'!$D$5:$F$144,MATCH(VLOOKUP($A568,PairList!$A$1:$C$104,2,0),'Feasibility Factor'!$C$5:$C$144,0),MATCH($B568,'Feasibility Factor'!$D$3:$F$3,0))),"")</f>
        <v>0.8</v>
      </c>
      <c r="E568" s="95" t="str">
        <f>IFERROR(INDEX(ESShip!$C$2:$C$92,MATCH(VLOOKUP($A568,PairList!$A$1:$C$104,3,0),ESShip!$A$2:$A$92,0)),"")</f>
        <v/>
      </c>
      <c r="F568" s="95" t="str">
        <f t="shared" si="49"/>
        <v/>
      </c>
      <c r="G568" s="96" t="str">
        <f t="shared" si="50"/>
        <v>X</v>
      </c>
      <c r="H568" s="99" t="str">
        <f t="shared" si="51"/>
        <v>Manufactured Home</v>
      </c>
      <c r="I568" s="100" t="str">
        <f t="shared" si="52"/>
        <v>N</v>
      </c>
      <c r="J568" s="100">
        <v>0.8</v>
      </c>
      <c r="K568" s="100">
        <v>0</v>
      </c>
      <c r="L568" s="100">
        <f t="shared" si="53"/>
        <v>0.8</v>
      </c>
      <c r="M568" s="101">
        <f t="shared" si="54"/>
        <v>0.8</v>
      </c>
      <c r="N568" s="100"/>
    </row>
    <row r="569" spans="1:14">
      <c r="A569" t="s">
        <v>276</v>
      </c>
      <c r="B569" t="s">
        <v>120</v>
      </c>
      <c r="C569" t="s">
        <v>272</v>
      </c>
      <c r="D569" s="95">
        <f>IFERROR(IF(ISNUMBER(VLOOKUP($A569,PairList!$A$1:$C$104,2,0)),VLOOKUP($A569,PairList!$A$1:$C$104,2,0),INDEX('Feasibility Factor'!$D$5:$F$144,MATCH(VLOOKUP($A569,PairList!$A$1:$C$104,2,0),'Feasibility Factor'!$C$5:$C$144,0),MATCH($B569,'Feasibility Factor'!$D$3:$F$3,0))),"")</f>
        <v>0.8</v>
      </c>
      <c r="E569" s="95" t="str">
        <f>IFERROR(INDEX(ESShip!$C$2:$C$92,MATCH(VLOOKUP($A569,PairList!$A$1:$C$104,3,0),ESShip!$A$2:$A$92,0)),"")</f>
        <v/>
      </c>
      <c r="F569" s="95" t="str">
        <f t="shared" si="49"/>
        <v/>
      </c>
      <c r="G569" s="96" t="str">
        <f t="shared" si="50"/>
        <v>X</v>
      </c>
      <c r="H569" s="99" t="str">
        <f t="shared" si="51"/>
        <v>Single-Family</v>
      </c>
      <c r="I569" s="100" t="str">
        <f t="shared" si="52"/>
        <v>E</v>
      </c>
      <c r="J569" s="100">
        <v>0.8</v>
      </c>
      <c r="K569" s="100">
        <v>0.97362896899999996</v>
      </c>
      <c r="L569" s="100">
        <f t="shared" si="53"/>
        <v>2.1096824800000039E-2</v>
      </c>
      <c r="M569" s="101">
        <f t="shared" si="54"/>
        <v>2.1096824800000039E-2</v>
      </c>
      <c r="N569" s="100"/>
    </row>
    <row r="570" spans="1:14">
      <c r="A570" t="s">
        <v>276</v>
      </c>
      <c r="B570" t="s">
        <v>222</v>
      </c>
      <c r="C570" t="s">
        <v>272</v>
      </c>
      <c r="D570" s="95">
        <f>IFERROR(IF(ISNUMBER(VLOOKUP($A570,PairList!$A$1:$C$104,2,0)),VLOOKUP($A570,PairList!$A$1:$C$104,2,0),INDEX('Feasibility Factor'!$D$5:$F$144,MATCH(VLOOKUP($A570,PairList!$A$1:$C$104,2,0),'Feasibility Factor'!$C$5:$C$144,0),MATCH($B570,'Feasibility Factor'!$D$3:$F$3,0))),"")</f>
        <v>0.8</v>
      </c>
      <c r="E570" s="95" t="str">
        <f>IFERROR(INDEX(ESShip!$C$2:$C$92,MATCH(VLOOKUP($A570,PairList!$A$1:$C$104,3,0),ESShip!$A$2:$A$92,0)),"")</f>
        <v/>
      </c>
      <c r="F570" s="95" t="str">
        <f t="shared" si="49"/>
        <v/>
      </c>
      <c r="G570" s="96" t="str">
        <f t="shared" si="50"/>
        <v>X</v>
      </c>
      <c r="H570" s="99" t="str">
        <f t="shared" si="51"/>
        <v>Multi-Family</v>
      </c>
      <c r="I570" s="100" t="str">
        <f t="shared" si="52"/>
        <v>E</v>
      </c>
      <c r="J570" s="100">
        <v>0.8</v>
      </c>
      <c r="K570" s="100">
        <v>0.55000000000000004</v>
      </c>
      <c r="L570" s="100">
        <f t="shared" si="53"/>
        <v>0.36</v>
      </c>
      <c r="M570" s="101">
        <f t="shared" si="54"/>
        <v>0.36</v>
      </c>
      <c r="N570" s="100"/>
    </row>
    <row r="571" spans="1:14">
      <c r="A571" t="s">
        <v>276</v>
      </c>
      <c r="B571" t="s">
        <v>309</v>
      </c>
      <c r="C571" t="s">
        <v>272</v>
      </c>
      <c r="D571" s="95">
        <f>IFERROR(IF(ISNUMBER(VLOOKUP($A571,PairList!$A$1:$C$104,2,0)),VLOOKUP($A571,PairList!$A$1:$C$104,2,0),INDEX('Feasibility Factor'!$D$5:$F$144,MATCH(VLOOKUP($A571,PairList!$A$1:$C$104,2,0),'Feasibility Factor'!$C$5:$C$144,0),MATCH($B571,'Feasibility Factor'!$D$3:$F$3,0))),"")</f>
        <v>0.8</v>
      </c>
      <c r="E571" s="95" t="str">
        <f>IFERROR(INDEX(ESShip!$C$2:$C$92,MATCH(VLOOKUP($A571,PairList!$A$1:$C$104,3,0),ESShip!$A$2:$A$92,0)),"")</f>
        <v/>
      </c>
      <c r="F571" s="95" t="str">
        <f t="shared" si="49"/>
        <v/>
      </c>
      <c r="G571" s="96" t="str">
        <f t="shared" si="50"/>
        <v>X</v>
      </c>
      <c r="H571" s="99" t="str">
        <f t="shared" si="51"/>
        <v>Manufactured Home</v>
      </c>
      <c r="I571" s="100" t="str">
        <f t="shared" si="52"/>
        <v>E</v>
      </c>
      <c r="J571" s="100">
        <v>0.8</v>
      </c>
      <c r="K571" s="100">
        <v>0.55000000000000004</v>
      </c>
      <c r="L571" s="100">
        <f t="shared" si="53"/>
        <v>0.36</v>
      </c>
      <c r="M571" s="101">
        <f t="shared" si="54"/>
        <v>0.36</v>
      </c>
      <c r="N571" s="100"/>
    </row>
    <row r="572" spans="1:14">
      <c r="A572" t="s">
        <v>276</v>
      </c>
      <c r="B572" t="s">
        <v>120</v>
      </c>
      <c r="C572" t="s">
        <v>224</v>
      </c>
      <c r="D572" s="95">
        <f>IFERROR(IF(ISNUMBER(VLOOKUP($A572,PairList!$A$1:$C$104,2,0)),VLOOKUP($A572,PairList!$A$1:$C$104,2,0),INDEX('Feasibility Factor'!$D$5:$F$144,MATCH(VLOOKUP($A572,PairList!$A$1:$C$104,2,0),'Feasibility Factor'!$C$5:$C$144,0),MATCH($B572,'Feasibility Factor'!$D$3:$F$3,0))),"")</f>
        <v>0.8</v>
      </c>
      <c r="E572" s="95" t="str">
        <f>IFERROR(INDEX(ESShip!$C$2:$C$92,MATCH(VLOOKUP($A572,PairList!$A$1:$C$104,3,0),ESShip!$A$2:$A$92,0)),"")</f>
        <v/>
      </c>
      <c r="F572" s="95" t="str">
        <f t="shared" si="49"/>
        <v/>
      </c>
      <c r="G572" s="96" t="str">
        <f t="shared" si="50"/>
        <v>X</v>
      </c>
      <c r="H572" s="99" t="str">
        <f t="shared" si="51"/>
        <v>Single-Family</v>
      </c>
      <c r="I572" s="100" t="str">
        <f t="shared" si="52"/>
        <v>N</v>
      </c>
      <c r="J572" s="100">
        <v>0.8</v>
      </c>
      <c r="K572" s="100">
        <v>0.847634043</v>
      </c>
      <c r="L572" s="100">
        <f t="shared" si="53"/>
        <v>0.12189276560000001</v>
      </c>
      <c r="M572" s="101">
        <f t="shared" si="54"/>
        <v>0.12189276560000001</v>
      </c>
      <c r="N572" s="100"/>
    </row>
    <row r="573" spans="1:14">
      <c r="A573" t="s">
        <v>276</v>
      </c>
      <c r="B573" t="s">
        <v>222</v>
      </c>
      <c r="C573" t="s">
        <v>224</v>
      </c>
      <c r="D573" s="95">
        <f>IFERROR(IF(ISNUMBER(VLOOKUP($A573,PairList!$A$1:$C$104,2,0)),VLOOKUP($A573,PairList!$A$1:$C$104,2,0),INDEX('Feasibility Factor'!$D$5:$F$144,MATCH(VLOOKUP($A573,PairList!$A$1:$C$104,2,0),'Feasibility Factor'!$C$5:$C$144,0),MATCH($B573,'Feasibility Factor'!$D$3:$F$3,0))),"")</f>
        <v>0.8</v>
      </c>
      <c r="E573" s="95" t="str">
        <f>IFERROR(INDEX(ESShip!$C$2:$C$92,MATCH(VLOOKUP($A573,PairList!$A$1:$C$104,3,0),ESShip!$A$2:$A$92,0)),"")</f>
        <v/>
      </c>
      <c r="F573" s="95" t="str">
        <f t="shared" si="49"/>
        <v/>
      </c>
      <c r="G573" s="96" t="str">
        <f t="shared" si="50"/>
        <v>X</v>
      </c>
      <c r="H573" s="99" t="str">
        <f t="shared" si="51"/>
        <v>Multi-Family</v>
      </c>
      <c r="I573" s="100" t="str">
        <f t="shared" si="52"/>
        <v>N</v>
      </c>
      <c r="J573" s="100">
        <v>0.8</v>
      </c>
      <c r="K573" s="100">
        <v>0.8</v>
      </c>
      <c r="L573" s="100">
        <f t="shared" si="53"/>
        <v>0.15999999999999998</v>
      </c>
      <c r="M573" s="101">
        <f t="shared" si="54"/>
        <v>0.15999999999999998</v>
      </c>
      <c r="N573" s="100"/>
    </row>
    <row r="574" spans="1:14">
      <c r="A574" t="s">
        <v>276</v>
      </c>
      <c r="B574" t="s">
        <v>309</v>
      </c>
      <c r="C574" t="s">
        <v>224</v>
      </c>
      <c r="D574" s="95">
        <f>IFERROR(IF(ISNUMBER(VLOOKUP($A574,PairList!$A$1:$C$104,2,0)),VLOOKUP($A574,PairList!$A$1:$C$104,2,0),INDEX('Feasibility Factor'!$D$5:$F$144,MATCH(VLOOKUP($A574,PairList!$A$1:$C$104,2,0),'Feasibility Factor'!$C$5:$C$144,0),MATCH($B574,'Feasibility Factor'!$D$3:$F$3,0))),"")</f>
        <v>0.8</v>
      </c>
      <c r="E574" s="95" t="str">
        <f>IFERROR(INDEX(ESShip!$C$2:$C$92,MATCH(VLOOKUP($A574,PairList!$A$1:$C$104,3,0),ESShip!$A$2:$A$92,0)),"")</f>
        <v/>
      </c>
      <c r="F574" s="95" t="str">
        <f t="shared" si="49"/>
        <v/>
      </c>
      <c r="G574" s="96" t="str">
        <f t="shared" si="50"/>
        <v>X</v>
      </c>
      <c r="H574" s="99" t="str">
        <f t="shared" si="51"/>
        <v>Manufactured Home</v>
      </c>
      <c r="I574" s="100" t="str">
        <f t="shared" si="52"/>
        <v>N</v>
      </c>
      <c r="J574" s="100">
        <v>0.8</v>
      </c>
      <c r="K574" s="100">
        <v>0.8</v>
      </c>
      <c r="L574" s="100">
        <f t="shared" si="53"/>
        <v>0.15999999999999998</v>
      </c>
      <c r="M574" s="101">
        <f t="shared" si="54"/>
        <v>0.15999999999999998</v>
      </c>
      <c r="N574" s="100"/>
    </row>
    <row r="575" spans="1:14">
      <c r="A575" t="s">
        <v>184</v>
      </c>
      <c r="B575" t="s">
        <v>120</v>
      </c>
      <c r="C575" t="s">
        <v>272</v>
      </c>
      <c r="D575" s="95">
        <f>IFERROR(IF(ISNUMBER(VLOOKUP($A575,PairList!$A$1:$C$104,2,0)),VLOOKUP($A575,PairList!$A$1:$C$104,2,0),INDEX('Feasibility Factor'!$D$5:$F$144,MATCH(VLOOKUP($A575,PairList!$A$1:$C$104,2,0),'Feasibility Factor'!$C$5:$C$144,0),MATCH($B575,'Feasibility Factor'!$D$3:$F$3,0))),"")</f>
        <v>0.6</v>
      </c>
      <c r="E575" s="95" t="str">
        <f>IFERROR(INDEX(ESShip!$C$2:$C$92,MATCH(VLOOKUP($A575,PairList!$A$1:$C$104,3,0),ESShip!$A$2:$A$92,0)),"")</f>
        <v/>
      </c>
      <c r="F575" s="95" t="str">
        <f t="shared" si="49"/>
        <v/>
      </c>
      <c r="G575" s="96" t="str">
        <f t="shared" si="50"/>
        <v>X</v>
      </c>
      <c r="H575" s="99" t="str">
        <f t="shared" si="51"/>
        <v>Single-Family</v>
      </c>
      <c r="I575" s="100" t="str">
        <f t="shared" si="52"/>
        <v>E</v>
      </c>
      <c r="J575" s="100">
        <v>0.6</v>
      </c>
      <c r="K575" s="100">
        <v>0.97362896899999996</v>
      </c>
      <c r="L575" s="100">
        <f t="shared" si="53"/>
        <v>1.5822618600000025E-2</v>
      </c>
      <c r="M575" s="101">
        <f t="shared" si="54"/>
        <v>1.5822618600000025E-2</v>
      </c>
      <c r="N575" s="100"/>
    </row>
    <row r="576" spans="1:14">
      <c r="A576" t="s">
        <v>184</v>
      </c>
      <c r="B576" t="s">
        <v>222</v>
      </c>
      <c r="C576" t="s">
        <v>272</v>
      </c>
      <c r="D576" s="95">
        <f>IFERROR(IF(ISNUMBER(VLOOKUP($A576,PairList!$A$1:$C$104,2,0)),VLOOKUP($A576,PairList!$A$1:$C$104,2,0),INDEX('Feasibility Factor'!$D$5:$F$144,MATCH(VLOOKUP($A576,PairList!$A$1:$C$104,2,0),'Feasibility Factor'!$C$5:$C$144,0),MATCH($B576,'Feasibility Factor'!$D$3:$F$3,0))),"")</f>
        <v>0.6</v>
      </c>
      <c r="E576" s="95" t="str">
        <f>IFERROR(INDEX(ESShip!$C$2:$C$92,MATCH(VLOOKUP($A576,PairList!$A$1:$C$104,3,0),ESShip!$A$2:$A$92,0)),"")</f>
        <v/>
      </c>
      <c r="F576" s="95" t="str">
        <f t="shared" si="49"/>
        <v/>
      </c>
      <c r="G576" s="96" t="str">
        <f t="shared" si="50"/>
        <v>X</v>
      </c>
      <c r="H576" s="99" t="str">
        <f t="shared" si="51"/>
        <v>Multi-Family</v>
      </c>
      <c r="I576" s="100" t="str">
        <f t="shared" si="52"/>
        <v>E</v>
      </c>
      <c r="J576" s="100">
        <v>0.6</v>
      </c>
      <c r="K576" s="100">
        <v>0.55000000000000004</v>
      </c>
      <c r="L576" s="100">
        <f t="shared" si="53"/>
        <v>0.26999999999999996</v>
      </c>
      <c r="M576" s="101">
        <f t="shared" si="54"/>
        <v>0.26999999999999996</v>
      </c>
      <c r="N576" s="100"/>
    </row>
    <row r="577" spans="1:14">
      <c r="A577" t="s">
        <v>184</v>
      </c>
      <c r="B577" t="s">
        <v>309</v>
      </c>
      <c r="C577" t="s">
        <v>272</v>
      </c>
      <c r="D577" s="95">
        <f>IFERROR(IF(ISNUMBER(VLOOKUP($A577,PairList!$A$1:$C$104,2,0)),VLOOKUP($A577,PairList!$A$1:$C$104,2,0),INDEX('Feasibility Factor'!$D$5:$F$144,MATCH(VLOOKUP($A577,PairList!$A$1:$C$104,2,0),'Feasibility Factor'!$C$5:$C$144,0),MATCH($B577,'Feasibility Factor'!$D$3:$F$3,0))),"")</f>
        <v>0.6</v>
      </c>
      <c r="E577" s="95" t="str">
        <f>IFERROR(INDEX(ESShip!$C$2:$C$92,MATCH(VLOOKUP($A577,PairList!$A$1:$C$104,3,0),ESShip!$A$2:$A$92,0)),"")</f>
        <v/>
      </c>
      <c r="F577" s="95" t="str">
        <f t="shared" si="49"/>
        <v/>
      </c>
      <c r="G577" s="96" t="str">
        <f t="shared" si="50"/>
        <v>X</v>
      </c>
      <c r="H577" s="99" t="str">
        <f t="shared" si="51"/>
        <v>Manufactured Home</v>
      </c>
      <c r="I577" s="100" t="str">
        <f t="shared" si="52"/>
        <v>E</v>
      </c>
      <c r="J577" s="100">
        <v>0.6</v>
      </c>
      <c r="K577" s="100">
        <v>0.55000000000000004</v>
      </c>
      <c r="L577" s="100">
        <f t="shared" si="53"/>
        <v>0.26999999999999996</v>
      </c>
      <c r="M577" s="101">
        <f t="shared" si="54"/>
        <v>0.26999999999999996</v>
      </c>
      <c r="N577" s="100"/>
    </row>
    <row r="578" spans="1:14">
      <c r="A578" t="s">
        <v>184</v>
      </c>
      <c r="B578" t="s">
        <v>120</v>
      </c>
      <c r="C578" t="s">
        <v>224</v>
      </c>
      <c r="D578" s="95">
        <f>IFERROR(IF(ISNUMBER(VLOOKUP($A578,PairList!$A$1:$C$104,2,0)),VLOOKUP($A578,PairList!$A$1:$C$104,2,0),INDEX('Feasibility Factor'!$D$5:$F$144,MATCH(VLOOKUP($A578,PairList!$A$1:$C$104,2,0),'Feasibility Factor'!$C$5:$C$144,0),MATCH($B578,'Feasibility Factor'!$D$3:$F$3,0))),"")</f>
        <v>0.6</v>
      </c>
      <c r="E578" s="95" t="str">
        <f>IFERROR(INDEX(ESShip!$C$2:$C$92,MATCH(VLOOKUP($A578,PairList!$A$1:$C$104,3,0),ESShip!$A$2:$A$92,0)),"")</f>
        <v/>
      </c>
      <c r="F578" s="95" t="str">
        <f t="shared" si="49"/>
        <v/>
      </c>
      <c r="G578" s="96" t="str">
        <f t="shared" si="50"/>
        <v>X</v>
      </c>
      <c r="H578" s="99" t="str">
        <f t="shared" si="51"/>
        <v>Single-Family</v>
      </c>
      <c r="I578" s="100" t="str">
        <f t="shared" si="52"/>
        <v>N</v>
      </c>
      <c r="J578" s="100">
        <v>0.6</v>
      </c>
      <c r="K578" s="100">
        <v>0.847634043</v>
      </c>
      <c r="L578" s="100">
        <f t="shared" si="53"/>
        <v>9.1419574199999992E-2</v>
      </c>
      <c r="M578" s="101">
        <f t="shared" si="54"/>
        <v>9.1419574199999992E-2</v>
      </c>
      <c r="N578" s="100"/>
    </row>
    <row r="579" spans="1:14">
      <c r="A579" t="s">
        <v>184</v>
      </c>
      <c r="B579" t="s">
        <v>222</v>
      </c>
      <c r="C579" t="s">
        <v>224</v>
      </c>
      <c r="D579" s="95">
        <f>IFERROR(IF(ISNUMBER(VLOOKUP($A579,PairList!$A$1:$C$104,2,0)),VLOOKUP($A579,PairList!$A$1:$C$104,2,0),INDEX('Feasibility Factor'!$D$5:$F$144,MATCH(VLOOKUP($A579,PairList!$A$1:$C$104,2,0),'Feasibility Factor'!$C$5:$C$144,0),MATCH($B579,'Feasibility Factor'!$D$3:$F$3,0))),"")</f>
        <v>0.6</v>
      </c>
      <c r="E579" s="95" t="str">
        <f>IFERROR(INDEX(ESShip!$C$2:$C$92,MATCH(VLOOKUP($A579,PairList!$A$1:$C$104,3,0),ESShip!$A$2:$A$92,0)),"")</f>
        <v/>
      </c>
      <c r="F579" s="95" t="str">
        <f t="shared" ref="F579:F642" si="55">IFERROR($D579*(1-$E579),"")</f>
        <v/>
      </c>
      <c r="G579" s="96" t="str">
        <f t="shared" ref="G579:G642" si="56">IF($A579&lt;&gt;"",IF($F579="","X",""),"")</f>
        <v>X</v>
      </c>
      <c r="H579" s="99" t="str">
        <f t="shared" ref="H579:H642" si="57">IF($B579="Single Family","Single-Family",$B579)</f>
        <v>Multi-Family</v>
      </c>
      <c r="I579" s="100" t="str">
        <f t="shared" ref="I579:I642" si="58">IF(LEFT($C579,1)="T","B",LEFT($C579,1))</f>
        <v>N</v>
      </c>
      <c r="J579" s="100">
        <v>0.6</v>
      </c>
      <c r="K579" s="100">
        <v>0.8</v>
      </c>
      <c r="L579" s="100">
        <f t="shared" ref="L579:L642" si="59">IF(G579="X",$J579*(1-$K579),"")</f>
        <v>0.11999999999999997</v>
      </c>
      <c r="M579" s="101">
        <f t="shared" ref="M579:M642" si="60">IF(AND($F579&lt;&gt;"",$L579&lt;&gt;""),MIN($F579,$L579),MAX($F579,$L579))</f>
        <v>0.11999999999999997</v>
      </c>
      <c r="N579" s="100"/>
    </row>
    <row r="580" spans="1:14">
      <c r="A580" t="s">
        <v>184</v>
      </c>
      <c r="B580" t="s">
        <v>309</v>
      </c>
      <c r="C580" t="s">
        <v>224</v>
      </c>
      <c r="D580" s="95">
        <f>IFERROR(IF(ISNUMBER(VLOOKUP($A580,PairList!$A$1:$C$104,2,0)),VLOOKUP($A580,PairList!$A$1:$C$104,2,0),INDEX('Feasibility Factor'!$D$5:$F$144,MATCH(VLOOKUP($A580,PairList!$A$1:$C$104,2,0),'Feasibility Factor'!$C$5:$C$144,0),MATCH($B580,'Feasibility Factor'!$D$3:$F$3,0))),"")</f>
        <v>0.6</v>
      </c>
      <c r="E580" s="95" t="str">
        <f>IFERROR(INDEX(ESShip!$C$2:$C$92,MATCH(VLOOKUP($A580,PairList!$A$1:$C$104,3,0),ESShip!$A$2:$A$92,0)),"")</f>
        <v/>
      </c>
      <c r="F580" s="95" t="str">
        <f t="shared" si="55"/>
        <v/>
      </c>
      <c r="G580" s="96" t="str">
        <f t="shared" si="56"/>
        <v>X</v>
      </c>
      <c r="H580" s="99" t="str">
        <f t="shared" si="57"/>
        <v>Manufactured Home</v>
      </c>
      <c r="I580" s="100" t="str">
        <f t="shared" si="58"/>
        <v>N</v>
      </c>
      <c r="J580" s="100">
        <v>0.6</v>
      </c>
      <c r="K580" s="100">
        <v>0.8</v>
      </c>
      <c r="L580" s="100">
        <f t="shared" si="59"/>
        <v>0.11999999999999997</v>
      </c>
      <c r="M580" s="101">
        <f t="shared" si="60"/>
        <v>0.11999999999999997</v>
      </c>
      <c r="N580" s="100"/>
    </row>
    <row r="581" spans="1:14">
      <c r="A581" t="s">
        <v>277</v>
      </c>
      <c r="B581" t="s">
        <v>120</v>
      </c>
      <c r="C581" t="s">
        <v>272</v>
      </c>
      <c r="D581" s="95">
        <f>IFERROR(IF(ISNUMBER(VLOOKUP($A581,PairList!$A$1:$C$104,2,0)),VLOOKUP($A581,PairList!$A$1:$C$104,2,0),INDEX('Feasibility Factor'!$D$5:$F$144,MATCH(VLOOKUP($A581,PairList!$A$1:$C$104,2,0),'Feasibility Factor'!$C$5:$C$144,0),MATCH($B581,'Feasibility Factor'!$D$3:$F$3,0))),"")</f>
        <v>0.6</v>
      </c>
      <c r="E581" s="95" t="str">
        <f>IFERROR(INDEX(ESShip!$C$2:$C$92,MATCH(VLOOKUP($A581,PairList!$A$1:$C$104,3,0),ESShip!$A$2:$A$92,0)),"")</f>
        <v/>
      </c>
      <c r="F581" s="95" t="str">
        <f t="shared" si="55"/>
        <v/>
      </c>
      <c r="G581" s="96" t="str">
        <f t="shared" si="56"/>
        <v>X</v>
      </c>
      <c r="H581" s="99" t="str">
        <f t="shared" si="57"/>
        <v>Single-Family</v>
      </c>
      <c r="I581" s="100" t="str">
        <f t="shared" si="58"/>
        <v>E</v>
      </c>
      <c r="J581" s="100">
        <v>0.6</v>
      </c>
      <c r="K581" s="100">
        <v>0.97362896899999996</v>
      </c>
      <c r="L581" s="100">
        <f t="shared" si="59"/>
        <v>1.5822618600000025E-2</v>
      </c>
      <c r="M581" s="101">
        <f t="shared" si="60"/>
        <v>1.5822618600000025E-2</v>
      </c>
      <c r="N581" s="100"/>
    </row>
    <row r="582" spans="1:14">
      <c r="A582" t="s">
        <v>277</v>
      </c>
      <c r="B582" t="s">
        <v>222</v>
      </c>
      <c r="C582" t="s">
        <v>272</v>
      </c>
      <c r="D582" s="95">
        <f>IFERROR(IF(ISNUMBER(VLOOKUP($A582,PairList!$A$1:$C$104,2,0)),VLOOKUP($A582,PairList!$A$1:$C$104,2,0),INDEX('Feasibility Factor'!$D$5:$F$144,MATCH(VLOOKUP($A582,PairList!$A$1:$C$104,2,0),'Feasibility Factor'!$C$5:$C$144,0),MATCH($B582,'Feasibility Factor'!$D$3:$F$3,0))),"")</f>
        <v>0.6</v>
      </c>
      <c r="E582" s="95" t="str">
        <f>IFERROR(INDEX(ESShip!$C$2:$C$92,MATCH(VLOOKUP($A582,PairList!$A$1:$C$104,3,0),ESShip!$A$2:$A$92,0)),"")</f>
        <v/>
      </c>
      <c r="F582" s="95" t="str">
        <f t="shared" si="55"/>
        <v/>
      </c>
      <c r="G582" s="96" t="str">
        <f t="shared" si="56"/>
        <v>X</v>
      </c>
      <c r="H582" s="99" t="str">
        <f t="shared" si="57"/>
        <v>Multi-Family</v>
      </c>
      <c r="I582" s="100" t="str">
        <f t="shared" si="58"/>
        <v>E</v>
      </c>
      <c r="J582" s="100">
        <v>0.6</v>
      </c>
      <c r="K582" s="100">
        <v>0.55000000000000004</v>
      </c>
      <c r="L582" s="100">
        <f t="shared" si="59"/>
        <v>0.26999999999999996</v>
      </c>
      <c r="M582" s="101">
        <f t="shared" si="60"/>
        <v>0.26999999999999996</v>
      </c>
      <c r="N582" s="100"/>
    </row>
    <row r="583" spans="1:14">
      <c r="A583" t="s">
        <v>277</v>
      </c>
      <c r="B583" t="s">
        <v>309</v>
      </c>
      <c r="C583" t="s">
        <v>272</v>
      </c>
      <c r="D583" s="95">
        <f>IFERROR(IF(ISNUMBER(VLOOKUP($A583,PairList!$A$1:$C$104,2,0)),VLOOKUP($A583,PairList!$A$1:$C$104,2,0),INDEX('Feasibility Factor'!$D$5:$F$144,MATCH(VLOOKUP($A583,PairList!$A$1:$C$104,2,0),'Feasibility Factor'!$C$5:$C$144,0),MATCH($B583,'Feasibility Factor'!$D$3:$F$3,0))),"")</f>
        <v>0.6</v>
      </c>
      <c r="E583" s="95" t="str">
        <f>IFERROR(INDEX(ESShip!$C$2:$C$92,MATCH(VLOOKUP($A583,PairList!$A$1:$C$104,3,0),ESShip!$A$2:$A$92,0)),"")</f>
        <v/>
      </c>
      <c r="F583" s="95" t="str">
        <f t="shared" si="55"/>
        <v/>
      </c>
      <c r="G583" s="96" t="str">
        <f t="shared" si="56"/>
        <v>X</v>
      </c>
      <c r="H583" s="99" t="str">
        <f t="shared" si="57"/>
        <v>Manufactured Home</v>
      </c>
      <c r="I583" s="100" t="str">
        <f t="shared" si="58"/>
        <v>E</v>
      </c>
      <c r="J583" s="100">
        <v>0.6</v>
      </c>
      <c r="K583" s="100">
        <v>0.55000000000000004</v>
      </c>
      <c r="L583" s="100">
        <f t="shared" si="59"/>
        <v>0.26999999999999996</v>
      </c>
      <c r="M583" s="101">
        <f t="shared" si="60"/>
        <v>0.26999999999999996</v>
      </c>
      <c r="N583" s="100"/>
    </row>
    <row r="584" spans="1:14">
      <c r="A584" t="s">
        <v>277</v>
      </c>
      <c r="B584" t="s">
        <v>120</v>
      </c>
      <c r="C584" t="s">
        <v>224</v>
      </c>
      <c r="D584" s="95">
        <f>IFERROR(IF(ISNUMBER(VLOOKUP($A584,PairList!$A$1:$C$104,2,0)),VLOOKUP($A584,PairList!$A$1:$C$104,2,0),INDEX('Feasibility Factor'!$D$5:$F$144,MATCH(VLOOKUP($A584,PairList!$A$1:$C$104,2,0),'Feasibility Factor'!$C$5:$C$144,0),MATCH($B584,'Feasibility Factor'!$D$3:$F$3,0))),"")</f>
        <v>0.6</v>
      </c>
      <c r="E584" s="95" t="str">
        <f>IFERROR(INDEX(ESShip!$C$2:$C$92,MATCH(VLOOKUP($A584,PairList!$A$1:$C$104,3,0),ESShip!$A$2:$A$92,0)),"")</f>
        <v/>
      </c>
      <c r="F584" s="95" t="str">
        <f t="shared" si="55"/>
        <v/>
      </c>
      <c r="G584" s="96" t="str">
        <f t="shared" si="56"/>
        <v>X</v>
      </c>
      <c r="H584" s="99" t="str">
        <f t="shared" si="57"/>
        <v>Single-Family</v>
      </c>
      <c r="I584" s="100" t="str">
        <f t="shared" si="58"/>
        <v>N</v>
      </c>
      <c r="J584" s="100">
        <v>0.6</v>
      </c>
      <c r="K584" s="100">
        <v>0.847634043</v>
      </c>
      <c r="L584" s="100">
        <f t="shared" si="59"/>
        <v>9.1419574199999992E-2</v>
      </c>
      <c r="M584" s="101">
        <f t="shared" si="60"/>
        <v>9.1419574199999992E-2</v>
      </c>
      <c r="N584" s="100"/>
    </row>
    <row r="585" spans="1:14">
      <c r="A585" t="s">
        <v>277</v>
      </c>
      <c r="B585" t="s">
        <v>222</v>
      </c>
      <c r="C585" t="s">
        <v>224</v>
      </c>
      <c r="D585" s="95">
        <f>IFERROR(IF(ISNUMBER(VLOOKUP($A585,PairList!$A$1:$C$104,2,0)),VLOOKUP($A585,PairList!$A$1:$C$104,2,0),INDEX('Feasibility Factor'!$D$5:$F$144,MATCH(VLOOKUP($A585,PairList!$A$1:$C$104,2,0),'Feasibility Factor'!$C$5:$C$144,0),MATCH($B585,'Feasibility Factor'!$D$3:$F$3,0))),"")</f>
        <v>0.6</v>
      </c>
      <c r="E585" s="95" t="str">
        <f>IFERROR(INDEX(ESShip!$C$2:$C$92,MATCH(VLOOKUP($A585,PairList!$A$1:$C$104,3,0),ESShip!$A$2:$A$92,0)),"")</f>
        <v/>
      </c>
      <c r="F585" s="95" t="str">
        <f t="shared" si="55"/>
        <v/>
      </c>
      <c r="G585" s="96" t="str">
        <f t="shared" si="56"/>
        <v>X</v>
      </c>
      <c r="H585" s="99" t="str">
        <f t="shared" si="57"/>
        <v>Multi-Family</v>
      </c>
      <c r="I585" s="100" t="str">
        <f t="shared" si="58"/>
        <v>N</v>
      </c>
      <c r="J585" s="100">
        <v>0.6</v>
      </c>
      <c r="K585" s="100">
        <v>0.8</v>
      </c>
      <c r="L585" s="100">
        <f t="shared" si="59"/>
        <v>0.11999999999999997</v>
      </c>
      <c r="M585" s="101">
        <f t="shared" si="60"/>
        <v>0.11999999999999997</v>
      </c>
      <c r="N585" s="100"/>
    </row>
    <row r="586" spans="1:14">
      <c r="A586" t="s">
        <v>277</v>
      </c>
      <c r="B586" t="s">
        <v>309</v>
      </c>
      <c r="C586" t="s">
        <v>224</v>
      </c>
      <c r="D586" s="95">
        <f>IFERROR(IF(ISNUMBER(VLOOKUP($A586,PairList!$A$1:$C$104,2,0)),VLOOKUP($A586,PairList!$A$1:$C$104,2,0),INDEX('Feasibility Factor'!$D$5:$F$144,MATCH(VLOOKUP($A586,PairList!$A$1:$C$104,2,0),'Feasibility Factor'!$C$5:$C$144,0),MATCH($B586,'Feasibility Factor'!$D$3:$F$3,0))),"")</f>
        <v>0.6</v>
      </c>
      <c r="E586" s="95" t="str">
        <f>IFERROR(INDEX(ESShip!$C$2:$C$92,MATCH(VLOOKUP($A586,PairList!$A$1:$C$104,3,0),ESShip!$A$2:$A$92,0)),"")</f>
        <v/>
      </c>
      <c r="F586" s="95" t="str">
        <f t="shared" si="55"/>
        <v/>
      </c>
      <c r="G586" s="96" t="str">
        <f t="shared" si="56"/>
        <v>X</v>
      </c>
      <c r="H586" s="99" t="str">
        <f t="shared" si="57"/>
        <v>Manufactured Home</v>
      </c>
      <c r="I586" s="100" t="str">
        <f t="shared" si="58"/>
        <v>N</v>
      </c>
      <c r="J586" s="100">
        <v>0.6</v>
      </c>
      <c r="K586" s="100">
        <v>0.8</v>
      </c>
      <c r="L586" s="100">
        <f t="shared" si="59"/>
        <v>0.11999999999999997</v>
      </c>
      <c r="M586" s="101">
        <f t="shared" si="60"/>
        <v>0.11999999999999997</v>
      </c>
      <c r="N586" s="100"/>
    </row>
    <row r="587" spans="1:14">
      <c r="A587" t="s">
        <v>186</v>
      </c>
      <c r="B587" t="s">
        <v>120</v>
      </c>
      <c r="C587" t="s">
        <v>272</v>
      </c>
      <c r="D587" s="95">
        <f>IFERROR(IF(ISNUMBER(VLOOKUP($A587,PairList!$A$1:$C$104,2,0)),VLOOKUP($A587,PairList!$A$1:$C$104,2,0),INDEX('Feasibility Factor'!$D$5:$F$144,MATCH(VLOOKUP($A587,PairList!$A$1:$C$104,2,0),'Feasibility Factor'!$C$5:$C$144,0),MATCH($B587,'Feasibility Factor'!$D$3:$F$3,0))),"")</f>
        <v>0.6</v>
      </c>
      <c r="E587" s="95" t="str">
        <f>IFERROR(INDEX(ESShip!$C$2:$C$92,MATCH(VLOOKUP($A587,PairList!$A$1:$C$104,3,0),ESShip!$A$2:$A$92,0)),"")</f>
        <v/>
      </c>
      <c r="F587" s="95" t="str">
        <f t="shared" si="55"/>
        <v/>
      </c>
      <c r="G587" s="96" t="str">
        <f t="shared" si="56"/>
        <v>X</v>
      </c>
      <c r="H587" s="99" t="str">
        <f t="shared" si="57"/>
        <v>Single-Family</v>
      </c>
      <c r="I587" s="100" t="str">
        <f t="shared" si="58"/>
        <v>E</v>
      </c>
      <c r="J587" s="100">
        <v>0.6</v>
      </c>
      <c r="K587" s="100">
        <v>0.64</v>
      </c>
      <c r="L587" s="100">
        <f t="shared" si="59"/>
        <v>0.216</v>
      </c>
      <c r="M587" s="101">
        <f t="shared" si="60"/>
        <v>0.216</v>
      </c>
      <c r="N587" s="100"/>
    </row>
    <row r="588" spans="1:14">
      <c r="A588" t="s">
        <v>186</v>
      </c>
      <c r="B588" t="s">
        <v>222</v>
      </c>
      <c r="C588" t="s">
        <v>272</v>
      </c>
      <c r="D588" s="95">
        <f>IFERROR(IF(ISNUMBER(VLOOKUP($A588,PairList!$A$1:$C$104,2,0)),VLOOKUP($A588,PairList!$A$1:$C$104,2,0),INDEX('Feasibility Factor'!$D$5:$F$144,MATCH(VLOOKUP($A588,PairList!$A$1:$C$104,2,0),'Feasibility Factor'!$C$5:$C$144,0),MATCH($B588,'Feasibility Factor'!$D$3:$F$3,0))),"")</f>
        <v>0.6</v>
      </c>
      <c r="E588" s="95" t="str">
        <f>IFERROR(INDEX(ESShip!$C$2:$C$92,MATCH(VLOOKUP($A588,PairList!$A$1:$C$104,3,0),ESShip!$A$2:$A$92,0)),"")</f>
        <v/>
      </c>
      <c r="F588" s="95" t="str">
        <f t="shared" si="55"/>
        <v/>
      </c>
      <c r="G588" s="96" t="str">
        <f t="shared" si="56"/>
        <v>X</v>
      </c>
      <c r="H588" s="99" t="str">
        <f t="shared" si="57"/>
        <v>Multi-Family</v>
      </c>
      <c r="I588" s="100" t="str">
        <f t="shared" si="58"/>
        <v>E</v>
      </c>
      <c r="J588" s="100">
        <v>0.6</v>
      </c>
      <c r="K588" s="100">
        <v>0.1</v>
      </c>
      <c r="L588" s="100">
        <f t="shared" si="59"/>
        <v>0.54</v>
      </c>
      <c r="M588" s="101">
        <f t="shared" si="60"/>
        <v>0.54</v>
      </c>
      <c r="N588" s="100"/>
    </row>
    <row r="589" spans="1:14">
      <c r="A589" t="s">
        <v>186</v>
      </c>
      <c r="B589" t="s">
        <v>309</v>
      </c>
      <c r="C589" t="s">
        <v>272</v>
      </c>
      <c r="D589" s="95">
        <f>IFERROR(IF(ISNUMBER(VLOOKUP($A589,PairList!$A$1:$C$104,2,0)),VLOOKUP($A589,PairList!$A$1:$C$104,2,0),INDEX('Feasibility Factor'!$D$5:$F$144,MATCH(VLOOKUP($A589,PairList!$A$1:$C$104,2,0),'Feasibility Factor'!$C$5:$C$144,0),MATCH($B589,'Feasibility Factor'!$D$3:$F$3,0))),"")</f>
        <v>0.6</v>
      </c>
      <c r="E589" s="95" t="str">
        <f>IFERROR(INDEX(ESShip!$C$2:$C$92,MATCH(VLOOKUP($A589,PairList!$A$1:$C$104,3,0),ESShip!$A$2:$A$92,0)),"")</f>
        <v/>
      </c>
      <c r="F589" s="95" t="str">
        <f t="shared" si="55"/>
        <v/>
      </c>
      <c r="G589" s="96" t="str">
        <f t="shared" si="56"/>
        <v>X</v>
      </c>
      <c r="H589" s="99" t="str">
        <f t="shared" si="57"/>
        <v>Manufactured Home</v>
      </c>
      <c r="I589" s="100" t="str">
        <f t="shared" si="58"/>
        <v>E</v>
      </c>
      <c r="J589" s="100">
        <v>0.6</v>
      </c>
      <c r="K589" s="100">
        <v>0.1</v>
      </c>
      <c r="L589" s="100">
        <f t="shared" si="59"/>
        <v>0.54</v>
      </c>
      <c r="M589" s="101">
        <f t="shared" si="60"/>
        <v>0.54</v>
      </c>
      <c r="N589" s="100"/>
    </row>
    <row r="590" spans="1:14">
      <c r="A590" t="s">
        <v>186</v>
      </c>
      <c r="B590" t="s">
        <v>120</v>
      </c>
      <c r="C590" t="s">
        <v>224</v>
      </c>
      <c r="D590" s="95">
        <f>IFERROR(IF(ISNUMBER(VLOOKUP($A590,PairList!$A$1:$C$104,2,0)),VLOOKUP($A590,PairList!$A$1:$C$104,2,0),INDEX('Feasibility Factor'!$D$5:$F$144,MATCH(VLOOKUP($A590,PairList!$A$1:$C$104,2,0),'Feasibility Factor'!$C$5:$C$144,0),MATCH($B590,'Feasibility Factor'!$D$3:$F$3,0))),"")</f>
        <v>0.6</v>
      </c>
      <c r="E590" s="95" t="str">
        <f>IFERROR(INDEX(ESShip!$C$2:$C$92,MATCH(VLOOKUP($A590,PairList!$A$1:$C$104,3,0),ESShip!$A$2:$A$92,0)),"")</f>
        <v/>
      </c>
      <c r="F590" s="95" t="str">
        <f t="shared" si="55"/>
        <v/>
      </c>
      <c r="G590" s="96" t="str">
        <f t="shared" si="56"/>
        <v>X</v>
      </c>
      <c r="H590" s="99" t="str">
        <f t="shared" si="57"/>
        <v>Single-Family</v>
      </c>
      <c r="I590" s="100" t="str">
        <f t="shared" si="58"/>
        <v>N</v>
      </c>
      <c r="J590" s="100">
        <v>0.6</v>
      </c>
      <c r="K590" s="100">
        <v>0.7</v>
      </c>
      <c r="L590" s="100">
        <f t="shared" si="59"/>
        <v>0.18000000000000002</v>
      </c>
      <c r="M590" s="101">
        <f t="shared" si="60"/>
        <v>0.18000000000000002</v>
      </c>
      <c r="N590" s="100"/>
    </row>
    <row r="591" spans="1:14">
      <c r="A591" t="s">
        <v>186</v>
      </c>
      <c r="B591" t="s">
        <v>222</v>
      </c>
      <c r="C591" t="s">
        <v>224</v>
      </c>
      <c r="D591" s="95">
        <f>IFERROR(IF(ISNUMBER(VLOOKUP($A591,PairList!$A$1:$C$104,2,0)),VLOOKUP($A591,PairList!$A$1:$C$104,2,0),INDEX('Feasibility Factor'!$D$5:$F$144,MATCH(VLOOKUP($A591,PairList!$A$1:$C$104,2,0),'Feasibility Factor'!$C$5:$C$144,0),MATCH($B591,'Feasibility Factor'!$D$3:$F$3,0))),"")</f>
        <v>0.6</v>
      </c>
      <c r="E591" s="95" t="str">
        <f>IFERROR(INDEX(ESShip!$C$2:$C$92,MATCH(VLOOKUP($A591,PairList!$A$1:$C$104,3,0),ESShip!$A$2:$A$92,0)),"")</f>
        <v/>
      </c>
      <c r="F591" s="95" t="str">
        <f t="shared" si="55"/>
        <v/>
      </c>
      <c r="G591" s="96" t="str">
        <f t="shared" si="56"/>
        <v>X</v>
      </c>
      <c r="H591" s="99" t="str">
        <f t="shared" si="57"/>
        <v>Multi-Family</v>
      </c>
      <c r="I591" s="100" t="str">
        <f t="shared" si="58"/>
        <v>N</v>
      </c>
      <c r="J591" s="100">
        <v>0.6</v>
      </c>
      <c r="K591" s="100">
        <v>0.25</v>
      </c>
      <c r="L591" s="100">
        <f t="shared" si="59"/>
        <v>0.44999999999999996</v>
      </c>
      <c r="M591" s="101">
        <f t="shared" si="60"/>
        <v>0.44999999999999996</v>
      </c>
      <c r="N591" s="100"/>
    </row>
    <row r="592" spans="1:14">
      <c r="A592" t="s">
        <v>186</v>
      </c>
      <c r="B592" t="s">
        <v>309</v>
      </c>
      <c r="C592" t="s">
        <v>224</v>
      </c>
      <c r="D592" s="95">
        <f>IFERROR(IF(ISNUMBER(VLOOKUP($A592,PairList!$A$1:$C$104,2,0)),VLOOKUP($A592,PairList!$A$1:$C$104,2,0),INDEX('Feasibility Factor'!$D$5:$F$144,MATCH(VLOOKUP($A592,PairList!$A$1:$C$104,2,0),'Feasibility Factor'!$C$5:$C$144,0),MATCH($B592,'Feasibility Factor'!$D$3:$F$3,0))),"")</f>
        <v>0.6</v>
      </c>
      <c r="E592" s="95" t="str">
        <f>IFERROR(INDEX(ESShip!$C$2:$C$92,MATCH(VLOOKUP($A592,PairList!$A$1:$C$104,3,0),ESShip!$A$2:$A$92,0)),"")</f>
        <v/>
      </c>
      <c r="F592" s="95" t="str">
        <f t="shared" si="55"/>
        <v/>
      </c>
      <c r="G592" s="96" t="str">
        <f t="shared" si="56"/>
        <v>X</v>
      </c>
      <c r="H592" s="99" t="str">
        <f t="shared" si="57"/>
        <v>Manufactured Home</v>
      </c>
      <c r="I592" s="100" t="str">
        <f t="shared" si="58"/>
        <v>N</v>
      </c>
      <c r="J592" s="100">
        <v>0.6</v>
      </c>
      <c r="K592" s="100">
        <v>0.25</v>
      </c>
      <c r="L592" s="100">
        <f t="shared" si="59"/>
        <v>0.44999999999999996</v>
      </c>
      <c r="M592" s="101">
        <f t="shared" si="60"/>
        <v>0.44999999999999996</v>
      </c>
      <c r="N592" s="100"/>
    </row>
    <row r="593" spans="1:14">
      <c r="A593" t="s">
        <v>278</v>
      </c>
      <c r="B593" t="s">
        <v>120</v>
      </c>
      <c r="C593" t="s">
        <v>272</v>
      </c>
      <c r="D593" s="95">
        <f>IFERROR(IF(ISNUMBER(VLOOKUP($A593,PairList!$A$1:$C$104,2,0)),VLOOKUP($A593,PairList!$A$1:$C$104,2,0),INDEX('Feasibility Factor'!$D$5:$F$144,MATCH(VLOOKUP($A593,PairList!$A$1:$C$104,2,0),'Feasibility Factor'!$C$5:$C$144,0),MATCH($B593,'Feasibility Factor'!$D$3:$F$3,0))),"")</f>
        <v>1</v>
      </c>
      <c r="E593" s="95" t="str">
        <f>IFERROR(INDEX(ESShip!$C$2:$C$92,MATCH(VLOOKUP($A593,PairList!$A$1:$C$104,3,0),ESShip!$A$2:$A$92,0)),"")</f>
        <v/>
      </c>
      <c r="F593" s="95" t="str">
        <f t="shared" si="55"/>
        <v/>
      </c>
      <c r="G593" s="96" t="str">
        <f t="shared" si="56"/>
        <v>X</v>
      </c>
      <c r="H593" s="99" t="str">
        <f t="shared" si="57"/>
        <v>Single-Family</v>
      </c>
      <c r="I593" s="100" t="str">
        <f t="shared" si="58"/>
        <v>E</v>
      </c>
      <c r="J593" s="100">
        <v>1</v>
      </c>
      <c r="K593" s="100">
        <v>0.77500000000000002</v>
      </c>
      <c r="L593" s="100">
        <f t="shared" si="59"/>
        <v>0.22499999999999998</v>
      </c>
      <c r="M593" s="101">
        <f t="shared" si="60"/>
        <v>0.22499999999999998</v>
      </c>
      <c r="N593" s="100"/>
    </row>
    <row r="594" spans="1:14">
      <c r="A594" t="s">
        <v>278</v>
      </c>
      <c r="B594" t="s">
        <v>222</v>
      </c>
      <c r="C594" t="s">
        <v>272</v>
      </c>
      <c r="D594" s="95">
        <f>IFERROR(IF(ISNUMBER(VLOOKUP($A594,PairList!$A$1:$C$104,2,0)),VLOOKUP($A594,PairList!$A$1:$C$104,2,0),INDEX('Feasibility Factor'!$D$5:$F$144,MATCH(VLOOKUP($A594,PairList!$A$1:$C$104,2,0),'Feasibility Factor'!$C$5:$C$144,0),MATCH($B594,'Feasibility Factor'!$D$3:$F$3,0))),"")</f>
        <v>1</v>
      </c>
      <c r="E594" s="95" t="str">
        <f>IFERROR(INDEX(ESShip!$C$2:$C$92,MATCH(VLOOKUP($A594,PairList!$A$1:$C$104,3,0),ESShip!$A$2:$A$92,0)),"")</f>
        <v/>
      </c>
      <c r="F594" s="95" t="str">
        <f t="shared" si="55"/>
        <v/>
      </c>
      <c r="G594" s="96" t="str">
        <f t="shared" si="56"/>
        <v>X</v>
      </c>
      <c r="H594" s="99" t="str">
        <f t="shared" si="57"/>
        <v>Multi-Family</v>
      </c>
      <c r="I594" s="100" t="str">
        <f t="shared" si="58"/>
        <v>E</v>
      </c>
      <c r="J594" s="100">
        <v>1</v>
      </c>
      <c r="K594" s="100">
        <v>0.1</v>
      </c>
      <c r="L594" s="100">
        <f t="shared" si="59"/>
        <v>0.9</v>
      </c>
      <c r="M594" s="101">
        <f t="shared" si="60"/>
        <v>0.9</v>
      </c>
      <c r="N594" s="100"/>
    </row>
    <row r="595" spans="1:14">
      <c r="A595" t="s">
        <v>278</v>
      </c>
      <c r="B595" t="s">
        <v>309</v>
      </c>
      <c r="C595" t="s">
        <v>272</v>
      </c>
      <c r="D595" s="95">
        <f>IFERROR(IF(ISNUMBER(VLOOKUP($A595,PairList!$A$1:$C$104,2,0)),VLOOKUP($A595,PairList!$A$1:$C$104,2,0),INDEX('Feasibility Factor'!$D$5:$F$144,MATCH(VLOOKUP($A595,PairList!$A$1:$C$104,2,0),'Feasibility Factor'!$C$5:$C$144,0),MATCH($B595,'Feasibility Factor'!$D$3:$F$3,0))),"")</f>
        <v>1</v>
      </c>
      <c r="E595" s="95" t="str">
        <f>IFERROR(INDEX(ESShip!$C$2:$C$92,MATCH(VLOOKUP($A595,PairList!$A$1:$C$104,3,0),ESShip!$A$2:$A$92,0)),"")</f>
        <v/>
      </c>
      <c r="F595" s="95" t="str">
        <f t="shared" si="55"/>
        <v/>
      </c>
      <c r="G595" s="96" t="str">
        <f t="shared" si="56"/>
        <v>X</v>
      </c>
      <c r="H595" s="99" t="str">
        <f t="shared" si="57"/>
        <v>Manufactured Home</v>
      </c>
      <c r="I595" s="100" t="str">
        <f t="shared" si="58"/>
        <v>E</v>
      </c>
      <c r="J595" s="100">
        <v>1</v>
      </c>
      <c r="K595" s="100">
        <v>0.1</v>
      </c>
      <c r="L595" s="100">
        <f t="shared" si="59"/>
        <v>0.9</v>
      </c>
      <c r="M595" s="101">
        <f t="shared" si="60"/>
        <v>0.9</v>
      </c>
      <c r="N595" s="100"/>
    </row>
    <row r="596" spans="1:14">
      <c r="A596" t="s">
        <v>278</v>
      </c>
      <c r="B596" t="s">
        <v>120</v>
      </c>
      <c r="C596" t="s">
        <v>224</v>
      </c>
      <c r="D596" s="95">
        <f>IFERROR(IF(ISNUMBER(VLOOKUP($A596,PairList!$A$1:$C$104,2,0)),VLOOKUP($A596,PairList!$A$1:$C$104,2,0),INDEX('Feasibility Factor'!$D$5:$F$144,MATCH(VLOOKUP($A596,PairList!$A$1:$C$104,2,0),'Feasibility Factor'!$C$5:$C$144,0),MATCH($B596,'Feasibility Factor'!$D$3:$F$3,0))),"")</f>
        <v>1</v>
      </c>
      <c r="E596" s="95" t="str">
        <f>IFERROR(INDEX(ESShip!$C$2:$C$92,MATCH(VLOOKUP($A596,PairList!$A$1:$C$104,3,0),ESShip!$A$2:$A$92,0)),"")</f>
        <v/>
      </c>
      <c r="F596" s="95" t="str">
        <f t="shared" si="55"/>
        <v/>
      </c>
      <c r="G596" s="96" t="str">
        <f t="shared" si="56"/>
        <v>X</v>
      </c>
      <c r="H596" s="99" t="str">
        <f t="shared" si="57"/>
        <v>Single-Family</v>
      </c>
      <c r="I596" s="100" t="str">
        <f t="shared" si="58"/>
        <v>N</v>
      </c>
      <c r="J596" s="100">
        <v>1</v>
      </c>
      <c r="K596" s="100">
        <v>0.77500000000000002</v>
      </c>
      <c r="L596" s="100">
        <f t="shared" si="59"/>
        <v>0.22499999999999998</v>
      </c>
      <c r="M596" s="101">
        <f t="shared" si="60"/>
        <v>0.22499999999999998</v>
      </c>
      <c r="N596" s="100"/>
    </row>
    <row r="597" spans="1:14">
      <c r="A597" t="s">
        <v>278</v>
      </c>
      <c r="B597" t="s">
        <v>222</v>
      </c>
      <c r="C597" t="s">
        <v>224</v>
      </c>
      <c r="D597" s="95">
        <f>IFERROR(IF(ISNUMBER(VLOOKUP($A597,PairList!$A$1:$C$104,2,0)),VLOOKUP($A597,PairList!$A$1:$C$104,2,0),INDEX('Feasibility Factor'!$D$5:$F$144,MATCH(VLOOKUP($A597,PairList!$A$1:$C$104,2,0),'Feasibility Factor'!$C$5:$C$144,0),MATCH($B597,'Feasibility Factor'!$D$3:$F$3,0))),"")</f>
        <v>1</v>
      </c>
      <c r="E597" s="95" t="str">
        <f>IFERROR(INDEX(ESShip!$C$2:$C$92,MATCH(VLOOKUP($A597,PairList!$A$1:$C$104,3,0),ESShip!$A$2:$A$92,0)),"")</f>
        <v/>
      </c>
      <c r="F597" s="95" t="str">
        <f t="shared" si="55"/>
        <v/>
      </c>
      <c r="G597" s="96" t="str">
        <f t="shared" si="56"/>
        <v>X</v>
      </c>
      <c r="H597" s="99" t="str">
        <f t="shared" si="57"/>
        <v>Multi-Family</v>
      </c>
      <c r="I597" s="100" t="str">
        <f t="shared" si="58"/>
        <v>N</v>
      </c>
      <c r="J597" s="100">
        <v>1</v>
      </c>
      <c r="K597" s="100">
        <v>0.1</v>
      </c>
      <c r="L597" s="100">
        <f t="shared" si="59"/>
        <v>0.9</v>
      </c>
      <c r="M597" s="101">
        <f t="shared" si="60"/>
        <v>0.9</v>
      </c>
      <c r="N597" s="100"/>
    </row>
    <row r="598" spans="1:14">
      <c r="A598" t="s">
        <v>278</v>
      </c>
      <c r="B598" t="s">
        <v>309</v>
      </c>
      <c r="C598" t="s">
        <v>224</v>
      </c>
      <c r="D598" s="95">
        <f>IFERROR(IF(ISNUMBER(VLOOKUP($A598,PairList!$A$1:$C$104,2,0)),VLOOKUP($A598,PairList!$A$1:$C$104,2,0),INDEX('Feasibility Factor'!$D$5:$F$144,MATCH(VLOOKUP($A598,PairList!$A$1:$C$104,2,0),'Feasibility Factor'!$C$5:$C$144,0),MATCH($B598,'Feasibility Factor'!$D$3:$F$3,0))),"")</f>
        <v>1</v>
      </c>
      <c r="E598" s="95" t="str">
        <f>IFERROR(INDEX(ESShip!$C$2:$C$92,MATCH(VLOOKUP($A598,PairList!$A$1:$C$104,3,0),ESShip!$A$2:$A$92,0)),"")</f>
        <v/>
      </c>
      <c r="F598" s="95" t="str">
        <f t="shared" si="55"/>
        <v/>
      </c>
      <c r="G598" s="96" t="str">
        <f t="shared" si="56"/>
        <v>X</v>
      </c>
      <c r="H598" s="99" t="str">
        <f t="shared" si="57"/>
        <v>Manufactured Home</v>
      </c>
      <c r="I598" s="100" t="str">
        <f t="shared" si="58"/>
        <v>N</v>
      </c>
      <c r="J598" s="100">
        <v>1</v>
      </c>
      <c r="K598" s="100">
        <v>0.1</v>
      </c>
      <c r="L598" s="100">
        <f t="shared" si="59"/>
        <v>0.9</v>
      </c>
      <c r="M598" s="101">
        <f t="shared" si="60"/>
        <v>0.9</v>
      </c>
      <c r="N598" s="100"/>
    </row>
    <row r="599" spans="1:14">
      <c r="A599" t="s">
        <v>279</v>
      </c>
      <c r="B599" t="s">
        <v>120</v>
      </c>
      <c r="C599" t="s">
        <v>272</v>
      </c>
      <c r="D599" s="95">
        <f>IFERROR(IF(ISNUMBER(VLOOKUP($A599,PairList!$A$1:$C$104,2,0)),VLOOKUP($A599,PairList!$A$1:$C$104,2,0),INDEX('Feasibility Factor'!$D$5:$F$144,MATCH(VLOOKUP($A599,PairList!$A$1:$C$104,2,0),'Feasibility Factor'!$C$5:$C$144,0),MATCH($B599,'Feasibility Factor'!$D$3:$F$3,0))),"")</f>
        <v>0.8</v>
      </c>
      <c r="E599" s="95" t="str">
        <f>IFERROR(INDEX(ESShip!$C$2:$C$92,MATCH(VLOOKUP($A599,PairList!$A$1:$C$104,3,0),ESShip!$A$2:$A$92,0)),"")</f>
        <v/>
      </c>
      <c r="F599" s="95" t="str">
        <f t="shared" si="55"/>
        <v/>
      </c>
      <c r="G599" s="96" t="str">
        <f t="shared" si="56"/>
        <v>X</v>
      </c>
      <c r="H599" s="99" t="str">
        <f t="shared" si="57"/>
        <v>Single-Family</v>
      </c>
      <c r="I599" s="100" t="str">
        <f t="shared" si="58"/>
        <v>E</v>
      </c>
      <c r="J599" s="100">
        <v>0.8</v>
      </c>
      <c r="K599" s="100">
        <v>0.74</v>
      </c>
      <c r="L599" s="100">
        <f t="shared" si="59"/>
        <v>0.20800000000000002</v>
      </c>
      <c r="M599" s="101">
        <f t="shared" si="60"/>
        <v>0.20800000000000002</v>
      </c>
      <c r="N599" s="100"/>
    </row>
    <row r="600" spans="1:14">
      <c r="A600" t="s">
        <v>279</v>
      </c>
      <c r="B600" t="s">
        <v>222</v>
      </c>
      <c r="C600" t="s">
        <v>272</v>
      </c>
      <c r="D600" s="95">
        <f>IFERROR(IF(ISNUMBER(VLOOKUP($A600,PairList!$A$1:$C$104,2,0)),VLOOKUP($A600,PairList!$A$1:$C$104,2,0),INDEX('Feasibility Factor'!$D$5:$F$144,MATCH(VLOOKUP($A600,PairList!$A$1:$C$104,2,0),'Feasibility Factor'!$C$5:$C$144,0),MATCH($B600,'Feasibility Factor'!$D$3:$F$3,0))),"")</f>
        <v>0.8</v>
      </c>
      <c r="E600" s="95" t="str">
        <f>IFERROR(INDEX(ESShip!$C$2:$C$92,MATCH(VLOOKUP($A600,PairList!$A$1:$C$104,3,0),ESShip!$A$2:$A$92,0)),"")</f>
        <v/>
      </c>
      <c r="F600" s="95" t="str">
        <f t="shared" si="55"/>
        <v/>
      </c>
      <c r="G600" s="96" t="str">
        <f t="shared" si="56"/>
        <v>X</v>
      </c>
      <c r="H600" s="99" t="str">
        <f t="shared" si="57"/>
        <v>Multi-Family</v>
      </c>
      <c r="I600" s="100" t="str">
        <f t="shared" si="58"/>
        <v>E</v>
      </c>
      <c r="J600" s="100">
        <v>0.8</v>
      </c>
      <c r="K600" s="100">
        <v>0.35</v>
      </c>
      <c r="L600" s="100">
        <f t="shared" si="59"/>
        <v>0.52</v>
      </c>
      <c r="M600" s="101">
        <f t="shared" si="60"/>
        <v>0.52</v>
      </c>
      <c r="N600" s="100"/>
    </row>
    <row r="601" spans="1:14">
      <c r="A601" t="s">
        <v>279</v>
      </c>
      <c r="B601" t="s">
        <v>309</v>
      </c>
      <c r="C601" t="s">
        <v>272</v>
      </c>
      <c r="D601" s="95">
        <f>IFERROR(IF(ISNUMBER(VLOOKUP($A601,PairList!$A$1:$C$104,2,0)),VLOOKUP($A601,PairList!$A$1:$C$104,2,0),INDEX('Feasibility Factor'!$D$5:$F$144,MATCH(VLOOKUP($A601,PairList!$A$1:$C$104,2,0),'Feasibility Factor'!$C$5:$C$144,0),MATCH($B601,'Feasibility Factor'!$D$3:$F$3,0))),"")</f>
        <v>0.8</v>
      </c>
      <c r="E601" s="95" t="str">
        <f>IFERROR(INDEX(ESShip!$C$2:$C$92,MATCH(VLOOKUP($A601,PairList!$A$1:$C$104,3,0),ESShip!$A$2:$A$92,0)),"")</f>
        <v/>
      </c>
      <c r="F601" s="95" t="str">
        <f t="shared" si="55"/>
        <v/>
      </c>
      <c r="G601" s="96" t="str">
        <f t="shared" si="56"/>
        <v>X</v>
      </c>
      <c r="H601" s="99" t="str">
        <f t="shared" si="57"/>
        <v>Manufactured Home</v>
      </c>
      <c r="I601" s="100" t="str">
        <f t="shared" si="58"/>
        <v>E</v>
      </c>
      <c r="J601" s="100">
        <v>0.8</v>
      </c>
      <c r="K601" s="100">
        <v>0.35</v>
      </c>
      <c r="L601" s="100">
        <f t="shared" si="59"/>
        <v>0.52</v>
      </c>
      <c r="M601" s="101">
        <f t="shared" si="60"/>
        <v>0.52</v>
      </c>
      <c r="N601" s="100"/>
    </row>
    <row r="602" spans="1:14">
      <c r="A602" t="s">
        <v>279</v>
      </c>
      <c r="B602" t="s">
        <v>120</v>
      </c>
      <c r="C602" t="s">
        <v>224</v>
      </c>
      <c r="D602" s="95">
        <f>IFERROR(IF(ISNUMBER(VLOOKUP($A602,PairList!$A$1:$C$104,2,0)),VLOOKUP($A602,PairList!$A$1:$C$104,2,0),INDEX('Feasibility Factor'!$D$5:$F$144,MATCH(VLOOKUP($A602,PairList!$A$1:$C$104,2,0),'Feasibility Factor'!$C$5:$C$144,0),MATCH($B602,'Feasibility Factor'!$D$3:$F$3,0))),"")</f>
        <v>0.8</v>
      </c>
      <c r="E602" s="95" t="str">
        <f>IFERROR(INDEX(ESShip!$C$2:$C$92,MATCH(VLOOKUP($A602,PairList!$A$1:$C$104,3,0),ESShip!$A$2:$A$92,0)),"")</f>
        <v/>
      </c>
      <c r="F602" s="95" t="str">
        <f t="shared" si="55"/>
        <v/>
      </c>
      <c r="G602" s="96" t="str">
        <f t="shared" si="56"/>
        <v>X</v>
      </c>
      <c r="H602" s="99" t="str">
        <f t="shared" si="57"/>
        <v>Single-Family</v>
      </c>
      <c r="I602" s="100" t="str">
        <f t="shared" si="58"/>
        <v>N</v>
      </c>
      <c r="J602" s="100">
        <v>0.8</v>
      </c>
      <c r="K602" s="100">
        <v>0.74</v>
      </c>
      <c r="L602" s="100">
        <f t="shared" si="59"/>
        <v>0.20800000000000002</v>
      </c>
      <c r="M602" s="101">
        <f t="shared" si="60"/>
        <v>0.20800000000000002</v>
      </c>
      <c r="N602" s="100"/>
    </row>
    <row r="603" spans="1:14">
      <c r="A603" t="s">
        <v>279</v>
      </c>
      <c r="B603" t="s">
        <v>222</v>
      </c>
      <c r="C603" t="s">
        <v>224</v>
      </c>
      <c r="D603" s="95">
        <f>IFERROR(IF(ISNUMBER(VLOOKUP($A603,PairList!$A$1:$C$104,2,0)),VLOOKUP($A603,PairList!$A$1:$C$104,2,0),INDEX('Feasibility Factor'!$D$5:$F$144,MATCH(VLOOKUP($A603,PairList!$A$1:$C$104,2,0),'Feasibility Factor'!$C$5:$C$144,0),MATCH($B603,'Feasibility Factor'!$D$3:$F$3,0))),"")</f>
        <v>0.8</v>
      </c>
      <c r="E603" s="95" t="str">
        <f>IFERROR(INDEX(ESShip!$C$2:$C$92,MATCH(VLOOKUP($A603,PairList!$A$1:$C$104,3,0),ESShip!$A$2:$A$92,0)),"")</f>
        <v/>
      </c>
      <c r="F603" s="95" t="str">
        <f t="shared" si="55"/>
        <v/>
      </c>
      <c r="G603" s="96" t="str">
        <f t="shared" si="56"/>
        <v>X</v>
      </c>
      <c r="H603" s="99" t="str">
        <f t="shared" si="57"/>
        <v>Multi-Family</v>
      </c>
      <c r="I603" s="100" t="str">
        <f t="shared" si="58"/>
        <v>N</v>
      </c>
      <c r="J603" s="100">
        <v>0.8</v>
      </c>
      <c r="K603" s="100">
        <v>0.35</v>
      </c>
      <c r="L603" s="100">
        <f t="shared" si="59"/>
        <v>0.52</v>
      </c>
      <c r="M603" s="101">
        <f t="shared" si="60"/>
        <v>0.52</v>
      </c>
      <c r="N603" s="100"/>
    </row>
    <row r="604" spans="1:14">
      <c r="A604" t="s">
        <v>279</v>
      </c>
      <c r="B604" t="s">
        <v>309</v>
      </c>
      <c r="C604" t="s">
        <v>224</v>
      </c>
      <c r="D604" s="95">
        <f>IFERROR(IF(ISNUMBER(VLOOKUP($A604,PairList!$A$1:$C$104,2,0)),VLOOKUP($A604,PairList!$A$1:$C$104,2,0),INDEX('Feasibility Factor'!$D$5:$F$144,MATCH(VLOOKUP($A604,PairList!$A$1:$C$104,2,0),'Feasibility Factor'!$C$5:$C$144,0),MATCH($B604,'Feasibility Factor'!$D$3:$F$3,0))),"")</f>
        <v>0.8</v>
      </c>
      <c r="E604" s="95" t="str">
        <f>IFERROR(INDEX(ESShip!$C$2:$C$92,MATCH(VLOOKUP($A604,PairList!$A$1:$C$104,3,0),ESShip!$A$2:$A$92,0)),"")</f>
        <v/>
      </c>
      <c r="F604" s="95" t="str">
        <f t="shared" si="55"/>
        <v/>
      </c>
      <c r="G604" s="96" t="str">
        <f t="shared" si="56"/>
        <v>X</v>
      </c>
      <c r="H604" s="99" t="str">
        <f t="shared" si="57"/>
        <v>Manufactured Home</v>
      </c>
      <c r="I604" s="100" t="str">
        <f t="shared" si="58"/>
        <v>N</v>
      </c>
      <c r="J604" s="100">
        <v>0.8</v>
      </c>
      <c r="K604" s="100">
        <v>0.35</v>
      </c>
      <c r="L604" s="100">
        <f t="shared" si="59"/>
        <v>0.52</v>
      </c>
      <c r="M604" s="101">
        <f t="shared" si="60"/>
        <v>0.52</v>
      </c>
      <c r="N604" s="100"/>
    </row>
    <row r="605" spans="1:14">
      <c r="A605" t="s">
        <v>279</v>
      </c>
      <c r="B605" t="s">
        <v>120</v>
      </c>
      <c r="C605" t="s">
        <v>272</v>
      </c>
      <c r="D605" s="95">
        <f>IFERROR(IF(ISNUMBER(VLOOKUP($A605,PairList!$A$1:$C$104,2,0)),VLOOKUP($A605,PairList!$A$1:$C$104,2,0),INDEX('Feasibility Factor'!$D$5:$F$144,MATCH(VLOOKUP($A605,PairList!$A$1:$C$104,2,0),'Feasibility Factor'!$C$5:$C$144,0),MATCH($B605,'Feasibility Factor'!$D$3:$F$3,0))),"")</f>
        <v>0.8</v>
      </c>
      <c r="E605" s="95" t="str">
        <f>IFERROR(INDEX(ESShip!$C$2:$C$92,MATCH(VLOOKUP($A605,PairList!$A$1:$C$104,3,0),ESShip!$A$2:$A$92,0)),"")</f>
        <v/>
      </c>
      <c r="F605" s="95" t="str">
        <f t="shared" si="55"/>
        <v/>
      </c>
      <c r="G605" s="96" t="str">
        <f t="shared" si="56"/>
        <v>X</v>
      </c>
      <c r="H605" s="99" t="str">
        <f t="shared" si="57"/>
        <v>Single-Family</v>
      </c>
      <c r="I605" s="100" t="str">
        <f t="shared" si="58"/>
        <v>E</v>
      </c>
      <c r="J605" s="100">
        <v>0.8</v>
      </c>
      <c r="K605" s="100">
        <v>0.74</v>
      </c>
      <c r="L605" s="100">
        <f t="shared" si="59"/>
        <v>0.20800000000000002</v>
      </c>
      <c r="M605" s="101">
        <f t="shared" si="60"/>
        <v>0.20800000000000002</v>
      </c>
      <c r="N605" s="100"/>
    </row>
    <row r="606" spans="1:14">
      <c r="A606" t="s">
        <v>279</v>
      </c>
      <c r="B606" t="s">
        <v>222</v>
      </c>
      <c r="C606" t="s">
        <v>272</v>
      </c>
      <c r="D606" s="95">
        <f>IFERROR(IF(ISNUMBER(VLOOKUP($A606,PairList!$A$1:$C$104,2,0)),VLOOKUP($A606,PairList!$A$1:$C$104,2,0),INDEX('Feasibility Factor'!$D$5:$F$144,MATCH(VLOOKUP($A606,PairList!$A$1:$C$104,2,0),'Feasibility Factor'!$C$5:$C$144,0),MATCH($B606,'Feasibility Factor'!$D$3:$F$3,0))),"")</f>
        <v>0.8</v>
      </c>
      <c r="E606" s="95" t="str">
        <f>IFERROR(INDEX(ESShip!$C$2:$C$92,MATCH(VLOOKUP($A606,PairList!$A$1:$C$104,3,0),ESShip!$A$2:$A$92,0)),"")</f>
        <v/>
      </c>
      <c r="F606" s="95" t="str">
        <f t="shared" si="55"/>
        <v/>
      </c>
      <c r="G606" s="96" t="str">
        <f t="shared" si="56"/>
        <v>X</v>
      </c>
      <c r="H606" s="99" t="str">
        <f t="shared" si="57"/>
        <v>Multi-Family</v>
      </c>
      <c r="I606" s="100" t="str">
        <f t="shared" si="58"/>
        <v>E</v>
      </c>
      <c r="J606" s="100">
        <v>0.8</v>
      </c>
      <c r="K606" s="100">
        <v>0.35</v>
      </c>
      <c r="L606" s="100">
        <f t="shared" si="59"/>
        <v>0.52</v>
      </c>
      <c r="M606" s="101">
        <f t="shared" si="60"/>
        <v>0.52</v>
      </c>
      <c r="N606" s="100"/>
    </row>
    <row r="607" spans="1:14">
      <c r="A607" t="s">
        <v>279</v>
      </c>
      <c r="B607" t="s">
        <v>309</v>
      </c>
      <c r="C607" t="s">
        <v>272</v>
      </c>
      <c r="D607" s="95">
        <f>IFERROR(IF(ISNUMBER(VLOOKUP($A607,PairList!$A$1:$C$104,2,0)),VLOOKUP($A607,PairList!$A$1:$C$104,2,0),INDEX('Feasibility Factor'!$D$5:$F$144,MATCH(VLOOKUP($A607,PairList!$A$1:$C$104,2,0),'Feasibility Factor'!$C$5:$C$144,0),MATCH($B607,'Feasibility Factor'!$D$3:$F$3,0))),"")</f>
        <v>0.8</v>
      </c>
      <c r="E607" s="95" t="str">
        <f>IFERROR(INDEX(ESShip!$C$2:$C$92,MATCH(VLOOKUP($A607,PairList!$A$1:$C$104,3,0),ESShip!$A$2:$A$92,0)),"")</f>
        <v/>
      </c>
      <c r="F607" s="95" t="str">
        <f t="shared" si="55"/>
        <v/>
      </c>
      <c r="G607" s="96" t="str">
        <f t="shared" si="56"/>
        <v>X</v>
      </c>
      <c r="H607" s="99" t="str">
        <f t="shared" si="57"/>
        <v>Manufactured Home</v>
      </c>
      <c r="I607" s="100" t="str">
        <f t="shared" si="58"/>
        <v>E</v>
      </c>
      <c r="J607" s="100">
        <v>0.8</v>
      </c>
      <c r="K607" s="100">
        <v>0.35</v>
      </c>
      <c r="L607" s="100">
        <f t="shared" si="59"/>
        <v>0.52</v>
      </c>
      <c r="M607" s="101">
        <f t="shared" si="60"/>
        <v>0.52</v>
      </c>
      <c r="N607" s="100"/>
    </row>
    <row r="608" spans="1:14">
      <c r="A608" t="s">
        <v>279</v>
      </c>
      <c r="B608" t="s">
        <v>120</v>
      </c>
      <c r="C608" t="s">
        <v>224</v>
      </c>
      <c r="D608" s="95">
        <f>IFERROR(IF(ISNUMBER(VLOOKUP($A608,PairList!$A$1:$C$104,2,0)),VLOOKUP($A608,PairList!$A$1:$C$104,2,0),INDEX('Feasibility Factor'!$D$5:$F$144,MATCH(VLOOKUP($A608,PairList!$A$1:$C$104,2,0),'Feasibility Factor'!$C$5:$C$144,0),MATCH($B608,'Feasibility Factor'!$D$3:$F$3,0))),"")</f>
        <v>0.8</v>
      </c>
      <c r="E608" s="95" t="str">
        <f>IFERROR(INDEX(ESShip!$C$2:$C$92,MATCH(VLOOKUP($A608,PairList!$A$1:$C$104,3,0),ESShip!$A$2:$A$92,0)),"")</f>
        <v/>
      </c>
      <c r="F608" s="95" t="str">
        <f t="shared" si="55"/>
        <v/>
      </c>
      <c r="G608" s="96" t="str">
        <f t="shared" si="56"/>
        <v>X</v>
      </c>
      <c r="H608" s="99" t="str">
        <f t="shared" si="57"/>
        <v>Single-Family</v>
      </c>
      <c r="I608" s="100" t="str">
        <f t="shared" si="58"/>
        <v>N</v>
      </c>
      <c r="J608" s="100">
        <v>0.8</v>
      </c>
      <c r="K608" s="100">
        <v>0.74</v>
      </c>
      <c r="L608" s="100">
        <f t="shared" si="59"/>
        <v>0.20800000000000002</v>
      </c>
      <c r="M608" s="101">
        <f t="shared" si="60"/>
        <v>0.20800000000000002</v>
      </c>
      <c r="N608" s="100"/>
    </row>
    <row r="609" spans="1:14">
      <c r="A609" t="s">
        <v>279</v>
      </c>
      <c r="B609" t="s">
        <v>222</v>
      </c>
      <c r="C609" t="s">
        <v>224</v>
      </c>
      <c r="D609" s="95">
        <f>IFERROR(IF(ISNUMBER(VLOOKUP($A609,PairList!$A$1:$C$104,2,0)),VLOOKUP($A609,PairList!$A$1:$C$104,2,0),INDEX('Feasibility Factor'!$D$5:$F$144,MATCH(VLOOKUP($A609,PairList!$A$1:$C$104,2,0),'Feasibility Factor'!$C$5:$C$144,0),MATCH($B609,'Feasibility Factor'!$D$3:$F$3,0))),"")</f>
        <v>0.8</v>
      </c>
      <c r="E609" s="95" t="str">
        <f>IFERROR(INDEX(ESShip!$C$2:$C$92,MATCH(VLOOKUP($A609,PairList!$A$1:$C$104,3,0),ESShip!$A$2:$A$92,0)),"")</f>
        <v/>
      </c>
      <c r="F609" s="95" t="str">
        <f t="shared" si="55"/>
        <v/>
      </c>
      <c r="G609" s="96" t="str">
        <f t="shared" si="56"/>
        <v>X</v>
      </c>
      <c r="H609" s="99" t="str">
        <f t="shared" si="57"/>
        <v>Multi-Family</v>
      </c>
      <c r="I609" s="100" t="str">
        <f t="shared" si="58"/>
        <v>N</v>
      </c>
      <c r="J609" s="100">
        <v>0.8</v>
      </c>
      <c r="K609" s="100">
        <v>0.35</v>
      </c>
      <c r="L609" s="100">
        <f t="shared" si="59"/>
        <v>0.52</v>
      </c>
      <c r="M609" s="101">
        <f t="shared" si="60"/>
        <v>0.52</v>
      </c>
      <c r="N609" s="100"/>
    </row>
    <row r="610" spans="1:14">
      <c r="A610" t="s">
        <v>279</v>
      </c>
      <c r="B610" t="s">
        <v>309</v>
      </c>
      <c r="C610" t="s">
        <v>224</v>
      </c>
      <c r="D610" s="95">
        <f>IFERROR(IF(ISNUMBER(VLOOKUP($A610,PairList!$A$1:$C$104,2,0)),VLOOKUP($A610,PairList!$A$1:$C$104,2,0),INDEX('Feasibility Factor'!$D$5:$F$144,MATCH(VLOOKUP($A610,PairList!$A$1:$C$104,2,0),'Feasibility Factor'!$C$5:$C$144,0),MATCH($B610,'Feasibility Factor'!$D$3:$F$3,0))),"")</f>
        <v>0.8</v>
      </c>
      <c r="E610" s="95" t="str">
        <f>IFERROR(INDEX(ESShip!$C$2:$C$92,MATCH(VLOOKUP($A610,PairList!$A$1:$C$104,3,0),ESShip!$A$2:$A$92,0)),"")</f>
        <v/>
      </c>
      <c r="F610" s="95" t="str">
        <f t="shared" si="55"/>
        <v/>
      </c>
      <c r="G610" s="96" t="str">
        <f t="shared" si="56"/>
        <v>X</v>
      </c>
      <c r="H610" s="99" t="str">
        <f t="shared" si="57"/>
        <v>Manufactured Home</v>
      </c>
      <c r="I610" s="100" t="str">
        <f t="shared" si="58"/>
        <v>N</v>
      </c>
      <c r="J610" s="100">
        <v>0.8</v>
      </c>
      <c r="K610" s="100">
        <v>0.35</v>
      </c>
      <c r="L610" s="100">
        <f t="shared" si="59"/>
        <v>0.52</v>
      </c>
      <c r="M610" s="101">
        <f t="shared" si="60"/>
        <v>0.52</v>
      </c>
      <c r="N610" s="100"/>
    </row>
    <row r="611" spans="1:14">
      <c r="A611" t="s">
        <v>371</v>
      </c>
      <c r="B611" t="s">
        <v>120</v>
      </c>
      <c r="C611" t="s">
        <v>272</v>
      </c>
      <c r="D611" s="95">
        <f>IFERROR(IF(ISNUMBER(VLOOKUP($A611,PairList!$A$1:$C$104,2,0)),VLOOKUP($A611,PairList!$A$1:$C$104,2,0),INDEX('Feasibility Factor'!$D$5:$F$144,MATCH(VLOOKUP($A611,PairList!$A$1:$C$104,2,0),'Feasibility Factor'!$C$5:$C$144,0),MATCH($B611,'Feasibility Factor'!$D$3:$F$3,0))),"")</f>
        <v>0.75</v>
      </c>
      <c r="E611" s="95" t="str">
        <f>IFERROR(INDEX(ESShip!$C$2:$C$92,MATCH(VLOOKUP($A611,PairList!$A$1:$C$104,3,0),ESShip!$A$2:$A$92,0)),"")</f>
        <v/>
      </c>
      <c r="F611" s="95" t="str">
        <f t="shared" si="55"/>
        <v/>
      </c>
      <c r="G611" s="96" t="str">
        <f t="shared" si="56"/>
        <v>X</v>
      </c>
      <c r="H611" s="99" t="str">
        <f t="shared" si="57"/>
        <v>Single-Family</v>
      </c>
      <c r="I611" s="100" t="str">
        <f t="shared" si="58"/>
        <v>E</v>
      </c>
      <c r="J611" s="100"/>
      <c r="K611" s="100"/>
      <c r="L611" s="100">
        <f>44.2%*0.49</f>
        <v>0.21657999999999999</v>
      </c>
      <c r="M611" s="101">
        <f t="shared" si="60"/>
        <v>0.21657999999999999</v>
      </c>
      <c r="N611" s="100"/>
    </row>
    <row r="612" spans="1:14">
      <c r="A612" t="s">
        <v>371</v>
      </c>
      <c r="B612" t="s">
        <v>222</v>
      </c>
      <c r="C612" t="s">
        <v>272</v>
      </c>
      <c r="D612" s="95">
        <f>IFERROR(IF(ISNUMBER(VLOOKUP($A612,PairList!$A$1:$C$104,2,0)),VLOOKUP($A612,PairList!$A$1:$C$104,2,0),INDEX('Feasibility Factor'!$D$5:$F$144,MATCH(VLOOKUP($A612,PairList!$A$1:$C$104,2,0),'Feasibility Factor'!$C$5:$C$144,0),MATCH($B612,'Feasibility Factor'!$D$3:$F$3,0))),"")</f>
        <v>0.75</v>
      </c>
      <c r="E612" s="95" t="str">
        <f>IFERROR(INDEX(ESShip!$C$2:$C$92,MATCH(VLOOKUP($A612,PairList!$A$1:$C$104,3,0),ESShip!$A$2:$A$92,0)),"")</f>
        <v/>
      </c>
      <c r="F612" s="95" t="str">
        <f t="shared" si="55"/>
        <v/>
      </c>
      <c r="G612" s="96" t="str">
        <f t="shared" si="56"/>
        <v>X</v>
      </c>
      <c r="H612" s="99" t="str">
        <f t="shared" si="57"/>
        <v>Multi-Family</v>
      </c>
      <c r="I612" s="100" t="str">
        <f t="shared" si="58"/>
        <v>E</v>
      </c>
      <c r="J612" s="100"/>
      <c r="K612" s="100"/>
      <c r="L612" s="100">
        <f>44.2%*0.49</f>
        <v>0.21657999999999999</v>
      </c>
      <c r="M612" s="101">
        <f t="shared" si="60"/>
        <v>0.21657999999999999</v>
      </c>
      <c r="N612" s="100"/>
    </row>
    <row r="613" spans="1:14">
      <c r="A613" t="s">
        <v>371</v>
      </c>
      <c r="B613" t="s">
        <v>309</v>
      </c>
      <c r="C613" t="s">
        <v>272</v>
      </c>
      <c r="D613" s="95">
        <f>IFERROR(IF(ISNUMBER(VLOOKUP($A613,PairList!$A$1:$C$104,2,0)),VLOOKUP($A613,PairList!$A$1:$C$104,2,0),INDEX('Feasibility Factor'!$D$5:$F$144,MATCH(VLOOKUP($A613,PairList!$A$1:$C$104,2,0),'Feasibility Factor'!$C$5:$C$144,0),MATCH($B613,'Feasibility Factor'!$D$3:$F$3,0))),"")</f>
        <v>0.75</v>
      </c>
      <c r="E613" s="95" t="str">
        <f>IFERROR(INDEX(ESShip!$C$2:$C$92,MATCH(VLOOKUP($A613,PairList!$A$1:$C$104,3,0),ESShip!$A$2:$A$92,0)),"")</f>
        <v/>
      </c>
      <c r="F613" s="95" t="str">
        <f t="shared" si="55"/>
        <v/>
      </c>
      <c r="G613" s="96" t="str">
        <f t="shared" si="56"/>
        <v>X</v>
      </c>
      <c r="H613" s="99" t="str">
        <f t="shared" si="57"/>
        <v>Manufactured Home</v>
      </c>
      <c r="I613" s="100" t="str">
        <f t="shared" si="58"/>
        <v>E</v>
      </c>
      <c r="J613" s="100"/>
      <c r="K613" s="100"/>
      <c r="L613" s="100">
        <f>44.2%*0.49</f>
        <v>0.21657999999999999</v>
      </c>
      <c r="M613" s="101">
        <f t="shared" si="60"/>
        <v>0.21657999999999999</v>
      </c>
      <c r="N613" s="100"/>
    </row>
    <row r="614" spans="1:14">
      <c r="A614" t="s">
        <v>371</v>
      </c>
      <c r="B614" t="s">
        <v>120</v>
      </c>
      <c r="C614" t="s">
        <v>224</v>
      </c>
      <c r="D614" s="95">
        <f>IFERROR(IF(ISNUMBER(VLOOKUP($A614,PairList!$A$1:$C$104,2,0)),VLOOKUP($A614,PairList!$A$1:$C$104,2,0),INDEX('Feasibility Factor'!$D$5:$F$144,MATCH(VLOOKUP($A614,PairList!$A$1:$C$104,2,0),'Feasibility Factor'!$C$5:$C$144,0),MATCH($B614,'Feasibility Factor'!$D$3:$F$3,0))),"")</f>
        <v>0.75</v>
      </c>
      <c r="E614" s="95" t="str">
        <f>IFERROR(INDEX(ESShip!$C$2:$C$92,MATCH(VLOOKUP($A614,PairList!$A$1:$C$104,3,0),ESShip!$A$2:$A$92,0)),"")</f>
        <v/>
      </c>
      <c r="F614" s="95" t="str">
        <f t="shared" si="55"/>
        <v/>
      </c>
      <c r="G614" s="96" t="str">
        <f t="shared" si="56"/>
        <v>X</v>
      </c>
      <c r="H614" s="99" t="str">
        <f t="shared" si="57"/>
        <v>Single-Family</v>
      </c>
      <c r="I614" s="100" t="str">
        <f t="shared" si="58"/>
        <v>N</v>
      </c>
      <c r="J614" s="100"/>
      <c r="K614" s="100"/>
      <c r="L614" s="100">
        <v>0</v>
      </c>
      <c r="M614" s="101">
        <f t="shared" si="60"/>
        <v>0</v>
      </c>
      <c r="N614" s="100"/>
    </row>
    <row r="615" spans="1:14">
      <c r="A615" t="s">
        <v>371</v>
      </c>
      <c r="B615" t="s">
        <v>222</v>
      </c>
      <c r="C615" t="s">
        <v>224</v>
      </c>
      <c r="D615" s="95">
        <f>IFERROR(IF(ISNUMBER(VLOOKUP($A615,PairList!$A$1:$C$104,2,0)),VLOOKUP($A615,PairList!$A$1:$C$104,2,0),INDEX('Feasibility Factor'!$D$5:$F$144,MATCH(VLOOKUP($A615,PairList!$A$1:$C$104,2,0),'Feasibility Factor'!$C$5:$C$144,0),MATCH($B615,'Feasibility Factor'!$D$3:$F$3,0))),"")</f>
        <v>0.75</v>
      </c>
      <c r="E615" s="95" t="str">
        <f>IFERROR(INDEX(ESShip!$C$2:$C$92,MATCH(VLOOKUP($A615,PairList!$A$1:$C$104,3,0),ESShip!$A$2:$A$92,0)),"")</f>
        <v/>
      </c>
      <c r="F615" s="95" t="str">
        <f t="shared" si="55"/>
        <v/>
      </c>
      <c r="G615" s="96" t="str">
        <f t="shared" si="56"/>
        <v>X</v>
      </c>
      <c r="H615" s="99" t="str">
        <f t="shared" si="57"/>
        <v>Multi-Family</v>
      </c>
      <c r="I615" s="100" t="str">
        <f t="shared" si="58"/>
        <v>N</v>
      </c>
      <c r="J615" s="100"/>
      <c r="K615" s="100"/>
      <c r="L615" s="100">
        <v>0</v>
      </c>
      <c r="M615" s="101">
        <f t="shared" si="60"/>
        <v>0</v>
      </c>
      <c r="N615" s="100"/>
    </row>
    <row r="616" spans="1:14">
      <c r="A616" t="s">
        <v>371</v>
      </c>
      <c r="B616" t="s">
        <v>309</v>
      </c>
      <c r="C616" t="s">
        <v>224</v>
      </c>
      <c r="D616" s="95">
        <f>IFERROR(IF(ISNUMBER(VLOOKUP($A616,PairList!$A$1:$C$104,2,0)),VLOOKUP($A616,PairList!$A$1:$C$104,2,0),INDEX('Feasibility Factor'!$D$5:$F$144,MATCH(VLOOKUP($A616,PairList!$A$1:$C$104,2,0),'Feasibility Factor'!$C$5:$C$144,0),MATCH($B616,'Feasibility Factor'!$D$3:$F$3,0))),"")</f>
        <v>0.75</v>
      </c>
      <c r="E616" s="95" t="str">
        <f>IFERROR(INDEX(ESShip!$C$2:$C$92,MATCH(VLOOKUP($A616,PairList!$A$1:$C$104,3,0),ESShip!$A$2:$A$92,0)),"")</f>
        <v/>
      </c>
      <c r="F616" s="95" t="str">
        <f t="shared" si="55"/>
        <v/>
      </c>
      <c r="G616" s="96" t="str">
        <f t="shared" si="56"/>
        <v>X</v>
      </c>
      <c r="H616" s="99" t="str">
        <f t="shared" si="57"/>
        <v>Manufactured Home</v>
      </c>
      <c r="I616" s="100" t="str">
        <f t="shared" si="58"/>
        <v>N</v>
      </c>
      <c r="J616" s="100"/>
      <c r="K616" s="100"/>
      <c r="L616" s="100">
        <v>0</v>
      </c>
      <c r="M616" s="101">
        <f t="shared" si="60"/>
        <v>0</v>
      </c>
      <c r="N616" s="100"/>
    </row>
    <row r="617" spans="1:14">
      <c r="A617" t="s">
        <v>371</v>
      </c>
      <c r="B617" t="s">
        <v>120</v>
      </c>
      <c r="C617" t="s">
        <v>272</v>
      </c>
      <c r="D617" s="95">
        <f>IFERROR(IF(ISNUMBER(VLOOKUP($A617,PairList!$A$1:$C$104,2,0)),VLOOKUP($A617,PairList!$A$1:$C$104,2,0),INDEX('Feasibility Factor'!$D$5:$F$144,MATCH(VLOOKUP($A617,PairList!$A$1:$C$104,2,0),'Feasibility Factor'!$C$5:$C$144,0),MATCH($B617,'Feasibility Factor'!$D$3:$F$3,0))),"")</f>
        <v>0.75</v>
      </c>
      <c r="E617" s="95" t="str">
        <f>IFERROR(INDEX(ESShip!$C$2:$C$92,MATCH(VLOOKUP($A617,PairList!$A$1:$C$104,3,0),ESShip!$A$2:$A$92,0)),"")</f>
        <v/>
      </c>
      <c r="F617" s="95" t="str">
        <f t="shared" si="55"/>
        <v/>
      </c>
      <c r="G617" s="96" t="str">
        <f t="shared" si="56"/>
        <v>X</v>
      </c>
      <c r="H617" s="99" t="str">
        <f t="shared" si="57"/>
        <v>Single-Family</v>
      </c>
      <c r="I617" s="100" t="str">
        <f t="shared" si="58"/>
        <v>E</v>
      </c>
      <c r="J617" s="100"/>
      <c r="K617" s="100"/>
      <c r="L617" s="100">
        <f>44.2%*0.49</f>
        <v>0.21657999999999999</v>
      </c>
      <c r="M617" s="101">
        <f t="shared" si="60"/>
        <v>0.21657999999999999</v>
      </c>
      <c r="N617" s="100"/>
    </row>
    <row r="618" spans="1:14">
      <c r="A618" t="s">
        <v>371</v>
      </c>
      <c r="B618" t="s">
        <v>222</v>
      </c>
      <c r="C618" t="s">
        <v>272</v>
      </c>
      <c r="D618" s="95">
        <f>IFERROR(IF(ISNUMBER(VLOOKUP($A618,PairList!$A$1:$C$104,2,0)),VLOOKUP($A618,PairList!$A$1:$C$104,2,0),INDEX('Feasibility Factor'!$D$5:$F$144,MATCH(VLOOKUP($A618,PairList!$A$1:$C$104,2,0),'Feasibility Factor'!$C$5:$C$144,0),MATCH($B618,'Feasibility Factor'!$D$3:$F$3,0))),"")</f>
        <v>0.75</v>
      </c>
      <c r="E618" s="95" t="str">
        <f>IFERROR(INDEX(ESShip!$C$2:$C$92,MATCH(VLOOKUP($A618,PairList!$A$1:$C$104,3,0),ESShip!$A$2:$A$92,0)),"")</f>
        <v/>
      </c>
      <c r="F618" s="95" t="str">
        <f t="shared" si="55"/>
        <v/>
      </c>
      <c r="G618" s="96" t="str">
        <f t="shared" si="56"/>
        <v>X</v>
      </c>
      <c r="H618" s="99" t="str">
        <f t="shared" si="57"/>
        <v>Multi-Family</v>
      </c>
      <c r="I618" s="100" t="str">
        <f t="shared" si="58"/>
        <v>E</v>
      </c>
      <c r="J618" s="100"/>
      <c r="K618" s="100"/>
      <c r="L618" s="100">
        <f>44.2%*0.49</f>
        <v>0.21657999999999999</v>
      </c>
      <c r="M618" s="101">
        <f t="shared" si="60"/>
        <v>0.21657999999999999</v>
      </c>
      <c r="N618" s="100"/>
    </row>
    <row r="619" spans="1:14">
      <c r="A619" t="s">
        <v>371</v>
      </c>
      <c r="B619" t="s">
        <v>309</v>
      </c>
      <c r="C619" t="s">
        <v>272</v>
      </c>
      <c r="D619" s="95">
        <f>IFERROR(IF(ISNUMBER(VLOOKUP($A619,PairList!$A$1:$C$104,2,0)),VLOOKUP($A619,PairList!$A$1:$C$104,2,0),INDEX('Feasibility Factor'!$D$5:$F$144,MATCH(VLOOKUP($A619,PairList!$A$1:$C$104,2,0),'Feasibility Factor'!$C$5:$C$144,0),MATCH($B619,'Feasibility Factor'!$D$3:$F$3,0))),"")</f>
        <v>0.75</v>
      </c>
      <c r="E619" s="95" t="str">
        <f>IFERROR(INDEX(ESShip!$C$2:$C$92,MATCH(VLOOKUP($A619,PairList!$A$1:$C$104,3,0),ESShip!$A$2:$A$92,0)),"")</f>
        <v/>
      </c>
      <c r="F619" s="95" t="str">
        <f t="shared" si="55"/>
        <v/>
      </c>
      <c r="G619" s="96" t="str">
        <f t="shared" si="56"/>
        <v>X</v>
      </c>
      <c r="H619" s="99" t="str">
        <f t="shared" si="57"/>
        <v>Manufactured Home</v>
      </c>
      <c r="I619" s="100" t="str">
        <f t="shared" si="58"/>
        <v>E</v>
      </c>
      <c r="J619" s="100"/>
      <c r="K619" s="100"/>
      <c r="L619" s="100">
        <f>44.2%*0.49</f>
        <v>0.21657999999999999</v>
      </c>
      <c r="M619" s="101">
        <f t="shared" si="60"/>
        <v>0.21657999999999999</v>
      </c>
      <c r="N619" s="100"/>
    </row>
    <row r="620" spans="1:14">
      <c r="A620" t="s">
        <v>371</v>
      </c>
      <c r="B620" t="s">
        <v>120</v>
      </c>
      <c r="C620" t="s">
        <v>224</v>
      </c>
      <c r="D620" s="95">
        <f>IFERROR(IF(ISNUMBER(VLOOKUP($A620,PairList!$A$1:$C$104,2,0)),VLOOKUP($A620,PairList!$A$1:$C$104,2,0),INDEX('Feasibility Factor'!$D$5:$F$144,MATCH(VLOOKUP($A620,PairList!$A$1:$C$104,2,0),'Feasibility Factor'!$C$5:$C$144,0),MATCH($B620,'Feasibility Factor'!$D$3:$F$3,0))),"")</f>
        <v>0.75</v>
      </c>
      <c r="E620" s="95" t="str">
        <f>IFERROR(INDEX(ESShip!$C$2:$C$92,MATCH(VLOOKUP($A620,PairList!$A$1:$C$104,3,0),ESShip!$A$2:$A$92,0)),"")</f>
        <v/>
      </c>
      <c r="F620" s="95" t="str">
        <f t="shared" si="55"/>
        <v/>
      </c>
      <c r="G620" s="96" t="str">
        <f t="shared" si="56"/>
        <v>X</v>
      </c>
      <c r="H620" s="99" t="str">
        <f t="shared" si="57"/>
        <v>Single-Family</v>
      </c>
      <c r="I620" s="100" t="str">
        <f t="shared" si="58"/>
        <v>N</v>
      </c>
      <c r="J620" s="100"/>
      <c r="K620" s="100"/>
      <c r="L620" s="100">
        <v>0</v>
      </c>
      <c r="M620" s="101">
        <f t="shared" si="60"/>
        <v>0</v>
      </c>
      <c r="N620" s="100"/>
    </row>
    <row r="621" spans="1:14">
      <c r="A621" t="s">
        <v>371</v>
      </c>
      <c r="B621" t="s">
        <v>222</v>
      </c>
      <c r="C621" t="s">
        <v>224</v>
      </c>
      <c r="D621" s="95">
        <f>IFERROR(IF(ISNUMBER(VLOOKUP($A621,PairList!$A$1:$C$104,2,0)),VLOOKUP($A621,PairList!$A$1:$C$104,2,0),INDEX('Feasibility Factor'!$D$5:$F$144,MATCH(VLOOKUP($A621,PairList!$A$1:$C$104,2,0),'Feasibility Factor'!$C$5:$C$144,0),MATCH($B621,'Feasibility Factor'!$D$3:$F$3,0))),"")</f>
        <v>0.75</v>
      </c>
      <c r="E621" s="95" t="str">
        <f>IFERROR(INDEX(ESShip!$C$2:$C$92,MATCH(VLOOKUP($A621,PairList!$A$1:$C$104,3,0),ESShip!$A$2:$A$92,0)),"")</f>
        <v/>
      </c>
      <c r="F621" s="95" t="str">
        <f t="shared" si="55"/>
        <v/>
      </c>
      <c r="G621" s="96" t="str">
        <f t="shared" si="56"/>
        <v>X</v>
      </c>
      <c r="H621" s="99" t="str">
        <f t="shared" si="57"/>
        <v>Multi-Family</v>
      </c>
      <c r="I621" s="100" t="str">
        <f t="shared" si="58"/>
        <v>N</v>
      </c>
      <c r="J621" s="100"/>
      <c r="K621" s="100"/>
      <c r="L621" s="100">
        <v>0</v>
      </c>
      <c r="M621" s="101">
        <f t="shared" si="60"/>
        <v>0</v>
      </c>
      <c r="N621" s="100"/>
    </row>
    <row r="622" spans="1:14">
      <c r="A622" t="s">
        <v>371</v>
      </c>
      <c r="B622" t="s">
        <v>309</v>
      </c>
      <c r="C622" t="s">
        <v>224</v>
      </c>
      <c r="D622" s="95">
        <f>IFERROR(IF(ISNUMBER(VLOOKUP($A622,PairList!$A$1:$C$104,2,0)),VLOOKUP($A622,PairList!$A$1:$C$104,2,0),INDEX('Feasibility Factor'!$D$5:$F$144,MATCH(VLOOKUP($A622,PairList!$A$1:$C$104,2,0),'Feasibility Factor'!$C$5:$C$144,0),MATCH($B622,'Feasibility Factor'!$D$3:$F$3,0))),"")</f>
        <v>0.75</v>
      </c>
      <c r="E622" s="95" t="str">
        <f>IFERROR(INDEX(ESShip!$C$2:$C$92,MATCH(VLOOKUP($A622,PairList!$A$1:$C$104,3,0),ESShip!$A$2:$A$92,0)),"")</f>
        <v/>
      </c>
      <c r="F622" s="95" t="str">
        <f t="shared" si="55"/>
        <v/>
      </c>
      <c r="G622" s="96" t="str">
        <f t="shared" si="56"/>
        <v>X</v>
      </c>
      <c r="H622" s="99" t="str">
        <f t="shared" si="57"/>
        <v>Manufactured Home</v>
      </c>
      <c r="I622" s="100" t="str">
        <f t="shared" si="58"/>
        <v>N</v>
      </c>
      <c r="J622" s="100"/>
      <c r="K622" s="100"/>
      <c r="L622" s="100">
        <v>0</v>
      </c>
      <c r="M622" s="101">
        <f t="shared" si="60"/>
        <v>0</v>
      </c>
      <c r="N622" s="100"/>
    </row>
    <row r="623" spans="1:14">
      <c r="A623" t="s">
        <v>280</v>
      </c>
      <c r="B623" t="s">
        <v>120</v>
      </c>
      <c r="C623" t="s">
        <v>272</v>
      </c>
      <c r="D623" s="95">
        <f>IFERROR(IF(ISNUMBER(VLOOKUP($A623,PairList!$A$1:$C$104,2,0)),VLOOKUP($A623,PairList!$A$1:$C$104,2,0),INDEX('Feasibility Factor'!$D$5:$F$144,MATCH(VLOOKUP($A623,PairList!$A$1:$C$104,2,0),'Feasibility Factor'!$C$5:$C$144,0),MATCH($B623,'Feasibility Factor'!$D$3:$F$3,0))),"")</f>
        <v>0.75</v>
      </c>
      <c r="E623" s="95" t="str">
        <f>IFERROR(INDEX(ESShip!$C$2:$C$92,MATCH(VLOOKUP($A623,PairList!$A$1:$C$104,3,0),ESShip!$A$2:$A$92,0)),"")</f>
        <v/>
      </c>
      <c r="F623" s="95" t="str">
        <f t="shared" si="55"/>
        <v/>
      </c>
      <c r="G623" s="96" t="str">
        <f t="shared" si="56"/>
        <v>X</v>
      </c>
      <c r="H623" s="99" t="str">
        <f t="shared" si="57"/>
        <v>Single-Family</v>
      </c>
      <c r="I623" s="100" t="str">
        <f t="shared" si="58"/>
        <v>E</v>
      </c>
      <c r="J623" s="100"/>
      <c r="K623" s="100"/>
      <c r="L623" s="100">
        <v>7.0000000000000007E-2</v>
      </c>
      <c r="M623" s="101">
        <f t="shared" si="60"/>
        <v>7.0000000000000007E-2</v>
      </c>
      <c r="N623" s="100"/>
    </row>
    <row r="624" spans="1:14">
      <c r="A624" t="s">
        <v>280</v>
      </c>
      <c r="B624" t="s">
        <v>222</v>
      </c>
      <c r="C624" t="s">
        <v>272</v>
      </c>
      <c r="D624" s="95">
        <f>IFERROR(IF(ISNUMBER(VLOOKUP($A624,PairList!$A$1:$C$104,2,0)),VLOOKUP($A624,PairList!$A$1:$C$104,2,0),INDEX('Feasibility Factor'!$D$5:$F$144,MATCH(VLOOKUP($A624,PairList!$A$1:$C$104,2,0),'Feasibility Factor'!$C$5:$C$144,0),MATCH($B624,'Feasibility Factor'!$D$3:$F$3,0))),"")</f>
        <v>0.75</v>
      </c>
      <c r="E624" s="95" t="str">
        <f>IFERROR(INDEX(ESShip!$C$2:$C$92,MATCH(VLOOKUP($A624,PairList!$A$1:$C$104,3,0),ESShip!$A$2:$A$92,0)),"")</f>
        <v/>
      </c>
      <c r="F624" s="95" t="str">
        <f t="shared" si="55"/>
        <v/>
      </c>
      <c r="G624" s="96" t="str">
        <f t="shared" si="56"/>
        <v>X</v>
      </c>
      <c r="H624" s="99" t="str">
        <f t="shared" si="57"/>
        <v>Multi-Family</v>
      </c>
      <c r="I624" s="100" t="str">
        <f t="shared" si="58"/>
        <v>E</v>
      </c>
      <c r="J624" s="100"/>
      <c r="K624" s="100"/>
      <c r="L624" s="100">
        <v>7.0000000000000007E-2</v>
      </c>
      <c r="M624" s="101">
        <f t="shared" si="60"/>
        <v>7.0000000000000007E-2</v>
      </c>
      <c r="N624" s="100"/>
    </row>
    <row r="625" spans="1:14">
      <c r="A625" t="s">
        <v>280</v>
      </c>
      <c r="B625" t="s">
        <v>309</v>
      </c>
      <c r="C625" t="s">
        <v>272</v>
      </c>
      <c r="D625" s="95">
        <f>IFERROR(IF(ISNUMBER(VLOOKUP($A625,PairList!$A$1:$C$104,2,0)),VLOOKUP($A625,PairList!$A$1:$C$104,2,0),INDEX('Feasibility Factor'!$D$5:$F$144,MATCH(VLOOKUP($A625,PairList!$A$1:$C$104,2,0),'Feasibility Factor'!$C$5:$C$144,0),MATCH($B625,'Feasibility Factor'!$D$3:$F$3,0))),"")</f>
        <v>0.75</v>
      </c>
      <c r="E625" s="95" t="str">
        <f>IFERROR(INDEX(ESShip!$C$2:$C$92,MATCH(VLOOKUP($A625,PairList!$A$1:$C$104,3,0),ESShip!$A$2:$A$92,0)),"")</f>
        <v/>
      </c>
      <c r="F625" s="95" t="str">
        <f t="shared" si="55"/>
        <v/>
      </c>
      <c r="G625" s="96" t="str">
        <f t="shared" si="56"/>
        <v>X</v>
      </c>
      <c r="H625" s="99" t="str">
        <f t="shared" si="57"/>
        <v>Manufactured Home</v>
      </c>
      <c r="I625" s="100" t="str">
        <f t="shared" si="58"/>
        <v>E</v>
      </c>
      <c r="J625" s="100"/>
      <c r="K625" s="100"/>
      <c r="L625" s="100">
        <v>7.0000000000000007E-2</v>
      </c>
      <c r="M625" s="101">
        <f t="shared" si="60"/>
        <v>7.0000000000000007E-2</v>
      </c>
      <c r="N625" s="100"/>
    </row>
    <row r="626" spans="1:14">
      <c r="A626" t="s">
        <v>280</v>
      </c>
      <c r="B626" t="s">
        <v>120</v>
      </c>
      <c r="C626" t="s">
        <v>224</v>
      </c>
      <c r="D626" s="95">
        <f>IFERROR(IF(ISNUMBER(VLOOKUP($A626,PairList!$A$1:$C$104,2,0)),VLOOKUP($A626,PairList!$A$1:$C$104,2,0),INDEX('Feasibility Factor'!$D$5:$F$144,MATCH(VLOOKUP($A626,PairList!$A$1:$C$104,2,0),'Feasibility Factor'!$C$5:$C$144,0),MATCH($B626,'Feasibility Factor'!$D$3:$F$3,0))),"")</f>
        <v>0.75</v>
      </c>
      <c r="E626" s="95" t="str">
        <f>IFERROR(INDEX(ESShip!$C$2:$C$92,MATCH(VLOOKUP($A626,PairList!$A$1:$C$104,3,0),ESShip!$A$2:$A$92,0)),"")</f>
        <v/>
      </c>
      <c r="F626" s="95" t="str">
        <f t="shared" si="55"/>
        <v/>
      </c>
      <c r="G626" s="96" t="str">
        <f t="shared" si="56"/>
        <v>X</v>
      </c>
      <c r="H626" s="99" t="str">
        <f t="shared" si="57"/>
        <v>Single-Family</v>
      </c>
      <c r="I626" s="100" t="str">
        <f t="shared" si="58"/>
        <v>N</v>
      </c>
      <c r="J626" s="100"/>
      <c r="K626" s="100"/>
      <c r="L626" s="100">
        <v>0</v>
      </c>
      <c r="M626" s="101">
        <f t="shared" si="60"/>
        <v>0</v>
      </c>
      <c r="N626" s="100"/>
    </row>
    <row r="627" spans="1:14">
      <c r="A627" t="s">
        <v>280</v>
      </c>
      <c r="B627" t="s">
        <v>222</v>
      </c>
      <c r="C627" t="s">
        <v>224</v>
      </c>
      <c r="D627" s="95">
        <f>IFERROR(IF(ISNUMBER(VLOOKUP($A627,PairList!$A$1:$C$104,2,0)),VLOOKUP($A627,PairList!$A$1:$C$104,2,0),INDEX('Feasibility Factor'!$D$5:$F$144,MATCH(VLOOKUP($A627,PairList!$A$1:$C$104,2,0),'Feasibility Factor'!$C$5:$C$144,0),MATCH($B627,'Feasibility Factor'!$D$3:$F$3,0))),"")</f>
        <v>0.75</v>
      </c>
      <c r="E627" s="95" t="str">
        <f>IFERROR(INDEX(ESShip!$C$2:$C$92,MATCH(VLOOKUP($A627,PairList!$A$1:$C$104,3,0),ESShip!$A$2:$A$92,0)),"")</f>
        <v/>
      </c>
      <c r="F627" s="95" t="str">
        <f t="shared" si="55"/>
        <v/>
      </c>
      <c r="G627" s="96" t="str">
        <f t="shared" si="56"/>
        <v>X</v>
      </c>
      <c r="H627" s="99" t="str">
        <f t="shared" si="57"/>
        <v>Multi-Family</v>
      </c>
      <c r="I627" s="100" t="str">
        <f t="shared" si="58"/>
        <v>N</v>
      </c>
      <c r="J627" s="100"/>
      <c r="K627" s="100"/>
      <c r="L627" s="100">
        <v>0</v>
      </c>
      <c r="M627" s="101">
        <f t="shared" si="60"/>
        <v>0</v>
      </c>
      <c r="N627" s="100"/>
    </row>
    <row r="628" spans="1:14">
      <c r="A628" t="s">
        <v>280</v>
      </c>
      <c r="B628" t="s">
        <v>309</v>
      </c>
      <c r="C628" t="s">
        <v>224</v>
      </c>
      <c r="D628" s="95">
        <f>IFERROR(IF(ISNUMBER(VLOOKUP($A628,PairList!$A$1:$C$104,2,0)),VLOOKUP($A628,PairList!$A$1:$C$104,2,0),INDEX('Feasibility Factor'!$D$5:$F$144,MATCH(VLOOKUP($A628,PairList!$A$1:$C$104,2,0),'Feasibility Factor'!$C$5:$C$144,0),MATCH($B628,'Feasibility Factor'!$D$3:$F$3,0))),"")</f>
        <v>0.75</v>
      </c>
      <c r="E628" s="95" t="str">
        <f>IFERROR(INDEX(ESShip!$C$2:$C$92,MATCH(VLOOKUP($A628,PairList!$A$1:$C$104,3,0),ESShip!$A$2:$A$92,0)),"")</f>
        <v/>
      </c>
      <c r="F628" s="95" t="str">
        <f t="shared" si="55"/>
        <v/>
      </c>
      <c r="G628" s="96" t="str">
        <f t="shared" si="56"/>
        <v>X</v>
      </c>
      <c r="H628" s="99" t="str">
        <f t="shared" si="57"/>
        <v>Manufactured Home</v>
      </c>
      <c r="I628" s="100" t="str">
        <f t="shared" si="58"/>
        <v>N</v>
      </c>
      <c r="J628" s="100"/>
      <c r="K628" s="100"/>
      <c r="L628" s="100">
        <v>0</v>
      </c>
      <c r="M628" s="101">
        <f t="shared" si="60"/>
        <v>0</v>
      </c>
      <c r="N628" s="100"/>
    </row>
    <row r="629" spans="1:14">
      <c r="A629" t="s">
        <v>280</v>
      </c>
      <c r="B629" t="s">
        <v>120</v>
      </c>
      <c r="C629" t="s">
        <v>272</v>
      </c>
      <c r="D629" s="95">
        <f>IFERROR(IF(ISNUMBER(VLOOKUP($A629,PairList!$A$1:$C$104,2,0)),VLOOKUP($A629,PairList!$A$1:$C$104,2,0),INDEX('Feasibility Factor'!$D$5:$F$144,MATCH(VLOOKUP($A629,PairList!$A$1:$C$104,2,0),'Feasibility Factor'!$C$5:$C$144,0),MATCH($B629,'Feasibility Factor'!$D$3:$F$3,0))),"")</f>
        <v>0.75</v>
      </c>
      <c r="E629" s="95" t="str">
        <f>IFERROR(INDEX(ESShip!$C$2:$C$92,MATCH(VLOOKUP($A629,PairList!$A$1:$C$104,3,0),ESShip!$A$2:$A$92,0)),"")</f>
        <v/>
      </c>
      <c r="F629" s="95" t="str">
        <f t="shared" si="55"/>
        <v/>
      </c>
      <c r="G629" s="96" t="str">
        <f t="shared" si="56"/>
        <v>X</v>
      </c>
      <c r="H629" s="99" t="str">
        <f t="shared" si="57"/>
        <v>Single-Family</v>
      </c>
      <c r="I629" s="100" t="str">
        <f t="shared" si="58"/>
        <v>E</v>
      </c>
      <c r="J629" s="100"/>
      <c r="K629" s="100"/>
      <c r="L629" s="100">
        <v>7.0000000000000007E-2</v>
      </c>
      <c r="M629" s="101">
        <f t="shared" si="60"/>
        <v>7.0000000000000007E-2</v>
      </c>
      <c r="N629" s="100"/>
    </row>
    <row r="630" spans="1:14">
      <c r="A630" t="s">
        <v>280</v>
      </c>
      <c r="B630" t="s">
        <v>222</v>
      </c>
      <c r="C630" t="s">
        <v>272</v>
      </c>
      <c r="D630" s="95">
        <f>IFERROR(IF(ISNUMBER(VLOOKUP($A630,PairList!$A$1:$C$104,2,0)),VLOOKUP($A630,PairList!$A$1:$C$104,2,0),INDEX('Feasibility Factor'!$D$5:$F$144,MATCH(VLOOKUP($A630,PairList!$A$1:$C$104,2,0),'Feasibility Factor'!$C$5:$C$144,0),MATCH($B630,'Feasibility Factor'!$D$3:$F$3,0))),"")</f>
        <v>0.75</v>
      </c>
      <c r="E630" s="95" t="str">
        <f>IFERROR(INDEX(ESShip!$C$2:$C$92,MATCH(VLOOKUP($A630,PairList!$A$1:$C$104,3,0),ESShip!$A$2:$A$92,0)),"")</f>
        <v/>
      </c>
      <c r="F630" s="95" t="str">
        <f t="shared" si="55"/>
        <v/>
      </c>
      <c r="G630" s="96" t="str">
        <f t="shared" si="56"/>
        <v>X</v>
      </c>
      <c r="H630" s="99" t="str">
        <f t="shared" si="57"/>
        <v>Multi-Family</v>
      </c>
      <c r="I630" s="100" t="str">
        <f t="shared" si="58"/>
        <v>E</v>
      </c>
      <c r="J630" s="100"/>
      <c r="K630" s="100"/>
      <c r="L630" s="100">
        <v>7.0000000000000007E-2</v>
      </c>
      <c r="M630" s="101">
        <f t="shared" si="60"/>
        <v>7.0000000000000007E-2</v>
      </c>
      <c r="N630" s="100"/>
    </row>
    <row r="631" spans="1:14">
      <c r="A631" t="s">
        <v>280</v>
      </c>
      <c r="B631" t="s">
        <v>309</v>
      </c>
      <c r="C631" t="s">
        <v>272</v>
      </c>
      <c r="D631" s="95">
        <f>IFERROR(IF(ISNUMBER(VLOOKUP($A631,PairList!$A$1:$C$104,2,0)),VLOOKUP($A631,PairList!$A$1:$C$104,2,0),INDEX('Feasibility Factor'!$D$5:$F$144,MATCH(VLOOKUP($A631,PairList!$A$1:$C$104,2,0),'Feasibility Factor'!$C$5:$C$144,0),MATCH($B631,'Feasibility Factor'!$D$3:$F$3,0))),"")</f>
        <v>0.75</v>
      </c>
      <c r="E631" s="95" t="str">
        <f>IFERROR(INDEX(ESShip!$C$2:$C$92,MATCH(VLOOKUP($A631,PairList!$A$1:$C$104,3,0),ESShip!$A$2:$A$92,0)),"")</f>
        <v/>
      </c>
      <c r="F631" s="95" t="str">
        <f t="shared" si="55"/>
        <v/>
      </c>
      <c r="G631" s="96" t="str">
        <f t="shared" si="56"/>
        <v>X</v>
      </c>
      <c r="H631" s="99" t="str">
        <f t="shared" si="57"/>
        <v>Manufactured Home</v>
      </c>
      <c r="I631" s="100" t="str">
        <f t="shared" si="58"/>
        <v>E</v>
      </c>
      <c r="J631" s="100"/>
      <c r="K631" s="100"/>
      <c r="L631" s="100">
        <v>7.0000000000000007E-2</v>
      </c>
      <c r="M631" s="101">
        <f t="shared" si="60"/>
        <v>7.0000000000000007E-2</v>
      </c>
      <c r="N631" s="100"/>
    </row>
    <row r="632" spans="1:14">
      <c r="A632" t="s">
        <v>280</v>
      </c>
      <c r="B632" t="s">
        <v>120</v>
      </c>
      <c r="C632" t="s">
        <v>224</v>
      </c>
      <c r="D632" s="95">
        <f>IFERROR(IF(ISNUMBER(VLOOKUP($A632,PairList!$A$1:$C$104,2,0)),VLOOKUP($A632,PairList!$A$1:$C$104,2,0),INDEX('Feasibility Factor'!$D$5:$F$144,MATCH(VLOOKUP($A632,PairList!$A$1:$C$104,2,0),'Feasibility Factor'!$C$5:$C$144,0),MATCH($B632,'Feasibility Factor'!$D$3:$F$3,0))),"")</f>
        <v>0.75</v>
      </c>
      <c r="E632" s="95" t="str">
        <f>IFERROR(INDEX(ESShip!$C$2:$C$92,MATCH(VLOOKUP($A632,PairList!$A$1:$C$104,3,0),ESShip!$A$2:$A$92,0)),"")</f>
        <v/>
      </c>
      <c r="F632" s="95" t="str">
        <f t="shared" si="55"/>
        <v/>
      </c>
      <c r="G632" s="96" t="str">
        <f t="shared" si="56"/>
        <v>X</v>
      </c>
      <c r="H632" s="99" t="str">
        <f t="shared" si="57"/>
        <v>Single-Family</v>
      </c>
      <c r="I632" s="100" t="str">
        <f t="shared" si="58"/>
        <v>N</v>
      </c>
      <c r="J632" s="100"/>
      <c r="K632" s="100"/>
      <c r="L632" s="100">
        <v>0</v>
      </c>
      <c r="M632" s="101">
        <f t="shared" si="60"/>
        <v>0</v>
      </c>
      <c r="N632" s="100"/>
    </row>
    <row r="633" spans="1:14">
      <c r="A633" t="s">
        <v>280</v>
      </c>
      <c r="B633" t="s">
        <v>222</v>
      </c>
      <c r="C633" t="s">
        <v>224</v>
      </c>
      <c r="D633" s="95">
        <f>IFERROR(IF(ISNUMBER(VLOOKUP($A633,PairList!$A$1:$C$104,2,0)),VLOOKUP($A633,PairList!$A$1:$C$104,2,0),INDEX('Feasibility Factor'!$D$5:$F$144,MATCH(VLOOKUP($A633,PairList!$A$1:$C$104,2,0),'Feasibility Factor'!$C$5:$C$144,0),MATCH($B633,'Feasibility Factor'!$D$3:$F$3,0))),"")</f>
        <v>0.75</v>
      </c>
      <c r="E633" s="95" t="str">
        <f>IFERROR(INDEX(ESShip!$C$2:$C$92,MATCH(VLOOKUP($A633,PairList!$A$1:$C$104,3,0),ESShip!$A$2:$A$92,0)),"")</f>
        <v/>
      </c>
      <c r="F633" s="95" t="str">
        <f t="shared" si="55"/>
        <v/>
      </c>
      <c r="G633" s="96" t="str">
        <f t="shared" si="56"/>
        <v>X</v>
      </c>
      <c r="H633" s="99" t="str">
        <f t="shared" si="57"/>
        <v>Multi-Family</v>
      </c>
      <c r="I633" s="100" t="str">
        <f t="shared" si="58"/>
        <v>N</v>
      </c>
      <c r="J633" s="100"/>
      <c r="K633" s="100"/>
      <c r="L633" s="100">
        <v>0</v>
      </c>
      <c r="M633" s="101">
        <f t="shared" si="60"/>
        <v>0</v>
      </c>
      <c r="N633" s="100"/>
    </row>
    <row r="634" spans="1:14">
      <c r="A634" t="s">
        <v>280</v>
      </c>
      <c r="B634" t="s">
        <v>309</v>
      </c>
      <c r="C634" t="s">
        <v>224</v>
      </c>
      <c r="D634" s="95">
        <f>IFERROR(IF(ISNUMBER(VLOOKUP($A634,PairList!$A$1:$C$104,2,0)),VLOOKUP($A634,PairList!$A$1:$C$104,2,0),INDEX('Feasibility Factor'!$D$5:$F$144,MATCH(VLOOKUP($A634,PairList!$A$1:$C$104,2,0),'Feasibility Factor'!$C$5:$C$144,0),MATCH($B634,'Feasibility Factor'!$D$3:$F$3,0))),"")</f>
        <v>0.75</v>
      </c>
      <c r="E634" s="95" t="str">
        <f>IFERROR(INDEX(ESShip!$C$2:$C$92,MATCH(VLOOKUP($A634,PairList!$A$1:$C$104,3,0),ESShip!$A$2:$A$92,0)),"")</f>
        <v/>
      </c>
      <c r="F634" s="95" t="str">
        <f t="shared" si="55"/>
        <v/>
      </c>
      <c r="G634" s="96" t="str">
        <f t="shared" si="56"/>
        <v>X</v>
      </c>
      <c r="H634" s="99" t="str">
        <f t="shared" si="57"/>
        <v>Manufactured Home</v>
      </c>
      <c r="I634" s="100" t="str">
        <f t="shared" si="58"/>
        <v>N</v>
      </c>
      <c r="J634" s="100"/>
      <c r="K634" s="100"/>
      <c r="L634" s="100">
        <v>0</v>
      </c>
      <c r="M634" s="101">
        <f t="shared" si="60"/>
        <v>0</v>
      </c>
      <c r="N634" s="100"/>
    </row>
    <row r="635" spans="1:14">
      <c r="A635" t="s">
        <v>373</v>
      </c>
      <c r="B635" t="s">
        <v>120</v>
      </c>
      <c r="C635" t="s">
        <v>272</v>
      </c>
      <c r="D635" s="95">
        <f>IFERROR(IF(ISNUMBER(VLOOKUP($A635,PairList!$A$1:$C$104,2,0)),VLOOKUP($A635,PairList!$A$1:$C$104,2,0),INDEX('Feasibility Factor'!$D$5:$F$144,MATCH(VLOOKUP($A635,PairList!$A$1:$C$104,2,0),'Feasibility Factor'!$C$5:$C$144,0),MATCH($B635,'Feasibility Factor'!$D$3:$F$3,0))),"")</f>
        <v>0.75</v>
      </c>
      <c r="E635" s="95" t="str">
        <f>IFERROR(INDEX(ESShip!$C$2:$C$92,MATCH(VLOOKUP($A635,PairList!$A$1:$C$104,3,0),ESShip!$A$2:$A$92,0)),"")</f>
        <v/>
      </c>
      <c r="F635" s="95" t="str">
        <f t="shared" si="55"/>
        <v/>
      </c>
      <c r="G635" s="96" t="str">
        <f t="shared" si="56"/>
        <v>X</v>
      </c>
      <c r="H635" s="99" t="str">
        <f t="shared" si="57"/>
        <v>Single-Family</v>
      </c>
      <c r="I635" s="100" t="str">
        <f t="shared" si="58"/>
        <v>E</v>
      </c>
      <c r="J635" s="100"/>
      <c r="K635" s="100"/>
      <c r="L635" s="100">
        <f>44.2%*0.51</f>
        <v>0.22542000000000001</v>
      </c>
      <c r="M635" s="101">
        <f t="shared" si="60"/>
        <v>0.22542000000000001</v>
      </c>
      <c r="N635" s="100"/>
    </row>
    <row r="636" spans="1:14">
      <c r="A636" t="s">
        <v>373</v>
      </c>
      <c r="B636" t="s">
        <v>222</v>
      </c>
      <c r="C636" t="s">
        <v>272</v>
      </c>
      <c r="D636" s="95">
        <f>IFERROR(IF(ISNUMBER(VLOOKUP($A636,PairList!$A$1:$C$104,2,0)),VLOOKUP($A636,PairList!$A$1:$C$104,2,0),INDEX('Feasibility Factor'!$D$5:$F$144,MATCH(VLOOKUP($A636,PairList!$A$1:$C$104,2,0),'Feasibility Factor'!$C$5:$C$144,0),MATCH($B636,'Feasibility Factor'!$D$3:$F$3,0))),"")</f>
        <v>0.75</v>
      </c>
      <c r="E636" s="95" t="str">
        <f>IFERROR(INDEX(ESShip!$C$2:$C$92,MATCH(VLOOKUP($A636,PairList!$A$1:$C$104,3,0),ESShip!$A$2:$A$92,0)),"")</f>
        <v/>
      </c>
      <c r="F636" s="95" t="str">
        <f t="shared" si="55"/>
        <v/>
      </c>
      <c r="G636" s="96" t="str">
        <f t="shared" si="56"/>
        <v>X</v>
      </c>
      <c r="H636" s="99" t="str">
        <f t="shared" si="57"/>
        <v>Multi-Family</v>
      </c>
      <c r="I636" s="100" t="str">
        <f t="shared" si="58"/>
        <v>E</v>
      </c>
      <c r="J636" s="100"/>
      <c r="K636" s="100"/>
      <c r="L636" s="100">
        <f>44.2%*0.51</f>
        <v>0.22542000000000001</v>
      </c>
      <c r="M636" s="101">
        <f t="shared" si="60"/>
        <v>0.22542000000000001</v>
      </c>
      <c r="N636" s="100"/>
    </row>
    <row r="637" spans="1:14">
      <c r="A637" t="s">
        <v>373</v>
      </c>
      <c r="B637" t="s">
        <v>309</v>
      </c>
      <c r="C637" t="s">
        <v>272</v>
      </c>
      <c r="D637" s="95">
        <f>IFERROR(IF(ISNUMBER(VLOOKUP($A637,PairList!$A$1:$C$104,2,0)),VLOOKUP($A637,PairList!$A$1:$C$104,2,0),INDEX('Feasibility Factor'!$D$5:$F$144,MATCH(VLOOKUP($A637,PairList!$A$1:$C$104,2,0),'Feasibility Factor'!$C$5:$C$144,0),MATCH($B637,'Feasibility Factor'!$D$3:$F$3,0))),"")</f>
        <v>0.75</v>
      </c>
      <c r="E637" s="95" t="str">
        <f>IFERROR(INDEX(ESShip!$C$2:$C$92,MATCH(VLOOKUP($A637,PairList!$A$1:$C$104,3,0),ESShip!$A$2:$A$92,0)),"")</f>
        <v/>
      </c>
      <c r="F637" s="95" t="str">
        <f t="shared" si="55"/>
        <v/>
      </c>
      <c r="G637" s="96" t="str">
        <f t="shared" si="56"/>
        <v>X</v>
      </c>
      <c r="H637" s="99" t="str">
        <f t="shared" si="57"/>
        <v>Manufactured Home</v>
      </c>
      <c r="I637" s="100" t="str">
        <f t="shared" si="58"/>
        <v>E</v>
      </c>
      <c r="J637" s="100"/>
      <c r="K637" s="100"/>
      <c r="L637" s="100">
        <f>44.2%*0.51</f>
        <v>0.22542000000000001</v>
      </c>
      <c r="M637" s="101">
        <f t="shared" si="60"/>
        <v>0.22542000000000001</v>
      </c>
      <c r="N637" s="100"/>
    </row>
    <row r="638" spans="1:14">
      <c r="A638" t="s">
        <v>373</v>
      </c>
      <c r="B638" t="s">
        <v>120</v>
      </c>
      <c r="C638" t="s">
        <v>224</v>
      </c>
      <c r="D638" s="95">
        <f>IFERROR(IF(ISNUMBER(VLOOKUP($A638,PairList!$A$1:$C$104,2,0)),VLOOKUP($A638,PairList!$A$1:$C$104,2,0),INDEX('Feasibility Factor'!$D$5:$F$144,MATCH(VLOOKUP($A638,PairList!$A$1:$C$104,2,0),'Feasibility Factor'!$C$5:$C$144,0),MATCH($B638,'Feasibility Factor'!$D$3:$F$3,0))),"")</f>
        <v>0.75</v>
      </c>
      <c r="E638" s="95" t="str">
        <f>IFERROR(INDEX(ESShip!$C$2:$C$92,MATCH(VLOOKUP($A638,PairList!$A$1:$C$104,3,0),ESShip!$A$2:$A$92,0)),"")</f>
        <v/>
      </c>
      <c r="F638" s="95" t="str">
        <f t="shared" si="55"/>
        <v/>
      </c>
      <c r="G638" s="96" t="str">
        <f t="shared" si="56"/>
        <v>X</v>
      </c>
      <c r="H638" s="99" t="str">
        <f t="shared" si="57"/>
        <v>Single-Family</v>
      </c>
      <c r="I638" s="100" t="str">
        <f t="shared" si="58"/>
        <v>N</v>
      </c>
      <c r="J638" s="100"/>
      <c r="K638" s="100"/>
      <c r="L638" s="100">
        <v>0</v>
      </c>
      <c r="M638" s="101">
        <f t="shared" si="60"/>
        <v>0</v>
      </c>
      <c r="N638" s="100"/>
    </row>
    <row r="639" spans="1:14">
      <c r="A639" t="s">
        <v>373</v>
      </c>
      <c r="B639" t="s">
        <v>222</v>
      </c>
      <c r="C639" t="s">
        <v>224</v>
      </c>
      <c r="D639" s="95">
        <f>IFERROR(IF(ISNUMBER(VLOOKUP($A639,PairList!$A$1:$C$104,2,0)),VLOOKUP($A639,PairList!$A$1:$C$104,2,0),INDEX('Feasibility Factor'!$D$5:$F$144,MATCH(VLOOKUP($A639,PairList!$A$1:$C$104,2,0),'Feasibility Factor'!$C$5:$C$144,0),MATCH($B639,'Feasibility Factor'!$D$3:$F$3,0))),"")</f>
        <v>0.75</v>
      </c>
      <c r="E639" s="95" t="str">
        <f>IFERROR(INDEX(ESShip!$C$2:$C$92,MATCH(VLOOKUP($A639,PairList!$A$1:$C$104,3,0),ESShip!$A$2:$A$92,0)),"")</f>
        <v/>
      </c>
      <c r="F639" s="95" t="str">
        <f t="shared" si="55"/>
        <v/>
      </c>
      <c r="G639" s="96" t="str">
        <f t="shared" si="56"/>
        <v>X</v>
      </c>
      <c r="H639" s="99" t="str">
        <f t="shared" si="57"/>
        <v>Multi-Family</v>
      </c>
      <c r="I639" s="100" t="str">
        <f t="shared" si="58"/>
        <v>N</v>
      </c>
      <c r="J639" s="100"/>
      <c r="K639" s="100"/>
      <c r="L639" s="100">
        <v>0</v>
      </c>
      <c r="M639" s="101">
        <f t="shared" si="60"/>
        <v>0</v>
      </c>
      <c r="N639" s="100"/>
    </row>
    <row r="640" spans="1:14">
      <c r="A640" t="s">
        <v>373</v>
      </c>
      <c r="B640" t="s">
        <v>309</v>
      </c>
      <c r="C640" t="s">
        <v>224</v>
      </c>
      <c r="D640" s="95">
        <f>IFERROR(IF(ISNUMBER(VLOOKUP($A640,PairList!$A$1:$C$104,2,0)),VLOOKUP($A640,PairList!$A$1:$C$104,2,0),INDEX('Feasibility Factor'!$D$5:$F$144,MATCH(VLOOKUP($A640,PairList!$A$1:$C$104,2,0),'Feasibility Factor'!$C$5:$C$144,0),MATCH($B640,'Feasibility Factor'!$D$3:$F$3,0))),"")</f>
        <v>0.75</v>
      </c>
      <c r="E640" s="95" t="str">
        <f>IFERROR(INDEX(ESShip!$C$2:$C$92,MATCH(VLOOKUP($A640,PairList!$A$1:$C$104,3,0),ESShip!$A$2:$A$92,0)),"")</f>
        <v/>
      </c>
      <c r="F640" s="95" t="str">
        <f t="shared" si="55"/>
        <v/>
      </c>
      <c r="G640" s="96" t="str">
        <f t="shared" si="56"/>
        <v>X</v>
      </c>
      <c r="H640" s="99" t="str">
        <f t="shared" si="57"/>
        <v>Manufactured Home</v>
      </c>
      <c r="I640" s="100" t="str">
        <f t="shared" si="58"/>
        <v>N</v>
      </c>
      <c r="J640" s="100"/>
      <c r="K640" s="100"/>
      <c r="L640" s="100">
        <v>0</v>
      </c>
      <c r="M640" s="101">
        <f t="shared" si="60"/>
        <v>0</v>
      </c>
      <c r="N640" s="100"/>
    </row>
    <row r="641" spans="1:14">
      <c r="A641" t="s">
        <v>373</v>
      </c>
      <c r="B641" t="s">
        <v>120</v>
      </c>
      <c r="C641" t="s">
        <v>272</v>
      </c>
      <c r="D641" s="95">
        <f>IFERROR(IF(ISNUMBER(VLOOKUP($A641,PairList!$A$1:$C$104,2,0)),VLOOKUP($A641,PairList!$A$1:$C$104,2,0),INDEX('Feasibility Factor'!$D$5:$F$144,MATCH(VLOOKUP($A641,PairList!$A$1:$C$104,2,0),'Feasibility Factor'!$C$5:$C$144,0),MATCH($B641,'Feasibility Factor'!$D$3:$F$3,0))),"")</f>
        <v>0.75</v>
      </c>
      <c r="E641" s="95" t="str">
        <f>IFERROR(INDEX(ESShip!$C$2:$C$92,MATCH(VLOOKUP($A641,PairList!$A$1:$C$104,3,0),ESShip!$A$2:$A$92,0)),"")</f>
        <v/>
      </c>
      <c r="F641" s="95" t="str">
        <f t="shared" si="55"/>
        <v/>
      </c>
      <c r="G641" s="96" t="str">
        <f t="shared" si="56"/>
        <v>X</v>
      </c>
      <c r="H641" s="99" t="str">
        <f t="shared" si="57"/>
        <v>Single-Family</v>
      </c>
      <c r="I641" s="100" t="str">
        <f t="shared" si="58"/>
        <v>E</v>
      </c>
      <c r="J641" s="100"/>
      <c r="K641" s="100"/>
      <c r="L641" s="100">
        <f>44.2%*0.51</f>
        <v>0.22542000000000001</v>
      </c>
      <c r="M641" s="101">
        <f t="shared" si="60"/>
        <v>0.22542000000000001</v>
      </c>
      <c r="N641" s="100"/>
    </row>
    <row r="642" spans="1:14">
      <c r="A642" t="s">
        <v>373</v>
      </c>
      <c r="B642" t="s">
        <v>222</v>
      </c>
      <c r="C642" t="s">
        <v>272</v>
      </c>
      <c r="D642" s="95">
        <f>IFERROR(IF(ISNUMBER(VLOOKUP($A642,PairList!$A$1:$C$104,2,0)),VLOOKUP($A642,PairList!$A$1:$C$104,2,0),INDEX('Feasibility Factor'!$D$5:$F$144,MATCH(VLOOKUP($A642,PairList!$A$1:$C$104,2,0),'Feasibility Factor'!$C$5:$C$144,0),MATCH($B642,'Feasibility Factor'!$D$3:$F$3,0))),"")</f>
        <v>0.75</v>
      </c>
      <c r="E642" s="95" t="str">
        <f>IFERROR(INDEX(ESShip!$C$2:$C$92,MATCH(VLOOKUP($A642,PairList!$A$1:$C$104,3,0),ESShip!$A$2:$A$92,0)),"")</f>
        <v/>
      </c>
      <c r="F642" s="95" t="str">
        <f t="shared" si="55"/>
        <v/>
      </c>
      <c r="G642" s="96" t="str">
        <f t="shared" si="56"/>
        <v>X</v>
      </c>
      <c r="H642" s="99" t="str">
        <f t="shared" si="57"/>
        <v>Multi-Family</v>
      </c>
      <c r="I642" s="100" t="str">
        <f t="shared" si="58"/>
        <v>E</v>
      </c>
      <c r="J642" s="100"/>
      <c r="K642" s="100"/>
      <c r="L642" s="100">
        <f>44.2%*0.51</f>
        <v>0.22542000000000001</v>
      </c>
      <c r="M642" s="101">
        <f t="shared" si="60"/>
        <v>0.22542000000000001</v>
      </c>
      <c r="N642" s="100"/>
    </row>
    <row r="643" spans="1:14">
      <c r="A643" t="s">
        <v>373</v>
      </c>
      <c r="B643" t="s">
        <v>309</v>
      </c>
      <c r="C643" t="s">
        <v>272</v>
      </c>
      <c r="D643" s="95">
        <f>IFERROR(IF(ISNUMBER(VLOOKUP($A643,PairList!$A$1:$C$104,2,0)),VLOOKUP($A643,PairList!$A$1:$C$104,2,0),INDEX('Feasibility Factor'!$D$5:$F$144,MATCH(VLOOKUP($A643,PairList!$A$1:$C$104,2,0),'Feasibility Factor'!$C$5:$C$144,0),MATCH($B643,'Feasibility Factor'!$D$3:$F$3,0))),"")</f>
        <v>0.75</v>
      </c>
      <c r="E643" s="95" t="str">
        <f>IFERROR(INDEX(ESShip!$C$2:$C$92,MATCH(VLOOKUP($A643,PairList!$A$1:$C$104,3,0),ESShip!$A$2:$A$92,0)),"")</f>
        <v/>
      </c>
      <c r="F643" s="95" t="str">
        <f t="shared" ref="F643:F706" si="61">IFERROR($D643*(1-$E643),"")</f>
        <v/>
      </c>
      <c r="G643" s="96" t="str">
        <f t="shared" ref="G643:G706" si="62">IF($A643&lt;&gt;"",IF($F643="","X",""),"")</f>
        <v>X</v>
      </c>
      <c r="H643" s="99" t="str">
        <f t="shared" ref="H643:H706" si="63">IF($B643="Single Family","Single-Family",$B643)</f>
        <v>Manufactured Home</v>
      </c>
      <c r="I643" s="100" t="str">
        <f t="shared" ref="I643:I706" si="64">IF(LEFT($C643,1)="T","B",LEFT($C643,1))</f>
        <v>E</v>
      </c>
      <c r="J643" s="100"/>
      <c r="K643" s="100"/>
      <c r="L643" s="100">
        <f>44.2%*0.51</f>
        <v>0.22542000000000001</v>
      </c>
      <c r="M643" s="101">
        <f t="shared" ref="M643:M658" si="65">IF(AND($F643&lt;&gt;"",$L643&lt;&gt;""),MIN($F643,$L643),MAX($F643,$L643))</f>
        <v>0.22542000000000001</v>
      </c>
      <c r="N643" s="100"/>
    </row>
    <row r="644" spans="1:14">
      <c r="A644" t="s">
        <v>373</v>
      </c>
      <c r="B644" t="s">
        <v>120</v>
      </c>
      <c r="C644" t="s">
        <v>224</v>
      </c>
      <c r="D644" s="95">
        <f>IFERROR(IF(ISNUMBER(VLOOKUP($A644,PairList!$A$1:$C$104,2,0)),VLOOKUP($A644,PairList!$A$1:$C$104,2,0),INDEX('Feasibility Factor'!$D$5:$F$144,MATCH(VLOOKUP($A644,PairList!$A$1:$C$104,2,0),'Feasibility Factor'!$C$5:$C$144,0),MATCH($B644,'Feasibility Factor'!$D$3:$F$3,0))),"")</f>
        <v>0.75</v>
      </c>
      <c r="E644" s="95" t="str">
        <f>IFERROR(INDEX(ESShip!$C$2:$C$92,MATCH(VLOOKUP($A644,PairList!$A$1:$C$104,3,0),ESShip!$A$2:$A$92,0)),"")</f>
        <v/>
      </c>
      <c r="F644" s="95" t="str">
        <f t="shared" si="61"/>
        <v/>
      </c>
      <c r="G644" s="96" t="str">
        <f t="shared" si="62"/>
        <v>X</v>
      </c>
      <c r="H644" s="99" t="str">
        <f t="shared" si="63"/>
        <v>Single-Family</v>
      </c>
      <c r="I644" s="100" t="str">
        <f t="shared" si="64"/>
        <v>N</v>
      </c>
      <c r="J644" s="100"/>
      <c r="K644" s="100"/>
      <c r="L644" s="100">
        <v>0</v>
      </c>
      <c r="M644" s="101">
        <f t="shared" si="65"/>
        <v>0</v>
      </c>
      <c r="N644" s="100"/>
    </row>
    <row r="645" spans="1:14">
      <c r="A645" t="s">
        <v>373</v>
      </c>
      <c r="B645" t="s">
        <v>222</v>
      </c>
      <c r="C645" t="s">
        <v>224</v>
      </c>
      <c r="D645" s="95">
        <f>IFERROR(IF(ISNUMBER(VLOOKUP($A645,PairList!$A$1:$C$104,2,0)),VLOOKUP($A645,PairList!$A$1:$C$104,2,0),INDEX('Feasibility Factor'!$D$5:$F$144,MATCH(VLOOKUP($A645,PairList!$A$1:$C$104,2,0),'Feasibility Factor'!$C$5:$C$144,0),MATCH($B645,'Feasibility Factor'!$D$3:$F$3,0))),"")</f>
        <v>0.75</v>
      </c>
      <c r="E645" s="95" t="str">
        <f>IFERROR(INDEX(ESShip!$C$2:$C$92,MATCH(VLOOKUP($A645,PairList!$A$1:$C$104,3,0),ESShip!$A$2:$A$92,0)),"")</f>
        <v/>
      </c>
      <c r="F645" s="95" t="str">
        <f t="shared" si="61"/>
        <v/>
      </c>
      <c r="G645" s="96" t="str">
        <f t="shared" si="62"/>
        <v>X</v>
      </c>
      <c r="H645" s="99" t="str">
        <f t="shared" si="63"/>
        <v>Multi-Family</v>
      </c>
      <c r="I645" s="100" t="str">
        <f t="shared" si="64"/>
        <v>N</v>
      </c>
      <c r="J645" s="100"/>
      <c r="K645" s="100"/>
      <c r="L645" s="100">
        <v>0</v>
      </c>
      <c r="M645" s="101">
        <f t="shared" si="65"/>
        <v>0</v>
      </c>
      <c r="N645" s="100"/>
    </row>
    <row r="646" spans="1:14">
      <c r="A646" t="s">
        <v>373</v>
      </c>
      <c r="B646" t="s">
        <v>309</v>
      </c>
      <c r="C646" t="s">
        <v>224</v>
      </c>
      <c r="D646" s="95">
        <f>IFERROR(IF(ISNUMBER(VLOOKUP($A646,PairList!$A$1:$C$104,2,0)),VLOOKUP($A646,PairList!$A$1:$C$104,2,0),INDEX('Feasibility Factor'!$D$5:$F$144,MATCH(VLOOKUP($A646,PairList!$A$1:$C$104,2,0),'Feasibility Factor'!$C$5:$C$144,0),MATCH($B646,'Feasibility Factor'!$D$3:$F$3,0))),"")</f>
        <v>0.75</v>
      </c>
      <c r="E646" s="95" t="str">
        <f>IFERROR(INDEX(ESShip!$C$2:$C$92,MATCH(VLOOKUP($A646,PairList!$A$1:$C$104,3,0),ESShip!$A$2:$A$92,0)),"")</f>
        <v/>
      </c>
      <c r="F646" s="95" t="str">
        <f t="shared" si="61"/>
        <v/>
      </c>
      <c r="G646" s="96" t="str">
        <f t="shared" si="62"/>
        <v>X</v>
      </c>
      <c r="H646" s="99" t="str">
        <f t="shared" si="63"/>
        <v>Manufactured Home</v>
      </c>
      <c r="I646" s="100" t="str">
        <f t="shared" si="64"/>
        <v>N</v>
      </c>
      <c r="J646" s="100"/>
      <c r="K646" s="100"/>
      <c r="L646" s="100">
        <v>0</v>
      </c>
      <c r="M646" s="101">
        <f t="shared" si="65"/>
        <v>0</v>
      </c>
      <c r="N646" s="100"/>
    </row>
    <row r="647" spans="1:14">
      <c r="A647" t="s">
        <v>281</v>
      </c>
      <c r="B647" t="s">
        <v>120</v>
      </c>
      <c r="C647" t="s">
        <v>272</v>
      </c>
      <c r="D647" s="95">
        <f>IFERROR(IF(ISNUMBER(VLOOKUP($A647,PairList!$A$1:$C$104,2,0)),VLOOKUP($A647,PairList!$A$1:$C$104,2,0),INDEX('Feasibility Factor'!$D$5:$F$144,MATCH(VLOOKUP($A647,PairList!$A$1:$C$104,2,0),'Feasibility Factor'!$C$5:$C$144,0),MATCH($B647,'Feasibility Factor'!$D$3:$F$3,0))),"")</f>
        <v>0.8</v>
      </c>
      <c r="E647" s="95" t="str">
        <f>IFERROR(INDEX(ESShip!$C$2:$C$92,MATCH(VLOOKUP($A647,PairList!$A$1:$C$104,3,0),ESShip!$A$2:$A$92,0)),"")</f>
        <v/>
      </c>
      <c r="F647" s="95" t="str">
        <f t="shared" si="61"/>
        <v/>
      </c>
      <c r="G647" s="96" t="str">
        <f t="shared" si="62"/>
        <v>X</v>
      </c>
      <c r="H647" s="99" t="str">
        <f t="shared" si="63"/>
        <v>Single-Family</v>
      </c>
      <c r="I647" s="100" t="str">
        <f t="shared" si="64"/>
        <v>E</v>
      </c>
      <c r="J647" s="100"/>
      <c r="K647" s="100"/>
      <c r="L647" s="100">
        <v>0.48799999999999999</v>
      </c>
      <c r="M647" s="101">
        <f t="shared" si="65"/>
        <v>0.48799999999999999</v>
      </c>
      <c r="N647" s="100"/>
    </row>
    <row r="648" spans="1:14">
      <c r="A648" t="s">
        <v>281</v>
      </c>
      <c r="B648" t="s">
        <v>222</v>
      </c>
      <c r="C648" t="s">
        <v>272</v>
      </c>
      <c r="D648" s="95">
        <f>IFERROR(IF(ISNUMBER(VLOOKUP($A648,PairList!$A$1:$C$104,2,0)),VLOOKUP($A648,PairList!$A$1:$C$104,2,0),INDEX('Feasibility Factor'!$D$5:$F$144,MATCH(VLOOKUP($A648,PairList!$A$1:$C$104,2,0),'Feasibility Factor'!$C$5:$C$144,0),MATCH($B648,'Feasibility Factor'!$D$3:$F$3,0))),"")</f>
        <v>0.8</v>
      </c>
      <c r="E648" s="95" t="str">
        <f>IFERROR(INDEX(ESShip!$C$2:$C$92,MATCH(VLOOKUP($A648,PairList!$A$1:$C$104,3,0),ESShip!$A$2:$A$92,0)),"")</f>
        <v/>
      </c>
      <c r="F648" s="95" t="str">
        <f t="shared" si="61"/>
        <v/>
      </c>
      <c r="G648" s="96" t="str">
        <f t="shared" si="62"/>
        <v>X</v>
      </c>
      <c r="H648" s="99" t="str">
        <f t="shared" si="63"/>
        <v>Multi-Family</v>
      </c>
      <c r="I648" s="100" t="str">
        <f t="shared" si="64"/>
        <v>E</v>
      </c>
      <c r="J648" s="100"/>
      <c r="K648" s="100"/>
      <c r="L648" s="100">
        <v>0.48799999999999999</v>
      </c>
      <c r="M648" s="101">
        <f t="shared" si="65"/>
        <v>0.48799999999999999</v>
      </c>
      <c r="N648" s="100"/>
    </row>
    <row r="649" spans="1:14">
      <c r="A649" t="s">
        <v>281</v>
      </c>
      <c r="B649" t="s">
        <v>309</v>
      </c>
      <c r="C649" t="s">
        <v>272</v>
      </c>
      <c r="D649" s="95">
        <f>IFERROR(IF(ISNUMBER(VLOOKUP($A649,PairList!$A$1:$C$104,2,0)),VLOOKUP($A649,PairList!$A$1:$C$104,2,0),INDEX('Feasibility Factor'!$D$5:$F$144,MATCH(VLOOKUP($A649,PairList!$A$1:$C$104,2,0),'Feasibility Factor'!$C$5:$C$144,0),MATCH($B649,'Feasibility Factor'!$D$3:$F$3,0))),"")</f>
        <v>0.8</v>
      </c>
      <c r="E649" s="95" t="str">
        <f>IFERROR(INDEX(ESShip!$C$2:$C$92,MATCH(VLOOKUP($A649,PairList!$A$1:$C$104,3,0),ESShip!$A$2:$A$92,0)),"")</f>
        <v/>
      </c>
      <c r="F649" s="95" t="str">
        <f t="shared" si="61"/>
        <v/>
      </c>
      <c r="G649" s="96" t="str">
        <f t="shared" si="62"/>
        <v>X</v>
      </c>
      <c r="H649" s="99" t="str">
        <f t="shared" si="63"/>
        <v>Manufactured Home</v>
      </c>
      <c r="I649" s="100" t="str">
        <f t="shared" si="64"/>
        <v>E</v>
      </c>
      <c r="J649" s="100"/>
      <c r="K649" s="100"/>
      <c r="L649" s="100">
        <v>0.48799999999999999</v>
      </c>
      <c r="M649" s="101">
        <f t="shared" si="65"/>
        <v>0.48799999999999999</v>
      </c>
      <c r="N649" s="100"/>
    </row>
    <row r="650" spans="1:14">
      <c r="A650" t="s">
        <v>281</v>
      </c>
      <c r="B650" t="s">
        <v>120</v>
      </c>
      <c r="C650" t="s">
        <v>224</v>
      </c>
      <c r="D650" s="95">
        <f>IFERROR(IF(ISNUMBER(VLOOKUP($A650,PairList!$A$1:$C$104,2,0)),VLOOKUP($A650,PairList!$A$1:$C$104,2,0),INDEX('Feasibility Factor'!$D$5:$F$144,MATCH(VLOOKUP($A650,PairList!$A$1:$C$104,2,0),'Feasibility Factor'!$C$5:$C$144,0),MATCH($B650,'Feasibility Factor'!$D$3:$F$3,0))),"")</f>
        <v>0.8</v>
      </c>
      <c r="E650" s="95" t="str">
        <f>IFERROR(INDEX(ESShip!$C$2:$C$92,MATCH(VLOOKUP($A650,PairList!$A$1:$C$104,3,0),ESShip!$A$2:$A$92,0)),"")</f>
        <v/>
      </c>
      <c r="F650" s="95" t="str">
        <f t="shared" si="61"/>
        <v/>
      </c>
      <c r="G650" s="96" t="str">
        <f t="shared" si="62"/>
        <v>X</v>
      </c>
      <c r="H650" s="99" t="str">
        <f t="shared" si="63"/>
        <v>Single-Family</v>
      </c>
      <c r="I650" s="100" t="str">
        <f t="shared" si="64"/>
        <v>N</v>
      </c>
      <c r="J650" s="100"/>
      <c r="K650" s="100"/>
      <c r="L650" s="100">
        <v>1</v>
      </c>
      <c r="M650" s="101">
        <f t="shared" si="65"/>
        <v>1</v>
      </c>
      <c r="N650" s="100"/>
    </row>
    <row r="651" spans="1:14">
      <c r="A651" t="s">
        <v>281</v>
      </c>
      <c r="B651" t="s">
        <v>222</v>
      </c>
      <c r="C651" t="s">
        <v>224</v>
      </c>
      <c r="D651" s="95">
        <f>IFERROR(IF(ISNUMBER(VLOOKUP($A651,PairList!$A$1:$C$104,2,0)),VLOOKUP($A651,PairList!$A$1:$C$104,2,0),INDEX('Feasibility Factor'!$D$5:$F$144,MATCH(VLOOKUP($A651,PairList!$A$1:$C$104,2,0),'Feasibility Factor'!$C$5:$C$144,0),MATCH($B651,'Feasibility Factor'!$D$3:$F$3,0))),"")</f>
        <v>0.8</v>
      </c>
      <c r="E651" s="95" t="str">
        <f>IFERROR(INDEX(ESShip!$C$2:$C$92,MATCH(VLOOKUP($A651,PairList!$A$1:$C$104,3,0),ESShip!$A$2:$A$92,0)),"")</f>
        <v/>
      </c>
      <c r="F651" s="95" t="str">
        <f t="shared" si="61"/>
        <v/>
      </c>
      <c r="G651" s="96" t="str">
        <f t="shared" si="62"/>
        <v>X</v>
      </c>
      <c r="H651" s="99" t="str">
        <f t="shared" si="63"/>
        <v>Multi-Family</v>
      </c>
      <c r="I651" s="100" t="str">
        <f t="shared" si="64"/>
        <v>N</v>
      </c>
      <c r="J651" s="100"/>
      <c r="K651" s="100"/>
      <c r="L651" s="100">
        <v>1</v>
      </c>
      <c r="M651" s="101">
        <f t="shared" si="65"/>
        <v>1</v>
      </c>
      <c r="N651" s="100"/>
    </row>
    <row r="652" spans="1:14">
      <c r="A652" t="s">
        <v>281</v>
      </c>
      <c r="B652" t="s">
        <v>309</v>
      </c>
      <c r="C652" t="s">
        <v>224</v>
      </c>
      <c r="D652" s="95">
        <f>IFERROR(IF(ISNUMBER(VLOOKUP($A652,PairList!$A$1:$C$104,2,0)),VLOOKUP($A652,PairList!$A$1:$C$104,2,0),INDEX('Feasibility Factor'!$D$5:$F$144,MATCH(VLOOKUP($A652,PairList!$A$1:$C$104,2,0),'Feasibility Factor'!$C$5:$C$144,0),MATCH($B652,'Feasibility Factor'!$D$3:$F$3,0))),"")</f>
        <v>0.8</v>
      </c>
      <c r="E652" s="95" t="str">
        <f>IFERROR(INDEX(ESShip!$C$2:$C$92,MATCH(VLOOKUP($A652,PairList!$A$1:$C$104,3,0),ESShip!$A$2:$A$92,0)),"")</f>
        <v/>
      </c>
      <c r="F652" s="95" t="str">
        <f t="shared" si="61"/>
        <v/>
      </c>
      <c r="G652" s="96" t="str">
        <f t="shared" si="62"/>
        <v>X</v>
      </c>
      <c r="H652" s="99" t="str">
        <f t="shared" si="63"/>
        <v>Manufactured Home</v>
      </c>
      <c r="I652" s="100" t="str">
        <f t="shared" si="64"/>
        <v>N</v>
      </c>
      <c r="J652" s="100"/>
      <c r="K652" s="100"/>
      <c r="L652" s="100">
        <v>1</v>
      </c>
      <c r="M652" s="101">
        <f t="shared" si="65"/>
        <v>1</v>
      </c>
      <c r="N652" s="100"/>
    </row>
    <row r="653" spans="1:14">
      <c r="A653" t="s">
        <v>281</v>
      </c>
      <c r="B653" t="s">
        <v>120</v>
      </c>
      <c r="C653" t="s">
        <v>272</v>
      </c>
      <c r="D653" s="95">
        <f>IFERROR(IF(ISNUMBER(VLOOKUP($A653,PairList!$A$1:$C$104,2,0)),VLOOKUP($A653,PairList!$A$1:$C$104,2,0),INDEX('Feasibility Factor'!$D$5:$F$144,MATCH(VLOOKUP($A653,PairList!$A$1:$C$104,2,0),'Feasibility Factor'!$C$5:$C$144,0),MATCH($B653,'Feasibility Factor'!$D$3:$F$3,0))),"")</f>
        <v>0.8</v>
      </c>
      <c r="E653" s="95" t="str">
        <f>IFERROR(INDEX(ESShip!$C$2:$C$92,MATCH(VLOOKUP($A653,PairList!$A$1:$C$104,3,0),ESShip!$A$2:$A$92,0)),"")</f>
        <v/>
      </c>
      <c r="F653" s="95" t="str">
        <f t="shared" si="61"/>
        <v/>
      </c>
      <c r="G653" s="96" t="str">
        <f t="shared" si="62"/>
        <v>X</v>
      </c>
      <c r="H653" s="99" t="str">
        <f t="shared" si="63"/>
        <v>Single-Family</v>
      </c>
      <c r="I653" s="100" t="str">
        <f t="shared" si="64"/>
        <v>E</v>
      </c>
      <c r="J653" s="100"/>
      <c r="K653" s="100"/>
      <c r="L653" s="100">
        <v>0.48799999999999999</v>
      </c>
      <c r="M653" s="101">
        <f t="shared" si="65"/>
        <v>0.48799999999999999</v>
      </c>
      <c r="N653" s="100"/>
    </row>
    <row r="654" spans="1:14">
      <c r="A654" t="s">
        <v>281</v>
      </c>
      <c r="B654" t="s">
        <v>222</v>
      </c>
      <c r="C654" t="s">
        <v>272</v>
      </c>
      <c r="D654" s="95">
        <f>IFERROR(IF(ISNUMBER(VLOOKUP($A654,PairList!$A$1:$C$104,2,0)),VLOOKUP($A654,PairList!$A$1:$C$104,2,0),INDEX('Feasibility Factor'!$D$5:$F$144,MATCH(VLOOKUP($A654,PairList!$A$1:$C$104,2,0),'Feasibility Factor'!$C$5:$C$144,0),MATCH($B654,'Feasibility Factor'!$D$3:$F$3,0))),"")</f>
        <v>0.8</v>
      </c>
      <c r="E654" s="95" t="str">
        <f>IFERROR(INDEX(ESShip!$C$2:$C$92,MATCH(VLOOKUP($A654,PairList!$A$1:$C$104,3,0),ESShip!$A$2:$A$92,0)),"")</f>
        <v/>
      </c>
      <c r="F654" s="95" t="str">
        <f t="shared" si="61"/>
        <v/>
      </c>
      <c r="G654" s="96" t="str">
        <f t="shared" si="62"/>
        <v>X</v>
      </c>
      <c r="H654" s="99" t="str">
        <f t="shared" si="63"/>
        <v>Multi-Family</v>
      </c>
      <c r="I654" s="100" t="str">
        <f t="shared" si="64"/>
        <v>E</v>
      </c>
      <c r="J654" s="100"/>
      <c r="K654" s="100"/>
      <c r="L654" s="100">
        <v>0.48799999999999999</v>
      </c>
      <c r="M654" s="101">
        <f t="shared" si="65"/>
        <v>0.48799999999999999</v>
      </c>
      <c r="N654" s="100"/>
    </row>
    <row r="655" spans="1:14">
      <c r="A655" t="s">
        <v>281</v>
      </c>
      <c r="B655" t="s">
        <v>309</v>
      </c>
      <c r="C655" t="s">
        <v>272</v>
      </c>
      <c r="D655" s="95">
        <f>IFERROR(IF(ISNUMBER(VLOOKUP($A655,PairList!$A$1:$C$104,2,0)),VLOOKUP($A655,PairList!$A$1:$C$104,2,0),INDEX('Feasibility Factor'!$D$5:$F$144,MATCH(VLOOKUP($A655,PairList!$A$1:$C$104,2,0),'Feasibility Factor'!$C$5:$C$144,0),MATCH($B655,'Feasibility Factor'!$D$3:$F$3,0))),"")</f>
        <v>0.8</v>
      </c>
      <c r="E655" s="95" t="str">
        <f>IFERROR(INDEX(ESShip!$C$2:$C$92,MATCH(VLOOKUP($A655,PairList!$A$1:$C$104,3,0),ESShip!$A$2:$A$92,0)),"")</f>
        <v/>
      </c>
      <c r="F655" s="95" t="str">
        <f t="shared" si="61"/>
        <v/>
      </c>
      <c r="G655" s="96" t="str">
        <f t="shared" si="62"/>
        <v>X</v>
      </c>
      <c r="H655" s="99" t="str">
        <f t="shared" si="63"/>
        <v>Manufactured Home</v>
      </c>
      <c r="I655" s="100" t="str">
        <f t="shared" si="64"/>
        <v>E</v>
      </c>
      <c r="J655" s="100"/>
      <c r="K655" s="100"/>
      <c r="L655" s="100">
        <v>0.48799999999999999</v>
      </c>
      <c r="M655" s="101">
        <f t="shared" si="65"/>
        <v>0.48799999999999999</v>
      </c>
      <c r="N655" s="100"/>
    </row>
    <row r="656" spans="1:14">
      <c r="A656" t="s">
        <v>281</v>
      </c>
      <c r="B656" t="s">
        <v>120</v>
      </c>
      <c r="C656" t="s">
        <v>224</v>
      </c>
      <c r="D656" s="95">
        <f>IFERROR(IF(ISNUMBER(VLOOKUP($A656,PairList!$A$1:$C$104,2,0)),VLOOKUP($A656,PairList!$A$1:$C$104,2,0),INDEX('Feasibility Factor'!$D$5:$F$144,MATCH(VLOOKUP($A656,PairList!$A$1:$C$104,2,0),'Feasibility Factor'!$C$5:$C$144,0),MATCH($B656,'Feasibility Factor'!$D$3:$F$3,0))),"")</f>
        <v>0.8</v>
      </c>
      <c r="E656" s="95" t="str">
        <f>IFERROR(INDEX(ESShip!$C$2:$C$92,MATCH(VLOOKUP($A656,PairList!$A$1:$C$104,3,0),ESShip!$A$2:$A$92,0)),"")</f>
        <v/>
      </c>
      <c r="F656" s="95" t="str">
        <f t="shared" si="61"/>
        <v/>
      </c>
      <c r="G656" s="96" t="str">
        <f t="shared" si="62"/>
        <v>X</v>
      </c>
      <c r="H656" s="99" t="str">
        <f t="shared" si="63"/>
        <v>Single-Family</v>
      </c>
      <c r="I656" s="100" t="str">
        <f t="shared" si="64"/>
        <v>N</v>
      </c>
      <c r="J656" s="100"/>
      <c r="K656" s="100"/>
      <c r="L656" s="100">
        <v>1</v>
      </c>
      <c r="M656" s="101">
        <f t="shared" si="65"/>
        <v>1</v>
      </c>
      <c r="N656" s="100"/>
    </row>
    <row r="657" spans="1:14">
      <c r="A657" t="s">
        <v>281</v>
      </c>
      <c r="B657" t="s">
        <v>222</v>
      </c>
      <c r="C657" t="s">
        <v>224</v>
      </c>
      <c r="D657" s="95">
        <f>IFERROR(IF(ISNUMBER(VLOOKUP($A657,PairList!$A$1:$C$104,2,0)),VLOOKUP($A657,PairList!$A$1:$C$104,2,0),INDEX('Feasibility Factor'!$D$5:$F$144,MATCH(VLOOKUP($A657,PairList!$A$1:$C$104,2,0),'Feasibility Factor'!$C$5:$C$144,0),MATCH($B657,'Feasibility Factor'!$D$3:$F$3,0))),"")</f>
        <v>0.8</v>
      </c>
      <c r="E657" s="95" t="str">
        <f>IFERROR(INDEX(ESShip!$C$2:$C$92,MATCH(VLOOKUP($A657,PairList!$A$1:$C$104,3,0),ESShip!$A$2:$A$92,0)),"")</f>
        <v/>
      </c>
      <c r="F657" s="95" t="str">
        <f t="shared" si="61"/>
        <v/>
      </c>
      <c r="G657" s="96" t="str">
        <f t="shared" si="62"/>
        <v>X</v>
      </c>
      <c r="H657" s="99" t="str">
        <f t="shared" si="63"/>
        <v>Multi-Family</v>
      </c>
      <c r="I657" s="100" t="str">
        <f t="shared" si="64"/>
        <v>N</v>
      </c>
      <c r="J657" s="100"/>
      <c r="K657" s="100"/>
      <c r="L657" s="100">
        <v>1</v>
      </c>
      <c r="M657" s="101">
        <f t="shared" si="65"/>
        <v>1</v>
      </c>
      <c r="N657" s="100"/>
    </row>
    <row r="658" spans="1:14">
      <c r="A658" t="s">
        <v>281</v>
      </c>
      <c r="B658" t="s">
        <v>309</v>
      </c>
      <c r="C658" t="s">
        <v>224</v>
      </c>
      <c r="D658" s="95">
        <f>IFERROR(IF(ISNUMBER(VLOOKUP($A658,PairList!$A$1:$C$104,2,0)),VLOOKUP($A658,PairList!$A$1:$C$104,2,0),INDEX('Feasibility Factor'!$D$5:$F$144,MATCH(VLOOKUP($A658,PairList!$A$1:$C$104,2,0),'Feasibility Factor'!$C$5:$C$144,0),MATCH($B658,'Feasibility Factor'!$D$3:$F$3,0))),"")</f>
        <v>0.8</v>
      </c>
      <c r="E658" s="95" t="str">
        <f>IFERROR(INDEX(ESShip!$C$2:$C$92,MATCH(VLOOKUP($A658,PairList!$A$1:$C$104,3,0),ESShip!$A$2:$A$92,0)),"")</f>
        <v/>
      </c>
      <c r="F658" s="95" t="str">
        <f t="shared" si="61"/>
        <v/>
      </c>
      <c r="G658" s="96" t="str">
        <f t="shared" si="62"/>
        <v>X</v>
      </c>
      <c r="H658" s="99" t="str">
        <f t="shared" si="63"/>
        <v>Manufactured Home</v>
      </c>
      <c r="I658" s="100" t="str">
        <f t="shared" si="64"/>
        <v>N</v>
      </c>
      <c r="J658" s="100"/>
      <c r="K658" s="100"/>
      <c r="L658" s="100">
        <v>1</v>
      </c>
      <c r="M658" s="101">
        <f t="shared" si="65"/>
        <v>1</v>
      </c>
      <c r="N658" s="100"/>
    </row>
    <row r="659" spans="1:14">
      <c r="A659" t="s">
        <v>282</v>
      </c>
      <c r="B659" t="s">
        <v>120</v>
      </c>
      <c r="C659" t="s">
        <v>272</v>
      </c>
      <c r="D659" s="95">
        <f>IFERROR(IF(ISNUMBER(VLOOKUP($A659,PairList!$A$1:$C$104,2,0)),VLOOKUP($A659,PairList!$A$1:$C$104,2,0),INDEX('Feasibility Factor'!$D$5:$F$144,MATCH(VLOOKUP($A659,PairList!$A$1:$C$104,2,0),'Feasibility Factor'!$C$5:$C$144,0),MATCH($B659,'Feasibility Factor'!$D$3:$F$3,0))),"")</f>
        <v>0.8</v>
      </c>
      <c r="E659" s="95" t="str">
        <f>IFERROR(INDEX(ESShip!$C$2:$C$92,MATCH(VLOOKUP($A659,PairList!$A$1:$C$104,3,0),ESShip!$A$2:$A$92,0)),"")</f>
        <v/>
      </c>
      <c r="F659" s="95" t="str">
        <f t="shared" si="61"/>
        <v/>
      </c>
      <c r="G659" s="96" t="str">
        <f t="shared" si="62"/>
        <v>X</v>
      </c>
      <c r="H659" s="99" t="str">
        <f t="shared" si="63"/>
        <v>Single-Family</v>
      </c>
      <c r="I659" s="100" t="str">
        <f t="shared" si="64"/>
        <v>E</v>
      </c>
      <c r="J659" s="100">
        <v>0.8</v>
      </c>
      <c r="K659" s="100">
        <v>0.55000000000000004</v>
      </c>
      <c r="L659" s="100">
        <f t="shared" ref="L643:L706" si="66">IF(G659="X",$J659*(1-$K659),"")</f>
        <v>0.36</v>
      </c>
      <c r="M659" s="101">
        <f t="shared" ref="M659:M722" si="67">IF(AND($F659&lt;&gt;"",$L659&lt;&gt;""),MIN($F659,$L659),MAX($F659,$L659))</f>
        <v>0.36</v>
      </c>
      <c r="N659" s="100"/>
    </row>
    <row r="660" spans="1:14">
      <c r="A660" t="s">
        <v>282</v>
      </c>
      <c r="B660" t="s">
        <v>222</v>
      </c>
      <c r="C660" t="s">
        <v>272</v>
      </c>
      <c r="D660" s="95">
        <f>IFERROR(IF(ISNUMBER(VLOOKUP($A660,PairList!$A$1:$C$104,2,0)),VLOOKUP($A660,PairList!$A$1:$C$104,2,0),INDEX('Feasibility Factor'!$D$5:$F$144,MATCH(VLOOKUP($A660,PairList!$A$1:$C$104,2,0),'Feasibility Factor'!$C$5:$C$144,0),MATCH($B660,'Feasibility Factor'!$D$3:$F$3,0))),"")</f>
        <v>0.8</v>
      </c>
      <c r="E660" s="95" t="str">
        <f>IFERROR(INDEX(ESShip!$C$2:$C$92,MATCH(VLOOKUP($A660,PairList!$A$1:$C$104,3,0),ESShip!$A$2:$A$92,0)),"")</f>
        <v/>
      </c>
      <c r="F660" s="95" t="str">
        <f t="shared" si="61"/>
        <v/>
      </c>
      <c r="G660" s="96" t="str">
        <f t="shared" si="62"/>
        <v>X</v>
      </c>
      <c r="H660" s="99" t="str">
        <f t="shared" si="63"/>
        <v>Multi-Family</v>
      </c>
      <c r="I660" s="100" t="str">
        <f t="shared" si="64"/>
        <v>E</v>
      </c>
      <c r="J660" s="100">
        <v>0.8</v>
      </c>
      <c r="K660" s="100">
        <v>0.5</v>
      </c>
      <c r="L660" s="100">
        <f t="shared" si="66"/>
        <v>0.4</v>
      </c>
      <c r="M660" s="101">
        <f t="shared" si="67"/>
        <v>0.4</v>
      </c>
      <c r="N660" s="100"/>
    </row>
    <row r="661" spans="1:14">
      <c r="A661" t="s">
        <v>282</v>
      </c>
      <c r="B661" t="s">
        <v>309</v>
      </c>
      <c r="C661" t="s">
        <v>272</v>
      </c>
      <c r="D661" s="95">
        <f>IFERROR(IF(ISNUMBER(VLOOKUP($A661,PairList!$A$1:$C$104,2,0)),VLOOKUP($A661,PairList!$A$1:$C$104,2,0),INDEX('Feasibility Factor'!$D$5:$F$144,MATCH(VLOOKUP($A661,PairList!$A$1:$C$104,2,0),'Feasibility Factor'!$C$5:$C$144,0),MATCH($B661,'Feasibility Factor'!$D$3:$F$3,0))),"")</f>
        <v>0.8</v>
      </c>
      <c r="E661" s="95" t="str">
        <f>IFERROR(INDEX(ESShip!$C$2:$C$92,MATCH(VLOOKUP($A661,PairList!$A$1:$C$104,3,0),ESShip!$A$2:$A$92,0)),"")</f>
        <v/>
      </c>
      <c r="F661" s="95" t="str">
        <f t="shared" si="61"/>
        <v/>
      </c>
      <c r="G661" s="96" t="str">
        <f t="shared" si="62"/>
        <v>X</v>
      </c>
      <c r="H661" s="99" t="str">
        <f t="shared" si="63"/>
        <v>Manufactured Home</v>
      </c>
      <c r="I661" s="100" t="str">
        <f t="shared" si="64"/>
        <v>E</v>
      </c>
      <c r="J661" s="100">
        <v>0.8</v>
      </c>
      <c r="K661" s="100">
        <v>0.5</v>
      </c>
      <c r="L661" s="100">
        <f t="shared" si="66"/>
        <v>0.4</v>
      </c>
      <c r="M661" s="101">
        <f t="shared" si="67"/>
        <v>0.4</v>
      </c>
      <c r="N661" s="100"/>
    </row>
    <row r="662" spans="1:14">
      <c r="A662" t="s">
        <v>282</v>
      </c>
      <c r="B662" t="s">
        <v>120</v>
      </c>
      <c r="C662" t="s">
        <v>224</v>
      </c>
      <c r="D662" s="95">
        <f>IFERROR(IF(ISNUMBER(VLOOKUP($A662,PairList!$A$1:$C$104,2,0)),VLOOKUP($A662,PairList!$A$1:$C$104,2,0),INDEX('Feasibility Factor'!$D$5:$F$144,MATCH(VLOOKUP($A662,PairList!$A$1:$C$104,2,0),'Feasibility Factor'!$C$5:$C$144,0),MATCH($B662,'Feasibility Factor'!$D$3:$F$3,0))),"")</f>
        <v>0.8</v>
      </c>
      <c r="E662" s="95" t="str">
        <f>IFERROR(INDEX(ESShip!$C$2:$C$92,MATCH(VLOOKUP($A662,PairList!$A$1:$C$104,3,0),ESShip!$A$2:$A$92,0)),"")</f>
        <v/>
      </c>
      <c r="F662" s="95" t="str">
        <f t="shared" si="61"/>
        <v/>
      </c>
      <c r="G662" s="96" t="str">
        <f t="shared" si="62"/>
        <v>X</v>
      </c>
      <c r="H662" s="99" t="str">
        <f t="shared" si="63"/>
        <v>Single-Family</v>
      </c>
      <c r="I662" s="100" t="str">
        <f t="shared" si="64"/>
        <v>N</v>
      </c>
      <c r="J662" s="100">
        <v>0.8</v>
      </c>
      <c r="K662" s="100">
        <v>0.55000000000000004</v>
      </c>
      <c r="L662" s="100">
        <f t="shared" si="66"/>
        <v>0.36</v>
      </c>
      <c r="M662" s="101">
        <f t="shared" si="67"/>
        <v>0.36</v>
      </c>
      <c r="N662" s="100"/>
    </row>
    <row r="663" spans="1:14">
      <c r="A663" t="s">
        <v>282</v>
      </c>
      <c r="B663" t="s">
        <v>222</v>
      </c>
      <c r="C663" t="s">
        <v>224</v>
      </c>
      <c r="D663" s="95">
        <f>IFERROR(IF(ISNUMBER(VLOOKUP($A663,PairList!$A$1:$C$104,2,0)),VLOOKUP($A663,PairList!$A$1:$C$104,2,0),INDEX('Feasibility Factor'!$D$5:$F$144,MATCH(VLOOKUP($A663,PairList!$A$1:$C$104,2,0),'Feasibility Factor'!$C$5:$C$144,0),MATCH($B663,'Feasibility Factor'!$D$3:$F$3,0))),"")</f>
        <v>0.8</v>
      </c>
      <c r="E663" s="95" t="str">
        <f>IFERROR(INDEX(ESShip!$C$2:$C$92,MATCH(VLOOKUP($A663,PairList!$A$1:$C$104,3,0),ESShip!$A$2:$A$92,0)),"")</f>
        <v/>
      </c>
      <c r="F663" s="95" t="str">
        <f t="shared" si="61"/>
        <v/>
      </c>
      <c r="G663" s="96" t="str">
        <f t="shared" si="62"/>
        <v>X</v>
      </c>
      <c r="H663" s="99" t="str">
        <f t="shared" si="63"/>
        <v>Multi-Family</v>
      </c>
      <c r="I663" s="100" t="str">
        <f t="shared" si="64"/>
        <v>N</v>
      </c>
      <c r="J663" s="100">
        <v>0.8</v>
      </c>
      <c r="K663" s="100">
        <v>0.5</v>
      </c>
      <c r="L663" s="100">
        <f t="shared" si="66"/>
        <v>0.4</v>
      </c>
      <c r="M663" s="101">
        <f t="shared" si="67"/>
        <v>0.4</v>
      </c>
      <c r="N663" s="100"/>
    </row>
    <row r="664" spans="1:14">
      <c r="A664" t="s">
        <v>282</v>
      </c>
      <c r="B664" t="s">
        <v>309</v>
      </c>
      <c r="C664" t="s">
        <v>224</v>
      </c>
      <c r="D664" s="95">
        <f>IFERROR(IF(ISNUMBER(VLOOKUP($A664,PairList!$A$1:$C$104,2,0)),VLOOKUP($A664,PairList!$A$1:$C$104,2,0),INDEX('Feasibility Factor'!$D$5:$F$144,MATCH(VLOOKUP($A664,PairList!$A$1:$C$104,2,0),'Feasibility Factor'!$C$5:$C$144,0),MATCH($B664,'Feasibility Factor'!$D$3:$F$3,0))),"")</f>
        <v>0.8</v>
      </c>
      <c r="E664" s="95" t="str">
        <f>IFERROR(INDEX(ESShip!$C$2:$C$92,MATCH(VLOOKUP($A664,PairList!$A$1:$C$104,3,0),ESShip!$A$2:$A$92,0)),"")</f>
        <v/>
      </c>
      <c r="F664" s="95" t="str">
        <f t="shared" si="61"/>
        <v/>
      </c>
      <c r="G664" s="96" t="str">
        <f t="shared" si="62"/>
        <v>X</v>
      </c>
      <c r="H664" s="99" t="str">
        <f t="shared" si="63"/>
        <v>Manufactured Home</v>
      </c>
      <c r="I664" s="100" t="str">
        <f t="shared" si="64"/>
        <v>N</v>
      </c>
      <c r="J664" s="100">
        <v>0.8</v>
      </c>
      <c r="K664" s="100">
        <v>0.5</v>
      </c>
      <c r="L664" s="100">
        <f t="shared" si="66"/>
        <v>0.4</v>
      </c>
      <c r="M664" s="101">
        <f t="shared" si="67"/>
        <v>0.4</v>
      </c>
      <c r="N664" s="100"/>
    </row>
    <row r="665" spans="1:14">
      <c r="A665" t="s">
        <v>283</v>
      </c>
      <c r="B665" t="s">
        <v>120</v>
      </c>
      <c r="C665" t="s">
        <v>272</v>
      </c>
      <c r="D665" s="95">
        <f>IFERROR(IF(ISNUMBER(VLOOKUP($A665,PairList!$A$1:$C$104,2,0)),VLOOKUP($A665,PairList!$A$1:$C$104,2,0),INDEX('Feasibility Factor'!$D$5:$F$144,MATCH(VLOOKUP($A665,PairList!$A$1:$C$104,2,0),'Feasibility Factor'!$C$5:$C$144,0),MATCH($B665,'Feasibility Factor'!$D$3:$F$3,0))),"")</f>
        <v>1</v>
      </c>
      <c r="E665" s="95" t="str">
        <f>IFERROR(INDEX(ESShip!$C$2:$C$92,MATCH(VLOOKUP($A665,PairList!$A$1:$C$104,3,0),ESShip!$A$2:$A$92,0)),"")</f>
        <v/>
      </c>
      <c r="F665" s="95" t="str">
        <f t="shared" si="61"/>
        <v/>
      </c>
      <c r="G665" s="96" t="str">
        <f t="shared" si="62"/>
        <v>X</v>
      </c>
      <c r="H665" s="99" t="str">
        <f t="shared" si="63"/>
        <v>Single-Family</v>
      </c>
      <c r="I665" s="100" t="str">
        <f t="shared" si="64"/>
        <v>E</v>
      </c>
      <c r="J665" s="100">
        <v>1</v>
      </c>
      <c r="K665" s="100">
        <v>0.859166667</v>
      </c>
      <c r="L665" s="100">
        <f t="shared" si="66"/>
        <v>0.140833333</v>
      </c>
      <c r="M665" s="101">
        <f t="shared" si="67"/>
        <v>0.140833333</v>
      </c>
      <c r="N665" s="100"/>
    </row>
    <row r="666" spans="1:14">
      <c r="A666" t="s">
        <v>283</v>
      </c>
      <c r="B666" t="s">
        <v>222</v>
      </c>
      <c r="C666" t="s">
        <v>272</v>
      </c>
      <c r="D666" s="95">
        <f>IFERROR(IF(ISNUMBER(VLOOKUP($A666,PairList!$A$1:$C$104,2,0)),VLOOKUP($A666,PairList!$A$1:$C$104,2,0),INDEX('Feasibility Factor'!$D$5:$F$144,MATCH(VLOOKUP($A666,PairList!$A$1:$C$104,2,0),'Feasibility Factor'!$C$5:$C$144,0),MATCH($B666,'Feasibility Factor'!$D$3:$F$3,0))),"")</f>
        <v>1</v>
      </c>
      <c r="E666" s="95" t="str">
        <f>IFERROR(INDEX(ESShip!$C$2:$C$92,MATCH(VLOOKUP($A666,PairList!$A$1:$C$104,3,0),ESShip!$A$2:$A$92,0)),"")</f>
        <v/>
      </c>
      <c r="F666" s="95" t="str">
        <f t="shared" si="61"/>
        <v/>
      </c>
      <c r="G666" s="96" t="str">
        <f t="shared" si="62"/>
        <v>X</v>
      </c>
      <c r="H666" s="99" t="str">
        <f t="shared" si="63"/>
        <v>Multi-Family</v>
      </c>
      <c r="I666" s="100" t="str">
        <f t="shared" si="64"/>
        <v>E</v>
      </c>
      <c r="J666" s="100">
        <v>1</v>
      </c>
      <c r="K666" s="100">
        <v>0.35</v>
      </c>
      <c r="L666" s="100">
        <f t="shared" si="66"/>
        <v>0.65</v>
      </c>
      <c r="M666" s="101">
        <f t="shared" si="67"/>
        <v>0.65</v>
      </c>
      <c r="N666" s="100"/>
    </row>
    <row r="667" spans="1:14">
      <c r="A667" t="s">
        <v>283</v>
      </c>
      <c r="B667" t="s">
        <v>309</v>
      </c>
      <c r="C667" t="s">
        <v>272</v>
      </c>
      <c r="D667" s="95">
        <f>IFERROR(IF(ISNUMBER(VLOOKUP($A667,PairList!$A$1:$C$104,2,0)),VLOOKUP($A667,PairList!$A$1:$C$104,2,0),INDEX('Feasibility Factor'!$D$5:$F$144,MATCH(VLOOKUP($A667,PairList!$A$1:$C$104,2,0),'Feasibility Factor'!$C$5:$C$144,0),MATCH($B667,'Feasibility Factor'!$D$3:$F$3,0))),"")</f>
        <v>1</v>
      </c>
      <c r="E667" s="95" t="str">
        <f>IFERROR(INDEX(ESShip!$C$2:$C$92,MATCH(VLOOKUP($A667,PairList!$A$1:$C$104,3,0),ESShip!$A$2:$A$92,0)),"")</f>
        <v/>
      </c>
      <c r="F667" s="95" t="str">
        <f t="shared" si="61"/>
        <v/>
      </c>
      <c r="G667" s="96" t="str">
        <f t="shared" si="62"/>
        <v>X</v>
      </c>
      <c r="H667" s="99" t="str">
        <f t="shared" si="63"/>
        <v>Manufactured Home</v>
      </c>
      <c r="I667" s="100" t="str">
        <f t="shared" si="64"/>
        <v>E</v>
      </c>
      <c r="J667" s="100">
        <v>1</v>
      </c>
      <c r="K667" s="100">
        <v>0.35</v>
      </c>
      <c r="L667" s="100">
        <f t="shared" si="66"/>
        <v>0.65</v>
      </c>
      <c r="M667" s="101">
        <f t="shared" si="67"/>
        <v>0.65</v>
      </c>
      <c r="N667" s="100"/>
    </row>
    <row r="668" spans="1:14">
      <c r="A668" t="s">
        <v>283</v>
      </c>
      <c r="B668" t="s">
        <v>120</v>
      </c>
      <c r="C668" t="s">
        <v>224</v>
      </c>
      <c r="D668" s="95">
        <f>IFERROR(IF(ISNUMBER(VLOOKUP($A668,PairList!$A$1:$C$104,2,0)),VLOOKUP($A668,PairList!$A$1:$C$104,2,0),INDEX('Feasibility Factor'!$D$5:$F$144,MATCH(VLOOKUP($A668,PairList!$A$1:$C$104,2,0),'Feasibility Factor'!$C$5:$C$144,0),MATCH($B668,'Feasibility Factor'!$D$3:$F$3,0))),"")</f>
        <v>1</v>
      </c>
      <c r="E668" s="95" t="str">
        <f>IFERROR(INDEX(ESShip!$C$2:$C$92,MATCH(VLOOKUP($A668,PairList!$A$1:$C$104,3,0),ESShip!$A$2:$A$92,0)),"")</f>
        <v/>
      </c>
      <c r="F668" s="95" t="str">
        <f t="shared" si="61"/>
        <v/>
      </c>
      <c r="G668" s="96" t="str">
        <f t="shared" si="62"/>
        <v>X</v>
      </c>
      <c r="H668" s="99" t="str">
        <f t="shared" si="63"/>
        <v>Single-Family</v>
      </c>
      <c r="I668" s="100" t="str">
        <f t="shared" si="64"/>
        <v>N</v>
      </c>
      <c r="J668" s="100">
        <v>1</v>
      </c>
      <c r="K668" s="100">
        <v>0.71833333300000002</v>
      </c>
      <c r="L668" s="100">
        <f t="shared" si="66"/>
        <v>0.28166666699999998</v>
      </c>
      <c r="M668" s="101">
        <f t="shared" si="67"/>
        <v>0.28166666699999998</v>
      </c>
      <c r="N668" s="100"/>
    </row>
    <row r="669" spans="1:14">
      <c r="A669" t="s">
        <v>283</v>
      </c>
      <c r="B669" t="s">
        <v>222</v>
      </c>
      <c r="C669" t="s">
        <v>224</v>
      </c>
      <c r="D669" s="95">
        <f>IFERROR(IF(ISNUMBER(VLOOKUP($A669,PairList!$A$1:$C$104,2,0)),VLOOKUP($A669,PairList!$A$1:$C$104,2,0),INDEX('Feasibility Factor'!$D$5:$F$144,MATCH(VLOOKUP($A669,PairList!$A$1:$C$104,2,0),'Feasibility Factor'!$C$5:$C$144,0),MATCH($B669,'Feasibility Factor'!$D$3:$F$3,0))),"")</f>
        <v>1</v>
      </c>
      <c r="E669" s="95" t="str">
        <f>IFERROR(INDEX(ESShip!$C$2:$C$92,MATCH(VLOOKUP($A669,PairList!$A$1:$C$104,3,0),ESShip!$A$2:$A$92,0)),"")</f>
        <v/>
      </c>
      <c r="F669" s="95" t="str">
        <f t="shared" si="61"/>
        <v/>
      </c>
      <c r="G669" s="96" t="str">
        <f t="shared" si="62"/>
        <v>X</v>
      </c>
      <c r="H669" s="99" t="str">
        <f t="shared" si="63"/>
        <v>Multi-Family</v>
      </c>
      <c r="I669" s="100" t="str">
        <f t="shared" si="64"/>
        <v>N</v>
      </c>
      <c r="J669" s="100">
        <v>1</v>
      </c>
      <c r="K669" s="100">
        <v>0.35</v>
      </c>
      <c r="L669" s="100">
        <f t="shared" si="66"/>
        <v>0.65</v>
      </c>
      <c r="M669" s="101">
        <f t="shared" si="67"/>
        <v>0.65</v>
      </c>
      <c r="N669" s="100"/>
    </row>
    <row r="670" spans="1:14">
      <c r="A670" t="s">
        <v>283</v>
      </c>
      <c r="B670" t="s">
        <v>309</v>
      </c>
      <c r="C670" t="s">
        <v>224</v>
      </c>
      <c r="D670" s="95">
        <f>IFERROR(IF(ISNUMBER(VLOOKUP($A670,PairList!$A$1:$C$104,2,0)),VLOOKUP($A670,PairList!$A$1:$C$104,2,0),INDEX('Feasibility Factor'!$D$5:$F$144,MATCH(VLOOKUP($A670,PairList!$A$1:$C$104,2,0),'Feasibility Factor'!$C$5:$C$144,0),MATCH($B670,'Feasibility Factor'!$D$3:$F$3,0))),"")</f>
        <v>1</v>
      </c>
      <c r="E670" s="95" t="str">
        <f>IFERROR(INDEX(ESShip!$C$2:$C$92,MATCH(VLOOKUP($A670,PairList!$A$1:$C$104,3,0),ESShip!$A$2:$A$92,0)),"")</f>
        <v/>
      </c>
      <c r="F670" s="95" t="str">
        <f t="shared" si="61"/>
        <v/>
      </c>
      <c r="G670" s="96" t="str">
        <f t="shared" si="62"/>
        <v>X</v>
      </c>
      <c r="H670" s="99" t="str">
        <f t="shared" si="63"/>
        <v>Manufactured Home</v>
      </c>
      <c r="I670" s="100" t="str">
        <f t="shared" si="64"/>
        <v>N</v>
      </c>
      <c r="J670" s="100">
        <v>1</v>
      </c>
      <c r="K670" s="100">
        <v>0.35</v>
      </c>
      <c r="L670" s="100">
        <f t="shared" si="66"/>
        <v>0.65</v>
      </c>
      <c r="M670" s="101">
        <f t="shared" si="67"/>
        <v>0.65</v>
      </c>
      <c r="N670" s="100"/>
    </row>
    <row r="671" spans="1:14">
      <c r="A671" t="s">
        <v>283</v>
      </c>
      <c r="B671" t="s">
        <v>120</v>
      </c>
      <c r="C671" t="s">
        <v>272</v>
      </c>
      <c r="D671" s="95">
        <f>IFERROR(IF(ISNUMBER(VLOOKUP($A671,PairList!$A$1:$C$104,2,0)),VLOOKUP($A671,PairList!$A$1:$C$104,2,0),INDEX('Feasibility Factor'!$D$5:$F$144,MATCH(VLOOKUP($A671,PairList!$A$1:$C$104,2,0),'Feasibility Factor'!$C$5:$C$144,0),MATCH($B671,'Feasibility Factor'!$D$3:$F$3,0))),"")</f>
        <v>1</v>
      </c>
      <c r="E671" s="95" t="str">
        <f>IFERROR(INDEX(ESShip!$C$2:$C$92,MATCH(VLOOKUP($A671,PairList!$A$1:$C$104,3,0),ESShip!$A$2:$A$92,0)),"")</f>
        <v/>
      </c>
      <c r="F671" s="95" t="str">
        <f t="shared" si="61"/>
        <v/>
      </c>
      <c r="G671" s="96" t="str">
        <f t="shared" si="62"/>
        <v>X</v>
      </c>
      <c r="H671" s="99" t="str">
        <f t="shared" si="63"/>
        <v>Single-Family</v>
      </c>
      <c r="I671" s="100" t="str">
        <f t="shared" si="64"/>
        <v>E</v>
      </c>
      <c r="J671" s="100">
        <v>1</v>
      </c>
      <c r="K671" s="100">
        <v>0.859166667</v>
      </c>
      <c r="L671" s="100">
        <f t="shared" si="66"/>
        <v>0.140833333</v>
      </c>
      <c r="M671" s="101">
        <f t="shared" si="67"/>
        <v>0.140833333</v>
      </c>
      <c r="N671" s="100"/>
    </row>
    <row r="672" spans="1:14">
      <c r="A672" t="s">
        <v>283</v>
      </c>
      <c r="B672" t="s">
        <v>222</v>
      </c>
      <c r="C672" t="s">
        <v>272</v>
      </c>
      <c r="D672" s="95">
        <f>IFERROR(IF(ISNUMBER(VLOOKUP($A672,PairList!$A$1:$C$104,2,0)),VLOOKUP($A672,PairList!$A$1:$C$104,2,0),INDEX('Feasibility Factor'!$D$5:$F$144,MATCH(VLOOKUP($A672,PairList!$A$1:$C$104,2,0),'Feasibility Factor'!$C$5:$C$144,0),MATCH($B672,'Feasibility Factor'!$D$3:$F$3,0))),"")</f>
        <v>1</v>
      </c>
      <c r="E672" s="95" t="str">
        <f>IFERROR(INDEX(ESShip!$C$2:$C$92,MATCH(VLOOKUP($A672,PairList!$A$1:$C$104,3,0),ESShip!$A$2:$A$92,0)),"")</f>
        <v/>
      </c>
      <c r="F672" s="95" t="str">
        <f t="shared" si="61"/>
        <v/>
      </c>
      <c r="G672" s="96" t="str">
        <f t="shared" si="62"/>
        <v>X</v>
      </c>
      <c r="H672" s="99" t="str">
        <f t="shared" si="63"/>
        <v>Multi-Family</v>
      </c>
      <c r="I672" s="100" t="str">
        <f t="shared" si="64"/>
        <v>E</v>
      </c>
      <c r="J672" s="100">
        <v>1</v>
      </c>
      <c r="K672" s="100">
        <v>0.35</v>
      </c>
      <c r="L672" s="100">
        <f t="shared" si="66"/>
        <v>0.65</v>
      </c>
      <c r="M672" s="101">
        <f t="shared" si="67"/>
        <v>0.65</v>
      </c>
      <c r="N672" s="100"/>
    </row>
    <row r="673" spans="1:14">
      <c r="A673" t="s">
        <v>283</v>
      </c>
      <c r="B673" t="s">
        <v>309</v>
      </c>
      <c r="C673" t="s">
        <v>272</v>
      </c>
      <c r="D673" s="95">
        <f>IFERROR(IF(ISNUMBER(VLOOKUP($A673,PairList!$A$1:$C$104,2,0)),VLOOKUP($A673,PairList!$A$1:$C$104,2,0),INDEX('Feasibility Factor'!$D$5:$F$144,MATCH(VLOOKUP($A673,PairList!$A$1:$C$104,2,0),'Feasibility Factor'!$C$5:$C$144,0),MATCH($B673,'Feasibility Factor'!$D$3:$F$3,0))),"")</f>
        <v>1</v>
      </c>
      <c r="E673" s="95" t="str">
        <f>IFERROR(INDEX(ESShip!$C$2:$C$92,MATCH(VLOOKUP($A673,PairList!$A$1:$C$104,3,0),ESShip!$A$2:$A$92,0)),"")</f>
        <v/>
      </c>
      <c r="F673" s="95" t="str">
        <f t="shared" si="61"/>
        <v/>
      </c>
      <c r="G673" s="96" t="str">
        <f t="shared" si="62"/>
        <v>X</v>
      </c>
      <c r="H673" s="99" t="str">
        <f t="shared" si="63"/>
        <v>Manufactured Home</v>
      </c>
      <c r="I673" s="100" t="str">
        <f t="shared" si="64"/>
        <v>E</v>
      </c>
      <c r="J673" s="100">
        <v>1</v>
      </c>
      <c r="K673" s="100">
        <v>0.35</v>
      </c>
      <c r="L673" s="100">
        <f t="shared" si="66"/>
        <v>0.65</v>
      </c>
      <c r="M673" s="101">
        <f t="shared" si="67"/>
        <v>0.65</v>
      </c>
      <c r="N673" s="100"/>
    </row>
    <row r="674" spans="1:14">
      <c r="A674" t="s">
        <v>283</v>
      </c>
      <c r="B674" t="s">
        <v>120</v>
      </c>
      <c r="C674" t="s">
        <v>224</v>
      </c>
      <c r="D674" s="95">
        <f>IFERROR(IF(ISNUMBER(VLOOKUP($A674,PairList!$A$1:$C$104,2,0)),VLOOKUP($A674,PairList!$A$1:$C$104,2,0),INDEX('Feasibility Factor'!$D$5:$F$144,MATCH(VLOOKUP($A674,PairList!$A$1:$C$104,2,0),'Feasibility Factor'!$C$5:$C$144,0),MATCH($B674,'Feasibility Factor'!$D$3:$F$3,0))),"")</f>
        <v>1</v>
      </c>
      <c r="E674" s="95" t="str">
        <f>IFERROR(INDEX(ESShip!$C$2:$C$92,MATCH(VLOOKUP($A674,PairList!$A$1:$C$104,3,0),ESShip!$A$2:$A$92,0)),"")</f>
        <v/>
      </c>
      <c r="F674" s="95" t="str">
        <f t="shared" si="61"/>
        <v/>
      </c>
      <c r="G674" s="96" t="str">
        <f t="shared" si="62"/>
        <v>X</v>
      </c>
      <c r="H674" s="99" t="str">
        <f t="shared" si="63"/>
        <v>Single-Family</v>
      </c>
      <c r="I674" s="100" t="str">
        <f t="shared" si="64"/>
        <v>N</v>
      </c>
      <c r="J674" s="100">
        <v>1</v>
      </c>
      <c r="K674" s="100">
        <v>0.71833333300000002</v>
      </c>
      <c r="L674" s="100">
        <f t="shared" si="66"/>
        <v>0.28166666699999998</v>
      </c>
      <c r="M674" s="101">
        <f t="shared" si="67"/>
        <v>0.28166666699999998</v>
      </c>
      <c r="N674" s="100"/>
    </row>
    <row r="675" spans="1:14">
      <c r="A675" t="s">
        <v>283</v>
      </c>
      <c r="B675" t="s">
        <v>222</v>
      </c>
      <c r="C675" t="s">
        <v>224</v>
      </c>
      <c r="D675" s="95">
        <f>IFERROR(IF(ISNUMBER(VLOOKUP($A675,PairList!$A$1:$C$104,2,0)),VLOOKUP($A675,PairList!$A$1:$C$104,2,0),INDEX('Feasibility Factor'!$D$5:$F$144,MATCH(VLOOKUP($A675,PairList!$A$1:$C$104,2,0),'Feasibility Factor'!$C$5:$C$144,0),MATCH($B675,'Feasibility Factor'!$D$3:$F$3,0))),"")</f>
        <v>1</v>
      </c>
      <c r="E675" s="95" t="str">
        <f>IFERROR(INDEX(ESShip!$C$2:$C$92,MATCH(VLOOKUP($A675,PairList!$A$1:$C$104,3,0),ESShip!$A$2:$A$92,0)),"")</f>
        <v/>
      </c>
      <c r="F675" s="95" t="str">
        <f t="shared" si="61"/>
        <v/>
      </c>
      <c r="G675" s="96" t="str">
        <f t="shared" si="62"/>
        <v>X</v>
      </c>
      <c r="H675" s="99" t="str">
        <f t="shared" si="63"/>
        <v>Multi-Family</v>
      </c>
      <c r="I675" s="100" t="str">
        <f t="shared" si="64"/>
        <v>N</v>
      </c>
      <c r="J675" s="100">
        <v>1</v>
      </c>
      <c r="K675" s="100">
        <v>0.35</v>
      </c>
      <c r="L675" s="100">
        <f t="shared" si="66"/>
        <v>0.65</v>
      </c>
      <c r="M675" s="101">
        <f t="shared" si="67"/>
        <v>0.65</v>
      </c>
      <c r="N675" s="100"/>
    </row>
    <row r="676" spans="1:14">
      <c r="A676" t="s">
        <v>283</v>
      </c>
      <c r="B676" t="s">
        <v>309</v>
      </c>
      <c r="C676" t="s">
        <v>224</v>
      </c>
      <c r="D676" s="95">
        <f>IFERROR(IF(ISNUMBER(VLOOKUP($A676,PairList!$A$1:$C$104,2,0)),VLOOKUP($A676,PairList!$A$1:$C$104,2,0),INDEX('Feasibility Factor'!$D$5:$F$144,MATCH(VLOOKUP($A676,PairList!$A$1:$C$104,2,0),'Feasibility Factor'!$C$5:$C$144,0),MATCH($B676,'Feasibility Factor'!$D$3:$F$3,0))),"")</f>
        <v>1</v>
      </c>
      <c r="E676" s="95" t="str">
        <f>IFERROR(INDEX(ESShip!$C$2:$C$92,MATCH(VLOOKUP($A676,PairList!$A$1:$C$104,3,0),ESShip!$A$2:$A$92,0)),"")</f>
        <v/>
      </c>
      <c r="F676" s="95" t="str">
        <f t="shared" si="61"/>
        <v/>
      </c>
      <c r="G676" s="96" t="str">
        <f t="shared" si="62"/>
        <v>X</v>
      </c>
      <c r="H676" s="99" t="str">
        <f t="shared" si="63"/>
        <v>Manufactured Home</v>
      </c>
      <c r="I676" s="100" t="str">
        <f t="shared" si="64"/>
        <v>N</v>
      </c>
      <c r="J676" s="100">
        <v>1</v>
      </c>
      <c r="K676" s="100">
        <v>0.35</v>
      </c>
      <c r="L676" s="100">
        <f t="shared" si="66"/>
        <v>0.65</v>
      </c>
      <c r="M676" s="101">
        <f t="shared" si="67"/>
        <v>0.65</v>
      </c>
      <c r="N676" s="100"/>
    </row>
    <row r="677" spans="1:14">
      <c r="A677" t="s">
        <v>143</v>
      </c>
      <c r="B677" t="s">
        <v>120</v>
      </c>
      <c r="C677" t="s">
        <v>272</v>
      </c>
      <c r="D677" s="95">
        <f>IFERROR(IF(ISNUMBER(VLOOKUP($A677,PairList!$A$1:$C$104,2,0)),VLOOKUP($A677,PairList!$A$1:$C$104,2,0),INDEX('Feasibility Factor'!$D$5:$F$144,MATCH(VLOOKUP($A677,PairList!$A$1:$C$104,2,0),'Feasibility Factor'!$C$5:$C$144,0),MATCH($B677,'Feasibility Factor'!$D$3:$F$3,0))),"")</f>
        <v>1</v>
      </c>
      <c r="E677" s="95" t="str">
        <f>IFERROR(INDEX(ESShip!$C$2:$C$92,MATCH(VLOOKUP($A677,PairList!$A$1:$C$104,3,0),ESShip!$A$2:$A$92,0)),"")</f>
        <v/>
      </c>
      <c r="F677" s="95" t="str">
        <f t="shared" si="61"/>
        <v/>
      </c>
      <c r="G677" s="96" t="str">
        <f t="shared" si="62"/>
        <v>X</v>
      </c>
      <c r="H677" s="99" t="str">
        <f t="shared" si="63"/>
        <v>Single-Family</v>
      </c>
      <c r="I677" s="100" t="str">
        <f t="shared" si="64"/>
        <v>E</v>
      </c>
      <c r="J677" s="100">
        <v>1</v>
      </c>
      <c r="K677" s="100">
        <v>0.859166667</v>
      </c>
      <c r="L677" s="100">
        <f t="shared" si="66"/>
        <v>0.140833333</v>
      </c>
      <c r="M677" s="101">
        <f t="shared" si="67"/>
        <v>0.140833333</v>
      </c>
      <c r="N677" s="100"/>
    </row>
    <row r="678" spans="1:14">
      <c r="A678" t="s">
        <v>143</v>
      </c>
      <c r="B678" t="s">
        <v>222</v>
      </c>
      <c r="C678" t="s">
        <v>272</v>
      </c>
      <c r="D678" s="95">
        <f>IFERROR(IF(ISNUMBER(VLOOKUP($A678,PairList!$A$1:$C$104,2,0)),VLOOKUP($A678,PairList!$A$1:$C$104,2,0),INDEX('Feasibility Factor'!$D$5:$F$144,MATCH(VLOOKUP($A678,PairList!$A$1:$C$104,2,0),'Feasibility Factor'!$C$5:$C$144,0),MATCH($B678,'Feasibility Factor'!$D$3:$F$3,0))),"")</f>
        <v>1</v>
      </c>
      <c r="E678" s="95" t="str">
        <f>IFERROR(INDEX(ESShip!$C$2:$C$92,MATCH(VLOOKUP($A678,PairList!$A$1:$C$104,3,0),ESShip!$A$2:$A$92,0)),"")</f>
        <v/>
      </c>
      <c r="F678" s="95" t="str">
        <f t="shared" si="61"/>
        <v/>
      </c>
      <c r="G678" s="96" t="str">
        <f t="shared" si="62"/>
        <v>X</v>
      </c>
      <c r="H678" s="99" t="str">
        <f t="shared" si="63"/>
        <v>Multi-Family</v>
      </c>
      <c r="I678" s="100" t="str">
        <f t="shared" si="64"/>
        <v>E</v>
      </c>
      <c r="J678" s="100">
        <v>1</v>
      </c>
      <c r="K678" s="100">
        <v>0.35</v>
      </c>
      <c r="L678" s="100">
        <f t="shared" si="66"/>
        <v>0.65</v>
      </c>
      <c r="M678" s="101">
        <f t="shared" si="67"/>
        <v>0.65</v>
      </c>
      <c r="N678" s="100"/>
    </row>
    <row r="679" spans="1:14">
      <c r="A679" t="s">
        <v>143</v>
      </c>
      <c r="B679" t="s">
        <v>309</v>
      </c>
      <c r="C679" t="s">
        <v>272</v>
      </c>
      <c r="D679" s="95">
        <f>IFERROR(IF(ISNUMBER(VLOOKUP($A679,PairList!$A$1:$C$104,2,0)),VLOOKUP($A679,PairList!$A$1:$C$104,2,0),INDEX('Feasibility Factor'!$D$5:$F$144,MATCH(VLOOKUP($A679,PairList!$A$1:$C$104,2,0),'Feasibility Factor'!$C$5:$C$144,0),MATCH($B679,'Feasibility Factor'!$D$3:$F$3,0))),"")</f>
        <v>1</v>
      </c>
      <c r="E679" s="95" t="str">
        <f>IFERROR(INDEX(ESShip!$C$2:$C$92,MATCH(VLOOKUP($A679,PairList!$A$1:$C$104,3,0),ESShip!$A$2:$A$92,0)),"")</f>
        <v/>
      </c>
      <c r="F679" s="95" t="str">
        <f t="shared" si="61"/>
        <v/>
      </c>
      <c r="G679" s="96" t="str">
        <f t="shared" si="62"/>
        <v>X</v>
      </c>
      <c r="H679" s="99" t="str">
        <f t="shared" si="63"/>
        <v>Manufactured Home</v>
      </c>
      <c r="I679" s="100" t="str">
        <f t="shared" si="64"/>
        <v>E</v>
      </c>
      <c r="J679" s="100">
        <v>1</v>
      </c>
      <c r="K679" s="100">
        <v>0.35</v>
      </c>
      <c r="L679" s="100">
        <f t="shared" si="66"/>
        <v>0.65</v>
      </c>
      <c r="M679" s="101">
        <f t="shared" si="67"/>
        <v>0.65</v>
      </c>
      <c r="N679" s="100"/>
    </row>
    <row r="680" spans="1:14">
      <c r="A680" t="s">
        <v>143</v>
      </c>
      <c r="B680" t="s">
        <v>120</v>
      </c>
      <c r="C680" t="s">
        <v>224</v>
      </c>
      <c r="D680" s="95">
        <f>IFERROR(IF(ISNUMBER(VLOOKUP($A680,PairList!$A$1:$C$104,2,0)),VLOOKUP($A680,PairList!$A$1:$C$104,2,0),INDEX('Feasibility Factor'!$D$5:$F$144,MATCH(VLOOKUP($A680,PairList!$A$1:$C$104,2,0),'Feasibility Factor'!$C$5:$C$144,0),MATCH($B680,'Feasibility Factor'!$D$3:$F$3,0))),"")</f>
        <v>1</v>
      </c>
      <c r="E680" s="95" t="str">
        <f>IFERROR(INDEX(ESShip!$C$2:$C$92,MATCH(VLOOKUP($A680,PairList!$A$1:$C$104,3,0),ESShip!$A$2:$A$92,0)),"")</f>
        <v/>
      </c>
      <c r="F680" s="95" t="str">
        <f t="shared" si="61"/>
        <v/>
      </c>
      <c r="G680" s="96" t="str">
        <f t="shared" si="62"/>
        <v>X</v>
      </c>
      <c r="H680" s="99" t="str">
        <f t="shared" si="63"/>
        <v>Single-Family</v>
      </c>
      <c r="I680" s="100" t="str">
        <f t="shared" si="64"/>
        <v>N</v>
      </c>
      <c r="J680" s="100">
        <v>1</v>
      </c>
      <c r="K680" s="100">
        <v>0.71833333300000002</v>
      </c>
      <c r="L680" s="100">
        <f t="shared" si="66"/>
        <v>0.28166666699999998</v>
      </c>
      <c r="M680" s="101">
        <f t="shared" si="67"/>
        <v>0.28166666699999998</v>
      </c>
      <c r="N680" s="100"/>
    </row>
    <row r="681" spans="1:14">
      <c r="A681" t="s">
        <v>143</v>
      </c>
      <c r="B681" t="s">
        <v>222</v>
      </c>
      <c r="C681" t="s">
        <v>224</v>
      </c>
      <c r="D681" s="95">
        <f>IFERROR(IF(ISNUMBER(VLOOKUP($A681,PairList!$A$1:$C$104,2,0)),VLOOKUP($A681,PairList!$A$1:$C$104,2,0),INDEX('Feasibility Factor'!$D$5:$F$144,MATCH(VLOOKUP($A681,PairList!$A$1:$C$104,2,0),'Feasibility Factor'!$C$5:$C$144,0),MATCH($B681,'Feasibility Factor'!$D$3:$F$3,0))),"")</f>
        <v>1</v>
      </c>
      <c r="E681" s="95" t="str">
        <f>IFERROR(INDEX(ESShip!$C$2:$C$92,MATCH(VLOOKUP($A681,PairList!$A$1:$C$104,3,0),ESShip!$A$2:$A$92,0)),"")</f>
        <v/>
      </c>
      <c r="F681" s="95" t="str">
        <f t="shared" si="61"/>
        <v/>
      </c>
      <c r="G681" s="96" t="str">
        <f t="shared" si="62"/>
        <v>X</v>
      </c>
      <c r="H681" s="99" t="str">
        <f t="shared" si="63"/>
        <v>Multi-Family</v>
      </c>
      <c r="I681" s="100" t="str">
        <f t="shared" si="64"/>
        <v>N</v>
      </c>
      <c r="J681" s="100">
        <v>1</v>
      </c>
      <c r="K681" s="100">
        <v>0.35</v>
      </c>
      <c r="L681" s="100">
        <f t="shared" si="66"/>
        <v>0.65</v>
      </c>
      <c r="M681" s="101">
        <f t="shared" si="67"/>
        <v>0.65</v>
      </c>
      <c r="N681" s="100"/>
    </row>
    <row r="682" spans="1:14">
      <c r="A682" t="s">
        <v>143</v>
      </c>
      <c r="B682" t="s">
        <v>309</v>
      </c>
      <c r="C682" t="s">
        <v>224</v>
      </c>
      <c r="D682" s="95">
        <f>IFERROR(IF(ISNUMBER(VLOOKUP($A682,PairList!$A$1:$C$104,2,0)),VLOOKUP($A682,PairList!$A$1:$C$104,2,0),INDEX('Feasibility Factor'!$D$5:$F$144,MATCH(VLOOKUP($A682,PairList!$A$1:$C$104,2,0),'Feasibility Factor'!$C$5:$C$144,0),MATCH($B682,'Feasibility Factor'!$D$3:$F$3,0))),"")</f>
        <v>1</v>
      </c>
      <c r="E682" s="95" t="str">
        <f>IFERROR(INDEX(ESShip!$C$2:$C$92,MATCH(VLOOKUP($A682,PairList!$A$1:$C$104,3,0),ESShip!$A$2:$A$92,0)),"")</f>
        <v/>
      </c>
      <c r="F682" s="95" t="str">
        <f t="shared" si="61"/>
        <v/>
      </c>
      <c r="G682" s="96" t="str">
        <f t="shared" si="62"/>
        <v>X</v>
      </c>
      <c r="H682" s="99" t="str">
        <f t="shared" si="63"/>
        <v>Manufactured Home</v>
      </c>
      <c r="I682" s="100" t="str">
        <f t="shared" si="64"/>
        <v>N</v>
      </c>
      <c r="J682" s="100">
        <v>1</v>
      </c>
      <c r="K682" s="100">
        <v>0.35</v>
      </c>
      <c r="L682" s="100">
        <f t="shared" si="66"/>
        <v>0.65</v>
      </c>
      <c r="M682" s="101">
        <f t="shared" si="67"/>
        <v>0.65</v>
      </c>
      <c r="N682" s="100"/>
    </row>
    <row r="683" spans="1:14">
      <c r="A683" t="s">
        <v>143</v>
      </c>
      <c r="B683" t="s">
        <v>120</v>
      </c>
      <c r="C683" t="s">
        <v>272</v>
      </c>
      <c r="D683" s="95">
        <f>IFERROR(IF(ISNUMBER(VLOOKUP($A683,PairList!$A$1:$C$104,2,0)),VLOOKUP($A683,PairList!$A$1:$C$104,2,0),INDEX('Feasibility Factor'!$D$5:$F$144,MATCH(VLOOKUP($A683,PairList!$A$1:$C$104,2,0),'Feasibility Factor'!$C$5:$C$144,0),MATCH($B683,'Feasibility Factor'!$D$3:$F$3,0))),"")</f>
        <v>1</v>
      </c>
      <c r="E683" s="95" t="str">
        <f>IFERROR(INDEX(ESShip!$C$2:$C$92,MATCH(VLOOKUP($A683,PairList!$A$1:$C$104,3,0),ESShip!$A$2:$A$92,0)),"")</f>
        <v/>
      </c>
      <c r="F683" s="95" t="str">
        <f t="shared" si="61"/>
        <v/>
      </c>
      <c r="G683" s="96" t="str">
        <f t="shared" si="62"/>
        <v>X</v>
      </c>
      <c r="H683" s="99" t="str">
        <f t="shared" si="63"/>
        <v>Single-Family</v>
      </c>
      <c r="I683" s="100" t="str">
        <f t="shared" si="64"/>
        <v>E</v>
      </c>
      <c r="J683" s="100">
        <v>1</v>
      </c>
      <c r="K683" s="100">
        <v>0.859166667</v>
      </c>
      <c r="L683" s="100">
        <f t="shared" si="66"/>
        <v>0.140833333</v>
      </c>
      <c r="M683" s="101">
        <f t="shared" si="67"/>
        <v>0.140833333</v>
      </c>
      <c r="N683" s="100"/>
    </row>
    <row r="684" spans="1:14">
      <c r="A684" t="s">
        <v>143</v>
      </c>
      <c r="B684" t="s">
        <v>222</v>
      </c>
      <c r="C684" t="s">
        <v>272</v>
      </c>
      <c r="D684" s="95">
        <f>IFERROR(IF(ISNUMBER(VLOOKUP($A684,PairList!$A$1:$C$104,2,0)),VLOOKUP($A684,PairList!$A$1:$C$104,2,0),INDEX('Feasibility Factor'!$D$5:$F$144,MATCH(VLOOKUP($A684,PairList!$A$1:$C$104,2,0),'Feasibility Factor'!$C$5:$C$144,0),MATCH($B684,'Feasibility Factor'!$D$3:$F$3,0))),"")</f>
        <v>1</v>
      </c>
      <c r="E684" s="95" t="str">
        <f>IFERROR(INDEX(ESShip!$C$2:$C$92,MATCH(VLOOKUP($A684,PairList!$A$1:$C$104,3,0),ESShip!$A$2:$A$92,0)),"")</f>
        <v/>
      </c>
      <c r="F684" s="95" t="str">
        <f t="shared" si="61"/>
        <v/>
      </c>
      <c r="G684" s="96" t="str">
        <f t="shared" si="62"/>
        <v>X</v>
      </c>
      <c r="H684" s="99" t="str">
        <f t="shared" si="63"/>
        <v>Multi-Family</v>
      </c>
      <c r="I684" s="100" t="str">
        <f t="shared" si="64"/>
        <v>E</v>
      </c>
      <c r="J684" s="100">
        <v>1</v>
      </c>
      <c r="K684" s="100">
        <v>0.35</v>
      </c>
      <c r="L684" s="100">
        <f t="shared" si="66"/>
        <v>0.65</v>
      </c>
      <c r="M684" s="101">
        <f t="shared" si="67"/>
        <v>0.65</v>
      </c>
      <c r="N684" s="100"/>
    </row>
    <row r="685" spans="1:14">
      <c r="A685" t="s">
        <v>143</v>
      </c>
      <c r="B685" t="s">
        <v>309</v>
      </c>
      <c r="C685" t="s">
        <v>272</v>
      </c>
      <c r="D685" s="95">
        <f>IFERROR(IF(ISNUMBER(VLOOKUP($A685,PairList!$A$1:$C$104,2,0)),VLOOKUP($A685,PairList!$A$1:$C$104,2,0),INDEX('Feasibility Factor'!$D$5:$F$144,MATCH(VLOOKUP($A685,PairList!$A$1:$C$104,2,0),'Feasibility Factor'!$C$5:$C$144,0),MATCH($B685,'Feasibility Factor'!$D$3:$F$3,0))),"")</f>
        <v>1</v>
      </c>
      <c r="E685" s="95" t="str">
        <f>IFERROR(INDEX(ESShip!$C$2:$C$92,MATCH(VLOOKUP($A685,PairList!$A$1:$C$104,3,0),ESShip!$A$2:$A$92,0)),"")</f>
        <v/>
      </c>
      <c r="F685" s="95" t="str">
        <f t="shared" si="61"/>
        <v/>
      </c>
      <c r="G685" s="96" t="str">
        <f t="shared" si="62"/>
        <v>X</v>
      </c>
      <c r="H685" s="99" t="str">
        <f t="shared" si="63"/>
        <v>Manufactured Home</v>
      </c>
      <c r="I685" s="100" t="str">
        <f t="shared" si="64"/>
        <v>E</v>
      </c>
      <c r="J685" s="100">
        <v>1</v>
      </c>
      <c r="K685" s="100">
        <v>0.35</v>
      </c>
      <c r="L685" s="100">
        <f t="shared" si="66"/>
        <v>0.65</v>
      </c>
      <c r="M685" s="101">
        <f t="shared" si="67"/>
        <v>0.65</v>
      </c>
      <c r="N685" s="100"/>
    </row>
    <row r="686" spans="1:14">
      <c r="A686" t="s">
        <v>143</v>
      </c>
      <c r="B686" t="s">
        <v>120</v>
      </c>
      <c r="C686" t="s">
        <v>224</v>
      </c>
      <c r="D686" s="95">
        <f>IFERROR(IF(ISNUMBER(VLOOKUP($A686,PairList!$A$1:$C$104,2,0)),VLOOKUP($A686,PairList!$A$1:$C$104,2,0),INDEX('Feasibility Factor'!$D$5:$F$144,MATCH(VLOOKUP($A686,PairList!$A$1:$C$104,2,0),'Feasibility Factor'!$C$5:$C$144,0),MATCH($B686,'Feasibility Factor'!$D$3:$F$3,0))),"")</f>
        <v>1</v>
      </c>
      <c r="E686" s="95" t="str">
        <f>IFERROR(INDEX(ESShip!$C$2:$C$92,MATCH(VLOOKUP($A686,PairList!$A$1:$C$104,3,0),ESShip!$A$2:$A$92,0)),"")</f>
        <v/>
      </c>
      <c r="F686" s="95" t="str">
        <f t="shared" si="61"/>
        <v/>
      </c>
      <c r="G686" s="96" t="str">
        <f t="shared" si="62"/>
        <v>X</v>
      </c>
      <c r="H686" s="99" t="str">
        <f t="shared" si="63"/>
        <v>Single-Family</v>
      </c>
      <c r="I686" s="100" t="str">
        <f t="shared" si="64"/>
        <v>N</v>
      </c>
      <c r="J686" s="100">
        <v>1</v>
      </c>
      <c r="K686" s="100">
        <v>0.71833333300000002</v>
      </c>
      <c r="L686" s="100">
        <f t="shared" si="66"/>
        <v>0.28166666699999998</v>
      </c>
      <c r="M686" s="101">
        <f t="shared" si="67"/>
        <v>0.28166666699999998</v>
      </c>
      <c r="N686" s="100"/>
    </row>
    <row r="687" spans="1:14">
      <c r="A687" t="s">
        <v>143</v>
      </c>
      <c r="B687" t="s">
        <v>222</v>
      </c>
      <c r="C687" t="s">
        <v>224</v>
      </c>
      <c r="D687" s="95">
        <f>IFERROR(IF(ISNUMBER(VLOOKUP($A687,PairList!$A$1:$C$104,2,0)),VLOOKUP($A687,PairList!$A$1:$C$104,2,0),INDEX('Feasibility Factor'!$D$5:$F$144,MATCH(VLOOKUP($A687,PairList!$A$1:$C$104,2,0),'Feasibility Factor'!$C$5:$C$144,0),MATCH($B687,'Feasibility Factor'!$D$3:$F$3,0))),"")</f>
        <v>1</v>
      </c>
      <c r="E687" s="95" t="str">
        <f>IFERROR(INDEX(ESShip!$C$2:$C$92,MATCH(VLOOKUP($A687,PairList!$A$1:$C$104,3,0),ESShip!$A$2:$A$92,0)),"")</f>
        <v/>
      </c>
      <c r="F687" s="95" t="str">
        <f t="shared" si="61"/>
        <v/>
      </c>
      <c r="G687" s="96" t="str">
        <f t="shared" si="62"/>
        <v>X</v>
      </c>
      <c r="H687" s="99" t="str">
        <f t="shared" si="63"/>
        <v>Multi-Family</v>
      </c>
      <c r="I687" s="100" t="str">
        <f t="shared" si="64"/>
        <v>N</v>
      </c>
      <c r="J687" s="100">
        <v>1</v>
      </c>
      <c r="K687" s="100">
        <v>0.35</v>
      </c>
      <c r="L687" s="100">
        <f t="shared" si="66"/>
        <v>0.65</v>
      </c>
      <c r="M687" s="101">
        <f t="shared" si="67"/>
        <v>0.65</v>
      </c>
      <c r="N687" s="100"/>
    </row>
    <row r="688" spans="1:14">
      <c r="A688" t="s">
        <v>143</v>
      </c>
      <c r="B688" t="s">
        <v>309</v>
      </c>
      <c r="C688" t="s">
        <v>224</v>
      </c>
      <c r="D688" s="95">
        <f>IFERROR(IF(ISNUMBER(VLOOKUP($A688,PairList!$A$1:$C$104,2,0)),VLOOKUP($A688,PairList!$A$1:$C$104,2,0),INDEX('Feasibility Factor'!$D$5:$F$144,MATCH(VLOOKUP($A688,PairList!$A$1:$C$104,2,0),'Feasibility Factor'!$C$5:$C$144,0),MATCH($B688,'Feasibility Factor'!$D$3:$F$3,0))),"")</f>
        <v>1</v>
      </c>
      <c r="E688" s="95" t="str">
        <f>IFERROR(INDEX(ESShip!$C$2:$C$92,MATCH(VLOOKUP($A688,PairList!$A$1:$C$104,3,0),ESShip!$A$2:$A$92,0)),"")</f>
        <v/>
      </c>
      <c r="F688" s="95" t="str">
        <f t="shared" si="61"/>
        <v/>
      </c>
      <c r="G688" s="96" t="str">
        <f t="shared" si="62"/>
        <v>X</v>
      </c>
      <c r="H688" s="99" t="str">
        <f t="shared" si="63"/>
        <v>Manufactured Home</v>
      </c>
      <c r="I688" s="100" t="str">
        <f t="shared" si="64"/>
        <v>N</v>
      </c>
      <c r="J688" s="100">
        <v>1</v>
      </c>
      <c r="K688" s="100">
        <v>0.35</v>
      </c>
      <c r="L688" s="100">
        <f t="shared" si="66"/>
        <v>0.65</v>
      </c>
      <c r="M688" s="101">
        <f t="shared" si="67"/>
        <v>0.65</v>
      </c>
      <c r="N688" s="100"/>
    </row>
    <row r="689" spans="1:14">
      <c r="A689" t="s">
        <v>284</v>
      </c>
      <c r="B689" t="s">
        <v>120</v>
      </c>
      <c r="C689" t="s">
        <v>272</v>
      </c>
      <c r="D689" s="95" t="str">
        <f>IFERROR(IF(ISNUMBER(VLOOKUP($A689,PairList!$A$1:$C$104,2,0)),VLOOKUP($A689,PairList!$A$1:$C$104,2,0),INDEX('Feasibility Factor'!$D$5:$F$144,MATCH(VLOOKUP($A689,PairList!$A$1:$C$104,2,0),'Feasibility Factor'!$C$5:$C$144,0),MATCH($B689,'Feasibility Factor'!$D$3:$F$3,0))),"")</f>
        <v/>
      </c>
      <c r="E689" s="95" t="str">
        <f>IFERROR(INDEX(ESShip!$C$2:$C$92,MATCH(VLOOKUP($A689,PairList!$A$1:$C$104,3,0),ESShip!$A$2:$A$92,0)),"")</f>
        <v/>
      </c>
      <c r="F689" s="95" t="str">
        <f t="shared" si="61"/>
        <v/>
      </c>
      <c r="G689" s="96" t="str">
        <f t="shared" si="62"/>
        <v>X</v>
      </c>
      <c r="H689" s="99" t="str">
        <f t="shared" si="63"/>
        <v>Single-Family</v>
      </c>
      <c r="I689" s="100" t="str">
        <f t="shared" si="64"/>
        <v>E</v>
      </c>
      <c r="J689" s="100">
        <v>0.05</v>
      </c>
      <c r="K689" s="100">
        <v>0.95499999999999996</v>
      </c>
      <c r="L689" s="100">
        <f t="shared" si="66"/>
        <v>2.250000000000002E-3</v>
      </c>
      <c r="M689" s="101">
        <f t="shared" si="67"/>
        <v>2.250000000000002E-3</v>
      </c>
      <c r="N689" s="100"/>
    </row>
    <row r="690" spans="1:14">
      <c r="A690" t="s">
        <v>284</v>
      </c>
      <c r="B690" t="s">
        <v>222</v>
      </c>
      <c r="C690" t="s">
        <v>272</v>
      </c>
      <c r="D690" s="95" t="str">
        <f>IFERROR(IF(ISNUMBER(VLOOKUP($A690,PairList!$A$1:$C$104,2,0)),VLOOKUP($A690,PairList!$A$1:$C$104,2,0),INDEX('Feasibility Factor'!$D$5:$F$144,MATCH(VLOOKUP($A690,PairList!$A$1:$C$104,2,0),'Feasibility Factor'!$C$5:$C$144,0),MATCH($B690,'Feasibility Factor'!$D$3:$F$3,0))),"")</f>
        <v/>
      </c>
      <c r="E690" s="95" t="str">
        <f>IFERROR(INDEX(ESShip!$C$2:$C$92,MATCH(VLOOKUP($A690,PairList!$A$1:$C$104,3,0),ESShip!$A$2:$A$92,0)),"")</f>
        <v/>
      </c>
      <c r="F690" s="95" t="str">
        <f t="shared" si="61"/>
        <v/>
      </c>
      <c r="G690" s="96" t="str">
        <f t="shared" si="62"/>
        <v>X</v>
      </c>
      <c r="H690" s="99" t="str">
        <f t="shared" si="63"/>
        <v>Multi-Family</v>
      </c>
      <c r="I690" s="100" t="str">
        <f t="shared" si="64"/>
        <v>E</v>
      </c>
      <c r="J690" s="100">
        <v>0.05</v>
      </c>
      <c r="K690" s="100">
        <v>0.1</v>
      </c>
      <c r="L690" s="100">
        <f t="shared" si="66"/>
        <v>4.5000000000000005E-2</v>
      </c>
      <c r="M690" s="101">
        <f t="shared" si="67"/>
        <v>4.5000000000000005E-2</v>
      </c>
      <c r="N690" s="100"/>
    </row>
    <row r="691" spans="1:14">
      <c r="A691" t="s">
        <v>284</v>
      </c>
      <c r="B691" t="s">
        <v>309</v>
      </c>
      <c r="C691" t="s">
        <v>272</v>
      </c>
      <c r="D691" s="95" t="str">
        <f>IFERROR(IF(ISNUMBER(VLOOKUP($A691,PairList!$A$1:$C$104,2,0)),VLOOKUP($A691,PairList!$A$1:$C$104,2,0),INDEX('Feasibility Factor'!$D$5:$F$144,MATCH(VLOOKUP($A691,PairList!$A$1:$C$104,2,0),'Feasibility Factor'!$C$5:$C$144,0),MATCH($B691,'Feasibility Factor'!$D$3:$F$3,0))),"")</f>
        <v/>
      </c>
      <c r="E691" s="95" t="str">
        <f>IFERROR(INDEX(ESShip!$C$2:$C$92,MATCH(VLOOKUP($A691,PairList!$A$1:$C$104,3,0),ESShip!$A$2:$A$92,0)),"")</f>
        <v/>
      </c>
      <c r="F691" s="95" t="str">
        <f t="shared" si="61"/>
        <v/>
      </c>
      <c r="G691" s="96" t="str">
        <f t="shared" si="62"/>
        <v>X</v>
      </c>
      <c r="H691" s="99" t="str">
        <f t="shared" si="63"/>
        <v>Manufactured Home</v>
      </c>
      <c r="I691" s="100" t="str">
        <f t="shared" si="64"/>
        <v>E</v>
      </c>
      <c r="J691" s="100">
        <v>0.05</v>
      </c>
      <c r="K691" s="100">
        <v>0.1</v>
      </c>
      <c r="L691" s="100">
        <f t="shared" si="66"/>
        <v>4.5000000000000005E-2</v>
      </c>
      <c r="M691" s="101">
        <f t="shared" si="67"/>
        <v>4.5000000000000005E-2</v>
      </c>
      <c r="N691" s="100"/>
    </row>
    <row r="692" spans="1:14">
      <c r="A692" t="s">
        <v>284</v>
      </c>
      <c r="B692" t="s">
        <v>120</v>
      </c>
      <c r="C692" t="s">
        <v>224</v>
      </c>
      <c r="D692" s="95" t="str">
        <f>IFERROR(IF(ISNUMBER(VLOOKUP($A692,PairList!$A$1:$C$104,2,0)),VLOOKUP($A692,PairList!$A$1:$C$104,2,0),INDEX('Feasibility Factor'!$D$5:$F$144,MATCH(VLOOKUP($A692,PairList!$A$1:$C$104,2,0),'Feasibility Factor'!$C$5:$C$144,0),MATCH($B692,'Feasibility Factor'!$D$3:$F$3,0))),"")</f>
        <v/>
      </c>
      <c r="E692" s="95" t="str">
        <f>IFERROR(INDEX(ESShip!$C$2:$C$92,MATCH(VLOOKUP($A692,PairList!$A$1:$C$104,3,0),ESShip!$A$2:$A$92,0)),"")</f>
        <v/>
      </c>
      <c r="F692" s="95" t="str">
        <f t="shared" si="61"/>
        <v/>
      </c>
      <c r="G692" s="96" t="str">
        <f t="shared" si="62"/>
        <v>X</v>
      </c>
      <c r="H692" s="99" t="str">
        <f t="shared" si="63"/>
        <v>Single-Family</v>
      </c>
      <c r="I692" s="100" t="str">
        <f t="shared" si="64"/>
        <v>N</v>
      </c>
      <c r="J692" s="100">
        <v>0.6</v>
      </c>
      <c r="K692" s="100">
        <v>0.46</v>
      </c>
      <c r="L692" s="100">
        <f t="shared" si="66"/>
        <v>0.32400000000000001</v>
      </c>
      <c r="M692" s="101">
        <f t="shared" si="67"/>
        <v>0.32400000000000001</v>
      </c>
      <c r="N692" s="100"/>
    </row>
    <row r="693" spans="1:14">
      <c r="A693" t="s">
        <v>284</v>
      </c>
      <c r="B693" t="s">
        <v>222</v>
      </c>
      <c r="C693" t="s">
        <v>224</v>
      </c>
      <c r="D693" s="95" t="str">
        <f>IFERROR(IF(ISNUMBER(VLOOKUP($A693,PairList!$A$1:$C$104,2,0)),VLOOKUP($A693,PairList!$A$1:$C$104,2,0),INDEX('Feasibility Factor'!$D$5:$F$144,MATCH(VLOOKUP($A693,PairList!$A$1:$C$104,2,0),'Feasibility Factor'!$C$5:$C$144,0),MATCH($B693,'Feasibility Factor'!$D$3:$F$3,0))),"")</f>
        <v/>
      </c>
      <c r="E693" s="95" t="str">
        <f>IFERROR(INDEX(ESShip!$C$2:$C$92,MATCH(VLOOKUP($A693,PairList!$A$1:$C$104,3,0),ESShip!$A$2:$A$92,0)),"")</f>
        <v/>
      </c>
      <c r="F693" s="95" t="str">
        <f t="shared" si="61"/>
        <v/>
      </c>
      <c r="G693" s="96" t="str">
        <f t="shared" si="62"/>
        <v>X</v>
      </c>
      <c r="H693" s="99" t="str">
        <f t="shared" si="63"/>
        <v>Multi-Family</v>
      </c>
      <c r="I693" s="100" t="str">
        <f t="shared" si="64"/>
        <v>N</v>
      </c>
      <c r="J693" s="100">
        <v>0.6</v>
      </c>
      <c r="K693" s="100">
        <v>0.1</v>
      </c>
      <c r="L693" s="100">
        <f t="shared" si="66"/>
        <v>0.54</v>
      </c>
      <c r="M693" s="101">
        <f t="shared" si="67"/>
        <v>0.54</v>
      </c>
      <c r="N693" s="100"/>
    </row>
    <row r="694" spans="1:14">
      <c r="A694" t="s">
        <v>284</v>
      </c>
      <c r="B694" t="s">
        <v>309</v>
      </c>
      <c r="C694" t="s">
        <v>224</v>
      </c>
      <c r="D694" s="95" t="str">
        <f>IFERROR(IF(ISNUMBER(VLOOKUP($A694,PairList!$A$1:$C$104,2,0)),VLOOKUP($A694,PairList!$A$1:$C$104,2,0),INDEX('Feasibility Factor'!$D$5:$F$144,MATCH(VLOOKUP($A694,PairList!$A$1:$C$104,2,0),'Feasibility Factor'!$C$5:$C$144,0),MATCH($B694,'Feasibility Factor'!$D$3:$F$3,0))),"")</f>
        <v/>
      </c>
      <c r="E694" s="95" t="str">
        <f>IFERROR(INDEX(ESShip!$C$2:$C$92,MATCH(VLOOKUP($A694,PairList!$A$1:$C$104,3,0),ESShip!$A$2:$A$92,0)),"")</f>
        <v/>
      </c>
      <c r="F694" s="95" t="str">
        <f t="shared" si="61"/>
        <v/>
      </c>
      <c r="G694" s="96" t="str">
        <f t="shared" si="62"/>
        <v>X</v>
      </c>
      <c r="H694" s="99" t="str">
        <f t="shared" si="63"/>
        <v>Manufactured Home</v>
      </c>
      <c r="I694" s="100" t="str">
        <f t="shared" si="64"/>
        <v>N</v>
      </c>
      <c r="J694" s="100">
        <v>0.6</v>
      </c>
      <c r="K694" s="100">
        <v>0.1</v>
      </c>
      <c r="L694" s="100">
        <f t="shared" si="66"/>
        <v>0.54</v>
      </c>
      <c r="M694" s="101">
        <f t="shared" si="67"/>
        <v>0.54</v>
      </c>
      <c r="N694" s="100"/>
    </row>
    <row r="695" spans="1:14">
      <c r="A695" t="s">
        <v>284</v>
      </c>
      <c r="B695" t="s">
        <v>120</v>
      </c>
      <c r="C695" t="s">
        <v>272</v>
      </c>
      <c r="D695" s="95" t="str">
        <f>IFERROR(IF(ISNUMBER(VLOOKUP($A695,PairList!$A$1:$C$104,2,0)),VLOOKUP($A695,PairList!$A$1:$C$104,2,0),INDEX('Feasibility Factor'!$D$5:$F$144,MATCH(VLOOKUP($A695,PairList!$A$1:$C$104,2,0),'Feasibility Factor'!$C$5:$C$144,0),MATCH($B695,'Feasibility Factor'!$D$3:$F$3,0))),"")</f>
        <v/>
      </c>
      <c r="E695" s="95" t="str">
        <f>IFERROR(INDEX(ESShip!$C$2:$C$92,MATCH(VLOOKUP($A695,PairList!$A$1:$C$104,3,0),ESShip!$A$2:$A$92,0)),"")</f>
        <v/>
      </c>
      <c r="F695" s="95" t="str">
        <f t="shared" si="61"/>
        <v/>
      </c>
      <c r="G695" s="96" t="str">
        <f t="shared" si="62"/>
        <v>X</v>
      </c>
      <c r="H695" s="99" t="str">
        <f t="shared" si="63"/>
        <v>Single-Family</v>
      </c>
      <c r="I695" s="100" t="str">
        <f t="shared" si="64"/>
        <v>E</v>
      </c>
      <c r="J695" s="100">
        <v>0.05</v>
      </c>
      <c r="K695" s="100">
        <v>0.95499999999999996</v>
      </c>
      <c r="L695" s="100">
        <f t="shared" si="66"/>
        <v>2.250000000000002E-3</v>
      </c>
      <c r="M695" s="101">
        <f t="shared" si="67"/>
        <v>2.250000000000002E-3</v>
      </c>
      <c r="N695" s="100"/>
    </row>
    <row r="696" spans="1:14">
      <c r="A696" t="s">
        <v>284</v>
      </c>
      <c r="B696" t="s">
        <v>222</v>
      </c>
      <c r="C696" t="s">
        <v>272</v>
      </c>
      <c r="D696" s="95" t="str">
        <f>IFERROR(IF(ISNUMBER(VLOOKUP($A696,PairList!$A$1:$C$104,2,0)),VLOOKUP($A696,PairList!$A$1:$C$104,2,0),INDEX('Feasibility Factor'!$D$5:$F$144,MATCH(VLOOKUP($A696,PairList!$A$1:$C$104,2,0),'Feasibility Factor'!$C$5:$C$144,0),MATCH($B696,'Feasibility Factor'!$D$3:$F$3,0))),"")</f>
        <v/>
      </c>
      <c r="E696" s="95" t="str">
        <f>IFERROR(INDEX(ESShip!$C$2:$C$92,MATCH(VLOOKUP($A696,PairList!$A$1:$C$104,3,0),ESShip!$A$2:$A$92,0)),"")</f>
        <v/>
      </c>
      <c r="F696" s="95" t="str">
        <f t="shared" si="61"/>
        <v/>
      </c>
      <c r="G696" s="96" t="str">
        <f t="shared" si="62"/>
        <v>X</v>
      </c>
      <c r="H696" s="99" t="str">
        <f t="shared" si="63"/>
        <v>Multi-Family</v>
      </c>
      <c r="I696" s="100" t="str">
        <f t="shared" si="64"/>
        <v>E</v>
      </c>
      <c r="J696" s="100">
        <v>0.05</v>
      </c>
      <c r="K696" s="100">
        <v>0.1</v>
      </c>
      <c r="L696" s="100">
        <f t="shared" si="66"/>
        <v>4.5000000000000005E-2</v>
      </c>
      <c r="M696" s="101">
        <f t="shared" si="67"/>
        <v>4.5000000000000005E-2</v>
      </c>
      <c r="N696" s="100"/>
    </row>
    <row r="697" spans="1:14">
      <c r="A697" t="s">
        <v>284</v>
      </c>
      <c r="B697" t="s">
        <v>309</v>
      </c>
      <c r="C697" t="s">
        <v>272</v>
      </c>
      <c r="D697" s="95" t="str">
        <f>IFERROR(IF(ISNUMBER(VLOOKUP($A697,PairList!$A$1:$C$104,2,0)),VLOOKUP($A697,PairList!$A$1:$C$104,2,0),INDEX('Feasibility Factor'!$D$5:$F$144,MATCH(VLOOKUP($A697,PairList!$A$1:$C$104,2,0),'Feasibility Factor'!$C$5:$C$144,0),MATCH($B697,'Feasibility Factor'!$D$3:$F$3,0))),"")</f>
        <v/>
      </c>
      <c r="E697" s="95" t="str">
        <f>IFERROR(INDEX(ESShip!$C$2:$C$92,MATCH(VLOOKUP($A697,PairList!$A$1:$C$104,3,0),ESShip!$A$2:$A$92,0)),"")</f>
        <v/>
      </c>
      <c r="F697" s="95" t="str">
        <f t="shared" si="61"/>
        <v/>
      </c>
      <c r="G697" s="96" t="str">
        <f t="shared" si="62"/>
        <v>X</v>
      </c>
      <c r="H697" s="99" t="str">
        <f t="shared" si="63"/>
        <v>Manufactured Home</v>
      </c>
      <c r="I697" s="100" t="str">
        <f t="shared" si="64"/>
        <v>E</v>
      </c>
      <c r="J697" s="100">
        <v>0.05</v>
      </c>
      <c r="K697" s="100">
        <v>0.1</v>
      </c>
      <c r="L697" s="100">
        <f t="shared" si="66"/>
        <v>4.5000000000000005E-2</v>
      </c>
      <c r="M697" s="101">
        <f t="shared" si="67"/>
        <v>4.5000000000000005E-2</v>
      </c>
      <c r="N697" s="100"/>
    </row>
    <row r="698" spans="1:14">
      <c r="A698" t="s">
        <v>284</v>
      </c>
      <c r="B698" t="s">
        <v>120</v>
      </c>
      <c r="C698" t="s">
        <v>224</v>
      </c>
      <c r="D698" s="95" t="str">
        <f>IFERROR(IF(ISNUMBER(VLOOKUP($A698,PairList!$A$1:$C$104,2,0)),VLOOKUP($A698,PairList!$A$1:$C$104,2,0),INDEX('Feasibility Factor'!$D$5:$F$144,MATCH(VLOOKUP($A698,PairList!$A$1:$C$104,2,0),'Feasibility Factor'!$C$5:$C$144,0),MATCH($B698,'Feasibility Factor'!$D$3:$F$3,0))),"")</f>
        <v/>
      </c>
      <c r="E698" s="95" t="str">
        <f>IFERROR(INDEX(ESShip!$C$2:$C$92,MATCH(VLOOKUP($A698,PairList!$A$1:$C$104,3,0),ESShip!$A$2:$A$92,0)),"")</f>
        <v/>
      </c>
      <c r="F698" s="95" t="str">
        <f t="shared" si="61"/>
        <v/>
      </c>
      <c r="G698" s="96" t="str">
        <f t="shared" si="62"/>
        <v>X</v>
      </c>
      <c r="H698" s="99" t="str">
        <f t="shared" si="63"/>
        <v>Single-Family</v>
      </c>
      <c r="I698" s="100" t="str">
        <f t="shared" si="64"/>
        <v>N</v>
      </c>
      <c r="J698" s="100">
        <v>0.6</v>
      </c>
      <c r="K698" s="100">
        <v>0.46</v>
      </c>
      <c r="L698" s="100">
        <f t="shared" si="66"/>
        <v>0.32400000000000001</v>
      </c>
      <c r="M698" s="101">
        <f t="shared" si="67"/>
        <v>0.32400000000000001</v>
      </c>
      <c r="N698" s="100"/>
    </row>
    <row r="699" spans="1:14">
      <c r="A699" t="s">
        <v>284</v>
      </c>
      <c r="B699" t="s">
        <v>222</v>
      </c>
      <c r="C699" t="s">
        <v>224</v>
      </c>
      <c r="D699" s="95" t="str">
        <f>IFERROR(IF(ISNUMBER(VLOOKUP($A699,PairList!$A$1:$C$104,2,0)),VLOOKUP($A699,PairList!$A$1:$C$104,2,0),INDEX('Feasibility Factor'!$D$5:$F$144,MATCH(VLOOKUP($A699,PairList!$A$1:$C$104,2,0),'Feasibility Factor'!$C$5:$C$144,0),MATCH($B699,'Feasibility Factor'!$D$3:$F$3,0))),"")</f>
        <v/>
      </c>
      <c r="E699" s="95" t="str">
        <f>IFERROR(INDEX(ESShip!$C$2:$C$92,MATCH(VLOOKUP($A699,PairList!$A$1:$C$104,3,0),ESShip!$A$2:$A$92,0)),"")</f>
        <v/>
      </c>
      <c r="F699" s="95" t="str">
        <f t="shared" si="61"/>
        <v/>
      </c>
      <c r="G699" s="96" t="str">
        <f t="shared" si="62"/>
        <v>X</v>
      </c>
      <c r="H699" s="99" t="str">
        <f t="shared" si="63"/>
        <v>Multi-Family</v>
      </c>
      <c r="I699" s="100" t="str">
        <f t="shared" si="64"/>
        <v>N</v>
      </c>
      <c r="J699" s="100">
        <v>0.6</v>
      </c>
      <c r="K699" s="100">
        <v>0.1</v>
      </c>
      <c r="L699" s="100">
        <f t="shared" si="66"/>
        <v>0.54</v>
      </c>
      <c r="M699" s="101">
        <f t="shared" si="67"/>
        <v>0.54</v>
      </c>
      <c r="N699" s="100"/>
    </row>
    <row r="700" spans="1:14">
      <c r="A700" t="s">
        <v>284</v>
      </c>
      <c r="B700" t="s">
        <v>309</v>
      </c>
      <c r="C700" t="s">
        <v>224</v>
      </c>
      <c r="D700" s="95" t="str">
        <f>IFERROR(IF(ISNUMBER(VLOOKUP($A700,PairList!$A$1:$C$104,2,0)),VLOOKUP($A700,PairList!$A$1:$C$104,2,0),INDEX('Feasibility Factor'!$D$5:$F$144,MATCH(VLOOKUP($A700,PairList!$A$1:$C$104,2,0),'Feasibility Factor'!$C$5:$C$144,0),MATCH($B700,'Feasibility Factor'!$D$3:$F$3,0))),"")</f>
        <v/>
      </c>
      <c r="E700" s="95" t="str">
        <f>IFERROR(INDEX(ESShip!$C$2:$C$92,MATCH(VLOOKUP($A700,PairList!$A$1:$C$104,3,0),ESShip!$A$2:$A$92,0)),"")</f>
        <v/>
      </c>
      <c r="F700" s="95" t="str">
        <f t="shared" si="61"/>
        <v/>
      </c>
      <c r="G700" s="96" t="str">
        <f t="shared" si="62"/>
        <v>X</v>
      </c>
      <c r="H700" s="99" t="str">
        <f t="shared" si="63"/>
        <v>Manufactured Home</v>
      </c>
      <c r="I700" s="100" t="str">
        <f t="shared" si="64"/>
        <v>N</v>
      </c>
      <c r="J700" s="100">
        <v>0.6</v>
      </c>
      <c r="K700" s="100">
        <v>0.1</v>
      </c>
      <c r="L700" s="100">
        <f t="shared" si="66"/>
        <v>0.54</v>
      </c>
      <c r="M700" s="101">
        <f t="shared" si="67"/>
        <v>0.54</v>
      </c>
      <c r="N700" s="100"/>
    </row>
    <row r="701" spans="1:14">
      <c r="A701" t="s">
        <v>285</v>
      </c>
      <c r="B701" t="s">
        <v>120</v>
      </c>
      <c r="C701" t="s">
        <v>272</v>
      </c>
      <c r="D701" s="95">
        <f>IFERROR(IF(ISNUMBER(VLOOKUP($A701,PairList!$A$1:$C$104,2,0)),VLOOKUP($A701,PairList!$A$1:$C$104,2,0),INDEX('Feasibility Factor'!$D$5:$F$144,MATCH(VLOOKUP($A701,PairList!$A$1:$C$104,2,0),'Feasibility Factor'!$C$5:$C$144,0),MATCH($B701,'Feasibility Factor'!$D$3:$F$3,0))),"")</f>
        <v>0.75</v>
      </c>
      <c r="E701" s="95">
        <f>IFERROR(INDEX(ESShip!$C$2:$C$92,MATCH(VLOOKUP($A701,PairList!$A$1:$C$104,3,0),ESShip!$A$2:$A$92,0)),"")</f>
        <v>0.81</v>
      </c>
      <c r="F701" s="95">
        <f t="shared" si="61"/>
        <v>0.14249999999999996</v>
      </c>
      <c r="G701" s="96" t="str">
        <f t="shared" si="62"/>
        <v/>
      </c>
      <c r="H701" s="99" t="str">
        <f t="shared" si="63"/>
        <v>Single-Family</v>
      </c>
      <c r="I701" s="100" t="str">
        <f t="shared" si="64"/>
        <v>E</v>
      </c>
      <c r="J701" s="100" t="s">
        <v>377</v>
      </c>
      <c r="K701" s="100" t="s">
        <v>377</v>
      </c>
      <c r="L701" s="100" t="str">
        <f t="shared" si="66"/>
        <v/>
      </c>
      <c r="M701" s="101">
        <f t="shared" si="67"/>
        <v>0.14249999999999996</v>
      </c>
      <c r="N701" s="100"/>
    </row>
    <row r="702" spans="1:14">
      <c r="A702" t="s">
        <v>285</v>
      </c>
      <c r="B702" t="s">
        <v>222</v>
      </c>
      <c r="C702" t="s">
        <v>272</v>
      </c>
      <c r="D702" s="95">
        <f>IFERROR(IF(ISNUMBER(VLOOKUP($A702,PairList!$A$1:$C$104,2,0)),VLOOKUP($A702,PairList!$A$1:$C$104,2,0),INDEX('Feasibility Factor'!$D$5:$F$144,MATCH(VLOOKUP($A702,PairList!$A$1:$C$104,2,0),'Feasibility Factor'!$C$5:$C$144,0),MATCH($B702,'Feasibility Factor'!$D$3:$F$3,0))),"")</f>
        <v>0.75</v>
      </c>
      <c r="E702" s="95">
        <f>IFERROR(INDEX(ESShip!$C$2:$C$92,MATCH(VLOOKUP($A702,PairList!$A$1:$C$104,3,0),ESShip!$A$2:$A$92,0)),"")</f>
        <v>0.81</v>
      </c>
      <c r="F702" s="95">
        <f t="shared" si="61"/>
        <v>0.14249999999999996</v>
      </c>
      <c r="G702" s="96" t="str">
        <f t="shared" si="62"/>
        <v/>
      </c>
      <c r="H702" s="99" t="str">
        <f t="shared" si="63"/>
        <v>Multi-Family</v>
      </c>
      <c r="I702" s="100" t="str">
        <f t="shared" si="64"/>
        <v>E</v>
      </c>
      <c r="J702" s="100" t="s">
        <v>377</v>
      </c>
      <c r="K702" s="100" t="s">
        <v>377</v>
      </c>
      <c r="L702" s="100" t="str">
        <f t="shared" si="66"/>
        <v/>
      </c>
      <c r="M702" s="101">
        <f t="shared" si="67"/>
        <v>0.14249999999999996</v>
      </c>
      <c r="N702" s="100"/>
    </row>
    <row r="703" spans="1:14">
      <c r="A703" t="s">
        <v>285</v>
      </c>
      <c r="B703" t="s">
        <v>309</v>
      </c>
      <c r="C703" t="s">
        <v>272</v>
      </c>
      <c r="D703" s="95">
        <f>IFERROR(IF(ISNUMBER(VLOOKUP($A703,PairList!$A$1:$C$104,2,0)),VLOOKUP($A703,PairList!$A$1:$C$104,2,0),INDEX('Feasibility Factor'!$D$5:$F$144,MATCH(VLOOKUP($A703,PairList!$A$1:$C$104,2,0),'Feasibility Factor'!$C$5:$C$144,0),MATCH($B703,'Feasibility Factor'!$D$3:$F$3,0))),"")</f>
        <v>0.75</v>
      </c>
      <c r="E703" s="95">
        <f>IFERROR(INDEX(ESShip!$C$2:$C$92,MATCH(VLOOKUP($A703,PairList!$A$1:$C$104,3,0),ESShip!$A$2:$A$92,0)),"")</f>
        <v>0.81</v>
      </c>
      <c r="F703" s="95">
        <f t="shared" si="61"/>
        <v>0.14249999999999996</v>
      </c>
      <c r="G703" s="96" t="str">
        <f t="shared" si="62"/>
        <v/>
      </c>
      <c r="H703" s="99" t="str">
        <f t="shared" si="63"/>
        <v>Manufactured Home</v>
      </c>
      <c r="I703" s="100" t="str">
        <f t="shared" si="64"/>
        <v>E</v>
      </c>
      <c r="J703" s="100" t="s">
        <v>377</v>
      </c>
      <c r="K703" s="100" t="s">
        <v>377</v>
      </c>
      <c r="L703" s="100" t="str">
        <f t="shared" si="66"/>
        <v/>
      </c>
      <c r="M703" s="101">
        <f t="shared" si="67"/>
        <v>0.14249999999999996</v>
      </c>
      <c r="N703" s="100"/>
    </row>
    <row r="704" spans="1:14">
      <c r="A704" t="s">
        <v>285</v>
      </c>
      <c r="B704" t="s">
        <v>120</v>
      </c>
      <c r="C704" t="s">
        <v>224</v>
      </c>
      <c r="D704" s="95">
        <f>IFERROR(IF(ISNUMBER(VLOOKUP($A704,PairList!$A$1:$C$104,2,0)),VLOOKUP($A704,PairList!$A$1:$C$104,2,0),INDEX('Feasibility Factor'!$D$5:$F$144,MATCH(VLOOKUP($A704,PairList!$A$1:$C$104,2,0),'Feasibility Factor'!$C$5:$C$144,0),MATCH($B704,'Feasibility Factor'!$D$3:$F$3,0))),"")</f>
        <v>0.75</v>
      </c>
      <c r="E704" s="95">
        <f>IFERROR(INDEX(ESShip!$C$2:$C$92,MATCH(VLOOKUP($A704,PairList!$A$1:$C$104,3,0),ESShip!$A$2:$A$92,0)),"")</f>
        <v>0.81</v>
      </c>
      <c r="F704" s="95">
        <f t="shared" si="61"/>
        <v>0.14249999999999996</v>
      </c>
      <c r="G704" s="96" t="str">
        <f t="shared" si="62"/>
        <v/>
      </c>
      <c r="H704" s="99" t="str">
        <f t="shared" si="63"/>
        <v>Single-Family</v>
      </c>
      <c r="I704" s="100" t="str">
        <f t="shared" si="64"/>
        <v>N</v>
      </c>
      <c r="J704" s="100" t="s">
        <v>377</v>
      </c>
      <c r="K704" s="100" t="s">
        <v>377</v>
      </c>
      <c r="L704" s="100" t="str">
        <f t="shared" si="66"/>
        <v/>
      </c>
      <c r="M704" s="101">
        <f t="shared" si="67"/>
        <v>0.14249999999999996</v>
      </c>
      <c r="N704" s="100"/>
    </row>
    <row r="705" spans="1:14">
      <c r="A705" t="s">
        <v>285</v>
      </c>
      <c r="B705" t="s">
        <v>222</v>
      </c>
      <c r="C705" t="s">
        <v>224</v>
      </c>
      <c r="D705" s="95">
        <f>IFERROR(IF(ISNUMBER(VLOOKUP($A705,PairList!$A$1:$C$104,2,0)),VLOOKUP($A705,PairList!$A$1:$C$104,2,0),INDEX('Feasibility Factor'!$D$5:$F$144,MATCH(VLOOKUP($A705,PairList!$A$1:$C$104,2,0),'Feasibility Factor'!$C$5:$C$144,0),MATCH($B705,'Feasibility Factor'!$D$3:$F$3,0))),"")</f>
        <v>0.75</v>
      </c>
      <c r="E705" s="95">
        <f>IFERROR(INDEX(ESShip!$C$2:$C$92,MATCH(VLOOKUP($A705,PairList!$A$1:$C$104,3,0),ESShip!$A$2:$A$92,0)),"")</f>
        <v>0.81</v>
      </c>
      <c r="F705" s="95">
        <f t="shared" si="61"/>
        <v>0.14249999999999996</v>
      </c>
      <c r="G705" s="96" t="str">
        <f t="shared" si="62"/>
        <v/>
      </c>
      <c r="H705" s="99" t="str">
        <f t="shared" si="63"/>
        <v>Multi-Family</v>
      </c>
      <c r="I705" s="100" t="str">
        <f t="shared" si="64"/>
        <v>N</v>
      </c>
      <c r="J705" s="100" t="s">
        <v>377</v>
      </c>
      <c r="K705" s="100" t="s">
        <v>377</v>
      </c>
      <c r="L705" s="100" t="str">
        <f t="shared" si="66"/>
        <v/>
      </c>
      <c r="M705" s="101">
        <f t="shared" si="67"/>
        <v>0.14249999999999996</v>
      </c>
      <c r="N705" s="100"/>
    </row>
    <row r="706" spans="1:14">
      <c r="A706" t="s">
        <v>285</v>
      </c>
      <c r="B706" t="s">
        <v>309</v>
      </c>
      <c r="C706" t="s">
        <v>224</v>
      </c>
      <c r="D706" s="95">
        <f>IFERROR(IF(ISNUMBER(VLOOKUP($A706,PairList!$A$1:$C$104,2,0)),VLOOKUP($A706,PairList!$A$1:$C$104,2,0),INDEX('Feasibility Factor'!$D$5:$F$144,MATCH(VLOOKUP($A706,PairList!$A$1:$C$104,2,0),'Feasibility Factor'!$C$5:$C$144,0),MATCH($B706,'Feasibility Factor'!$D$3:$F$3,0))),"")</f>
        <v>0.75</v>
      </c>
      <c r="E706" s="95">
        <f>IFERROR(INDEX(ESShip!$C$2:$C$92,MATCH(VLOOKUP($A706,PairList!$A$1:$C$104,3,0),ESShip!$A$2:$A$92,0)),"")</f>
        <v>0.81</v>
      </c>
      <c r="F706" s="95">
        <f t="shared" si="61"/>
        <v>0.14249999999999996</v>
      </c>
      <c r="G706" s="96" t="str">
        <f t="shared" si="62"/>
        <v/>
      </c>
      <c r="H706" s="99" t="str">
        <f t="shared" si="63"/>
        <v>Manufactured Home</v>
      </c>
      <c r="I706" s="100" t="str">
        <f t="shared" si="64"/>
        <v>N</v>
      </c>
      <c r="J706" s="100" t="s">
        <v>377</v>
      </c>
      <c r="K706" s="100" t="s">
        <v>377</v>
      </c>
      <c r="L706" s="100" t="str">
        <f t="shared" si="66"/>
        <v/>
      </c>
      <c r="M706" s="101">
        <f t="shared" si="67"/>
        <v>0.14249999999999996</v>
      </c>
      <c r="N706" s="100"/>
    </row>
    <row r="707" spans="1:14">
      <c r="A707" t="s">
        <v>285</v>
      </c>
      <c r="B707" t="s">
        <v>120</v>
      </c>
      <c r="C707" t="s">
        <v>272</v>
      </c>
      <c r="D707" s="95">
        <f>IFERROR(IF(ISNUMBER(VLOOKUP($A707,PairList!$A$1:$C$104,2,0)),VLOOKUP($A707,PairList!$A$1:$C$104,2,0),INDEX('Feasibility Factor'!$D$5:$F$144,MATCH(VLOOKUP($A707,PairList!$A$1:$C$104,2,0),'Feasibility Factor'!$C$5:$C$144,0),MATCH($B707,'Feasibility Factor'!$D$3:$F$3,0))),"")</f>
        <v>0.75</v>
      </c>
      <c r="E707" s="95">
        <f>IFERROR(INDEX(ESShip!$C$2:$C$92,MATCH(VLOOKUP($A707,PairList!$A$1:$C$104,3,0),ESShip!$A$2:$A$92,0)),"")</f>
        <v>0.81</v>
      </c>
      <c r="F707" s="95">
        <f t="shared" ref="F707:F770" si="68">IFERROR($D707*(1-$E707),"")</f>
        <v>0.14249999999999996</v>
      </c>
      <c r="G707" s="96" t="str">
        <f t="shared" ref="G707:G770" si="69">IF($A707&lt;&gt;"",IF($F707="","X",""),"")</f>
        <v/>
      </c>
      <c r="H707" s="99" t="str">
        <f t="shared" ref="H707:H770" si="70">IF($B707="Single Family","Single-Family",$B707)</f>
        <v>Single-Family</v>
      </c>
      <c r="I707" s="100" t="str">
        <f t="shared" ref="I707:I770" si="71">IF(LEFT($C707,1)="T","B",LEFT($C707,1))</f>
        <v>E</v>
      </c>
      <c r="J707" s="100" t="s">
        <v>377</v>
      </c>
      <c r="K707" s="100" t="s">
        <v>377</v>
      </c>
      <c r="L707" s="100" t="str">
        <f t="shared" ref="L707:L770" si="72">IF(G707="X",$J707*(1-$K707),"")</f>
        <v/>
      </c>
      <c r="M707" s="101">
        <f t="shared" si="67"/>
        <v>0.14249999999999996</v>
      </c>
      <c r="N707" s="100"/>
    </row>
    <row r="708" spans="1:14">
      <c r="A708" t="s">
        <v>285</v>
      </c>
      <c r="B708" t="s">
        <v>222</v>
      </c>
      <c r="C708" t="s">
        <v>272</v>
      </c>
      <c r="D708" s="95">
        <f>IFERROR(IF(ISNUMBER(VLOOKUP($A708,PairList!$A$1:$C$104,2,0)),VLOOKUP($A708,PairList!$A$1:$C$104,2,0),INDEX('Feasibility Factor'!$D$5:$F$144,MATCH(VLOOKUP($A708,PairList!$A$1:$C$104,2,0),'Feasibility Factor'!$C$5:$C$144,0),MATCH($B708,'Feasibility Factor'!$D$3:$F$3,0))),"")</f>
        <v>0.75</v>
      </c>
      <c r="E708" s="95">
        <f>IFERROR(INDEX(ESShip!$C$2:$C$92,MATCH(VLOOKUP($A708,PairList!$A$1:$C$104,3,0),ESShip!$A$2:$A$92,0)),"")</f>
        <v>0.81</v>
      </c>
      <c r="F708" s="95">
        <f t="shared" si="68"/>
        <v>0.14249999999999996</v>
      </c>
      <c r="G708" s="96" t="str">
        <f t="shared" si="69"/>
        <v/>
      </c>
      <c r="H708" s="99" t="str">
        <f t="shared" si="70"/>
        <v>Multi-Family</v>
      </c>
      <c r="I708" s="100" t="str">
        <f t="shared" si="71"/>
        <v>E</v>
      </c>
      <c r="J708" s="100" t="s">
        <v>377</v>
      </c>
      <c r="K708" s="100" t="s">
        <v>377</v>
      </c>
      <c r="L708" s="100" t="str">
        <f t="shared" si="72"/>
        <v/>
      </c>
      <c r="M708" s="101">
        <f t="shared" si="67"/>
        <v>0.14249999999999996</v>
      </c>
      <c r="N708" s="100"/>
    </row>
    <row r="709" spans="1:14">
      <c r="A709" t="s">
        <v>285</v>
      </c>
      <c r="B709" t="s">
        <v>309</v>
      </c>
      <c r="C709" t="s">
        <v>272</v>
      </c>
      <c r="D709" s="95">
        <f>IFERROR(IF(ISNUMBER(VLOOKUP($A709,PairList!$A$1:$C$104,2,0)),VLOOKUP($A709,PairList!$A$1:$C$104,2,0),INDEX('Feasibility Factor'!$D$5:$F$144,MATCH(VLOOKUP($A709,PairList!$A$1:$C$104,2,0),'Feasibility Factor'!$C$5:$C$144,0),MATCH($B709,'Feasibility Factor'!$D$3:$F$3,0))),"")</f>
        <v>0.75</v>
      </c>
      <c r="E709" s="95">
        <f>IFERROR(INDEX(ESShip!$C$2:$C$92,MATCH(VLOOKUP($A709,PairList!$A$1:$C$104,3,0),ESShip!$A$2:$A$92,0)),"")</f>
        <v>0.81</v>
      </c>
      <c r="F709" s="95">
        <f t="shared" si="68"/>
        <v>0.14249999999999996</v>
      </c>
      <c r="G709" s="96" t="str">
        <f t="shared" si="69"/>
        <v/>
      </c>
      <c r="H709" s="99" t="str">
        <f t="shared" si="70"/>
        <v>Manufactured Home</v>
      </c>
      <c r="I709" s="100" t="str">
        <f t="shared" si="71"/>
        <v>E</v>
      </c>
      <c r="J709" s="100" t="s">
        <v>377</v>
      </c>
      <c r="K709" s="100" t="s">
        <v>377</v>
      </c>
      <c r="L709" s="100" t="str">
        <f t="shared" si="72"/>
        <v/>
      </c>
      <c r="M709" s="101">
        <f t="shared" si="67"/>
        <v>0.14249999999999996</v>
      </c>
      <c r="N709" s="100"/>
    </row>
    <row r="710" spans="1:14">
      <c r="A710" t="s">
        <v>285</v>
      </c>
      <c r="B710" t="s">
        <v>120</v>
      </c>
      <c r="C710" t="s">
        <v>224</v>
      </c>
      <c r="D710" s="95">
        <f>IFERROR(IF(ISNUMBER(VLOOKUP($A710,PairList!$A$1:$C$104,2,0)),VLOOKUP($A710,PairList!$A$1:$C$104,2,0),INDEX('Feasibility Factor'!$D$5:$F$144,MATCH(VLOOKUP($A710,PairList!$A$1:$C$104,2,0),'Feasibility Factor'!$C$5:$C$144,0),MATCH($B710,'Feasibility Factor'!$D$3:$F$3,0))),"")</f>
        <v>0.75</v>
      </c>
      <c r="E710" s="95">
        <f>IFERROR(INDEX(ESShip!$C$2:$C$92,MATCH(VLOOKUP($A710,PairList!$A$1:$C$104,3,0),ESShip!$A$2:$A$92,0)),"")</f>
        <v>0.81</v>
      </c>
      <c r="F710" s="95">
        <f t="shared" si="68"/>
        <v>0.14249999999999996</v>
      </c>
      <c r="G710" s="96" t="str">
        <f t="shared" si="69"/>
        <v/>
      </c>
      <c r="H710" s="99" t="str">
        <f t="shared" si="70"/>
        <v>Single-Family</v>
      </c>
      <c r="I710" s="100" t="str">
        <f t="shared" si="71"/>
        <v>N</v>
      </c>
      <c r="J710" s="100" t="s">
        <v>377</v>
      </c>
      <c r="K710" s="100" t="s">
        <v>377</v>
      </c>
      <c r="L710" s="100" t="str">
        <f t="shared" si="72"/>
        <v/>
      </c>
      <c r="M710" s="101">
        <f t="shared" si="67"/>
        <v>0.14249999999999996</v>
      </c>
      <c r="N710" s="100"/>
    </row>
    <row r="711" spans="1:14">
      <c r="A711" t="s">
        <v>285</v>
      </c>
      <c r="B711" t="s">
        <v>222</v>
      </c>
      <c r="C711" t="s">
        <v>224</v>
      </c>
      <c r="D711" s="95">
        <f>IFERROR(IF(ISNUMBER(VLOOKUP($A711,PairList!$A$1:$C$104,2,0)),VLOOKUP($A711,PairList!$A$1:$C$104,2,0),INDEX('Feasibility Factor'!$D$5:$F$144,MATCH(VLOOKUP($A711,PairList!$A$1:$C$104,2,0),'Feasibility Factor'!$C$5:$C$144,0),MATCH($B711,'Feasibility Factor'!$D$3:$F$3,0))),"")</f>
        <v>0.75</v>
      </c>
      <c r="E711" s="95">
        <f>IFERROR(INDEX(ESShip!$C$2:$C$92,MATCH(VLOOKUP($A711,PairList!$A$1:$C$104,3,0),ESShip!$A$2:$A$92,0)),"")</f>
        <v>0.81</v>
      </c>
      <c r="F711" s="95">
        <f t="shared" si="68"/>
        <v>0.14249999999999996</v>
      </c>
      <c r="G711" s="96" t="str">
        <f t="shared" si="69"/>
        <v/>
      </c>
      <c r="H711" s="99" t="str">
        <f t="shared" si="70"/>
        <v>Multi-Family</v>
      </c>
      <c r="I711" s="100" t="str">
        <f t="shared" si="71"/>
        <v>N</v>
      </c>
      <c r="J711" s="100" t="s">
        <v>377</v>
      </c>
      <c r="K711" s="100" t="s">
        <v>377</v>
      </c>
      <c r="L711" s="100" t="str">
        <f t="shared" si="72"/>
        <v/>
      </c>
      <c r="M711" s="101">
        <f t="shared" si="67"/>
        <v>0.14249999999999996</v>
      </c>
      <c r="N711" s="100"/>
    </row>
    <row r="712" spans="1:14">
      <c r="A712" t="s">
        <v>285</v>
      </c>
      <c r="B712" t="s">
        <v>309</v>
      </c>
      <c r="C712" t="s">
        <v>224</v>
      </c>
      <c r="D712" s="95">
        <f>IFERROR(IF(ISNUMBER(VLOOKUP($A712,PairList!$A$1:$C$104,2,0)),VLOOKUP($A712,PairList!$A$1:$C$104,2,0),INDEX('Feasibility Factor'!$D$5:$F$144,MATCH(VLOOKUP($A712,PairList!$A$1:$C$104,2,0),'Feasibility Factor'!$C$5:$C$144,0),MATCH($B712,'Feasibility Factor'!$D$3:$F$3,0))),"")</f>
        <v>0.75</v>
      </c>
      <c r="E712" s="95">
        <f>IFERROR(INDEX(ESShip!$C$2:$C$92,MATCH(VLOOKUP($A712,PairList!$A$1:$C$104,3,0),ESShip!$A$2:$A$92,0)),"")</f>
        <v>0.81</v>
      </c>
      <c r="F712" s="95">
        <f t="shared" si="68"/>
        <v>0.14249999999999996</v>
      </c>
      <c r="G712" s="96" t="str">
        <f t="shared" si="69"/>
        <v/>
      </c>
      <c r="H712" s="99" t="str">
        <f t="shared" si="70"/>
        <v>Manufactured Home</v>
      </c>
      <c r="I712" s="100" t="str">
        <f t="shared" si="71"/>
        <v>N</v>
      </c>
      <c r="J712" s="100" t="s">
        <v>377</v>
      </c>
      <c r="K712" s="100" t="s">
        <v>377</v>
      </c>
      <c r="L712" s="100" t="str">
        <f t="shared" si="72"/>
        <v/>
      </c>
      <c r="M712" s="101">
        <f t="shared" si="67"/>
        <v>0.14249999999999996</v>
      </c>
      <c r="N712" s="100"/>
    </row>
    <row r="713" spans="1:14">
      <c r="A713" t="s">
        <v>286</v>
      </c>
      <c r="B713" t="s">
        <v>120</v>
      </c>
      <c r="C713" t="s">
        <v>272</v>
      </c>
      <c r="D713" s="95">
        <f>IFERROR(IF(ISNUMBER(VLOOKUP($A713,PairList!$A$1:$C$104,2,0)),VLOOKUP($A713,PairList!$A$1:$C$104,2,0),INDEX('Feasibility Factor'!$D$5:$F$144,MATCH(VLOOKUP($A713,PairList!$A$1:$C$104,2,0),'Feasibility Factor'!$C$5:$C$144,0),MATCH($B713,'Feasibility Factor'!$D$3:$F$3,0))),"")</f>
        <v>1</v>
      </c>
      <c r="E713" s="95">
        <f>IFERROR(INDEX(ESShip!$C$2:$C$92,MATCH(VLOOKUP($A713,PairList!$A$1:$C$104,3,0),ESShip!$A$2:$A$92,0)),"")</f>
        <v>0.81</v>
      </c>
      <c r="F713" s="95">
        <f t="shared" si="68"/>
        <v>0.18999999999999995</v>
      </c>
      <c r="G713" s="96" t="str">
        <f t="shared" si="69"/>
        <v/>
      </c>
      <c r="H713" s="99" t="str">
        <f t="shared" si="70"/>
        <v>Single-Family</v>
      </c>
      <c r="I713" s="100" t="str">
        <f t="shared" si="71"/>
        <v>E</v>
      </c>
      <c r="J713" s="100" t="s">
        <v>377</v>
      </c>
      <c r="K713" s="100" t="s">
        <v>377</v>
      </c>
      <c r="L713" s="100" t="str">
        <f t="shared" si="72"/>
        <v/>
      </c>
      <c r="M713" s="101">
        <f t="shared" si="67"/>
        <v>0.18999999999999995</v>
      </c>
      <c r="N713" s="100"/>
    </row>
    <row r="714" spans="1:14">
      <c r="A714" t="s">
        <v>286</v>
      </c>
      <c r="B714" t="s">
        <v>222</v>
      </c>
      <c r="C714" t="s">
        <v>272</v>
      </c>
      <c r="D714" s="95">
        <f>IFERROR(IF(ISNUMBER(VLOOKUP($A714,PairList!$A$1:$C$104,2,0)),VLOOKUP($A714,PairList!$A$1:$C$104,2,0),INDEX('Feasibility Factor'!$D$5:$F$144,MATCH(VLOOKUP($A714,PairList!$A$1:$C$104,2,0),'Feasibility Factor'!$C$5:$C$144,0),MATCH($B714,'Feasibility Factor'!$D$3:$F$3,0))),"")</f>
        <v>1</v>
      </c>
      <c r="E714" s="95">
        <f>IFERROR(INDEX(ESShip!$C$2:$C$92,MATCH(VLOOKUP($A714,PairList!$A$1:$C$104,3,0),ESShip!$A$2:$A$92,0)),"")</f>
        <v>0.81</v>
      </c>
      <c r="F714" s="95">
        <f t="shared" si="68"/>
        <v>0.18999999999999995</v>
      </c>
      <c r="G714" s="96" t="str">
        <f t="shared" si="69"/>
        <v/>
      </c>
      <c r="H714" s="99" t="str">
        <f t="shared" si="70"/>
        <v>Multi-Family</v>
      </c>
      <c r="I714" s="100" t="str">
        <f t="shared" si="71"/>
        <v>E</v>
      </c>
      <c r="J714" s="100" t="s">
        <v>377</v>
      </c>
      <c r="K714" s="100" t="s">
        <v>377</v>
      </c>
      <c r="L714" s="100" t="str">
        <f t="shared" si="72"/>
        <v/>
      </c>
      <c r="M714" s="101">
        <f t="shared" si="67"/>
        <v>0.18999999999999995</v>
      </c>
      <c r="N714" s="100"/>
    </row>
    <row r="715" spans="1:14">
      <c r="A715" t="s">
        <v>286</v>
      </c>
      <c r="B715" t="s">
        <v>309</v>
      </c>
      <c r="C715" t="s">
        <v>272</v>
      </c>
      <c r="D715" s="95">
        <f>IFERROR(IF(ISNUMBER(VLOOKUP($A715,PairList!$A$1:$C$104,2,0)),VLOOKUP($A715,PairList!$A$1:$C$104,2,0),INDEX('Feasibility Factor'!$D$5:$F$144,MATCH(VLOOKUP($A715,PairList!$A$1:$C$104,2,0),'Feasibility Factor'!$C$5:$C$144,0),MATCH($B715,'Feasibility Factor'!$D$3:$F$3,0))),"")</f>
        <v>1</v>
      </c>
      <c r="E715" s="95">
        <f>IFERROR(INDEX(ESShip!$C$2:$C$92,MATCH(VLOOKUP($A715,PairList!$A$1:$C$104,3,0),ESShip!$A$2:$A$92,0)),"")</f>
        <v>0.81</v>
      </c>
      <c r="F715" s="95">
        <f t="shared" si="68"/>
        <v>0.18999999999999995</v>
      </c>
      <c r="G715" s="96" t="str">
        <f t="shared" si="69"/>
        <v/>
      </c>
      <c r="H715" s="99" t="str">
        <f t="shared" si="70"/>
        <v>Manufactured Home</v>
      </c>
      <c r="I715" s="100" t="str">
        <f t="shared" si="71"/>
        <v>E</v>
      </c>
      <c r="J715" s="100" t="s">
        <v>377</v>
      </c>
      <c r="K715" s="100" t="s">
        <v>377</v>
      </c>
      <c r="L715" s="100" t="str">
        <f t="shared" si="72"/>
        <v/>
      </c>
      <c r="M715" s="101">
        <f t="shared" si="67"/>
        <v>0.18999999999999995</v>
      </c>
      <c r="N715" s="100"/>
    </row>
    <row r="716" spans="1:14">
      <c r="A716" t="s">
        <v>286</v>
      </c>
      <c r="B716" t="s">
        <v>120</v>
      </c>
      <c r="C716" t="s">
        <v>224</v>
      </c>
      <c r="D716" s="95">
        <f>IFERROR(IF(ISNUMBER(VLOOKUP($A716,PairList!$A$1:$C$104,2,0)),VLOOKUP($A716,PairList!$A$1:$C$104,2,0),INDEX('Feasibility Factor'!$D$5:$F$144,MATCH(VLOOKUP($A716,PairList!$A$1:$C$104,2,0),'Feasibility Factor'!$C$5:$C$144,0),MATCH($B716,'Feasibility Factor'!$D$3:$F$3,0))),"")</f>
        <v>1</v>
      </c>
      <c r="E716" s="95">
        <f>IFERROR(INDEX(ESShip!$C$2:$C$92,MATCH(VLOOKUP($A716,PairList!$A$1:$C$104,3,0),ESShip!$A$2:$A$92,0)),"")</f>
        <v>0.81</v>
      </c>
      <c r="F716" s="95">
        <f t="shared" si="68"/>
        <v>0.18999999999999995</v>
      </c>
      <c r="G716" s="96" t="str">
        <f t="shared" si="69"/>
        <v/>
      </c>
      <c r="H716" s="99" t="str">
        <f t="shared" si="70"/>
        <v>Single-Family</v>
      </c>
      <c r="I716" s="100" t="str">
        <f t="shared" si="71"/>
        <v>N</v>
      </c>
      <c r="J716" s="100" t="s">
        <v>377</v>
      </c>
      <c r="K716" s="100" t="s">
        <v>377</v>
      </c>
      <c r="L716" s="100" t="str">
        <f t="shared" si="72"/>
        <v/>
      </c>
      <c r="M716" s="101">
        <f t="shared" si="67"/>
        <v>0.18999999999999995</v>
      </c>
      <c r="N716" s="100"/>
    </row>
    <row r="717" spans="1:14">
      <c r="A717" t="s">
        <v>286</v>
      </c>
      <c r="B717" t="s">
        <v>222</v>
      </c>
      <c r="C717" t="s">
        <v>224</v>
      </c>
      <c r="D717" s="95">
        <f>IFERROR(IF(ISNUMBER(VLOOKUP($A717,PairList!$A$1:$C$104,2,0)),VLOOKUP($A717,PairList!$A$1:$C$104,2,0),INDEX('Feasibility Factor'!$D$5:$F$144,MATCH(VLOOKUP($A717,PairList!$A$1:$C$104,2,0),'Feasibility Factor'!$C$5:$C$144,0),MATCH($B717,'Feasibility Factor'!$D$3:$F$3,0))),"")</f>
        <v>1</v>
      </c>
      <c r="E717" s="95">
        <f>IFERROR(INDEX(ESShip!$C$2:$C$92,MATCH(VLOOKUP($A717,PairList!$A$1:$C$104,3,0),ESShip!$A$2:$A$92,0)),"")</f>
        <v>0.81</v>
      </c>
      <c r="F717" s="95">
        <f t="shared" si="68"/>
        <v>0.18999999999999995</v>
      </c>
      <c r="G717" s="96" t="str">
        <f t="shared" si="69"/>
        <v/>
      </c>
      <c r="H717" s="99" t="str">
        <f t="shared" si="70"/>
        <v>Multi-Family</v>
      </c>
      <c r="I717" s="100" t="str">
        <f t="shared" si="71"/>
        <v>N</v>
      </c>
      <c r="J717" s="100" t="s">
        <v>377</v>
      </c>
      <c r="K717" s="100" t="s">
        <v>377</v>
      </c>
      <c r="L717" s="100" t="str">
        <f t="shared" si="72"/>
        <v/>
      </c>
      <c r="M717" s="101">
        <f t="shared" si="67"/>
        <v>0.18999999999999995</v>
      </c>
      <c r="N717" s="100"/>
    </row>
    <row r="718" spans="1:14">
      <c r="A718" t="s">
        <v>286</v>
      </c>
      <c r="B718" t="s">
        <v>309</v>
      </c>
      <c r="C718" t="s">
        <v>224</v>
      </c>
      <c r="D718" s="95">
        <f>IFERROR(IF(ISNUMBER(VLOOKUP($A718,PairList!$A$1:$C$104,2,0)),VLOOKUP($A718,PairList!$A$1:$C$104,2,0),INDEX('Feasibility Factor'!$D$5:$F$144,MATCH(VLOOKUP($A718,PairList!$A$1:$C$104,2,0),'Feasibility Factor'!$C$5:$C$144,0),MATCH($B718,'Feasibility Factor'!$D$3:$F$3,0))),"")</f>
        <v>1</v>
      </c>
      <c r="E718" s="95">
        <f>IFERROR(INDEX(ESShip!$C$2:$C$92,MATCH(VLOOKUP($A718,PairList!$A$1:$C$104,3,0),ESShip!$A$2:$A$92,0)),"")</f>
        <v>0.81</v>
      </c>
      <c r="F718" s="95">
        <f t="shared" si="68"/>
        <v>0.18999999999999995</v>
      </c>
      <c r="G718" s="96" t="str">
        <f t="shared" si="69"/>
        <v/>
      </c>
      <c r="H718" s="99" t="str">
        <f t="shared" si="70"/>
        <v>Manufactured Home</v>
      </c>
      <c r="I718" s="100" t="str">
        <f t="shared" si="71"/>
        <v>N</v>
      </c>
      <c r="J718" s="100" t="s">
        <v>377</v>
      </c>
      <c r="K718" s="100" t="s">
        <v>377</v>
      </c>
      <c r="L718" s="100" t="str">
        <f t="shared" si="72"/>
        <v/>
      </c>
      <c r="M718" s="101">
        <f t="shared" si="67"/>
        <v>0.18999999999999995</v>
      </c>
      <c r="N718" s="100"/>
    </row>
    <row r="719" spans="1:14">
      <c r="A719" t="s">
        <v>286</v>
      </c>
      <c r="B719" t="s">
        <v>120</v>
      </c>
      <c r="C719" t="s">
        <v>272</v>
      </c>
      <c r="D719" s="95">
        <f>IFERROR(IF(ISNUMBER(VLOOKUP($A719,PairList!$A$1:$C$104,2,0)),VLOOKUP($A719,PairList!$A$1:$C$104,2,0),INDEX('Feasibility Factor'!$D$5:$F$144,MATCH(VLOOKUP($A719,PairList!$A$1:$C$104,2,0),'Feasibility Factor'!$C$5:$C$144,0),MATCH($B719,'Feasibility Factor'!$D$3:$F$3,0))),"")</f>
        <v>1</v>
      </c>
      <c r="E719" s="95">
        <f>IFERROR(INDEX(ESShip!$C$2:$C$92,MATCH(VLOOKUP($A719,PairList!$A$1:$C$104,3,0),ESShip!$A$2:$A$92,0)),"")</f>
        <v>0.81</v>
      </c>
      <c r="F719" s="95">
        <f t="shared" si="68"/>
        <v>0.18999999999999995</v>
      </c>
      <c r="G719" s="96" t="str">
        <f t="shared" si="69"/>
        <v/>
      </c>
      <c r="H719" s="99" t="str">
        <f t="shared" si="70"/>
        <v>Single-Family</v>
      </c>
      <c r="I719" s="100" t="str">
        <f t="shared" si="71"/>
        <v>E</v>
      </c>
      <c r="J719" s="100" t="s">
        <v>377</v>
      </c>
      <c r="K719" s="100" t="s">
        <v>377</v>
      </c>
      <c r="L719" s="100" t="str">
        <f t="shared" si="72"/>
        <v/>
      </c>
      <c r="M719" s="101">
        <f t="shared" si="67"/>
        <v>0.18999999999999995</v>
      </c>
      <c r="N719" s="100"/>
    </row>
    <row r="720" spans="1:14">
      <c r="A720" t="s">
        <v>286</v>
      </c>
      <c r="B720" t="s">
        <v>222</v>
      </c>
      <c r="C720" t="s">
        <v>272</v>
      </c>
      <c r="D720" s="95">
        <f>IFERROR(IF(ISNUMBER(VLOOKUP($A720,PairList!$A$1:$C$104,2,0)),VLOOKUP($A720,PairList!$A$1:$C$104,2,0),INDEX('Feasibility Factor'!$D$5:$F$144,MATCH(VLOOKUP($A720,PairList!$A$1:$C$104,2,0),'Feasibility Factor'!$C$5:$C$144,0),MATCH($B720,'Feasibility Factor'!$D$3:$F$3,0))),"")</f>
        <v>1</v>
      </c>
      <c r="E720" s="95">
        <f>IFERROR(INDEX(ESShip!$C$2:$C$92,MATCH(VLOOKUP($A720,PairList!$A$1:$C$104,3,0),ESShip!$A$2:$A$92,0)),"")</f>
        <v>0.81</v>
      </c>
      <c r="F720" s="95">
        <f t="shared" si="68"/>
        <v>0.18999999999999995</v>
      </c>
      <c r="G720" s="96" t="str">
        <f t="shared" si="69"/>
        <v/>
      </c>
      <c r="H720" s="99" t="str">
        <f t="shared" si="70"/>
        <v>Multi-Family</v>
      </c>
      <c r="I720" s="100" t="str">
        <f t="shared" si="71"/>
        <v>E</v>
      </c>
      <c r="J720" s="100" t="s">
        <v>377</v>
      </c>
      <c r="K720" s="100" t="s">
        <v>377</v>
      </c>
      <c r="L720" s="100" t="str">
        <f t="shared" si="72"/>
        <v/>
      </c>
      <c r="M720" s="101">
        <f t="shared" si="67"/>
        <v>0.18999999999999995</v>
      </c>
      <c r="N720" s="100"/>
    </row>
    <row r="721" spans="1:14">
      <c r="A721" t="s">
        <v>286</v>
      </c>
      <c r="B721" t="s">
        <v>309</v>
      </c>
      <c r="C721" t="s">
        <v>272</v>
      </c>
      <c r="D721" s="95">
        <f>IFERROR(IF(ISNUMBER(VLOOKUP($A721,PairList!$A$1:$C$104,2,0)),VLOOKUP($A721,PairList!$A$1:$C$104,2,0),INDEX('Feasibility Factor'!$D$5:$F$144,MATCH(VLOOKUP($A721,PairList!$A$1:$C$104,2,0),'Feasibility Factor'!$C$5:$C$144,0),MATCH($B721,'Feasibility Factor'!$D$3:$F$3,0))),"")</f>
        <v>1</v>
      </c>
      <c r="E721" s="95">
        <f>IFERROR(INDEX(ESShip!$C$2:$C$92,MATCH(VLOOKUP($A721,PairList!$A$1:$C$104,3,0),ESShip!$A$2:$A$92,0)),"")</f>
        <v>0.81</v>
      </c>
      <c r="F721" s="95">
        <f t="shared" si="68"/>
        <v>0.18999999999999995</v>
      </c>
      <c r="G721" s="96" t="str">
        <f t="shared" si="69"/>
        <v/>
      </c>
      <c r="H721" s="99" t="str">
        <f t="shared" si="70"/>
        <v>Manufactured Home</v>
      </c>
      <c r="I721" s="100" t="str">
        <f t="shared" si="71"/>
        <v>E</v>
      </c>
      <c r="J721" s="100" t="s">
        <v>377</v>
      </c>
      <c r="K721" s="100" t="s">
        <v>377</v>
      </c>
      <c r="L721" s="100" t="str">
        <f t="shared" si="72"/>
        <v/>
      </c>
      <c r="M721" s="101">
        <f t="shared" si="67"/>
        <v>0.18999999999999995</v>
      </c>
      <c r="N721" s="100"/>
    </row>
    <row r="722" spans="1:14">
      <c r="A722" t="s">
        <v>286</v>
      </c>
      <c r="B722" t="s">
        <v>120</v>
      </c>
      <c r="C722" t="s">
        <v>224</v>
      </c>
      <c r="D722" s="95">
        <f>IFERROR(IF(ISNUMBER(VLOOKUP($A722,PairList!$A$1:$C$104,2,0)),VLOOKUP($A722,PairList!$A$1:$C$104,2,0),INDEX('Feasibility Factor'!$D$5:$F$144,MATCH(VLOOKUP($A722,PairList!$A$1:$C$104,2,0),'Feasibility Factor'!$C$5:$C$144,0),MATCH($B722,'Feasibility Factor'!$D$3:$F$3,0))),"")</f>
        <v>1</v>
      </c>
      <c r="E722" s="95">
        <f>IFERROR(INDEX(ESShip!$C$2:$C$92,MATCH(VLOOKUP($A722,PairList!$A$1:$C$104,3,0),ESShip!$A$2:$A$92,0)),"")</f>
        <v>0.81</v>
      </c>
      <c r="F722" s="95">
        <f t="shared" si="68"/>
        <v>0.18999999999999995</v>
      </c>
      <c r="G722" s="96" t="str">
        <f t="shared" si="69"/>
        <v/>
      </c>
      <c r="H722" s="99" t="str">
        <f t="shared" si="70"/>
        <v>Single-Family</v>
      </c>
      <c r="I722" s="100" t="str">
        <f t="shared" si="71"/>
        <v>N</v>
      </c>
      <c r="J722" s="100" t="s">
        <v>377</v>
      </c>
      <c r="K722" s="100" t="s">
        <v>377</v>
      </c>
      <c r="L722" s="100" t="str">
        <f t="shared" si="72"/>
        <v/>
      </c>
      <c r="M722" s="101">
        <f t="shared" si="67"/>
        <v>0.18999999999999995</v>
      </c>
      <c r="N722" s="100"/>
    </row>
    <row r="723" spans="1:14">
      <c r="A723" t="s">
        <v>286</v>
      </c>
      <c r="B723" t="s">
        <v>222</v>
      </c>
      <c r="C723" t="s">
        <v>224</v>
      </c>
      <c r="D723" s="95">
        <f>IFERROR(IF(ISNUMBER(VLOOKUP($A723,PairList!$A$1:$C$104,2,0)),VLOOKUP($A723,PairList!$A$1:$C$104,2,0),INDEX('Feasibility Factor'!$D$5:$F$144,MATCH(VLOOKUP($A723,PairList!$A$1:$C$104,2,0),'Feasibility Factor'!$C$5:$C$144,0),MATCH($B723,'Feasibility Factor'!$D$3:$F$3,0))),"")</f>
        <v>1</v>
      </c>
      <c r="E723" s="95">
        <f>IFERROR(INDEX(ESShip!$C$2:$C$92,MATCH(VLOOKUP($A723,PairList!$A$1:$C$104,3,0),ESShip!$A$2:$A$92,0)),"")</f>
        <v>0.81</v>
      </c>
      <c r="F723" s="95">
        <f t="shared" si="68"/>
        <v>0.18999999999999995</v>
      </c>
      <c r="G723" s="96" t="str">
        <f t="shared" si="69"/>
        <v/>
      </c>
      <c r="H723" s="99" t="str">
        <f t="shared" si="70"/>
        <v>Multi-Family</v>
      </c>
      <c r="I723" s="100" t="str">
        <f t="shared" si="71"/>
        <v>N</v>
      </c>
      <c r="J723" s="100" t="s">
        <v>377</v>
      </c>
      <c r="K723" s="100" t="s">
        <v>377</v>
      </c>
      <c r="L723" s="100" t="str">
        <f t="shared" si="72"/>
        <v/>
      </c>
      <c r="M723" s="101">
        <f t="shared" ref="M723:M786" si="73">IF(AND($F723&lt;&gt;"",$L723&lt;&gt;""),MIN($F723,$L723),MAX($F723,$L723))</f>
        <v>0.18999999999999995</v>
      </c>
      <c r="N723" s="100"/>
    </row>
    <row r="724" spans="1:14">
      <c r="A724" t="s">
        <v>286</v>
      </c>
      <c r="B724" t="s">
        <v>309</v>
      </c>
      <c r="C724" t="s">
        <v>224</v>
      </c>
      <c r="D724" s="95">
        <f>IFERROR(IF(ISNUMBER(VLOOKUP($A724,PairList!$A$1:$C$104,2,0)),VLOOKUP($A724,PairList!$A$1:$C$104,2,0),INDEX('Feasibility Factor'!$D$5:$F$144,MATCH(VLOOKUP($A724,PairList!$A$1:$C$104,2,0),'Feasibility Factor'!$C$5:$C$144,0),MATCH($B724,'Feasibility Factor'!$D$3:$F$3,0))),"")</f>
        <v>1</v>
      </c>
      <c r="E724" s="95">
        <f>IFERROR(INDEX(ESShip!$C$2:$C$92,MATCH(VLOOKUP($A724,PairList!$A$1:$C$104,3,0),ESShip!$A$2:$A$92,0)),"")</f>
        <v>0.81</v>
      </c>
      <c r="F724" s="95">
        <f t="shared" si="68"/>
        <v>0.18999999999999995</v>
      </c>
      <c r="G724" s="96" t="str">
        <f t="shared" si="69"/>
        <v/>
      </c>
      <c r="H724" s="99" t="str">
        <f t="shared" si="70"/>
        <v>Manufactured Home</v>
      </c>
      <c r="I724" s="100" t="str">
        <f t="shared" si="71"/>
        <v>N</v>
      </c>
      <c r="J724" s="100" t="s">
        <v>377</v>
      </c>
      <c r="K724" s="100" t="s">
        <v>377</v>
      </c>
      <c r="L724" s="100" t="str">
        <f t="shared" si="72"/>
        <v/>
      </c>
      <c r="M724" s="101">
        <f t="shared" si="73"/>
        <v>0.18999999999999995</v>
      </c>
      <c r="N724" s="100"/>
    </row>
    <row r="725" spans="1:14">
      <c r="A725" t="s">
        <v>287</v>
      </c>
      <c r="B725" t="s">
        <v>120</v>
      </c>
      <c r="C725" t="s">
        <v>272</v>
      </c>
      <c r="D725" s="95">
        <f>IFERROR(IF(ISNUMBER(VLOOKUP($A725,PairList!$A$1:$C$104,2,0)),VLOOKUP($A725,PairList!$A$1:$C$104,2,0),INDEX('Feasibility Factor'!$D$5:$F$144,MATCH(VLOOKUP($A725,PairList!$A$1:$C$104,2,0),'Feasibility Factor'!$C$5:$C$144,0),MATCH($B725,'Feasibility Factor'!$D$3:$F$3,0))),"")</f>
        <v>0.8</v>
      </c>
      <c r="E725" s="95" t="str">
        <f>IFERROR(INDEX(ESShip!$C$2:$C$92,MATCH(VLOOKUP($A725,PairList!$A$1:$C$104,3,0),ESShip!$A$2:$A$92,0)),"")</f>
        <v/>
      </c>
      <c r="F725" s="95" t="str">
        <f t="shared" si="68"/>
        <v/>
      </c>
      <c r="G725" s="96" t="str">
        <f t="shared" si="69"/>
        <v>X</v>
      </c>
      <c r="H725" s="99" t="str">
        <f t="shared" si="70"/>
        <v>Single-Family</v>
      </c>
      <c r="I725" s="100" t="str">
        <f t="shared" si="71"/>
        <v>E</v>
      </c>
      <c r="J725" s="100">
        <v>0.8</v>
      </c>
      <c r="K725" s="100">
        <v>0.97199999999999998</v>
      </c>
      <c r="L725" s="100">
        <f t="shared" si="72"/>
        <v>2.2400000000000021E-2</v>
      </c>
      <c r="M725" s="101">
        <f t="shared" si="73"/>
        <v>2.2400000000000021E-2</v>
      </c>
      <c r="N725" s="100"/>
    </row>
    <row r="726" spans="1:14">
      <c r="A726" t="s">
        <v>287</v>
      </c>
      <c r="B726" t="s">
        <v>222</v>
      </c>
      <c r="C726" t="s">
        <v>272</v>
      </c>
      <c r="D726" s="95">
        <f>IFERROR(IF(ISNUMBER(VLOOKUP($A726,PairList!$A$1:$C$104,2,0)),VLOOKUP($A726,PairList!$A$1:$C$104,2,0),INDEX('Feasibility Factor'!$D$5:$F$144,MATCH(VLOOKUP($A726,PairList!$A$1:$C$104,2,0),'Feasibility Factor'!$C$5:$C$144,0),MATCH($B726,'Feasibility Factor'!$D$3:$F$3,0))),"")</f>
        <v>0.8</v>
      </c>
      <c r="E726" s="95" t="str">
        <f>IFERROR(INDEX(ESShip!$C$2:$C$92,MATCH(VLOOKUP($A726,PairList!$A$1:$C$104,3,0),ESShip!$A$2:$A$92,0)),"")</f>
        <v/>
      </c>
      <c r="F726" s="95" t="str">
        <f t="shared" si="68"/>
        <v/>
      </c>
      <c r="G726" s="96" t="str">
        <f t="shared" si="69"/>
        <v>X</v>
      </c>
      <c r="H726" s="99" t="str">
        <f t="shared" si="70"/>
        <v>Multi-Family</v>
      </c>
      <c r="I726" s="100" t="str">
        <f t="shared" si="71"/>
        <v>E</v>
      </c>
      <c r="J726" s="100"/>
      <c r="K726" s="100"/>
      <c r="L726" s="100">
        <v>1.4999999999999999E-2</v>
      </c>
      <c r="M726" s="101">
        <f t="shared" si="73"/>
        <v>1.4999999999999999E-2</v>
      </c>
      <c r="N726" s="100"/>
    </row>
    <row r="727" spans="1:14">
      <c r="A727" t="s">
        <v>287</v>
      </c>
      <c r="B727" t="s">
        <v>309</v>
      </c>
      <c r="C727" t="s">
        <v>272</v>
      </c>
      <c r="D727" s="95">
        <f>IFERROR(IF(ISNUMBER(VLOOKUP($A727,PairList!$A$1:$C$104,2,0)),VLOOKUP($A727,PairList!$A$1:$C$104,2,0),INDEX('Feasibility Factor'!$D$5:$F$144,MATCH(VLOOKUP($A727,PairList!$A$1:$C$104,2,0),'Feasibility Factor'!$C$5:$C$144,0),MATCH($B727,'Feasibility Factor'!$D$3:$F$3,0))),"")</f>
        <v>0.8</v>
      </c>
      <c r="E727" s="95" t="str">
        <f>IFERROR(INDEX(ESShip!$C$2:$C$92,MATCH(VLOOKUP($A727,PairList!$A$1:$C$104,3,0),ESShip!$A$2:$A$92,0)),"")</f>
        <v/>
      </c>
      <c r="F727" s="95" t="str">
        <f t="shared" si="68"/>
        <v/>
      </c>
      <c r="G727" s="96" t="str">
        <f t="shared" si="69"/>
        <v>X</v>
      </c>
      <c r="H727" s="99" t="str">
        <f t="shared" si="70"/>
        <v>Manufactured Home</v>
      </c>
      <c r="I727" s="100" t="str">
        <f t="shared" si="71"/>
        <v>E</v>
      </c>
      <c r="J727" s="100">
        <v>0.8</v>
      </c>
      <c r="K727" s="100">
        <v>0.9</v>
      </c>
      <c r="L727" s="100">
        <f t="shared" si="72"/>
        <v>7.9999999999999988E-2</v>
      </c>
      <c r="M727" s="101">
        <f t="shared" si="73"/>
        <v>7.9999999999999988E-2</v>
      </c>
      <c r="N727" s="100"/>
    </row>
    <row r="728" spans="1:14">
      <c r="A728" t="s">
        <v>287</v>
      </c>
      <c r="B728" t="s">
        <v>120</v>
      </c>
      <c r="C728" t="s">
        <v>224</v>
      </c>
      <c r="D728" s="95">
        <f>IFERROR(IF(ISNUMBER(VLOOKUP($A728,PairList!$A$1:$C$104,2,0)),VLOOKUP($A728,PairList!$A$1:$C$104,2,0),INDEX('Feasibility Factor'!$D$5:$F$144,MATCH(VLOOKUP($A728,PairList!$A$1:$C$104,2,0),'Feasibility Factor'!$C$5:$C$144,0),MATCH($B728,'Feasibility Factor'!$D$3:$F$3,0))),"")</f>
        <v>0.8</v>
      </c>
      <c r="E728" s="95" t="str">
        <f>IFERROR(INDEX(ESShip!$C$2:$C$92,MATCH(VLOOKUP($A728,PairList!$A$1:$C$104,3,0),ESShip!$A$2:$A$92,0)),"")</f>
        <v/>
      </c>
      <c r="F728" s="95" t="str">
        <f t="shared" si="68"/>
        <v/>
      </c>
      <c r="G728" s="96" t="str">
        <f t="shared" si="69"/>
        <v>X</v>
      </c>
      <c r="H728" s="99" t="str">
        <f t="shared" si="70"/>
        <v>Single-Family</v>
      </c>
      <c r="I728" s="100" t="str">
        <f t="shared" si="71"/>
        <v>N</v>
      </c>
      <c r="J728" s="100">
        <v>0.8</v>
      </c>
      <c r="K728" s="100">
        <v>0.95799999999999996</v>
      </c>
      <c r="L728" s="100">
        <f t="shared" si="72"/>
        <v>3.3600000000000033E-2</v>
      </c>
      <c r="M728" s="101">
        <f t="shared" si="73"/>
        <v>3.3600000000000033E-2</v>
      </c>
      <c r="N728" s="100"/>
    </row>
    <row r="729" spans="1:14">
      <c r="A729" t="s">
        <v>287</v>
      </c>
      <c r="B729" t="s">
        <v>222</v>
      </c>
      <c r="C729" t="s">
        <v>224</v>
      </c>
      <c r="D729" s="95">
        <f>IFERROR(IF(ISNUMBER(VLOOKUP($A729,PairList!$A$1:$C$104,2,0)),VLOOKUP($A729,PairList!$A$1:$C$104,2,0),INDEX('Feasibility Factor'!$D$5:$F$144,MATCH(VLOOKUP($A729,PairList!$A$1:$C$104,2,0),'Feasibility Factor'!$C$5:$C$144,0),MATCH($B729,'Feasibility Factor'!$D$3:$F$3,0))),"")</f>
        <v>0.8</v>
      </c>
      <c r="E729" s="95" t="str">
        <f>IFERROR(INDEX(ESShip!$C$2:$C$92,MATCH(VLOOKUP($A729,PairList!$A$1:$C$104,3,0),ESShip!$A$2:$A$92,0)),"")</f>
        <v/>
      </c>
      <c r="F729" s="95" t="str">
        <f t="shared" si="68"/>
        <v/>
      </c>
      <c r="G729" s="96" t="str">
        <f t="shared" si="69"/>
        <v>X</v>
      </c>
      <c r="H729" s="99" t="str">
        <f t="shared" si="70"/>
        <v>Multi-Family</v>
      </c>
      <c r="I729" s="100" t="str">
        <f t="shared" si="71"/>
        <v>N</v>
      </c>
      <c r="J729" s="100"/>
      <c r="K729" s="100"/>
      <c r="L729" s="100">
        <v>1.4999999999999999E-2</v>
      </c>
      <c r="M729" s="101">
        <f t="shared" si="73"/>
        <v>1.4999999999999999E-2</v>
      </c>
      <c r="N729" s="100"/>
    </row>
    <row r="730" spans="1:14">
      <c r="A730" t="s">
        <v>287</v>
      </c>
      <c r="B730" t="s">
        <v>309</v>
      </c>
      <c r="C730" t="s">
        <v>224</v>
      </c>
      <c r="D730" s="95">
        <f>IFERROR(IF(ISNUMBER(VLOOKUP($A730,PairList!$A$1:$C$104,2,0)),VLOOKUP($A730,PairList!$A$1:$C$104,2,0),INDEX('Feasibility Factor'!$D$5:$F$144,MATCH(VLOOKUP($A730,PairList!$A$1:$C$104,2,0),'Feasibility Factor'!$C$5:$C$144,0),MATCH($B730,'Feasibility Factor'!$D$3:$F$3,0))),"")</f>
        <v>0.8</v>
      </c>
      <c r="E730" s="95" t="str">
        <f>IFERROR(INDEX(ESShip!$C$2:$C$92,MATCH(VLOOKUP($A730,PairList!$A$1:$C$104,3,0),ESShip!$A$2:$A$92,0)),"")</f>
        <v/>
      </c>
      <c r="F730" s="95" t="str">
        <f t="shared" si="68"/>
        <v/>
      </c>
      <c r="G730" s="96" t="str">
        <f t="shared" si="69"/>
        <v>X</v>
      </c>
      <c r="H730" s="99" t="str">
        <f t="shared" si="70"/>
        <v>Manufactured Home</v>
      </c>
      <c r="I730" s="100" t="str">
        <f t="shared" si="71"/>
        <v>N</v>
      </c>
      <c r="J730" s="100">
        <v>0.8</v>
      </c>
      <c r="K730" s="100">
        <v>0.9</v>
      </c>
      <c r="L730" s="100">
        <f t="shared" si="72"/>
        <v>7.9999999999999988E-2</v>
      </c>
      <c r="M730" s="101">
        <f t="shared" si="73"/>
        <v>7.9999999999999988E-2</v>
      </c>
      <c r="N730" s="100"/>
    </row>
    <row r="731" spans="1:14">
      <c r="A731" t="s">
        <v>288</v>
      </c>
      <c r="B731" t="s">
        <v>120</v>
      </c>
      <c r="C731" t="s">
        <v>272</v>
      </c>
      <c r="D731" s="95" t="str">
        <f>IFERROR(IF(ISNUMBER(VLOOKUP($A731,PairList!$A$1:$C$104,2,0)),VLOOKUP($A731,PairList!$A$1:$C$104,2,0),INDEX('Feasibility Factor'!$D$5:$F$144,MATCH(VLOOKUP($A731,PairList!$A$1:$C$104,2,0),'Feasibility Factor'!$C$5:$C$144,0),MATCH($B731,'Feasibility Factor'!$D$3:$F$3,0))),"")</f>
        <v/>
      </c>
      <c r="E731" s="95" t="str">
        <f>IFERROR(INDEX(ESShip!$C$2:$C$92,MATCH(VLOOKUP($A731,PairList!$A$1:$C$104,3,0),ESShip!$A$2:$A$92,0)),"")</f>
        <v/>
      </c>
      <c r="F731" s="95" t="str">
        <f t="shared" si="68"/>
        <v/>
      </c>
      <c r="G731" s="96" t="str">
        <f t="shared" si="69"/>
        <v>X</v>
      </c>
      <c r="H731" s="99" t="str">
        <f t="shared" si="70"/>
        <v>Single-Family</v>
      </c>
      <c r="I731" s="100" t="str">
        <f t="shared" si="71"/>
        <v>E</v>
      </c>
      <c r="J731" s="100">
        <v>1.4999999999999999E-2</v>
      </c>
      <c r="K731" s="100">
        <v>0.95499999999999996</v>
      </c>
      <c r="L731" s="100">
        <f t="shared" si="72"/>
        <v>6.7500000000000058E-4</v>
      </c>
      <c r="M731" s="101">
        <f t="shared" si="73"/>
        <v>6.7500000000000058E-4</v>
      </c>
      <c r="N731" s="100"/>
    </row>
    <row r="732" spans="1:14">
      <c r="A732" t="s">
        <v>288</v>
      </c>
      <c r="B732" t="s">
        <v>222</v>
      </c>
      <c r="C732" t="s">
        <v>272</v>
      </c>
      <c r="D732" s="95" t="str">
        <f>IFERROR(IF(ISNUMBER(VLOOKUP($A732,PairList!$A$1:$C$104,2,0)),VLOOKUP($A732,PairList!$A$1:$C$104,2,0),INDEX('Feasibility Factor'!$D$5:$F$144,MATCH(VLOOKUP($A732,PairList!$A$1:$C$104,2,0),'Feasibility Factor'!$C$5:$C$144,0),MATCH($B732,'Feasibility Factor'!$D$3:$F$3,0))),"")</f>
        <v/>
      </c>
      <c r="E732" s="95" t="str">
        <f>IFERROR(INDEX(ESShip!$C$2:$C$92,MATCH(VLOOKUP($A732,PairList!$A$1:$C$104,3,0),ESShip!$A$2:$A$92,0)),"")</f>
        <v/>
      </c>
      <c r="F732" s="95" t="str">
        <f t="shared" si="68"/>
        <v/>
      </c>
      <c r="G732" s="96" t="str">
        <f t="shared" si="69"/>
        <v>X</v>
      </c>
      <c r="H732" s="99" t="str">
        <f t="shared" si="70"/>
        <v>Multi-Family</v>
      </c>
      <c r="I732" s="100" t="str">
        <f t="shared" si="71"/>
        <v>E</v>
      </c>
      <c r="J732" s="100">
        <v>1.4999999999999999E-2</v>
      </c>
      <c r="K732" s="100">
        <v>0.1</v>
      </c>
      <c r="L732" s="100">
        <f t="shared" si="72"/>
        <v>1.35E-2</v>
      </c>
      <c r="M732" s="101">
        <f t="shared" si="73"/>
        <v>1.35E-2</v>
      </c>
      <c r="N732" s="100"/>
    </row>
    <row r="733" spans="1:14">
      <c r="A733" t="s">
        <v>288</v>
      </c>
      <c r="B733" t="s">
        <v>309</v>
      </c>
      <c r="C733" t="s">
        <v>272</v>
      </c>
      <c r="D733" s="95" t="str">
        <f>IFERROR(IF(ISNUMBER(VLOOKUP($A733,PairList!$A$1:$C$104,2,0)),VLOOKUP($A733,PairList!$A$1:$C$104,2,0),INDEX('Feasibility Factor'!$D$5:$F$144,MATCH(VLOOKUP($A733,PairList!$A$1:$C$104,2,0),'Feasibility Factor'!$C$5:$C$144,0),MATCH($B733,'Feasibility Factor'!$D$3:$F$3,0))),"")</f>
        <v/>
      </c>
      <c r="E733" s="95" t="str">
        <f>IFERROR(INDEX(ESShip!$C$2:$C$92,MATCH(VLOOKUP($A733,PairList!$A$1:$C$104,3,0),ESShip!$A$2:$A$92,0)),"")</f>
        <v/>
      </c>
      <c r="F733" s="95" t="str">
        <f t="shared" si="68"/>
        <v/>
      </c>
      <c r="G733" s="96" t="str">
        <f t="shared" si="69"/>
        <v>X</v>
      </c>
      <c r="H733" s="99" t="str">
        <f t="shared" si="70"/>
        <v>Manufactured Home</v>
      </c>
      <c r="I733" s="100" t="str">
        <f t="shared" si="71"/>
        <v>E</v>
      </c>
      <c r="J733" s="100">
        <v>1.4999999999999999E-2</v>
      </c>
      <c r="K733" s="100">
        <v>0.1</v>
      </c>
      <c r="L733" s="100">
        <f t="shared" si="72"/>
        <v>1.35E-2</v>
      </c>
      <c r="M733" s="101">
        <f t="shared" si="73"/>
        <v>1.35E-2</v>
      </c>
      <c r="N733" s="100"/>
    </row>
    <row r="734" spans="1:14">
      <c r="A734" t="s">
        <v>288</v>
      </c>
      <c r="B734" t="s">
        <v>120</v>
      </c>
      <c r="C734" t="s">
        <v>224</v>
      </c>
      <c r="D734" s="95" t="str">
        <f>IFERROR(IF(ISNUMBER(VLOOKUP($A734,PairList!$A$1:$C$104,2,0)),VLOOKUP($A734,PairList!$A$1:$C$104,2,0),INDEX('Feasibility Factor'!$D$5:$F$144,MATCH(VLOOKUP($A734,PairList!$A$1:$C$104,2,0),'Feasibility Factor'!$C$5:$C$144,0),MATCH($B734,'Feasibility Factor'!$D$3:$F$3,0))),"")</f>
        <v/>
      </c>
      <c r="E734" s="95" t="str">
        <f>IFERROR(INDEX(ESShip!$C$2:$C$92,MATCH(VLOOKUP($A734,PairList!$A$1:$C$104,3,0),ESShip!$A$2:$A$92,0)),"")</f>
        <v/>
      </c>
      <c r="F734" s="95" t="str">
        <f t="shared" si="68"/>
        <v/>
      </c>
      <c r="G734" s="96" t="str">
        <f t="shared" si="69"/>
        <v>X</v>
      </c>
      <c r="H734" s="99" t="str">
        <f t="shared" si="70"/>
        <v>Single-Family</v>
      </c>
      <c r="I734" s="100" t="str">
        <f t="shared" si="71"/>
        <v>N</v>
      </c>
      <c r="J734" s="100">
        <v>0.18</v>
      </c>
      <c r="K734" s="100">
        <v>0.46</v>
      </c>
      <c r="L734" s="100">
        <f t="shared" si="72"/>
        <v>9.7200000000000009E-2</v>
      </c>
      <c r="M734" s="101">
        <f t="shared" si="73"/>
        <v>9.7200000000000009E-2</v>
      </c>
      <c r="N734" s="100"/>
    </row>
    <row r="735" spans="1:14">
      <c r="A735" t="s">
        <v>288</v>
      </c>
      <c r="B735" t="s">
        <v>222</v>
      </c>
      <c r="C735" t="s">
        <v>224</v>
      </c>
      <c r="D735" s="95" t="str">
        <f>IFERROR(IF(ISNUMBER(VLOOKUP($A735,PairList!$A$1:$C$104,2,0)),VLOOKUP($A735,PairList!$A$1:$C$104,2,0),INDEX('Feasibility Factor'!$D$5:$F$144,MATCH(VLOOKUP($A735,PairList!$A$1:$C$104,2,0),'Feasibility Factor'!$C$5:$C$144,0),MATCH($B735,'Feasibility Factor'!$D$3:$F$3,0))),"")</f>
        <v/>
      </c>
      <c r="E735" s="95" t="str">
        <f>IFERROR(INDEX(ESShip!$C$2:$C$92,MATCH(VLOOKUP($A735,PairList!$A$1:$C$104,3,0),ESShip!$A$2:$A$92,0)),"")</f>
        <v/>
      </c>
      <c r="F735" s="95" t="str">
        <f t="shared" si="68"/>
        <v/>
      </c>
      <c r="G735" s="96" t="str">
        <f t="shared" si="69"/>
        <v>X</v>
      </c>
      <c r="H735" s="99" t="str">
        <f t="shared" si="70"/>
        <v>Multi-Family</v>
      </c>
      <c r="I735" s="100" t="str">
        <f t="shared" si="71"/>
        <v>N</v>
      </c>
      <c r="J735" s="100">
        <v>0.18</v>
      </c>
      <c r="K735" s="100">
        <v>0.1</v>
      </c>
      <c r="L735" s="100">
        <f t="shared" si="72"/>
        <v>0.16200000000000001</v>
      </c>
      <c r="M735" s="101">
        <f t="shared" si="73"/>
        <v>0.16200000000000001</v>
      </c>
      <c r="N735" s="100"/>
    </row>
    <row r="736" spans="1:14">
      <c r="A736" t="s">
        <v>288</v>
      </c>
      <c r="B736" t="s">
        <v>309</v>
      </c>
      <c r="C736" t="s">
        <v>224</v>
      </c>
      <c r="D736" s="95" t="str">
        <f>IFERROR(IF(ISNUMBER(VLOOKUP($A736,PairList!$A$1:$C$104,2,0)),VLOOKUP($A736,PairList!$A$1:$C$104,2,0),INDEX('Feasibility Factor'!$D$5:$F$144,MATCH(VLOOKUP($A736,PairList!$A$1:$C$104,2,0),'Feasibility Factor'!$C$5:$C$144,0),MATCH($B736,'Feasibility Factor'!$D$3:$F$3,0))),"")</f>
        <v/>
      </c>
      <c r="E736" s="95" t="str">
        <f>IFERROR(INDEX(ESShip!$C$2:$C$92,MATCH(VLOOKUP($A736,PairList!$A$1:$C$104,3,0),ESShip!$A$2:$A$92,0)),"")</f>
        <v/>
      </c>
      <c r="F736" s="95" t="str">
        <f t="shared" si="68"/>
        <v/>
      </c>
      <c r="G736" s="96" t="str">
        <f t="shared" si="69"/>
        <v>X</v>
      </c>
      <c r="H736" s="99" t="str">
        <f t="shared" si="70"/>
        <v>Manufactured Home</v>
      </c>
      <c r="I736" s="100" t="str">
        <f t="shared" si="71"/>
        <v>N</v>
      </c>
      <c r="J736" s="100">
        <v>0.18</v>
      </c>
      <c r="K736" s="100">
        <v>0.1</v>
      </c>
      <c r="L736" s="100">
        <f t="shared" si="72"/>
        <v>0.16200000000000001</v>
      </c>
      <c r="M736" s="101">
        <f t="shared" si="73"/>
        <v>0.16200000000000001</v>
      </c>
      <c r="N736" s="100"/>
    </row>
    <row r="737" spans="1:14">
      <c r="A737" t="s">
        <v>288</v>
      </c>
      <c r="B737" t="s">
        <v>120</v>
      </c>
      <c r="C737" t="s">
        <v>272</v>
      </c>
      <c r="D737" s="95" t="str">
        <f>IFERROR(IF(ISNUMBER(VLOOKUP($A737,PairList!$A$1:$C$104,2,0)),VLOOKUP($A737,PairList!$A$1:$C$104,2,0),INDEX('Feasibility Factor'!$D$5:$F$144,MATCH(VLOOKUP($A737,PairList!$A$1:$C$104,2,0),'Feasibility Factor'!$C$5:$C$144,0),MATCH($B737,'Feasibility Factor'!$D$3:$F$3,0))),"")</f>
        <v/>
      </c>
      <c r="E737" s="95" t="str">
        <f>IFERROR(INDEX(ESShip!$C$2:$C$92,MATCH(VLOOKUP($A737,PairList!$A$1:$C$104,3,0),ESShip!$A$2:$A$92,0)),"")</f>
        <v/>
      </c>
      <c r="F737" s="95" t="str">
        <f t="shared" si="68"/>
        <v/>
      </c>
      <c r="G737" s="96" t="str">
        <f t="shared" si="69"/>
        <v>X</v>
      </c>
      <c r="H737" s="99" t="str">
        <f t="shared" si="70"/>
        <v>Single-Family</v>
      </c>
      <c r="I737" s="100" t="str">
        <f t="shared" si="71"/>
        <v>E</v>
      </c>
      <c r="J737" s="100">
        <v>1.4999999999999999E-2</v>
      </c>
      <c r="K737" s="100">
        <v>0.95499999999999996</v>
      </c>
      <c r="L737" s="100">
        <f t="shared" si="72"/>
        <v>6.7500000000000058E-4</v>
      </c>
      <c r="M737" s="101">
        <f t="shared" si="73"/>
        <v>6.7500000000000058E-4</v>
      </c>
      <c r="N737" s="100"/>
    </row>
    <row r="738" spans="1:14">
      <c r="A738" t="s">
        <v>288</v>
      </c>
      <c r="B738" t="s">
        <v>222</v>
      </c>
      <c r="C738" t="s">
        <v>272</v>
      </c>
      <c r="D738" s="95" t="str">
        <f>IFERROR(IF(ISNUMBER(VLOOKUP($A738,PairList!$A$1:$C$104,2,0)),VLOOKUP($A738,PairList!$A$1:$C$104,2,0),INDEX('Feasibility Factor'!$D$5:$F$144,MATCH(VLOOKUP($A738,PairList!$A$1:$C$104,2,0),'Feasibility Factor'!$C$5:$C$144,0),MATCH($B738,'Feasibility Factor'!$D$3:$F$3,0))),"")</f>
        <v/>
      </c>
      <c r="E738" s="95" t="str">
        <f>IFERROR(INDEX(ESShip!$C$2:$C$92,MATCH(VLOOKUP($A738,PairList!$A$1:$C$104,3,0),ESShip!$A$2:$A$92,0)),"")</f>
        <v/>
      </c>
      <c r="F738" s="95" t="str">
        <f t="shared" si="68"/>
        <v/>
      </c>
      <c r="G738" s="96" t="str">
        <f t="shared" si="69"/>
        <v>X</v>
      </c>
      <c r="H738" s="99" t="str">
        <f t="shared" si="70"/>
        <v>Multi-Family</v>
      </c>
      <c r="I738" s="100" t="str">
        <f t="shared" si="71"/>
        <v>E</v>
      </c>
      <c r="J738" s="100">
        <v>1.4999999999999999E-2</v>
      </c>
      <c r="K738" s="100">
        <v>0.1</v>
      </c>
      <c r="L738" s="100">
        <f t="shared" si="72"/>
        <v>1.35E-2</v>
      </c>
      <c r="M738" s="101">
        <f t="shared" si="73"/>
        <v>1.35E-2</v>
      </c>
      <c r="N738" s="100"/>
    </row>
    <row r="739" spans="1:14">
      <c r="A739" t="s">
        <v>288</v>
      </c>
      <c r="B739" t="s">
        <v>309</v>
      </c>
      <c r="C739" t="s">
        <v>272</v>
      </c>
      <c r="D739" s="95" t="str">
        <f>IFERROR(IF(ISNUMBER(VLOOKUP($A739,PairList!$A$1:$C$104,2,0)),VLOOKUP($A739,PairList!$A$1:$C$104,2,0),INDEX('Feasibility Factor'!$D$5:$F$144,MATCH(VLOOKUP($A739,PairList!$A$1:$C$104,2,0),'Feasibility Factor'!$C$5:$C$144,0),MATCH($B739,'Feasibility Factor'!$D$3:$F$3,0))),"")</f>
        <v/>
      </c>
      <c r="E739" s="95" t="str">
        <f>IFERROR(INDEX(ESShip!$C$2:$C$92,MATCH(VLOOKUP($A739,PairList!$A$1:$C$104,3,0),ESShip!$A$2:$A$92,0)),"")</f>
        <v/>
      </c>
      <c r="F739" s="95" t="str">
        <f t="shared" si="68"/>
        <v/>
      </c>
      <c r="G739" s="96" t="str">
        <f t="shared" si="69"/>
        <v>X</v>
      </c>
      <c r="H739" s="99" t="str">
        <f t="shared" si="70"/>
        <v>Manufactured Home</v>
      </c>
      <c r="I739" s="100" t="str">
        <f t="shared" si="71"/>
        <v>E</v>
      </c>
      <c r="J739" s="100">
        <v>1.4999999999999999E-2</v>
      </c>
      <c r="K739" s="100">
        <v>0.1</v>
      </c>
      <c r="L739" s="100">
        <f t="shared" si="72"/>
        <v>1.35E-2</v>
      </c>
      <c r="M739" s="101">
        <f t="shared" si="73"/>
        <v>1.35E-2</v>
      </c>
      <c r="N739" s="100"/>
    </row>
    <row r="740" spans="1:14">
      <c r="A740" t="s">
        <v>288</v>
      </c>
      <c r="B740" t="s">
        <v>120</v>
      </c>
      <c r="C740" t="s">
        <v>224</v>
      </c>
      <c r="D740" s="95" t="str">
        <f>IFERROR(IF(ISNUMBER(VLOOKUP($A740,PairList!$A$1:$C$104,2,0)),VLOOKUP($A740,PairList!$A$1:$C$104,2,0),INDEX('Feasibility Factor'!$D$5:$F$144,MATCH(VLOOKUP($A740,PairList!$A$1:$C$104,2,0),'Feasibility Factor'!$C$5:$C$144,0),MATCH($B740,'Feasibility Factor'!$D$3:$F$3,0))),"")</f>
        <v/>
      </c>
      <c r="E740" s="95" t="str">
        <f>IFERROR(INDEX(ESShip!$C$2:$C$92,MATCH(VLOOKUP($A740,PairList!$A$1:$C$104,3,0),ESShip!$A$2:$A$92,0)),"")</f>
        <v/>
      </c>
      <c r="F740" s="95" t="str">
        <f t="shared" si="68"/>
        <v/>
      </c>
      <c r="G740" s="96" t="str">
        <f t="shared" si="69"/>
        <v>X</v>
      </c>
      <c r="H740" s="99" t="str">
        <f t="shared" si="70"/>
        <v>Single-Family</v>
      </c>
      <c r="I740" s="100" t="str">
        <f t="shared" si="71"/>
        <v>N</v>
      </c>
      <c r="J740" s="100">
        <v>0.18</v>
      </c>
      <c r="K740" s="100">
        <v>0.46</v>
      </c>
      <c r="L740" s="100">
        <f t="shared" si="72"/>
        <v>9.7200000000000009E-2</v>
      </c>
      <c r="M740" s="101">
        <f t="shared" si="73"/>
        <v>9.7200000000000009E-2</v>
      </c>
      <c r="N740" s="100"/>
    </row>
    <row r="741" spans="1:14">
      <c r="A741" t="s">
        <v>288</v>
      </c>
      <c r="B741" t="s">
        <v>222</v>
      </c>
      <c r="C741" t="s">
        <v>224</v>
      </c>
      <c r="D741" s="95" t="str">
        <f>IFERROR(IF(ISNUMBER(VLOOKUP($A741,PairList!$A$1:$C$104,2,0)),VLOOKUP($A741,PairList!$A$1:$C$104,2,0),INDEX('Feasibility Factor'!$D$5:$F$144,MATCH(VLOOKUP($A741,PairList!$A$1:$C$104,2,0),'Feasibility Factor'!$C$5:$C$144,0),MATCH($B741,'Feasibility Factor'!$D$3:$F$3,0))),"")</f>
        <v/>
      </c>
      <c r="E741" s="95" t="str">
        <f>IFERROR(INDEX(ESShip!$C$2:$C$92,MATCH(VLOOKUP($A741,PairList!$A$1:$C$104,3,0),ESShip!$A$2:$A$92,0)),"")</f>
        <v/>
      </c>
      <c r="F741" s="95" t="str">
        <f t="shared" si="68"/>
        <v/>
      </c>
      <c r="G741" s="96" t="str">
        <f t="shared" si="69"/>
        <v>X</v>
      </c>
      <c r="H741" s="99" t="str">
        <f t="shared" si="70"/>
        <v>Multi-Family</v>
      </c>
      <c r="I741" s="100" t="str">
        <f t="shared" si="71"/>
        <v>N</v>
      </c>
      <c r="J741" s="100">
        <v>0.18</v>
      </c>
      <c r="K741" s="100">
        <v>0.1</v>
      </c>
      <c r="L741" s="100">
        <f t="shared" si="72"/>
        <v>0.16200000000000001</v>
      </c>
      <c r="M741" s="101">
        <f t="shared" si="73"/>
        <v>0.16200000000000001</v>
      </c>
      <c r="N741" s="100"/>
    </row>
    <row r="742" spans="1:14">
      <c r="A742" t="s">
        <v>288</v>
      </c>
      <c r="B742" t="s">
        <v>309</v>
      </c>
      <c r="C742" t="s">
        <v>224</v>
      </c>
      <c r="D742" s="95" t="str">
        <f>IFERROR(IF(ISNUMBER(VLOOKUP($A742,PairList!$A$1:$C$104,2,0)),VLOOKUP($A742,PairList!$A$1:$C$104,2,0),INDEX('Feasibility Factor'!$D$5:$F$144,MATCH(VLOOKUP($A742,PairList!$A$1:$C$104,2,0),'Feasibility Factor'!$C$5:$C$144,0),MATCH($B742,'Feasibility Factor'!$D$3:$F$3,0))),"")</f>
        <v/>
      </c>
      <c r="E742" s="95" t="str">
        <f>IFERROR(INDEX(ESShip!$C$2:$C$92,MATCH(VLOOKUP($A742,PairList!$A$1:$C$104,3,0),ESShip!$A$2:$A$92,0)),"")</f>
        <v/>
      </c>
      <c r="F742" s="95" t="str">
        <f t="shared" si="68"/>
        <v/>
      </c>
      <c r="G742" s="96" t="str">
        <f t="shared" si="69"/>
        <v>X</v>
      </c>
      <c r="H742" s="99" t="str">
        <f t="shared" si="70"/>
        <v>Manufactured Home</v>
      </c>
      <c r="I742" s="100" t="str">
        <f t="shared" si="71"/>
        <v>N</v>
      </c>
      <c r="J742" s="100">
        <v>0.18</v>
      </c>
      <c r="K742" s="100">
        <v>0.1</v>
      </c>
      <c r="L742" s="100">
        <f t="shared" si="72"/>
        <v>0.16200000000000001</v>
      </c>
      <c r="M742" s="101">
        <f t="shared" si="73"/>
        <v>0.16200000000000001</v>
      </c>
      <c r="N742" s="100"/>
    </row>
    <row r="743" spans="1:14">
      <c r="A743" t="s">
        <v>289</v>
      </c>
      <c r="B743" t="s">
        <v>120</v>
      </c>
      <c r="C743" t="s">
        <v>272</v>
      </c>
      <c r="D743" s="95">
        <f>IFERROR(IF(ISNUMBER(VLOOKUP($A743,PairList!$A$1:$C$104,2,0)),VLOOKUP($A743,PairList!$A$1:$C$104,2,0),INDEX('Feasibility Factor'!$D$5:$F$144,MATCH(VLOOKUP($A743,PairList!$A$1:$C$104,2,0),'Feasibility Factor'!$C$5:$C$144,0),MATCH($B743,'Feasibility Factor'!$D$3:$F$3,0))),"")</f>
        <v>0.5</v>
      </c>
      <c r="E743" s="95" t="str">
        <f>IFERROR(INDEX(ESShip!$C$2:$C$92,MATCH(VLOOKUP($A743,PairList!$A$1:$C$104,3,0),ESShip!$A$2:$A$92,0)),"")</f>
        <v/>
      </c>
      <c r="F743" s="95" t="str">
        <f t="shared" si="68"/>
        <v/>
      </c>
      <c r="G743" s="96" t="str">
        <f t="shared" si="69"/>
        <v>X</v>
      </c>
      <c r="H743" s="99" t="str">
        <f t="shared" si="70"/>
        <v>Single-Family</v>
      </c>
      <c r="I743" s="100" t="str">
        <f t="shared" si="71"/>
        <v>E</v>
      </c>
      <c r="J743" s="100">
        <v>0.5</v>
      </c>
      <c r="K743" s="100">
        <v>0.55000000000000004</v>
      </c>
      <c r="L743" s="100">
        <f t="shared" si="72"/>
        <v>0.22499999999999998</v>
      </c>
      <c r="M743" s="101">
        <f t="shared" si="73"/>
        <v>0.22499999999999998</v>
      </c>
      <c r="N743" s="100"/>
    </row>
    <row r="744" spans="1:14">
      <c r="A744" t="s">
        <v>289</v>
      </c>
      <c r="B744" t="s">
        <v>222</v>
      </c>
      <c r="C744" t="s">
        <v>272</v>
      </c>
      <c r="D744" s="95">
        <f>IFERROR(IF(ISNUMBER(VLOOKUP($A744,PairList!$A$1:$C$104,2,0)),VLOOKUP($A744,PairList!$A$1:$C$104,2,0),INDEX('Feasibility Factor'!$D$5:$F$144,MATCH(VLOOKUP($A744,PairList!$A$1:$C$104,2,0),'Feasibility Factor'!$C$5:$C$144,0),MATCH($B744,'Feasibility Factor'!$D$3:$F$3,0))),"")</f>
        <v>0.5</v>
      </c>
      <c r="E744" s="95" t="str">
        <f>IFERROR(INDEX(ESShip!$C$2:$C$92,MATCH(VLOOKUP($A744,PairList!$A$1:$C$104,3,0),ESShip!$A$2:$A$92,0)),"")</f>
        <v/>
      </c>
      <c r="F744" s="95" t="str">
        <f t="shared" si="68"/>
        <v/>
      </c>
      <c r="G744" s="96" t="str">
        <f t="shared" si="69"/>
        <v>X</v>
      </c>
      <c r="H744" s="99" t="str">
        <f t="shared" si="70"/>
        <v>Multi-Family</v>
      </c>
      <c r="I744" s="100" t="str">
        <f t="shared" si="71"/>
        <v>E</v>
      </c>
      <c r="J744" s="100">
        <v>0.5</v>
      </c>
      <c r="K744" s="100">
        <v>0.5</v>
      </c>
      <c r="L744" s="100">
        <f t="shared" si="72"/>
        <v>0.25</v>
      </c>
      <c r="M744" s="101">
        <f t="shared" si="73"/>
        <v>0.25</v>
      </c>
      <c r="N744" s="100"/>
    </row>
    <row r="745" spans="1:14">
      <c r="A745" t="s">
        <v>289</v>
      </c>
      <c r="B745" t="s">
        <v>309</v>
      </c>
      <c r="C745" t="s">
        <v>272</v>
      </c>
      <c r="D745" s="95">
        <f>IFERROR(IF(ISNUMBER(VLOOKUP($A745,PairList!$A$1:$C$104,2,0)),VLOOKUP($A745,PairList!$A$1:$C$104,2,0),INDEX('Feasibility Factor'!$D$5:$F$144,MATCH(VLOOKUP($A745,PairList!$A$1:$C$104,2,0),'Feasibility Factor'!$C$5:$C$144,0),MATCH($B745,'Feasibility Factor'!$D$3:$F$3,0))),"")</f>
        <v>0.5</v>
      </c>
      <c r="E745" s="95" t="str">
        <f>IFERROR(INDEX(ESShip!$C$2:$C$92,MATCH(VLOOKUP($A745,PairList!$A$1:$C$104,3,0),ESShip!$A$2:$A$92,0)),"")</f>
        <v/>
      </c>
      <c r="F745" s="95" t="str">
        <f t="shared" si="68"/>
        <v/>
      </c>
      <c r="G745" s="96" t="str">
        <f t="shared" si="69"/>
        <v>X</v>
      </c>
      <c r="H745" s="99" t="str">
        <f t="shared" si="70"/>
        <v>Manufactured Home</v>
      </c>
      <c r="I745" s="100" t="str">
        <f t="shared" si="71"/>
        <v>E</v>
      </c>
      <c r="J745" s="100">
        <v>0.5</v>
      </c>
      <c r="K745" s="100">
        <v>0.5</v>
      </c>
      <c r="L745" s="100">
        <f t="shared" si="72"/>
        <v>0.25</v>
      </c>
      <c r="M745" s="101">
        <f t="shared" si="73"/>
        <v>0.25</v>
      </c>
      <c r="N745" s="100"/>
    </row>
    <row r="746" spans="1:14">
      <c r="A746" t="s">
        <v>289</v>
      </c>
      <c r="B746" t="s">
        <v>120</v>
      </c>
      <c r="C746" t="s">
        <v>224</v>
      </c>
      <c r="D746" s="95">
        <f>IFERROR(IF(ISNUMBER(VLOOKUP($A746,PairList!$A$1:$C$104,2,0)),VLOOKUP($A746,PairList!$A$1:$C$104,2,0),INDEX('Feasibility Factor'!$D$5:$F$144,MATCH(VLOOKUP($A746,PairList!$A$1:$C$104,2,0),'Feasibility Factor'!$C$5:$C$144,0),MATCH($B746,'Feasibility Factor'!$D$3:$F$3,0))),"")</f>
        <v>0.5</v>
      </c>
      <c r="E746" s="95" t="str">
        <f>IFERROR(INDEX(ESShip!$C$2:$C$92,MATCH(VLOOKUP($A746,PairList!$A$1:$C$104,3,0),ESShip!$A$2:$A$92,0)),"")</f>
        <v/>
      </c>
      <c r="F746" s="95" t="str">
        <f t="shared" si="68"/>
        <v/>
      </c>
      <c r="G746" s="96" t="str">
        <f t="shared" si="69"/>
        <v>X</v>
      </c>
      <c r="H746" s="99" t="str">
        <f t="shared" si="70"/>
        <v>Single-Family</v>
      </c>
      <c r="I746" s="100" t="str">
        <f t="shared" si="71"/>
        <v>N</v>
      </c>
      <c r="J746" s="100">
        <v>0.5</v>
      </c>
      <c r="K746" s="100">
        <v>0.55000000000000004</v>
      </c>
      <c r="L746" s="100">
        <f t="shared" si="72"/>
        <v>0.22499999999999998</v>
      </c>
      <c r="M746" s="101">
        <f t="shared" si="73"/>
        <v>0.22499999999999998</v>
      </c>
      <c r="N746" s="100"/>
    </row>
    <row r="747" spans="1:14">
      <c r="A747" t="s">
        <v>289</v>
      </c>
      <c r="B747" t="s">
        <v>222</v>
      </c>
      <c r="C747" t="s">
        <v>224</v>
      </c>
      <c r="D747" s="95">
        <f>IFERROR(IF(ISNUMBER(VLOOKUP($A747,PairList!$A$1:$C$104,2,0)),VLOOKUP($A747,PairList!$A$1:$C$104,2,0),INDEX('Feasibility Factor'!$D$5:$F$144,MATCH(VLOOKUP($A747,PairList!$A$1:$C$104,2,0),'Feasibility Factor'!$C$5:$C$144,0),MATCH($B747,'Feasibility Factor'!$D$3:$F$3,0))),"")</f>
        <v>0.5</v>
      </c>
      <c r="E747" s="95" t="str">
        <f>IFERROR(INDEX(ESShip!$C$2:$C$92,MATCH(VLOOKUP($A747,PairList!$A$1:$C$104,3,0),ESShip!$A$2:$A$92,0)),"")</f>
        <v/>
      </c>
      <c r="F747" s="95" t="str">
        <f t="shared" si="68"/>
        <v/>
      </c>
      <c r="G747" s="96" t="str">
        <f t="shared" si="69"/>
        <v>X</v>
      </c>
      <c r="H747" s="99" t="str">
        <f t="shared" si="70"/>
        <v>Multi-Family</v>
      </c>
      <c r="I747" s="100" t="str">
        <f t="shared" si="71"/>
        <v>N</v>
      </c>
      <c r="J747" s="100">
        <v>0.5</v>
      </c>
      <c r="K747" s="100">
        <v>0.5</v>
      </c>
      <c r="L747" s="100">
        <f t="shared" si="72"/>
        <v>0.25</v>
      </c>
      <c r="M747" s="101">
        <f t="shared" si="73"/>
        <v>0.25</v>
      </c>
      <c r="N747" s="100"/>
    </row>
    <row r="748" spans="1:14">
      <c r="A748" t="s">
        <v>289</v>
      </c>
      <c r="B748" t="s">
        <v>309</v>
      </c>
      <c r="C748" t="s">
        <v>224</v>
      </c>
      <c r="D748" s="95">
        <f>IFERROR(IF(ISNUMBER(VLOOKUP($A748,PairList!$A$1:$C$104,2,0)),VLOOKUP($A748,PairList!$A$1:$C$104,2,0),INDEX('Feasibility Factor'!$D$5:$F$144,MATCH(VLOOKUP($A748,PairList!$A$1:$C$104,2,0),'Feasibility Factor'!$C$5:$C$144,0),MATCH($B748,'Feasibility Factor'!$D$3:$F$3,0))),"")</f>
        <v>0.5</v>
      </c>
      <c r="E748" s="95" t="str">
        <f>IFERROR(INDEX(ESShip!$C$2:$C$92,MATCH(VLOOKUP($A748,PairList!$A$1:$C$104,3,0),ESShip!$A$2:$A$92,0)),"")</f>
        <v/>
      </c>
      <c r="F748" s="95" t="str">
        <f t="shared" si="68"/>
        <v/>
      </c>
      <c r="G748" s="96" t="str">
        <f t="shared" si="69"/>
        <v>X</v>
      </c>
      <c r="H748" s="99" t="str">
        <f t="shared" si="70"/>
        <v>Manufactured Home</v>
      </c>
      <c r="I748" s="100" t="str">
        <f t="shared" si="71"/>
        <v>N</v>
      </c>
      <c r="J748" s="100">
        <v>0.5</v>
      </c>
      <c r="K748" s="100">
        <v>0.5</v>
      </c>
      <c r="L748" s="100">
        <f t="shared" si="72"/>
        <v>0.25</v>
      </c>
      <c r="M748" s="101">
        <f t="shared" si="73"/>
        <v>0.25</v>
      </c>
      <c r="N748" s="100"/>
    </row>
    <row r="749" spans="1:14">
      <c r="A749" t="s">
        <v>289</v>
      </c>
      <c r="B749" t="s">
        <v>120</v>
      </c>
      <c r="C749" t="s">
        <v>272</v>
      </c>
      <c r="D749" s="95">
        <f>IFERROR(IF(ISNUMBER(VLOOKUP($A749,PairList!$A$1:$C$104,2,0)),VLOOKUP($A749,PairList!$A$1:$C$104,2,0),INDEX('Feasibility Factor'!$D$5:$F$144,MATCH(VLOOKUP($A749,PairList!$A$1:$C$104,2,0),'Feasibility Factor'!$C$5:$C$144,0),MATCH($B749,'Feasibility Factor'!$D$3:$F$3,0))),"")</f>
        <v>0.5</v>
      </c>
      <c r="E749" s="95" t="str">
        <f>IFERROR(INDEX(ESShip!$C$2:$C$92,MATCH(VLOOKUP($A749,PairList!$A$1:$C$104,3,0),ESShip!$A$2:$A$92,0)),"")</f>
        <v/>
      </c>
      <c r="F749" s="95" t="str">
        <f t="shared" si="68"/>
        <v/>
      </c>
      <c r="G749" s="96" t="str">
        <f t="shared" si="69"/>
        <v>X</v>
      </c>
      <c r="H749" s="99" t="str">
        <f t="shared" si="70"/>
        <v>Single-Family</v>
      </c>
      <c r="I749" s="100" t="str">
        <f t="shared" si="71"/>
        <v>E</v>
      </c>
      <c r="J749" s="100">
        <v>0.5</v>
      </c>
      <c r="K749" s="100">
        <v>0.55000000000000004</v>
      </c>
      <c r="L749" s="100">
        <f t="shared" si="72"/>
        <v>0.22499999999999998</v>
      </c>
      <c r="M749" s="101">
        <f t="shared" si="73"/>
        <v>0.22499999999999998</v>
      </c>
      <c r="N749" s="100"/>
    </row>
    <row r="750" spans="1:14">
      <c r="A750" t="s">
        <v>289</v>
      </c>
      <c r="B750" t="s">
        <v>222</v>
      </c>
      <c r="C750" t="s">
        <v>272</v>
      </c>
      <c r="D750" s="95">
        <f>IFERROR(IF(ISNUMBER(VLOOKUP($A750,PairList!$A$1:$C$104,2,0)),VLOOKUP($A750,PairList!$A$1:$C$104,2,0),INDEX('Feasibility Factor'!$D$5:$F$144,MATCH(VLOOKUP($A750,PairList!$A$1:$C$104,2,0),'Feasibility Factor'!$C$5:$C$144,0),MATCH($B750,'Feasibility Factor'!$D$3:$F$3,0))),"")</f>
        <v>0.5</v>
      </c>
      <c r="E750" s="95" t="str">
        <f>IFERROR(INDEX(ESShip!$C$2:$C$92,MATCH(VLOOKUP($A750,PairList!$A$1:$C$104,3,0),ESShip!$A$2:$A$92,0)),"")</f>
        <v/>
      </c>
      <c r="F750" s="95" t="str">
        <f t="shared" si="68"/>
        <v/>
      </c>
      <c r="G750" s="96" t="str">
        <f t="shared" si="69"/>
        <v>X</v>
      </c>
      <c r="H750" s="99" t="str">
        <f t="shared" si="70"/>
        <v>Multi-Family</v>
      </c>
      <c r="I750" s="100" t="str">
        <f t="shared" si="71"/>
        <v>E</v>
      </c>
      <c r="J750" s="100">
        <v>0.5</v>
      </c>
      <c r="K750" s="100">
        <v>0.5</v>
      </c>
      <c r="L750" s="100">
        <f t="shared" si="72"/>
        <v>0.25</v>
      </c>
      <c r="M750" s="101">
        <f t="shared" si="73"/>
        <v>0.25</v>
      </c>
      <c r="N750" s="100"/>
    </row>
    <row r="751" spans="1:14">
      <c r="A751" t="s">
        <v>289</v>
      </c>
      <c r="B751" t="s">
        <v>309</v>
      </c>
      <c r="C751" t="s">
        <v>272</v>
      </c>
      <c r="D751" s="95">
        <f>IFERROR(IF(ISNUMBER(VLOOKUP($A751,PairList!$A$1:$C$104,2,0)),VLOOKUP($A751,PairList!$A$1:$C$104,2,0),INDEX('Feasibility Factor'!$D$5:$F$144,MATCH(VLOOKUP($A751,PairList!$A$1:$C$104,2,0),'Feasibility Factor'!$C$5:$C$144,0),MATCH($B751,'Feasibility Factor'!$D$3:$F$3,0))),"")</f>
        <v>0.5</v>
      </c>
      <c r="E751" s="95" t="str">
        <f>IFERROR(INDEX(ESShip!$C$2:$C$92,MATCH(VLOOKUP($A751,PairList!$A$1:$C$104,3,0),ESShip!$A$2:$A$92,0)),"")</f>
        <v/>
      </c>
      <c r="F751" s="95" t="str">
        <f t="shared" si="68"/>
        <v/>
      </c>
      <c r="G751" s="96" t="str">
        <f t="shared" si="69"/>
        <v>X</v>
      </c>
      <c r="H751" s="99" t="str">
        <f t="shared" si="70"/>
        <v>Manufactured Home</v>
      </c>
      <c r="I751" s="100" t="str">
        <f t="shared" si="71"/>
        <v>E</v>
      </c>
      <c r="J751" s="100">
        <v>0.5</v>
      </c>
      <c r="K751" s="100">
        <v>0.5</v>
      </c>
      <c r="L751" s="100">
        <f t="shared" si="72"/>
        <v>0.25</v>
      </c>
      <c r="M751" s="101">
        <f t="shared" si="73"/>
        <v>0.25</v>
      </c>
      <c r="N751" s="100"/>
    </row>
    <row r="752" spans="1:14">
      <c r="A752" t="s">
        <v>289</v>
      </c>
      <c r="B752" t="s">
        <v>120</v>
      </c>
      <c r="C752" t="s">
        <v>224</v>
      </c>
      <c r="D752" s="95">
        <f>IFERROR(IF(ISNUMBER(VLOOKUP($A752,PairList!$A$1:$C$104,2,0)),VLOOKUP($A752,PairList!$A$1:$C$104,2,0),INDEX('Feasibility Factor'!$D$5:$F$144,MATCH(VLOOKUP($A752,PairList!$A$1:$C$104,2,0),'Feasibility Factor'!$C$5:$C$144,0),MATCH($B752,'Feasibility Factor'!$D$3:$F$3,0))),"")</f>
        <v>0.5</v>
      </c>
      <c r="E752" s="95" t="str">
        <f>IFERROR(INDEX(ESShip!$C$2:$C$92,MATCH(VLOOKUP($A752,PairList!$A$1:$C$104,3,0),ESShip!$A$2:$A$92,0)),"")</f>
        <v/>
      </c>
      <c r="F752" s="95" t="str">
        <f t="shared" si="68"/>
        <v/>
      </c>
      <c r="G752" s="96" t="str">
        <f t="shared" si="69"/>
        <v>X</v>
      </c>
      <c r="H752" s="99" t="str">
        <f t="shared" si="70"/>
        <v>Single-Family</v>
      </c>
      <c r="I752" s="100" t="str">
        <f t="shared" si="71"/>
        <v>N</v>
      </c>
      <c r="J752" s="100">
        <v>0.5</v>
      </c>
      <c r="K752" s="100">
        <v>0.55000000000000004</v>
      </c>
      <c r="L752" s="100">
        <f t="shared" si="72"/>
        <v>0.22499999999999998</v>
      </c>
      <c r="M752" s="101">
        <f t="shared" si="73"/>
        <v>0.22499999999999998</v>
      </c>
      <c r="N752" s="100"/>
    </row>
    <row r="753" spans="1:14">
      <c r="A753" t="s">
        <v>289</v>
      </c>
      <c r="B753" t="s">
        <v>222</v>
      </c>
      <c r="C753" t="s">
        <v>224</v>
      </c>
      <c r="D753" s="95">
        <f>IFERROR(IF(ISNUMBER(VLOOKUP($A753,PairList!$A$1:$C$104,2,0)),VLOOKUP($A753,PairList!$A$1:$C$104,2,0),INDEX('Feasibility Factor'!$D$5:$F$144,MATCH(VLOOKUP($A753,PairList!$A$1:$C$104,2,0),'Feasibility Factor'!$C$5:$C$144,0),MATCH($B753,'Feasibility Factor'!$D$3:$F$3,0))),"")</f>
        <v>0.5</v>
      </c>
      <c r="E753" s="95" t="str">
        <f>IFERROR(INDEX(ESShip!$C$2:$C$92,MATCH(VLOOKUP($A753,PairList!$A$1:$C$104,3,0),ESShip!$A$2:$A$92,0)),"")</f>
        <v/>
      </c>
      <c r="F753" s="95" t="str">
        <f t="shared" si="68"/>
        <v/>
      </c>
      <c r="G753" s="96" t="str">
        <f t="shared" si="69"/>
        <v>X</v>
      </c>
      <c r="H753" s="99" t="str">
        <f t="shared" si="70"/>
        <v>Multi-Family</v>
      </c>
      <c r="I753" s="100" t="str">
        <f t="shared" si="71"/>
        <v>N</v>
      </c>
      <c r="J753" s="100">
        <v>0.5</v>
      </c>
      <c r="K753" s="100">
        <v>0.5</v>
      </c>
      <c r="L753" s="100">
        <f t="shared" si="72"/>
        <v>0.25</v>
      </c>
      <c r="M753" s="101">
        <f t="shared" si="73"/>
        <v>0.25</v>
      </c>
      <c r="N753" s="100"/>
    </row>
    <row r="754" spans="1:14">
      <c r="A754" t="s">
        <v>289</v>
      </c>
      <c r="B754" t="s">
        <v>309</v>
      </c>
      <c r="C754" t="s">
        <v>224</v>
      </c>
      <c r="D754" s="95">
        <f>IFERROR(IF(ISNUMBER(VLOOKUP($A754,PairList!$A$1:$C$104,2,0)),VLOOKUP($A754,PairList!$A$1:$C$104,2,0),INDEX('Feasibility Factor'!$D$5:$F$144,MATCH(VLOOKUP($A754,PairList!$A$1:$C$104,2,0),'Feasibility Factor'!$C$5:$C$144,0),MATCH($B754,'Feasibility Factor'!$D$3:$F$3,0))),"")</f>
        <v>0.5</v>
      </c>
      <c r="E754" s="95" t="str">
        <f>IFERROR(INDEX(ESShip!$C$2:$C$92,MATCH(VLOOKUP($A754,PairList!$A$1:$C$104,3,0),ESShip!$A$2:$A$92,0)),"")</f>
        <v/>
      </c>
      <c r="F754" s="95" t="str">
        <f t="shared" si="68"/>
        <v/>
      </c>
      <c r="G754" s="96" t="str">
        <f t="shared" si="69"/>
        <v>X</v>
      </c>
      <c r="H754" s="99" t="str">
        <f t="shared" si="70"/>
        <v>Manufactured Home</v>
      </c>
      <c r="I754" s="100" t="str">
        <f t="shared" si="71"/>
        <v>N</v>
      </c>
      <c r="J754" s="100">
        <v>0.5</v>
      </c>
      <c r="K754" s="100">
        <v>0.5</v>
      </c>
      <c r="L754" s="100">
        <f t="shared" si="72"/>
        <v>0.25</v>
      </c>
      <c r="M754" s="101">
        <f t="shared" si="73"/>
        <v>0.25</v>
      </c>
      <c r="N754" s="100"/>
    </row>
    <row r="755" spans="1:14">
      <c r="A755" t="s">
        <v>290</v>
      </c>
      <c r="B755" t="s">
        <v>120</v>
      </c>
      <c r="C755" t="s">
        <v>272</v>
      </c>
      <c r="D755" s="95" t="str">
        <f>IFERROR(IF(ISNUMBER(VLOOKUP($A755,PairList!$A$1:$C$104,2,0)),VLOOKUP($A755,PairList!$A$1:$C$104,2,0),INDEX('Feasibility Factor'!$D$5:$F$144,MATCH(VLOOKUP($A755,PairList!$A$1:$C$104,2,0),'Feasibility Factor'!$C$5:$C$144,0),MATCH($B755,'Feasibility Factor'!$D$3:$F$3,0))),"")</f>
        <v/>
      </c>
      <c r="E755" s="95" t="str">
        <f>IFERROR(INDEX(ESShip!$C$2:$C$92,MATCH(VLOOKUP($A755,PairList!$A$1:$C$104,3,0),ESShip!$A$2:$A$92,0)),"")</f>
        <v/>
      </c>
      <c r="F755" s="95" t="str">
        <f t="shared" si="68"/>
        <v/>
      </c>
      <c r="G755" s="96" t="str">
        <f t="shared" si="69"/>
        <v>X</v>
      </c>
      <c r="H755" s="99" t="str">
        <f t="shared" si="70"/>
        <v>Single-Family</v>
      </c>
      <c r="I755" s="100" t="str">
        <f t="shared" si="71"/>
        <v>E</v>
      </c>
      <c r="J755" s="100">
        <v>0</v>
      </c>
      <c r="K755" s="100">
        <v>0.90500000000000003</v>
      </c>
      <c r="L755" s="100">
        <f t="shared" si="72"/>
        <v>0</v>
      </c>
      <c r="M755" s="101">
        <f t="shared" si="73"/>
        <v>0</v>
      </c>
      <c r="N755" s="100"/>
    </row>
    <row r="756" spans="1:14">
      <c r="A756" t="s">
        <v>290</v>
      </c>
      <c r="B756" t="s">
        <v>222</v>
      </c>
      <c r="C756" t="s">
        <v>272</v>
      </c>
      <c r="D756" s="95" t="str">
        <f>IFERROR(IF(ISNUMBER(VLOOKUP($A756,PairList!$A$1:$C$104,2,0)),VLOOKUP($A756,PairList!$A$1:$C$104,2,0),INDEX('Feasibility Factor'!$D$5:$F$144,MATCH(VLOOKUP($A756,PairList!$A$1:$C$104,2,0),'Feasibility Factor'!$C$5:$C$144,0),MATCH($B756,'Feasibility Factor'!$D$3:$F$3,0))),"")</f>
        <v/>
      </c>
      <c r="E756" s="95" t="str">
        <f>IFERROR(INDEX(ESShip!$C$2:$C$92,MATCH(VLOOKUP($A756,PairList!$A$1:$C$104,3,0),ESShip!$A$2:$A$92,0)),"")</f>
        <v/>
      </c>
      <c r="F756" s="95" t="str">
        <f t="shared" si="68"/>
        <v/>
      </c>
      <c r="G756" s="96" t="str">
        <f t="shared" si="69"/>
        <v>X</v>
      </c>
      <c r="H756" s="99" t="str">
        <f t="shared" si="70"/>
        <v>Multi-Family</v>
      </c>
      <c r="I756" s="100" t="str">
        <f t="shared" si="71"/>
        <v>E</v>
      </c>
      <c r="J756" s="100">
        <v>0</v>
      </c>
      <c r="K756" s="100">
        <v>0.05</v>
      </c>
      <c r="L756" s="100">
        <f t="shared" si="72"/>
        <v>0</v>
      </c>
      <c r="M756" s="101">
        <f t="shared" si="73"/>
        <v>0</v>
      </c>
      <c r="N756" s="100"/>
    </row>
    <row r="757" spans="1:14">
      <c r="A757" t="s">
        <v>290</v>
      </c>
      <c r="B757" t="s">
        <v>309</v>
      </c>
      <c r="C757" t="s">
        <v>272</v>
      </c>
      <c r="D757" s="95" t="str">
        <f>IFERROR(IF(ISNUMBER(VLOOKUP($A757,PairList!$A$1:$C$104,2,0)),VLOOKUP($A757,PairList!$A$1:$C$104,2,0),INDEX('Feasibility Factor'!$D$5:$F$144,MATCH(VLOOKUP($A757,PairList!$A$1:$C$104,2,0),'Feasibility Factor'!$C$5:$C$144,0),MATCH($B757,'Feasibility Factor'!$D$3:$F$3,0))),"")</f>
        <v/>
      </c>
      <c r="E757" s="95" t="str">
        <f>IFERROR(INDEX(ESShip!$C$2:$C$92,MATCH(VLOOKUP($A757,PairList!$A$1:$C$104,3,0),ESShip!$A$2:$A$92,0)),"")</f>
        <v/>
      </c>
      <c r="F757" s="95" t="str">
        <f t="shared" si="68"/>
        <v/>
      </c>
      <c r="G757" s="96" t="str">
        <f t="shared" si="69"/>
        <v>X</v>
      </c>
      <c r="H757" s="99" t="str">
        <f t="shared" si="70"/>
        <v>Manufactured Home</v>
      </c>
      <c r="I757" s="100" t="str">
        <f t="shared" si="71"/>
        <v>E</v>
      </c>
      <c r="J757" s="100">
        <v>0</v>
      </c>
      <c r="K757" s="100">
        <v>0.05</v>
      </c>
      <c r="L757" s="100">
        <f t="shared" si="72"/>
        <v>0</v>
      </c>
      <c r="M757" s="101">
        <f t="shared" si="73"/>
        <v>0</v>
      </c>
      <c r="N757" s="100"/>
    </row>
    <row r="758" spans="1:14">
      <c r="A758" t="s">
        <v>290</v>
      </c>
      <c r="B758" t="s">
        <v>120</v>
      </c>
      <c r="C758" t="s">
        <v>224</v>
      </c>
      <c r="D758" s="95" t="str">
        <f>IFERROR(IF(ISNUMBER(VLOOKUP($A758,PairList!$A$1:$C$104,2,0)),VLOOKUP($A758,PairList!$A$1:$C$104,2,0),INDEX('Feasibility Factor'!$D$5:$F$144,MATCH(VLOOKUP($A758,PairList!$A$1:$C$104,2,0),'Feasibility Factor'!$C$5:$C$144,0),MATCH($B758,'Feasibility Factor'!$D$3:$F$3,0))),"")</f>
        <v/>
      </c>
      <c r="E758" s="95" t="str">
        <f>IFERROR(INDEX(ESShip!$C$2:$C$92,MATCH(VLOOKUP($A758,PairList!$A$1:$C$104,3,0),ESShip!$A$2:$A$92,0)),"")</f>
        <v/>
      </c>
      <c r="F758" s="95" t="str">
        <f t="shared" si="68"/>
        <v/>
      </c>
      <c r="G758" s="96" t="str">
        <f t="shared" si="69"/>
        <v>X</v>
      </c>
      <c r="H758" s="99" t="str">
        <f t="shared" si="70"/>
        <v>Single-Family</v>
      </c>
      <c r="I758" s="100" t="str">
        <f t="shared" si="71"/>
        <v>N</v>
      </c>
      <c r="J758" s="100">
        <v>0.1</v>
      </c>
      <c r="K758" s="100">
        <v>0.90500000000000003</v>
      </c>
      <c r="L758" s="100">
        <f t="shared" si="72"/>
        <v>9.499999999999998E-3</v>
      </c>
      <c r="M758" s="101">
        <f t="shared" si="73"/>
        <v>9.499999999999998E-3</v>
      </c>
      <c r="N758" s="100"/>
    </row>
    <row r="759" spans="1:14">
      <c r="A759" t="s">
        <v>290</v>
      </c>
      <c r="B759" t="s">
        <v>222</v>
      </c>
      <c r="C759" t="s">
        <v>224</v>
      </c>
      <c r="D759" s="95" t="str">
        <f>IFERROR(IF(ISNUMBER(VLOOKUP($A759,PairList!$A$1:$C$104,2,0)),VLOOKUP($A759,PairList!$A$1:$C$104,2,0),INDEX('Feasibility Factor'!$D$5:$F$144,MATCH(VLOOKUP($A759,PairList!$A$1:$C$104,2,0),'Feasibility Factor'!$C$5:$C$144,0),MATCH($B759,'Feasibility Factor'!$D$3:$F$3,0))),"")</f>
        <v/>
      </c>
      <c r="E759" s="95" t="str">
        <f>IFERROR(INDEX(ESShip!$C$2:$C$92,MATCH(VLOOKUP($A759,PairList!$A$1:$C$104,3,0),ESShip!$A$2:$A$92,0)),"")</f>
        <v/>
      </c>
      <c r="F759" s="95" t="str">
        <f t="shared" si="68"/>
        <v/>
      </c>
      <c r="G759" s="96" t="str">
        <f t="shared" si="69"/>
        <v>X</v>
      </c>
      <c r="H759" s="99" t="str">
        <f t="shared" si="70"/>
        <v>Multi-Family</v>
      </c>
      <c r="I759" s="100" t="str">
        <f t="shared" si="71"/>
        <v>N</v>
      </c>
      <c r="J759" s="100">
        <v>3.0612245E-2</v>
      </c>
      <c r="K759" s="100">
        <v>0.05</v>
      </c>
      <c r="L759" s="100">
        <f t="shared" si="72"/>
        <v>2.9081632749999999E-2</v>
      </c>
      <c r="M759" s="101">
        <f t="shared" si="73"/>
        <v>2.9081632749999999E-2</v>
      </c>
      <c r="N759" s="100"/>
    </row>
    <row r="760" spans="1:14">
      <c r="A760" t="s">
        <v>290</v>
      </c>
      <c r="B760" t="s">
        <v>309</v>
      </c>
      <c r="C760" t="s">
        <v>224</v>
      </c>
      <c r="D760" s="95" t="str">
        <f>IFERROR(IF(ISNUMBER(VLOOKUP($A760,PairList!$A$1:$C$104,2,0)),VLOOKUP($A760,PairList!$A$1:$C$104,2,0),INDEX('Feasibility Factor'!$D$5:$F$144,MATCH(VLOOKUP($A760,PairList!$A$1:$C$104,2,0),'Feasibility Factor'!$C$5:$C$144,0),MATCH($B760,'Feasibility Factor'!$D$3:$F$3,0))),"")</f>
        <v/>
      </c>
      <c r="E760" s="95" t="str">
        <f>IFERROR(INDEX(ESShip!$C$2:$C$92,MATCH(VLOOKUP($A760,PairList!$A$1:$C$104,3,0),ESShip!$A$2:$A$92,0)),"")</f>
        <v/>
      </c>
      <c r="F760" s="95" t="str">
        <f t="shared" si="68"/>
        <v/>
      </c>
      <c r="G760" s="96" t="str">
        <f t="shared" si="69"/>
        <v>X</v>
      </c>
      <c r="H760" s="99" t="str">
        <f t="shared" si="70"/>
        <v>Manufactured Home</v>
      </c>
      <c r="I760" s="100" t="str">
        <f t="shared" si="71"/>
        <v>N</v>
      </c>
      <c r="J760" s="100">
        <v>6.8421052999999996E-2</v>
      </c>
      <c r="K760" s="100">
        <v>0.05</v>
      </c>
      <c r="L760" s="100">
        <f t="shared" si="72"/>
        <v>6.500000034999999E-2</v>
      </c>
      <c r="M760" s="101">
        <f t="shared" si="73"/>
        <v>6.500000034999999E-2</v>
      </c>
      <c r="N760" s="100"/>
    </row>
    <row r="761" spans="1:14">
      <c r="A761" t="s">
        <v>290</v>
      </c>
      <c r="B761" t="s">
        <v>120</v>
      </c>
      <c r="C761" t="s">
        <v>272</v>
      </c>
      <c r="D761" s="95" t="str">
        <f>IFERROR(IF(ISNUMBER(VLOOKUP($A761,PairList!$A$1:$C$104,2,0)),VLOOKUP($A761,PairList!$A$1:$C$104,2,0),INDEX('Feasibility Factor'!$D$5:$F$144,MATCH(VLOOKUP($A761,PairList!$A$1:$C$104,2,0),'Feasibility Factor'!$C$5:$C$144,0),MATCH($B761,'Feasibility Factor'!$D$3:$F$3,0))),"")</f>
        <v/>
      </c>
      <c r="E761" s="95" t="str">
        <f>IFERROR(INDEX(ESShip!$C$2:$C$92,MATCH(VLOOKUP($A761,PairList!$A$1:$C$104,3,0),ESShip!$A$2:$A$92,0)),"")</f>
        <v/>
      </c>
      <c r="F761" s="95" t="str">
        <f t="shared" si="68"/>
        <v/>
      </c>
      <c r="G761" s="96" t="str">
        <f t="shared" si="69"/>
        <v>X</v>
      </c>
      <c r="H761" s="99" t="str">
        <f t="shared" si="70"/>
        <v>Single-Family</v>
      </c>
      <c r="I761" s="100" t="str">
        <f t="shared" si="71"/>
        <v>E</v>
      </c>
      <c r="J761" s="100">
        <v>0</v>
      </c>
      <c r="K761" s="100">
        <v>0.90500000000000003</v>
      </c>
      <c r="L761" s="100">
        <f t="shared" si="72"/>
        <v>0</v>
      </c>
      <c r="M761" s="101">
        <f t="shared" si="73"/>
        <v>0</v>
      </c>
      <c r="N761" s="100"/>
    </row>
    <row r="762" spans="1:14">
      <c r="A762" t="s">
        <v>290</v>
      </c>
      <c r="B762" t="s">
        <v>222</v>
      </c>
      <c r="C762" t="s">
        <v>272</v>
      </c>
      <c r="D762" s="95" t="str">
        <f>IFERROR(IF(ISNUMBER(VLOOKUP($A762,PairList!$A$1:$C$104,2,0)),VLOOKUP($A762,PairList!$A$1:$C$104,2,0),INDEX('Feasibility Factor'!$D$5:$F$144,MATCH(VLOOKUP($A762,PairList!$A$1:$C$104,2,0),'Feasibility Factor'!$C$5:$C$144,0),MATCH($B762,'Feasibility Factor'!$D$3:$F$3,0))),"")</f>
        <v/>
      </c>
      <c r="E762" s="95" t="str">
        <f>IFERROR(INDEX(ESShip!$C$2:$C$92,MATCH(VLOOKUP($A762,PairList!$A$1:$C$104,3,0),ESShip!$A$2:$A$92,0)),"")</f>
        <v/>
      </c>
      <c r="F762" s="95" t="str">
        <f t="shared" si="68"/>
        <v/>
      </c>
      <c r="G762" s="96" t="str">
        <f t="shared" si="69"/>
        <v>X</v>
      </c>
      <c r="H762" s="99" t="str">
        <f t="shared" si="70"/>
        <v>Multi-Family</v>
      </c>
      <c r="I762" s="100" t="str">
        <f t="shared" si="71"/>
        <v>E</v>
      </c>
      <c r="J762" s="100">
        <v>0</v>
      </c>
      <c r="K762" s="100">
        <v>0.05</v>
      </c>
      <c r="L762" s="100">
        <f t="shared" si="72"/>
        <v>0</v>
      </c>
      <c r="M762" s="101">
        <f t="shared" si="73"/>
        <v>0</v>
      </c>
      <c r="N762" s="100"/>
    </row>
    <row r="763" spans="1:14">
      <c r="A763" t="s">
        <v>290</v>
      </c>
      <c r="B763" t="s">
        <v>309</v>
      </c>
      <c r="C763" t="s">
        <v>272</v>
      </c>
      <c r="D763" s="95" t="str">
        <f>IFERROR(IF(ISNUMBER(VLOOKUP($A763,PairList!$A$1:$C$104,2,0)),VLOOKUP($A763,PairList!$A$1:$C$104,2,0),INDEX('Feasibility Factor'!$D$5:$F$144,MATCH(VLOOKUP($A763,PairList!$A$1:$C$104,2,0),'Feasibility Factor'!$C$5:$C$144,0),MATCH($B763,'Feasibility Factor'!$D$3:$F$3,0))),"")</f>
        <v/>
      </c>
      <c r="E763" s="95" t="str">
        <f>IFERROR(INDEX(ESShip!$C$2:$C$92,MATCH(VLOOKUP($A763,PairList!$A$1:$C$104,3,0),ESShip!$A$2:$A$92,0)),"")</f>
        <v/>
      </c>
      <c r="F763" s="95" t="str">
        <f t="shared" si="68"/>
        <v/>
      </c>
      <c r="G763" s="96" t="str">
        <f t="shared" si="69"/>
        <v>X</v>
      </c>
      <c r="H763" s="99" t="str">
        <f t="shared" si="70"/>
        <v>Manufactured Home</v>
      </c>
      <c r="I763" s="100" t="str">
        <f t="shared" si="71"/>
        <v>E</v>
      </c>
      <c r="J763" s="100">
        <v>0</v>
      </c>
      <c r="K763" s="100">
        <v>0.05</v>
      </c>
      <c r="L763" s="100">
        <f t="shared" si="72"/>
        <v>0</v>
      </c>
      <c r="M763" s="101">
        <f t="shared" si="73"/>
        <v>0</v>
      </c>
      <c r="N763" s="100"/>
    </row>
    <row r="764" spans="1:14">
      <c r="A764" t="s">
        <v>290</v>
      </c>
      <c r="B764" t="s">
        <v>120</v>
      </c>
      <c r="C764" t="s">
        <v>224</v>
      </c>
      <c r="D764" s="95" t="str">
        <f>IFERROR(IF(ISNUMBER(VLOOKUP($A764,PairList!$A$1:$C$104,2,0)),VLOOKUP($A764,PairList!$A$1:$C$104,2,0),INDEX('Feasibility Factor'!$D$5:$F$144,MATCH(VLOOKUP($A764,PairList!$A$1:$C$104,2,0),'Feasibility Factor'!$C$5:$C$144,0),MATCH($B764,'Feasibility Factor'!$D$3:$F$3,0))),"")</f>
        <v/>
      </c>
      <c r="E764" s="95" t="str">
        <f>IFERROR(INDEX(ESShip!$C$2:$C$92,MATCH(VLOOKUP($A764,PairList!$A$1:$C$104,3,0),ESShip!$A$2:$A$92,0)),"")</f>
        <v/>
      </c>
      <c r="F764" s="95" t="str">
        <f t="shared" si="68"/>
        <v/>
      </c>
      <c r="G764" s="96" t="str">
        <f t="shared" si="69"/>
        <v>X</v>
      </c>
      <c r="H764" s="99" t="str">
        <f t="shared" si="70"/>
        <v>Single-Family</v>
      </c>
      <c r="I764" s="100" t="str">
        <f t="shared" si="71"/>
        <v>N</v>
      </c>
      <c r="J764" s="100">
        <v>0.1</v>
      </c>
      <c r="K764" s="100">
        <v>0.90500000000000003</v>
      </c>
      <c r="L764" s="100">
        <f t="shared" si="72"/>
        <v>9.499999999999998E-3</v>
      </c>
      <c r="M764" s="101">
        <f t="shared" si="73"/>
        <v>9.499999999999998E-3</v>
      </c>
      <c r="N764" s="100"/>
    </row>
    <row r="765" spans="1:14">
      <c r="A765" t="s">
        <v>290</v>
      </c>
      <c r="B765" t="s">
        <v>222</v>
      </c>
      <c r="C765" t="s">
        <v>224</v>
      </c>
      <c r="D765" s="95" t="str">
        <f>IFERROR(IF(ISNUMBER(VLOOKUP($A765,PairList!$A$1:$C$104,2,0)),VLOOKUP($A765,PairList!$A$1:$C$104,2,0),INDEX('Feasibility Factor'!$D$5:$F$144,MATCH(VLOOKUP($A765,PairList!$A$1:$C$104,2,0),'Feasibility Factor'!$C$5:$C$144,0),MATCH($B765,'Feasibility Factor'!$D$3:$F$3,0))),"")</f>
        <v/>
      </c>
      <c r="E765" s="95" t="str">
        <f>IFERROR(INDEX(ESShip!$C$2:$C$92,MATCH(VLOOKUP($A765,PairList!$A$1:$C$104,3,0),ESShip!$A$2:$A$92,0)),"")</f>
        <v/>
      </c>
      <c r="F765" s="95" t="str">
        <f t="shared" si="68"/>
        <v/>
      </c>
      <c r="G765" s="96" t="str">
        <f t="shared" si="69"/>
        <v>X</v>
      </c>
      <c r="H765" s="99" t="str">
        <f t="shared" si="70"/>
        <v>Multi-Family</v>
      </c>
      <c r="I765" s="100" t="str">
        <f t="shared" si="71"/>
        <v>N</v>
      </c>
      <c r="J765" s="100">
        <v>3.0612245E-2</v>
      </c>
      <c r="K765" s="100">
        <v>0.05</v>
      </c>
      <c r="L765" s="100">
        <f t="shared" si="72"/>
        <v>2.9081632749999999E-2</v>
      </c>
      <c r="M765" s="101">
        <f t="shared" si="73"/>
        <v>2.9081632749999999E-2</v>
      </c>
      <c r="N765" s="100"/>
    </row>
    <row r="766" spans="1:14">
      <c r="A766" t="s">
        <v>290</v>
      </c>
      <c r="B766" t="s">
        <v>309</v>
      </c>
      <c r="C766" t="s">
        <v>224</v>
      </c>
      <c r="D766" s="95" t="str">
        <f>IFERROR(IF(ISNUMBER(VLOOKUP($A766,PairList!$A$1:$C$104,2,0)),VLOOKUP($A766,PairList!$A$1:$C$104,2,0),INDEX('Feasibility Factor'!$D$5:$F$144,MATCH(VLOOKUP($A766,PairList!$A$1:$C$104,2,0),'Feasibility Factor'!$C$5:$C$144,0),MATCH($B766,'Feasibility Factor'!$D$3:$F$3,0))),"")</f>
        <v/>
      </c>
      <c r="E766" s="95" t="str">
        <f>IFERROR(INDEX(ESShip!$C$2:$C$92,MATCH(VLOOKUP($A766,PairList!$A$1:$C$104,3,0),ESShip!$A$2:$A$92,0)),"")</f>
        <v/>
      </c>
      <c r="F766" s="95" t="str">
        <f t="shared" si="68"/>
        <v/>
      </c>
      <c r="G766" s="96" t="str">
        <f t="shared" si="69"/>
        <v>X</v>
      </c>
      <c r="H766" s="99" t="str">
        <f t="shared" si="70"/>
        <v>Manufactured Home</v>
      </c>
      <c r="I766" s="100" t="str">
        <f t="shared" si="71"/>
        <v>N</v>
      </c>
      <c r="J766" s="100">
        <v>6.8421052999999996E-2</v>
      </c>
      <c r="K766" s="100">
        <v>0.05</v>
      </c>
      <c r="L766" s="100">
        <f t="shared" si="72"/>
        <v>6.500000034999999E-2</v>
      </c>
      <c r="M766" s="101">
        <f t="shared" si="73"/>
        <v>6.500000034999999E-2</v>
      </c>
      <c r="N766" s="100"/>
    </row>
    <row r="767" spans="1:14">
      <c r="A767" t="s">
        <v>291</v>
      </c>
      <c r="B767" t="s">
        <v>120</v>
      </c>
      <c r="C767" t="s">
        <v>272</v>
      </c>
      <c r="D767" s="95">
        <f>IFERROR(IF(ISNUMBER(VLOOKUP($A767,PairList!$A$1:$C$104,2,0)),VLOOKUP($A767,PairList!$A$1:$C$104,2,0),INDEX('Feasibility Factor'!$D$5:$F$144,MATCH(VLOOKUP($A767,PairList!$A$1:$C$104,2,0),'Feasibility Factor'!$C$5:$C$144,0),MATCH($B767,'Feasibility Factor'!$D$3:$F$3,0))),"")</f>
        <v>0.9</v>
      </c>
      <c r="E767" s="95" t="str">
        <f>IFERROR(INDEX(ESShip!$C$2:$C$92,MATCH(VLOOKUP($A767,PairList!$A$1:$C$104,3,0),ESShip!$A$2:$A$92,0)),"")</f>
        <v/>
      </c>
      <c r="F767" s="95" t="str">
        <f t="shared" si="68"/>
        <v/>
      </c>
      <c r="G767" s="96" t="str">
        <f t="shared" si="69"/>
        <v>X</v>
      </c>
      <c r="H767" s="99" t="str">
        <f t="shared" si="70"/>
        <v>Single-Family</v>
      </c>
      <c r="I767" s="100" t="str">
        <f t="shared" si="71"/>
        <v>E</v>
      </c>
      <c r="J767" s="100">
        <v>0.9</v>
      </c>
      <c r="K767" s="100">
        <v>0.88949999999999996</v>
      </c>
      <c r="L767" s="100">
        <f t="shared" si="72"/>
        <v>9.9450000000000038E-2</v>
      </c>
      <c r="M767" s="101">
        <f t="shared" si="73"/>
        <v>9.9450000000000038E-2</v>
      </c>
      <c r="N767" s="100"/>
    </row>
    <row r="768" spans="1:14">
      <c r="A768" t="s">
        <v>291</v>
      </c>
      <c r="B768" t="s">
        <v>222</v>
      </c>
      <c r="C768" t="s">
        <v>272</v>
      </c>
      <c r="D768" s="95">
        <f>IFERROR(IF(ISNUMBER(VLOOKUP($A768,PairList!$A$1:$C$104,2,0)),VLOOKUP($A768,PairList!$A$1:$C$104,2,0),INDEX('Feasibility Factor'!$D$5:$F$144,MATCH(VLOOKUP($A768,PairList!$A$1:$C$104,2,0),'Feasibility Factor'!$C$5:$C$144,0),MATCH($B768,'Feasibility Factor'!$D$3:$F$3,0))),"")</f>
        <v>0.9</v>
      </c>
      <c r="E768" s="95" t="str">
        <f>IFERROR(INDEX(ESShip!$C$2:$C$92,MATCH(VLOOKUP($A768,PairList!$A$1:$C$104,3,0),ESShip!$A$2:$A$92,0)),"")</f>
        <v/>
      </c>
      <c r="F768" s="95" t="str">
        <f t="shared" si="68"/>
        <v/>
      </c>
      <c r="G768" s="96" t="str">
        <f t="shared" si="69"/>
        <v>X</v>
      </c>
      <c r="H768" s="99" t="str">
        <f t="shared" si="70"/>
        <v>Multi-Family</v>
      </c>
      <c r="I768" s="100" t="str">
        <f t="shared" si="71"/>
        <v>E</v>
      </c>
      <c r="J768" s="100">
        <v>0.9</v>
      </c>
      <c r="K768" s="100">
        <v>0.15</v>
      </c>
      <c r="L768" s="100">
        <f t="shared" si="72"/>
        <v>0.76500000000000001</v>
      </c>
      <c r="M768" s="101">
        <f t="shared" si="73"/>
        <v>0.76500000000000001</v>
      </c>
      <c r="N768" s="100"/>
    </row>
    <row r="769" spans="1:14">
      <c r="A769" t="s">
        <v>291</v>
      </c>
      <c r="B769" t="s">
        <v>309</v>
      </c>
      <c r="C769" t="s">
        <v>272</v>
      </c>
      <c r="D769" s="95">
        <f>IFERROR(IF(ISNUMBER(VLOOKUP($A769,PairList!$A$1:$C$104,2,0)),VLOOKUP($A769,PairList!$A$1:$C$104,2,0),INDEX('Feasibility Factor'!$D$5:$F$144,MATCH(VLOOKUP($A769,PairList!$A$1:$C$104,2,0),'Feasibility Factor'!$C$5:$C$144,0),MATCH($B769,'Feasibility Factor'!$D$3:$F$3,0))),"")</f>
        <v>0.9</v>
      </c>
      <c r="E769" s="95" t="str">
        <f>IFERROR(INDEX(ESShip!$C$2:$C$92,MATCH(VLOOKUP($A769,PairList!$A$1:$C$104,3,0),ESShip!$A$2:$A$92,0)),"")</f>
        <v/>
      </c>
      <c r="F769" s="95" t="str">
        <f t="shared" si="68"/>
        <v/>
      </c>
      <c r="G769" s="96" t="str">
        <f t="shared" si="69"/>
        <v>X</v>
      </c>
      <c r="H769" s="99" t="str">
        <f t="shared" si="70"/>
        <v>Manufactured Home</v>
      </c>
      <c r="I769" s="100" t="str">
        <f t="shared" si="71"/>
        <v>E</v>
      </c>
      <c r="J769" s="100">
        <v>0.9</v>
      </c>
      <c r="K769" s="100">
        <v>0.15</v>
      </c>
      <c r="L769" s="100">
        <f t="shared" si="72"/>
        <v>0.76500000000000001</v>
      </c>
      <c r="M769" s="101">
        <f t="shared" si="73"/>
        <v>0.76500000000000001</v>
      </c>
      <c r="N769" s="100"/>
    </row>
    <row r="770" spans="1:14">
      <c r="A770" t="s">
        <v>291</v>
      </c>
      <c r="B770" t="s">
        <v>120</v>
      </c>
      <c r="C770" t="s">
        <v>224</v>
      </c>
      <c r="D770" s="95">
        <f>IFERROR(IF(ISNUMBER(VLOOKUP($A770,PairList!$A$1:$C$104,2,0)),VLOOKUP($A770,PairList!$A$1:$C$104,2,0),INDEX('Feasibility Factor'!$D$5:$F$144,MATCH(VLOOKUP($A770,PairList!$A$1:$C$104,2,0),'Feasibility Factor'!$C$5:$C$144,0),MATCH($B770,'Feasibility Factor'!$D$3:$F$3,0))),"")</f>
        <v>0.9</v>
      </c>
      <c r="E770" s="95" t="str">
        <f>IFERROR(INDEX(ESShip!$C$2:$C$92,MATCH(VLOOKUP($A770,PairList!$A$1:$C$104,3,0),ESShip!$A$2:$A$92,0)),"")</f>
        <v/>
      </c>
      <c r="F770" s="95" t="str">
        <f t="shared" si="68"/>
        <v/>
      </c>
      <c r="G770" s="96" t="str">
        <f t="shared" si="69"/>
        <v>X</v>
      </c>
      <c r="H770" s="99" t="str">
        <f t="shared" si="70"/>
        <v>Single-Family</v>
      </c>
      <c r="I770" s="100" t="str">
        <f t="shared" si="71"/>
        <v>N</v>
      </c>
      <c r="J770" s="100">
        <v>0.9</v>
      </c>
      <c r="K770" s="100">
        <v>0.70750000000000002</v>
      </c>
      <c r="L770" s="100">
        <f t="shared" si="72"/>
        <v>0.26324999999999998</v>
      </c>
      <c r="M770" s="101">
        <f t="shared" si="73"/>
        <v>0.26324999999999998</v>
      </c>
      <c r="N770" s="100"/>
    </row>
    <row r="771" spans="1:14">
      <c r="A771" t="s">
        <v>291</v>
      </c>
      <c r="B771" t="s">
        <v>222</v>
      </c>
      <c r="C771" t="s">
        <v>224</v>
      </c>
      <c r="D771" s="95">
        <f>IFERROR(IF(ISNUMBER(VLOOKUP($A771,PairList!$A$1:$C$104,2,0)),VLOOKUP($A771,PairList!$A$1:$C$104,2,0),INDEX('Feasibility Factor'!$D$5:$F$144,MATCH(VLOOKUP($A771,PairList!$A$1:$C$104,2,0),'Feasibility Factor'!$C$5:$C$144,0),MATCH($B771,'Feasibility Factor'!$D$3:$F$3,0))),"")</f>
        <v>0.9</v>
      </c>
      <c r="E771" s="95" t="str">
        <f>IFERROR(INDEX(ESShip!$C$2:$C$92,MATCH(VLOOKUP($A771,PairList!$A$1:$C$104,3,0),ESShip!$A$2:$A$92,0)),"")</f>
        <v/>
      </c>
      <c r="F771" s="95" t="str">
        <f t="shared" ref="F771:F834" si="74">IFERROR($D771*(1-$E771),"")</f>
        <v/>
      </c>
      <c r="G771" s="96" t="str">
        <f t="shared" ref="G771:G834" si="75">IF($A771&lt;&gt;"",IF($F771="","X",""),"")</f>
        <v>X</v>
      </c>
      <c r="H771" s="99" t="str">
        <f t="shared" ref="H771:H834" si="76">IF($B771="Single Family","Single-Family",$B771)</f>
        <v>Multi-Family</v>
      </c>
      <c r="I771" s="100" t="str">
        <f t="shared" ref="I771:I834" si="77">IF(LEFT($C771,1)="T","B",LEFT($C771,1))</f>
        <v>N</v>
      </c>
      <c r="J771" s="100">
        <v>0.9</v>
      </c>
      <c r="K771" s="100">
        <v>0.55000000000000004</v>
      </c>
      <c r="L771" s="100">
        <f t="shared" ref="L771:L834" si="78">IF(G771="X",$J771*(1-$K771),"")</f>
        <v>0.40499999999999997</v>
      </c>
      <c r="M771" s="101">
        <f t="shared" si="73"/>
        <v>0.40499999999999997</v>
      </c>
      <c r="N771" s="100"/>
    </row>
    <row r="772" spans="1:14">
      <c r="A772" t="s">
        <v>291</v>
      </c>
      <c r="B772" t="s">
        <v>309</v>
      </c>
      <c r="C772" t="s">
        <v>224</v>
      </c>
      <c r="D772" s="95">
        <f>IFERROR(IF(ISNUMBER(VLOOKUP($A772,PairList!$A$1:$C$104,2,0)),VLOOKUP($A772,PairList!$A$1:$C$104,2,0),INDEX('Feasibility Factor'!$D$5:$F$144,MATCH(VLOOKUP($A772,PairList!$A$1:$C$104,2,0),'Feasibility Factor'!$C$5:$C$144,0),MATCH($B772,'Feasibility Factor'!$D$3:$F$3,0))),"")</f>
        <v>0.9</v>
      </c>
      <c r="E772" s="95" t="str">
        <f>IFERROR(INDEX(ESShip!$C$2:$C$92,MATCH(VLOOKUP($A772,PairList!$A$1:$C$104,3,0),ESShip!$A$2:$A$92,0)),"")</f>
        <v/>
      </c>
      <c r="F772" s="95" t="str">
        <f t="shared" si="74"/>
        <v/>
      </c>
      <c r="G772" s="96" t="str">
        <f t="shared" si="75"/>
        <v>X</v>
      </c>
      <c r="H772" s="99" t="str">
        <f t="shared" si="76"/>
        <v>Manufactured Home</v>
      </c>
      <c r="I772" s="100" t="str">
        <f t="shared" si="77"/>
        <v>N</v>
      </c>
      <c r="J772" s="100">
        <v>0.9</v>
      </c>
      <c r="K772" s="100">
        <v>0.55000000000000004</v>
      </c>
      <c r="L772" s="100">
        <f t="shared" si="78"/>
        <v>0.40499999999999997</v>
      </c>
      <c r="M772" s="101">
        <f t="shared" si="73"/>
        <v>0.40499999999999997</v>
      </c>
      <c r="N772" s="100"/>
    </row>
    <row r="773" spans="1:14">
      <c r="A773" t="s">
        <v>291</v>
      </c>
      <c r="B773" t="s">
        <v>120</v>
      </c>
      <c r="C773" t="s">
        <v>272</v>
      </c>
      <c r="D773" s="95">
        <f>IFERROR(IF(ISNUMBER(VLOOKUP($A773,PairList!$A$1:$C$104,2,0)),VLOOKUP($A773,PairList!$A$1:$C$104,2,0),INDEX('Feasibility Factor'!$D$5:$F$144,MATCH(VLOOKUP($A773,PairList!$A$1:$C$104,2,0),'Feasibility Factor'!$C$5:$C$144,0),MATCH($B773,'Feasibility Factor'!$D$3:$F$3,0))),"")</f>
        <v>0.9</v>
      </c>
      <c r="E773" s="95" t="str">
        <f>IFERROR(INDEX(ESShip!$C$2:$C$92,MATCH(VLOOKUP($A773,PairList!$A$1:$C$104,3,0),ESShip!$A$2:$A$92,0)),"")</f>
        <v/>
      </c>
      <c r="F773" s="95" t="str">
        <f t="shared" si="74"/>
        <v/>
      </c>
      <c r="G773" s="96" t="str">
        <f t="shared" si="75"/>
        <v>X</v>
      </c>
      <c r="H773" s="99" t="str">
        <f t="shared" si="76"/>
        <v>Single-Family</v>
      </c>
      <c r="I773" s="100" t="str">
        <f t="shared" si="77"/>
        <v>E</v>
      </c>
      <c r="J773" s="100">
        <v>0.9</v>
      </c>
      <c r="K773" s="100">
        <v>0.88949999999999996</v>
      </c>
      <c r="L773" s="100">
        <f t="shared" si="78"/>
        <v>9.9450000000000038E-2</v>
      </c>
      <c r="M773" s="101">
        <f t="shared" si="73"/>
        <v>9.9450000000000038E-2</v>
      </c>
      <c r="N773" s="100"/>
    </row>
    <row r="774" spans="1:14">
      <c r="A774" t="s">
        <v>291</v>
      </c>
      <c r="B774" t="s">
        <v>222</v>
      </c>
      <c r="C774" t="s">
        <v>272</v>
      </c>
      <c r="D774" s="95">
        <f>IFERROR(IF(ISNUMBER(VLOOKUP($A774,PairList!$A$1:$C$104,2,0)),VLOOKUP($A774,PairList!$A$1:$C$104,2,0),INDEX('Feasibility Factor'!$D$5:$F$144,MATCH(VLOOKUP($A774,PairList!$A$1:$C$104,2,0),'Feasibility Factor'!$C$5:$C$144,0),MATCH($B774,'Feasibility Factor'!$D$3:$F$3,0))),"")</f>
        <v>0.9</v>
      </c>
      <c r="E774" s="95" t="str">
        <f>IFERROR(INDEX(ESShip!$C$2:$C$92,MATCH(VLOOKUP($A774,PairList!$A$1:$C$104,3,0),ESShip!$A$2:$A$92,0)),"")</f>
        <v/>
      </c>
      <c r="F774" s="95" t="str">
        <f t="shared" si="74"/>
        <v/>
      </c>
      <c r="G774" s="96" t="str">
        <f t="shared" si="75"/>
        <v>X</v>
      </c>
      <c r="H774" s="99" t="str">
        <f t="shared" si="76"/>
        <v>Multi-Family</v>
      </c>
      <c r="I774" s="100" t="str">
        <f t="shared" si="77"/>
        <v>E</v>
      </c>
      <c r="J774" s="100">
        <v>0.9</v>
      </c>
      <c r="K774" s="100">
        <v>0.15</v>
      </c>
      <c r="L774" s="100">
        <f t="shared" si="78"/>
        <v>0.76500000000000001</v>
      </c>
      <c r="M774" s="101">
        <f t="shared" si="73"/>
        <v>0.76500000000000001</v>
      </c>
      <c r="N774" s="100"/>
    </row>
    <row r="775" spans="1:14">
      <c r="A775" t="s">
        <v>291</v>
      </c>
      <c r="B775" t="s">
        <v>309</v>
      </c>
      <c r="C775" t="s">
        <v>272</v>
      </c>
      <c r="D775" s="95">
        <f>IFERROR(IF(ISNUMBER(VLOOKUP($A775,PairList!$A$1:$C$104,2,0)),VLOOKUP($A775,PairList!$A$1:$C$104,2,0),INDEX('Feasibility Factor'!$D$5:$F$144,MATCH(VLOOKUP($A775,PairList!$A$1:$C$104,2,0),'Feasibility Factor'!$C$5:$C$144,0),MATCH($B775,'Feasibility Factor'!$D$3:$F$3,0))),"")</f>
        <v>0.9</v>
      </c>
      <c r="E775" s="95" t="str">
        <f>IFERROR(INDEX(ESShip!$C$2:$C$92,MATCH(VLOOKUP($A775,PairList!$A$1:$C$104,3,0),ESShip!$A$2:$A$92,0)),"")</f>
        <v/>
      </c>
      <c r="F775" s="95" t="str">
        <f t="shared" si="74"/>
        <v/>
      </c>
      <c r="G775" s="96" t="str">
        <f t="shared" si="75"/>
        <v>X</v>
      </c>
      <c r="H775" s="99" t="str">
        <f t="shared" si="76"/>
        <v>Manufactured Home</v>
      </c>
      <c r="I775" s="100" t="str">
        <f t="shared" si="77"/>
        <v>E</v>
      </c>
      <c r="J775" s="100">
        <v>0.9</v>
      </c>
      <c r="K775" s="100">
        <v>0.15</v>
      </c>
      <c r="L775" s="100">
        <f t="shared" si="78"/>
        <v>0.76500000000000001</v>
      </c>
      <c r="M775" s="101">
        <f t="shared" si="73"/>
        <v>0.76500000000000001</v>
      </c>
      <c r="N775" s="100"/>
    </row>
    <row r="776" spans="1:14">
      <c r="A776" t="s">
        <v>291</v>
      </c>
      <c r="B776" t="s">
        <v>120</v>
      </c>
      <c r="C776" t="s">
        <v>224</v>
      </c>
      <c r="D776" s="95">
        <f>IFERROR(IF(ISNUMBER(VLOOKUP($A776,PairList!$A$1:$C$104,2,0)),VLOOKUP($A776,PairList!$A$1:$C$104,2,0),INDEX('Feasibility Factor'!$D$5:$F$144,MATCH(VLOOKUP($A776,PairList!$A$1:$C$104,2,0),'Feasibility Factor'!$C$5:$C$144,0),MATCH($B776,'Feasibility Factor'!$D$3:$F$3,0))),"")</f>
        <v>0.9</v>
      </c>
      <c r="E776" s="95" t="str">
        <f>IFERROR(INDEX(ESShip!$C$2:$C$92,MATCH(VLOOKUP($A776,PairList!$A$1:$C$104,3,0),ESShip!$A$2:$A$92,0)),"")</f>
        <v/>
      </c>
      <c r="F776" s="95" t="str">
        <f t="shared" si="74"/>
        <v/>
      </c>
      <c r="G776" s="96" t="str">
        <f t="shared" si="75"/>
        <v>X</v>
      </c>
      <c r="H776" s="99" t="str">
        <f t="shared" si="76"/>
        <v>Single-Family</v>
      </c>
      <c r="I776" s="100" t="str">
        <f t="shared" si="77"/>
        <v>N</v>
      </c>
      <c r="J776" s="100">
        <v>0.9</v>
      </c>
      <c r="K776" s="100">
        <v>0.70750000000000002</v>
      </c>
      <c r="L776" s="100">
        <f t="shared" si="78"/>
        <v>0.26324999999999998</v>
      </c>
      <c r="M776" s="101">
        <f t="shared" si="73"/>
        <v>0.26324999999999998</v>
      </c>
      <c r="N776" s="100"/>
    </row>
    <row r="777" spans="1:14">
      <c r="A777" t="s">
        <v>291</v>
      </c>
      <c r="B777" t="s">
        <v>222</v>
      </c>
      <c r="C777" t="s">
        <v>224</v>
      </c>
      <c r="D777" s="95">
        <f>IFERROR(IF(ISNUMBER(VLOOKUP($A777,PairList!$A$1:$C$104,2,0)),VLOOKUP($A777,PairList!$A$1:$C$104,2,0),INDEX('Feasibility Factor'!$D$5:$F$144,MATCH(VLOOKUP($A777,PairList!$A$1:$C$104,2,0),'Feasibility Factor'!$C$5:$C$144,0),MATCH($B777,'Feasibility Factor'!$D$3:$F$3,0))),"")</f>
        <v>0.9</v>
      </c>
      <c r="E777" s="95" t="str">
        <f>IFERROR(INDEX(ESShip!$C$2:$C$92,MATCH(VLOOKUP($A777,PairList!$A$1:$C$104,3,0),ESShip!$A$2:$A$92,0)),"")</f>
        <v/>
      </c>
      <c r="F777" s="95" t="str">
        <f t="shared" si="74"/>
        <v/>
      </c>
      <c r="G777" s="96" t="str">
        <f t="shared" si="75"/>
        <v>X</v>
      </c>
      <c r="H777" s="99" t="str">
        <f t="shared" si="76"/>
        <v>Multi-Family</v>
      </c>
      <c r="I777" s="100" t="str">
        <f t="shared" si="77"/>
        <v>N</v>
      </c>
      <c r="J777" s="100">
        <v>0.9</v>
      </c>
      <c r="K777" s="100">
        <v>0.55000000000000004</v>
      </c>
      <c r="L777" s="100">
        <f t="shared" si="78"/>
        <v>0.40499999999999997</v>
      </c>
      <c r="M777" s="101">
        <f t="shared" si="73"/>
        <v>0.40499999999999997</v>
      </c>
      <c r="N777" s="100"/>
    </row>
    <row r="778" spans="1:14">
      <c r="A778" t="s">
        <v>291</v>
      </c>
      <c r="B778" t="s">
        <v>309</v>
      </c>
      <c r="C778" t="s">
        <v>224</v>
      </c>
      <c r="D778" s="95">
        <f>IFERROR(IF(ISNUMBER(VLOOKUP($A778,PairList!$A$1:$C$104,2,0)),VLOOKUP($A778,PairList!$A$1:$C$104,2,0),INDEX('Feasibility Factor'!$D$5:$F$144,MATCH(VLOOKUP($A778,PairList!$A$1:$C$104,2,0),'Feasibility Factor'!$C$5:$C$144,0),MATCH($B778,'Feasibility Factor'!$D$3:$F$3,0))),"")</f>
        <v>0.9</v>
      </c>
      <c r="E778" s="95" t="str">
        <f>IFERROR(INDEX(ESShip!$C$2:$C$92,MATCH(VLOOKUP($A778,PairList!$A$1:$C$104,3,0),ESShip!$A$2:$A$92,0)),"")</f>
        <v/>
      </c>
      <c r="F778" s="95" t="str">
        <f t="shared" si="74"/>
        <v/>
      </c>
      <c r="G778" s="96" t="str">
        <f t="shared" si="75"/>
        <v>X</v>
      </c>
      <c r="H778" s="99" t="str">
        <f t="shared" si="76"/>
        <v>Manufactured Home</v>
      </c>
      <c r="I778" s="100" t="str">
        <f t="shared" si="77"/>
        <v>N</v>
      </c>
      <c r="J778" s="100">
        <v>0.9</v>
      </c>
      <c r="K778" s="100">
        <v>0.55000000000000004</v>
      </c>
      <c r="L778" s="100">
        <f t="shared" si="78"/>
        <v>0.40499999999999997</v>
      </c>
      <c r="M778" s="101">
        <f t="shared" si="73"/>
        <v>0.40499999999999997</v>
      </c>
      <c r="N778" s="100"/>
    </row>
    <row r="779" spans="1:14">
      <c r="A779" t="s">
        <v>292</v>
      </c>
      <c r="B779" t="s">
        <v>120</v>
      </c>
      <c r="C779" t="s">
        <v>272</v>
      </c>
      <c r="D779" s="95">
        <f>IFERROR(IF(ISNUMBER(VLOOKUP($A779,PairList!$A$1:$C$104,2,0)),VLOOKUP($A779,PairList!$A$1:$C$104,2,0),INDEX('Feasibility Factor'!$D$5:$F$144,MATCH(VLOOKUP($A779,PairList!$A$1:$C$104,2,0),'Feasibility Factor'!$C$5:$C$144,0),MATCH($B779,'Feasibility Factor'!$D$3:$F$3,0))),"")</f>
        <v>1</v>
      </c>
      <c r="E779" s="95" t="str">
        <f>IFERROR(INDEX(ESShip!$C$2:$C$92,MATCH(VLOOKUP($A779,PairList!$A$1:$C$104,3,0),ESShip!$A$2:$A$92,0)),"")</f>
        <v/>
      </c>
      <c r="F779" s="95" t="str">
        <f t="shared" si="74"/>
        <v/>
      </c>
      <c r="G779" s="96" t="str">
        <f t="shared" si="75"/>
        <v>X</v>
      </c>
      <c r="H779" s="99" t="str">
        <f t="shared" si="76"/>
        <v>Single-Family</v>
      </c>
      <c r="I779" s="100" t="str">
        <f t="shared" si="77"/>
        <v>E</v>
      </c>
      <c r="J779" s="100">
        <v>1</v>
      </c>
      <c r="K779" s="100">
        <v>0.91249999999999998</v>
      </c>
      <c r="L779" s="100">
        <f t="shared" si="78"/>
        <v>8.7500000000000022E-2</v>
      </c>
      <c r="M779" s="101">
        <f t="shared" si="73"/>
        <v>8.7500000000000022E-2</v>
      </c>
      <c r="N779" s="100"/>
    </row>
    <row r="780" spans="1:14">
      <c r="A780" t="s">
        <v>292</v>
      </c>
      <c r="B780" t="s">
        <v>222</v>
      </c>
      <c r="C780" t="s">
        <v>272</v>
      </c>
      <c r="D780" s="95">
        <f>IFERROR(IF(ISNUMBER(VLOOKUP($A780,PairList!$A$1:$C$104,2,0)),VLOOKUP($A780,PairList!$A$1:$C$104,2,0),INDEX('Feasibility Factor'!$D$5:$F$144,MATCH(VLOOKUP($A780,PairList!$A$1:$C$104,2,0),'Feasibility Factor'!$C$5:$C$144,0),MATCH($B780,'Feasibility Factor'!$D$3:$F$3,0))),"")</f>
        <v>1</v>
      </c>
      <c r="E780" s="95" t="str">
        <f>IFERROR(INDEX(ESShip!$C$2:$C$92,MATCH(VLOOKUP($A780,PairList!$A$1:$C$104,3,0),ESShip!$A$2:$A$92,0)),"")</f>
        <v/>
      </c>
      <c r="F780" s="95" t="str">
        <f t="shared" si="74"/>
        <v/>
      </c>
      <c r="G780" s="96" t="str">
        <f t="shared" si="75"/>
        <v>X</v>
      </c>
      <c r="H780" s="99" t="str">
        <f t="shared" si="76"/>
        <v>Multi-Family</v>
      </c>
      <c r="I780" s="100" t="str">
        <f t="shared" si="77"/>
        <v>E</v>
      </c>
      <c r="J780" s="100">
        <v>1</v>
      </c>
      <c r="K780" s="100">
        <v>0.75</v>
      </c>
      <c r="L780" s="100">
        <f t="shared" si="78"/>
        <v>0.25</v>
      </c>
      <c r="M780" s="101">
        <f t="shared" si="73"/>
        <v>0.25</v>
      </c>
      <c r="N780" s="100"/>
    </row>
    <row r="781" spans="1:14">
      <c r="A781" t="s">
        <v>292</v>
      </c>
      <c r="B781" t="s">
        <v>309</v>
      </c>
      <c r="C781" t="s">
        <v>272</v>
      </c>
      <c r="D781" s="95">
        <f>IFERROR(IF(ISNUMBER(VLOOKUP($A781,PairList!$A$1:$C$104,2,0)),VLOOKUP($A781,PairList!$A$1:$C$104,2,0),INDEX('Feasibility Factor'!$D$5:$F$144,MATCH(VLOOKUP($A781,PairList!$A$1:$C$104,2,0),'Feasibility Factor'!$C$5:$C$144,0),MATCH($B781,'Feasibility Factor'!$D$3:$F$3,0))),"")</f>
        <v>1</v>
      </c>
      <c r="E781" s="95" t="str">
        <f>IFERROR(INDEX(ESShip!$C$2:$C$92,MATCH(VLOOKUP($A781,PairList!$A$1:$C$104,3,0),ESShip!$A$2:$A$92,0)),"")</f>
        <v/>
      </c>
      <c r="F781" s="95" t="str">
        <f t="shared" si="74"/>
        <v/>
      </c>
      <c r="G781" s="96" t="str">
        <f t="shared" si="75"/>
        <v>X</v>
      </c>
      <c r="H781" s="99" t="str">
        <f t="shared" si="76"/>
        <v>Manufactured Home</v>
      </c>
      <c r="I781" s="100" t="str">
        <f t="shared" si="77"/>
        <v>E</v>
      </c>
      <c r="J781" s="100">
        <v>1</v>
      </c>
      <c r="K781" s="100">
        <v>0.5</v>
      </c>
      <c r="L781" s="100">
        <f t="shared" si="78"/>
        <v>0.5</v>
      </c>
      <c r="M781" s="101">
        <f t="shared" si="73"/>
        <v>0.5</v>
      </c>
      <c r="N781" s="100"/>
    </row>
    <row r="782" spans="1:14">
      <c r="A782" t="s">
        <v>292</v>
      </c>
      <c r="B782" t="s">
        <v>120</v>
      </c>
      <c r="C782" t="s">
        <v>224</v>
      </c>
      <c r="D782" s="95">
        <f>IFERROR(IF(ISNUMBER(VLOOKUP($A782,PairList!$A$1:$C$104,2,0)),VLOOKUP($A782,PairList!$A$1:$C$104,2,0),INDEX('Feasibility Factor'!$D$5:$F$144,MATCH(VLOOKUP($A782,PairList!$A$1:$C$104,2,0),'Feasibility Factor'!$C$5:$C$144,0),MATCH($B782,'Feasibility Factor'!$D$3:$F$3,0))),"")</f>
        <v>1</v>
      </c>
      <c r="E782" s="95" t="str">
        <f>IFERROR(INDEX(ESShip!$C$2:$C$92,MATCH(VLOOKUP($A782,PairList!$A$1:$C$104,3,0),ESShip!$A$2:$A$92,0)),"")</f>
        <v/>
      </c>
      <c r="F782" s="95" t="str">
        <f t="shared" si="74"/>
        <v/>
      </c>
      <c r="G782" s="96" t="str">
        <f t="shared" si="75"/>
        <v>X</v>
      </c>
      <c r="H782" s="99" t="str">
        <f t="shared" si="76"/>
        <v>Single-Family</v>
      </c>
      <c r="I782" s="100" t="str">
        <f t="shared" si="77"/>
        <v>N</v>
      </c>
      <c r="J782" s="100">
        <v>1</v>
      </c>
      <c r="K782" s="100">
        <v>0.91249999999999998</v>
      </c>
      <c r="L782" s="100">
        <f t="shared" si="78"/>
        <v>8.7500000000000022E-2</v>
      </c>
      <c r="M782" s="101">
        <f t="shared" si="73"/>
        <v>8.7500000000000022E-2</v>
      </c>
      <c r="N782" s="100"/>
    </row>
    <row r="783" spans="1:14">
      <c r="A783" t="s">
        <v>292</v>
      </c>
      <c r="B783" t="s">
        <v>222</v>
      </c>
      <c r="C783" t="s">
        <v>224</v>
      </c>
      <c r="D783" s="95">
        <f>IFERROR(IF(ISNUMBER(VLOOKUP($A783,PairList!$A$1:$C$104,2,0)),VLOOKUP($A783,PairList!$A$1:$C$104,2,0),INDEX('Feasibility Factor'!$D$5:$F$144,MATCH(VLOOKUP($A783,PairList!$A$1:$C$104,2,0),'Feasibility Factor'!$C$5:$C$144,0),MATCH($B783,'Feasibility Factor'!$D$3:$F$3,0))),"")</f>
        <v>1</v>
      </c>
      <c r="E783" s="95" t="str">
        <f>IFERROR(INDEX(ESShip!$C$2:$C$92,MATCH(VLOOKUP($A783,PairList!$A$1:$C$104,3,0),ESShip!$A$2:$A$92,0)),"")</f>
        <v/>
      </c>
      <c r="F783" s="95" t="str">
        <f t="shared" si="74"/>
        <v/>
      </c>
      <c r="G783" s="96" t="str">
        <f t="shared" si="75"/>
        <v>X</v>
      </c>
      <c r="H783" s="99" t="str">
        <f t="shared" si="76"/>
        <v>Multi-Family</v>
      </c>
      <c r="I783" s="100" t="str">
        <f t="shared" si="77"/>
        <v>N</v>
      </c>
      <c r="J783" s="100">
        <v>1</v>
      </c>
      <c r="K783" s="100">
        <v>0.75</v>
      </c>
      <c r="L783" s="100">
        <f t="shared" si="78"/>
        <v>0.25</v>
      </c>
      <c r="M783" s="101">
        <f t="shared" si="73"/>
        <v>0.25</v>
      </c>
      <c r="N783" s="100"/>
    </row>
    <row r="784" spans="1:14">
      <c r="A784" t="s">
        <v>292</v>
      </c>
      <c r="B784" t="s">
        <v>309</v>
      </c>
      <c r="C784" t="s">
        <v>224</v>
      </c>
      <c r="D784" s="95">
        <f>IFERROR(IF(ISNUMBER(VLOOKUP($A784,PairList!$A$1:$C$104,2,0)),VLOOKUP($A784,PairList!$A$1:$C$104,2,0),INDEX('Feasibility Factor'!$D$5:$F$144,MATCH(VLOOKUP($A784,PairList!$A$1:$C$104,2,0),'Feasibility Factor'!$C$5:$C$144,0),MATCH($B784,'Feasibility Factor'!$D$3:$F$3,0))),"")</f>
        <v>1</v>
      </c>
      <c r="E784" s="95" t="str">
        <f>IFERROR(INDEX(ESShip!$C$2:$C$92,MATCH(VLOOKUP($A784,PairList!$A$1:$C$104,3,0),ESShip!$A$2:$A$92,0)),"")</f>
        <v/>
      </c>
      <c r="F784" s="95" t="str">
        <f t="shared" si="74"/>
        <v/>
      </c>
      <c r="G784" s="96" t="str">
        <f t="shared" si="75"/>
        <v>X</v>
      </c>
      <c r="H784" s="99" t="str">
        <f t="shared" si="76"/>
        <v>Manufactured Home</v>
      </c>
      <c r="I784" s="100" t="str">
        <f t="shared" si="77"/>
        <v>N</v>
      </c>
      <c r="J784" s="100">
        <v>1</v>
      </c>
      <c r="K784" s="100">
        <v>0.5</v>
      </c>
      <c r="L784" s="100">
        <f t="shared" si="78"/>
        <v>0.5</v>
      </c>
      <c r="M784" s="101">
        <f t="shared" si="73"/>
        <v>0.5</v>
      </c>
      <c r="N784" s="100"/>
    </row>
    <row r="785" spans="1:14">
      <c r="A785" t="s">
        <v>292</v>
      </c>
      <c r="B785" t="s">
        <v>120</v>
      </c>
      <c r="C785" t="s">
        <v>272</v>
      </c>
      <c r="D785" s="95">
        <f>IFERROR(IF(ISNUMBER(VLOOKUP($A785,PairList!$A$1:$C$104,2,0)),VLOOKUP($A785,PairList!$A$1:$C$104,2,0),INDEX('Feasibility Factor'!$D$5:$F$144,MATCH(VLOOKUP($A785,PairList!$A$1:$C$104,2,0),'Feasibility Factor'!$C$5:$C$144,0),MATCH($B785,'Feasibility Factor'!$D$3:$F$3,0))),"")</f>
        <v>1</v>
      </c>
      <c r="E785" s="95" t="str">
        <f>IFERROR(INDEX(ESShip!$C$2:$C$92,MATCH(VLOOKUP($A785,PairList!$A$1:$C$104,3,0),ESShip!$A$2:$A$92,0)),"")</f>
        <v/>
      </c>
      <c r="F785" s="95" t="str">
        <f t="shared" si="74"/>
        <v/>
      </c>
      <c r="G785" s="96" t="str">
        <f t="shared" si="75"/>
        <v>X</v>
      </c>
      <c r="H785" s="99" t="str">
        <f t="shared" si="76"/>
        <v>Single-Family</v>
      </c>
      <c r="I785" s="100" t="str">
        <f t="shared" si="77"/>
        <v>E</v>
      </c>
      <c r="J785" s="100">
        <v>1</v>
      </c>
      <c r="K785" s="100">
        <v>0.91249999999999998</v>
      </c>
      <c r="L785" s="100">
        <f t="shared" si="78"/>
        <v>8.7500000000000022E-2</v>
      </c>
      <c r="M785" s="101">
        <f t="shared" si="73"/>
        <v>8.7500000000000022E-2</v>
      </c>
      <c r="N785" s="100"/>
    </row>
    <row r="786" spans="1:14">
      <c r="A786" t="s">
        <v>292</v>
      </c>
      <c r="B786" t="s">
        <v>222</v>
      </c>
      <c r="C786" t="s">
        <v>272</v>
      </c>
      <c r="D786" s="95">
        <f>IFERROR(IF(ISNUMBER(VLOOKUP($A786,PairList!$A$1:$C$104,2,0)),VLOOKUP($A786,PairList!$A$1:$C$104,2,0),INDEX('Feasibility Factor'!$D$5:$F$144,MATCH(VLOOKUP($A786,PairList!$A$1:$C$104,2,0),'Feasibility Factor'!$C$5:$C$144,0),MATCH($B786,'Feasibility Factor'!$D$3:$F$3,0))),"")</f>
        <v>1</v>
      </c>
      <c r="E786" s="95" t="str">
        <f>IFERROR(INDEX(ESShip!$C$2:$C$92,MATCH(VLOOKUP($A786,PairList!$A$1:$C$104,3,0),ESShip!$A$2:$A$92,0)),"")</f>
        <v/>
      </c>
      <c r="F786" s="95" t="str">
        <f t="shared" si="74"/>
        <v/>
      </c>
      <c r="G786" s="96" t="str">
        <f t="shared" si="75"/>
        <v>X</v>
      </c>
      <c r="H786" s="99" t="str">
        <f t="shared" si="76"/>
        <v>Multi-Family</v>
      </c>
      <c r="I786" s="100" t="str">
        <f t="shared" si="77"/>
        <v>E</v>
      </c>
      <c r="J786" s="100">
        <v>1</v>
      </c>
      <c r="K786" s="100">
        <v>0.75</v>
      </c>
      <c r="L786" s="100">
        <f t="shared" si="78"/>
        <v>0.25</v>
      </c>
      <c r="M786" s="101">
        <f t="shared" si="73"/>
        <v>0.25</v>
      </c>
      <c r="N786" s="100"/>
    </row>
    <row r="787" spans="1:14">
      <c r="A787" t="s">
        <v>292</v>
      </c>
      <c r="B787" t="s">
        <v>309</v>
      </c>
      <c r="C787" t="s">
        <v>272</v>
      </c>
      <c r="D787" s="95">
        <f>IFERROR(IF(ISNUMBER(VLOOKUP($A787,PairList!$A$1:$C$104,2,0)),VLOOKUP($A787,PairList!$A$1:$C$104,2,0),INDEX('Feasibility Factor'!$D$5:$F$144,MATCH(VLOOKUP($A787,PairList!$A$1:$C$104,2,0),'Feasibility Factor'!$C$5:$C$144,0),MATCH($B787,'Feasibility Factor'!$D$3:$F$3,0))),"")</f>
        <v>1</v>
      </c>
      <c r="E787" s="95" t="str">
        <f>IFERROR(INDEX(ESShip!$C$2:$C$92,MATCH(VLOOKUP($A787,PairList!$A$1:$C$104,3,0),ESShip!$A$2:$A$92,0)),"")</f>
        <v/>
      </c>
      <c r="F787" s="95" t="str">
        <f t="shared" si="74"/>
        <v/>
      </c>
      <c r="G787" s="96" t="str">
        <f t="shared" si="75"/>
        <v>X</v>
      </c>
      <c r="H787" s="99" t="str">
        <f t="shared" si="76"/>
        <v>Manufactured Home</v>
      </c>
      <c r="I787" s="100" t="str">
        <f t="shared" si="77"/>
        <v>E</v>
      </c>
      <c r="J787" s="100">
        <v>1</v>
      </c>
      <c r="K787" s="100">
        <v>0.5</v>
      </c>
      <c r="L787" s="100">
        <f t="shared" si="78"/>
        <v>0.5</v>
      </c>
      <c r="M787" s="101">
        <f t="shared" ref="M787:M850" si="79">IF(AND($F787&lt;&gt;"",$L787&lt;&gt;""),MIN($F787,$L787),MAX($F787,$L787))</f>
        <v>0.5</v>
      </c>
      <c r="N787" s="100"/>
    </row>
    <row r="788" spans="1:14">
      <c r="A788" t="s">
        <v>292</v>
      </c>
      <c r="B788" t="s">
        <v>120</v>
      </c>
      <c r="C788" t="s">
        <v>224</v>
      </c>
      <c r="D788" s="95">
        <f>IFERROR(IF(ISNUMBER(VLOOKUP($A788,PairList!$A$1:$C$104,2,0)),VLOOKUP($A788,PairList!$A$1:$C$104,2,0),INDEX('Feasibility Factor'!$D$5:$F$144,MATCH(VLOOKUP($A788,PairList!$A$1:$C$104,2,0),'Feasibility Factor'!$C$5:$C$144,0),MATCH($B788,'Feasibility Factor'!$D$3:$F$3,0))),"")</f>
        <v>1</v>
      </c>
      <c r="E788" s="95" t="str">
        <f>IFERROR(INDEX(ESShip!$C$2:$C$92,MATCH(VLOOKUP($A788,PairList!$A$1:$C$104,3,0),ESShip!$A$2:$A$92,0)),"")</f>
        <v/>
      </c>
      <c r="F788" s="95" t="str">
        <f t="shared" si="74"/>
        <v/>
      </c>
      <c r="G788" s="96" t="str">
        <f t="shared" si="75"/>
        <v>X</v>
      </c>
      <c r="H788" s="99" t="str">
        <f t="shared" si="76"/>
        <v>Single-Family</v>
      </c>
      <c r="I788" s="100" t="str">
        <f t="shared" si="77"/>
        <v>N</v>
      </c>
      <c r="J788" s="100">
        <v>1</v>
      </c>
      <c r="K788" s="100">
        <v>0.91249999999999998</v>
      </c>
      <c r="L788" s="100">
        <f t="shared" si="78"/>
        <v>8.7500000000000022E-2</v>
      </c>
      <c r="M788" s="101">
        <f t="shared" si="79"/>
        <v>8.7500000000000022E-2</v>
      </c>
      <c r="N788" s="100"/>
    </row>
    <row r="789" spans="1:14">
      <c r="A789" t="s">
        <v>292</v>
      </c>
      <c r="B789" t="s">
        <v>222</v>
      </c>
      <c r="C789" t="s">
        <v>224</v>
      </c>
      <c r="D789" s="95">
        <f>IFERROR(IF(ISNUMBER(VLOOKUP($A789,PairList!$A$1:$C$104,2,0)),VLOOKUP($A789,PairList!$A$1:$C$104,2,0),INDEX('Feasibility Factor'!$D$5:$F$144,MATCH(VLOOKUP($A789,PairList!$A$1:$C$104,2,0),'Feasibility Factor'!$C$5:$C$144,0),MATCH($B789,'Feasibility Factor'!$D$3:$F$3,0))),"")</f>
        <v>1</v>
      </c>
      <c r="E789" s="95" t="str">
        <f>IFERROR(INDEX(ESShip!$C$2:$C$92,MATCH(VLOOKUP($A789,PairList!$A$1:$C$104,3,0),ESShip!$A$2:$A$92,0)),"")</f>
        <v/>
      </c>
      <c r="F789" s="95" t="str">
        <f t="shared" si="74"/>
        <v/>
      </c>
      <c r="G789" s="96" t="str">
        <f t="shared" si="75"/>
        <v>X</v>
      </c>
      <c r="H789" s="99" t="str">
        <f t="shared" si="76"/>
        <v>Multi-Family</v>
      </c>
      <c r="I789" s="100" t="str">
        <f t="shared" si="77"/>
        <v>N</v>
      </c>
      <c r="J789" s="100">
        <v>1</v>
      </c>
      <c r="K789" s="100">
        <v>0.75</v>
      </c>
      <c r="L789" s="100">
        <f t="shared" si="78"/>
        <v>0.25</v>
      </c>
      <c r="M789" s="101">
        <f t="shared" si="79"/>
        <v>0.25</v>
      </c>
      <c r="N789" s="100"/>
    </row>
    <row r="790" spans="1:14">
      <c r="A790" t="s">
        <v>292</v>
      </c>
      <c r="B790" t="s">
        <v>309</v>
      </c>
      <c r="C790" t="s">
        <v>224</v>
      </c>
      <c r="D790" s="95">
        <f>IFERROR(IF(ISNUMBER(VLOOKUP($A790,PairList!$A$1:$C$104,2,0)),VLOOKUP($A790,PairList!$A$1:$C$104,2,0),INDEX('Feasibility Factor'!$D$5:$F$144,MATCH(VLOOKUP($A790,PairList!$A$1:$C$104,2,0),'Feasibility Factor'!$C$5:$C$144,0),MATCH($B790,'Feasibility Factor'!$D$3:$F$3,0))),"")</f>
        <v>1</v>
      </c>
      <c r="E790" s="95" t="str">
        <f>IFERROR(INDEX(ESShip!$C$2:$C$92,MATCH(VLOOKUP($A790,PairList!$A$1:$C$104,3,0),ESShip!$A$2:$A$92,0)),"")</f>
        <v/>
      </c>
      <c r="F790" s="95" t="str">
        <f t="shared" si="74"/>
        <v/>
      </c>
      <c r="G790" s="96" t="str">
        <f t="shared" si="75"/>
        <v>X</v>
      </c>
      <c r="H790" s="99" t="str">
        <f t="shared" si="76"/>
        <v>Manufactured Home</v>
      </c>
      <c r="I790" s="100" t="str">
        <f t="shared" si="77"/>
        <v>N</v>
      </c>
      <c r="J790" s="100">
        <v>1</v>
      </c>
      <c r="K790" s="100">
        <v>0.5</v>
      </c>
      <c r="L790" s="100">
        <f t="shared" si="78"/>
        <v>0.5</v>
      </c>
      <c r="M790" s="101">
        <f t="shared" si="79"/>
        <v>0.5</v>
      </c>
      <c r="N790" s="100"/>
    </row>
    <row r="791" spans="1:14">
      <c r="A791" t="s">
        <v>293</v>
      </c>
      <c r="B791" t="s">
        <v>120</v>
      </c>
      <c r="C791" t="s">
        <v>272</v>
      </c>
      <c r="D791" s="95">
        <f>IFERROR(IF(ISNUMBER(VLOOKUP($A791,PairList!$A$1:$C$104,2,0)),VLOOKUP($A791,PairList!$A$1:$C$104,2,0),INDEX('Feasibility Factor'!$D$5:$F$144,MATCH(VLOOKUP($A791,PairList!$A$1:$C$104,2,0),'Feasibility Factor'!$C$5:$C$144,0),MATCH($B791,'Feasibility Factor'!$D$3:$F$3,0))),"")</f>
        <v>0.75</v>
      </c>
      <c r="E791" s="95" t="str">
        <f>IFERROR(INDEX(ESShip!$C$2:$C$92,MATCH(VLOOKUP($A791,PairList!$A$1:$C$104,3,0),ESShip!$A$2:$A$92,0)),"")</f>
        <v/>
      </c>
      <c r="F791" s="95" t="str">
        <f t="shared" si="74"/>
        <v/>
      </c>
      <c r="G791" s="96" t="str">
        <f t="shared" si="75"/>
        <v>X</v>
      </c>
      <c r="H791" s="99" t="str">
        <f t="shared" si="76"/>
        <v>Single-Family</v>
      </c>
      <c r="I791" s="100" t="str">
        <f t="shared" si="77"/>
        <v>E</v>
      </c>
      <c r="J791" s="100">
        <v>0.75</v>
      </c>
      <c r="K791" s="100">
        <v>0.753</v>
      </c>
      <c r="L791" s="100">
        <f t="shared" si="78"/>
        <v>0.18525</v>
      </c>
      <c r="M791" s="101">
        <f t="shared" si="79"/>
        <v>0.18525</v>
      </c>
      <c r="N791" s="100"/>
    </row>
    <row r="792" spans="1:14">
      <c r="A792" t="s">
        <v>293</v>
      </c>
      <c r="B792" t="s">
        <v>222</v>
      </c>
      <c r="C792" t="s">
        <v>272</v>
      </c>
      <c r="D792" s="95">
        <f>IFERROR(IF(ISNUMBER(VLOOKUP($A792,PairList!$A$1:$C$104,2,0)),VLOOKUP($A792,PairList!$A$1:$C$104,2,0),INDEX('Feasibility Factor'!$D$5:$F$144,MATCH(VLOOKUP($A792,PairList!$A$1:$C$104,2,0),'Feasibility Factor'!$C$5:$C$144,0),MATCH($B792,'Feasibility Factor'!$D$3:$F$3,0))),"")</f>
        <v>0.75</v>
      </c>
      <c r="E792" s="95" t="str">
        <f>IFERROR(INDEX(ESShip!$C$2:$C$92,MATCH(VLOOKUP($A792,PairList!$A$1:$C$104,3,0),ESShip!$A$2:$A$92,0)),"")</f>
        <v/>
      </c>
      <c r="F792" s="95" t="str">
        <f t="shared" si="74"/>
        <v/>
      </c>
      <c r="G792" s="96" t="str">
        <f t="shared" si="75"/>
        <v>X</v>
      </c>
      <c r="H792" s="99" t="str">
        <f t="shared" si="76"/>
        <v>Multi-Family</v>
      </c>
      <c r="I792" s="100" t="str">
        <f t="shared" si="77"/>
        <v>E</v>
      </c>
      <c r="J792" s="100">
        <v>0.75</v>
      </c>
      <c r="K792" s="100">
        <v>0.05</v>
      </c>
      <c r="L792" s="100">
        <f t="shared" si="78"/>
        <v>0.71249999999999991</v>
      </c>
      <c r="M792" s="101">
        <f t="shared" si="79"/>
        <v>0.71249999999999991</v>
      </c>
      <c r="N792" s="100"/>
    </row>
    <row r="793" spans="1:14">
      <c r="A793" t="s">
        <v>293</v>
      </c>
      <c r="B793" t="s">
        <v>309</v>
      </c>
      <c r="C793" t="s">
        <v>272</v>
      </c>
      <c r="D793" s="95">
        <f>IFERROR(IF(ISNUMBER(VLOOKUP($A793,PairList!$A$1:$C$104,2,0)),VLOOKUP($A793,PairList!$A$1:$C$104,2,0),INDEX('Feasibility Factor'!$D$5:$F$144,MATCH(VLOOKUP($A793,PairList!$A$1:$C$104,2,0),'Feasibility Factor'!$C$5:$C$144,0),MATCH($B793,'Feasibility Factor'!$D$3:$F$3,0))),"")</f>
        <v>0.75</v>
      </c>
      <c r="E793" s="95" t="str">
        <f>IFERROR(INDEX(ESShip!$C$2:$C$92,MATCH(VLOOKUP($A793,PairList!$A$1:$C$104,3,0),ESShip!$A$2:$A$92,0)),"")</f>
        <v/>
      </c>
      <c r="F793" s="95" t="str">
        <f t="shared" si="74"/>
        <v/>
      </c>
      <c r="G793" s="96" t="str">
        <f t="shared" si="75"/>
        <v>X</v>
      </c>
      <c r="H793" s="99" t="str">
        <f t="shared" si="76"/>
        <v>Manufactured Home</v>
      </c>
      <c r="I793" s="100" t="str">
        <f t="shared" si="77"/>
        <v>E</v>
      </c>
      <c r="J793" s="100">
        <v>0.75</v>
      </c>
      <c r="K793" s="100">
        <v>0.05</v>
      </c>
      <c r="L793" s="100">
        <f t="shared" si="78"/>
        <v>0.71249999999999991</v>
      </c>
      <c r="M793" s="101">
        <f t="shared" si="79"/>
        <v>0.71249999999999991</v>
      </c>
      <c r="N793" s="100"/>
    </row>
    <row r="794" spans="1:14">
      <c r="A794" t="s">
        <v>293</v>
      </c>
      <c r="B794" t="s">
        <v>120</v>
      </c>
      <c r="C794" t="s">
        <v>224</v>
      </c>
      <c r="D794" s="95">
        <f>IFERROR(IF(ISNUMBER(VLOOKUP($A794,PairList!$A$1:$C$104,2,0)),VLOOKUP($A794,PairList!$A$1:$C$104,2,0),INDEX('Feasibility Factor'!$D$5:$F$144,MATCH(VLOOKUP($A794,PairList!$A$1:$C$104,2,0),'Feasibility Factor'!$C$5:$C$144,0),MATCH($B794,'Feasibility Factor'!$D$3:$F$3,0))),"")</f>
        <v>0.75</v>
      </c>
      <c r="E794" s="95" t="str">
        <f>IFERROR(INDEX(ESShip!$C$2:$C$92,MATCH(VLOOKUP($A794,PairList!$A$1:$C$104,3,0),ESShip!$A$2:$A$92,0)),"")</f>
        <v/>
      </c>
      <c r="F794" s="95" t="str">
        <f t="shared" si="74"/>
        <v/>
      </c>
      <c r="G794" s="96" t="str">
        <f t="shared" si="75"/>
        <v>X</v>
      </c>
      <c r="H794" s="99" t="str">
        <f t="shared" si="76"/>
        <v>Single-Family</v>
      </c>
      <c r="I794" s="100" t="str">
        <f t="shared" si="77"/>
        <v>N</v>
      </c>
      <c r="J794" s="100">
        <v>0.75</v>
      </c>
      <c r="K794" s="100">
        <v>0.1925</v>
      </c>
      <c r="L794" s="100">
        <f t="shared" si="78"/>
        <v>0.60562499999999997</v>
      </c>
      <c r="M794" s="101">
        <f t="shared" si="79"/>
        <v>0.60562499999999997</v>
      </c>
      <c r="N794" s="100"/>
    </row>
    <row r="795" spans="1:14">
      <c r="A795" t="s">
        <v>293</v>
      </c>
      <c r="B795" t="s">
        <v>222</v>
      </c>
      <c r="C795" t="s">
        <v>224</v>
      </c>
      <c r="D795" s="95">
        <f>IFERROR(IF(ISNUMBER(VLOOKUP($A795,PairList!$A$1:$C$104,2,0)),VLOOKUP($A795,PairList!$A$1:$C$104,2,0),INDEX('Feasibility Factor'!$D$5:$F$144,MATCH(VLOOKUP($A795,PairList!$A$1:$C$104,2,0),'Feasibility Factor'!$C$5:$C$144,0),MATCH($B795,'Feasibility Factor'!$D$3:$F$3,0))),"")</f>
        <v>0.75</v>
      </c>
      <c r="E795" s="95" t="str">
        <f>IFERROR(INDEX(ESShip!$C$2:$C$92,MATCH(VLOOKUP($A795,PairList!$A$1:$C$104,3,0),ESShip!$A$2:$A$92,0)),"")</f>
        <v/>
      </c>
      <c r="F795" s="95" t="str">
        <f t="shared" si="74"/>
        <v/>
      </c>
      <c r="G795" s="96" t="str">
        <f t="shared" si="75"/>
        <v>X</v>
      </c>
      <c r="H795" s="99" t="str">
        <f t="shared" si="76"/>
        <v>Multi-Family</v>
      </c>
      <c r="I795" s="100" t="str">
        <f t="shared" si="77"/>
        <v>N</v>
      </c>
      <c r="J795" s="100">
        <v>0.75</v>
      </c>
      <c r="K795" s="100">
        <v>0.05</v>
      </c>
      <c r="L795" s="100">
        <f t="shared" si="78"/>
        <v>0.71249999999999991</v>
      </c>
      <c r="M795" s="101">
        <f t="shared" si="79"/>
        <v>0.71249999999999991</v>
      </c>
      <c r="N795" s="100"/>
    </row>
    <row r="796" spans="1:14">
      <c r="A796" t="s">
        <v>293</v>
      </c>
      <c r="B796" t="s">
        <v>309</v>
      </c>
      <c r="C796" t="s">
        <v>224</v>
      </c>
      <c r="D796" s="95">
        <f>IFERROR(IF(ISNUMBER(VLOOKUP($A796,PairList!$A$1:$C$104,2,0)),VLOOKUP($A796,PairList!$A$1:$C$104,2,0),INDEX('Feasibility Factor'!$D$5:$F$144,MATCH(VLOOKUP($A796,PairList!$A$1:$C$104,2,0),'Feasibility Factor'!$C$5:$C$144,0),MATCH($B796,'Feasibility Factor'!$D$3:$F$3,0))),"")</f>
        <v>0.75</v>
      </c>
      <c r="E796" s="95" t="str">
        <f>IFERROR(INDEX(ESShip!$C$2:$C$92,MATCH(VLOOKUP($A796,PairList!$A$1:$C$104,3,0),ESShip!$A$2:$A$92,0)),"")</f>
        <v/>
      </c>
      <c r="F796" s="95" t="str">
        <f t="shared" si="74"/>
        <v/>
      </c>
      <c r="G796" s="96" t="str">
        <f t="shared" si="75"/>
        <v>X</v>
      </c>
      <c r="H796" s="99" t="str">
        <f t="shared" si="76"/>
        <v>Manufactured Home</v>
      </c>
      <c r="I796" s="100" t="str">
        <f t="shared" si="77"/>
        <v>N</v>
      </c>
      <c r="J796" s="100">
        <v>0.75</v>
      </c>
      <c r="K796" s="100">
        <v>0.05</v>
      </c>
      <c r="L796" s="100">
        <f t="shared" si="78"/>
        <v>0.71249999999999991</v>
      </c>
      <c r="M796" s="101">
        <f t="shared" si="79"/>
        <v>0.71249999999999991</v>
      </c>
      <c r="N796" s="100"/>
    </row>
    <row r="797" spans="1:14">
      <c r="A797" t="s">
        <v>293</v>
      </c>
      <c r="B797" t="s">
        <v>120</v>
      </c>
      <c r="C797" t="s">
        <v>272</v>
      </c>
      <c r="D797" s="95">
        <f>IFERROR(IF(ISNUMBER(VLOOKUP($A797,PairList!$A$1:$C$104,2,0)),VLOOKUP($A797,PairList!$A$1:$C$104,2,0),INDEX('Feasibility Factor'!$D$5:$F$144,MATCH(VLOOKUP($A797,PairList!$A$1:$C$104,2,0),'Feasibility Factor'!$C$5:$C$144,0),MATCH($B797,'Feasibility Factor'!$D$3:$F$3,0))),"")</f>
        <v>0.75</v>
      </c>
      <c r="E797" s="95" t="str">
        <f>IFERROR(INDEX(ESShip!$C$2:$C$92,MATCH(VLOOKUP($A797,PairList!$A$1:$C$104,3,0),ESShip!$A$2:$A$92,0)),"")</f>
        <v/>
      </c>
      <c r="F797" s="95" t="str">
        <f t="shared" si="74"/>
        <v/>
      </c>
      <c r="G797" s="96" t="str">
        <f t="shared" si="75"/>
        <v>X</v>
      </c>
      <c r="H797" s="99" t="str">
        <f t="shared" si="76"/>
        <v>Single-Family</v>
      </c>
      <c r="I797" s="100" t="str">
        <f t="shared" si="77"/>
        <v>E</v>
      </c>
      <c r="J797" s="100">
        <v>0.75</v>
      </c>
      <c r="K797" s="100">
        <v>0.753</v>
      </c>
      <c r="L797" s="100">
        <f t="shared" si="78"/>
        <v>0.18525</v>
      </c>
      <c r="M797" s="101">
        <f t="shared" si="79"/>
        <v>0.18525</v>
      </c>
      <c r="N797" s="100"/>
    </row>
    <row r="798" spans="1:14">
      <c r="A798" t="s">
        <v>293</v>
      </c>
      <c r="B798" t="s">
        <v>222</v>
      </c>
      <c r="C798" t="s">
        <v>272</v>
      </c>
      <c r="D798" s="95">
        <f>IFERROR(IF(ISNUMBER(VLOOKUP($A798,PairList!$A$1:$C$104,2,0)),VLOOKUP($A798,PairList!$A$1:$C$104,2,0),INDEX('Feasibility Factor'!$D$5:$F$144,MATCH(VLOOKUP($A798,PairList!$A$1:$C$104,2,0),'Feasibility Factor'!$C$5:$C$144,0),MATCH($B798,'Feasibility Factor'!$D$3:$F$3,0))),"")</f>
        <v>0.75</v>
      </c>
      <c r="E798" s="95" t="str">
        <f>IFERROR(INDEX(ESShip!$C$2:$C$92,MATCH(VLOOKUP($A798,PairList!$A$1:$C$104,3,0),ESShip!$A$2:$A$92,0)),"")</f>
        <v/>
      </c>
      <c r="F798" s="95" t="str">
        <f t="shared" si="74"/>
        <v/>
      </c>
      <c r="G798" s="96" t="str">
        <f t="shared" si="75"/>
        <v>X</v>
      </c>
      <c r="H798" s="99" t="str">
        <f t="shared" si="76"/>
        <v>Multi-Family</v>
      </c>
      <c r="I798" s="100" t="str">
        <f t="shared" si="77"/>
        <v>E</v>
      </c>
      <c r="J798" s="100">
        <v>0.75</v>
      </c>
      <c r="K798" s="100">
        <v>0.05</v>
      </c>
      <c r="L798" s="100">
        <f t="shared" si="78"/>
        <v>0.71249999999999991</v>
      </c>
      <c r="M798" s="101">
        <f t="shared" si="79"/>
        <v>0.71249999999999991</v>
      </c>
      <c r="N798" s="100"/>
    </row>
    <row r="799" spans="1:14">
      <c r="A799" t="s">
        <v>293</v>
      </c>
      <c r="B799" t="s">
        <v>309</v>
      </c>
      <c r="C799" t="s">
        <v>272</v>
      </c>
      <c r="D799" s="95">
        <f>IFERROR(IF(ISNUMBER(VLOOKUP($A799,PairList!$A$1:$C$104,2,0)),VLOOKUP($A799,PairList!$A$1:$C$104,2,0),INDEX('Feasibility Factor'!$D$5:$F$144,MATCH(VLOOKUP($A799,PairList!$A$1:$C$104,2,0),'Feasibility Factor'!$C$5:$C$144,0),MATCH($B799,'Feasibility Factor'!$D$3:$F$3,0))),"")</f>
        <v>0.75</v>
      </c>
      <c r="E799" s="95" t="str">
        <f>IFERROR(INDEX(ESShip!$C$2:$C$92,MATCH(VLOOKUP($A799,PairList!$A$1:$C$104,3,0),ESShip!$A$2:$A$92,0)),"")</f>
        <v/>
      </c>
      <c r="F799" s="95" t="str">
        <f t="shared" si="74"/>
        <v/>
      </c>
      <c r="G799" s="96" t="str">
        <f t="shared" si="75"/>
        <v>X</v>
      </c>
      <c r="H799" s="99" t="str">
        <f t="shared" si="76"/>
        <v>Manufactured Home</v>
      </c>
      <c r="I799" s="100" t="str">
        <f t="shared" si="77"/>
        <v>E</v>
      </c>
      <c r="J799" s="100">
        <v>0.75</v>
      </c>
      <c r="K799" s="100">
        <v>0.05</v>
      </c>
      <c r="L799" s="100">
        <f t="shared" si="78"/>
        <v>0.71249999999999991</v>
      </c>
      <c r="M799" s="101">
        <f t="shared" si="79"/>
        <v>0.71249999999999991</v>
      </c>
      <c r="N799" s="100"/>
    </row>
    <row r="800" spans="1:14">
      <c r="A800" t="s">
        <v>293</v>
      </c>
      <c r="B800" t="s">
        <v>120</v>
      </c>
      <c r="C800" t="s">
        <v>224</v>
      </c>
      <c r="D800" s="95">
        <f>IFERROR(IF(ISNUMBER(VLOOKUP($A800,PairList!$A$1:$C$104,2,0)),VLOOKUP($A800,PairList!$A$1:$C$104,2,0),INDEX('Feasibility Factor'!$D$5:$F$144,MATCH(VLOOKUP($A800,PairList!$A$1:$C$104,2,0),'Feasibility Factor'!$C$5:$C$144,0),MATCH($B800,'Feasibility Factor'!$D$3:$F$3,0))),"")</f>
        <v>0.75</v>
      </c>
      <c r="E800" s="95" t="str">
        <f>IFERROR(INDEX(ESShip!$C$2:$C$92,MATCH(VLOOKUP($A800,PairList!$A$1:$C$104,3,0),ESShip!$A$2:$A$92,0)),"")</f>
        <v/>
      </c>
      <c r="F800" s="95" t="str">
        <f t="shared" si="74"/>
        <v/>
      </c>
      <c r="G800" s="96" t="str">
        <f t="shared" si="75"/>
        <v>X</v>
      </c>
      <c r="H800" s="99" t="str">
        <f t="shared" si="76"/>
        <v>Single-Family</v>
      </c>
      <c r="I800" s="100" t="str">
        <f t="shared" si="77"/>
        <v>N</v>
      </c>
      <c r="J800" s="100">
        <v>0.75</v>
      </c>
      <c r="K800" s="100">
        <v>0.1925</v>
      </c>
      <c r="L800" s="100">
        <f t="shared" si="78"/>
        <v>0.60562499999999997</v>
      </c>
      <c r="M800" s="101">
        <f t="shared" si="79"/>
        <v>0.60562499999999997</v>
      </c>
      <c r="N800" s="100"/>
    </row>
    <row r="801" spans="1:14">
      <c r="A801" t="s">
        <v>293</v>
      </c>
      <c r="B801" t="s">
        <v>222</v>
      </c>
      <c r="C801" t="s">
        <v>224</v>
      </c>
      <c r="D801" s="95">
        <f>IFERROR(IF(ISNUMBER(VLOOKUP($A801,PairList!$A$1:$C$104,2,0)),VLOOKUP($A801,PairList!$A$1:$C$104,2,0),INDEX('Feasibility Factor'!$D$5:$F$144,MATCH(VLOOKUP($A801,PairList!$A$1:$C$104,2,0),'Feasibility Factor'!$C$5:$C$144,0),MATCH($B801,'Feasibility Factor'!$D$3:$F$3,0))),"")</f>
        <v>0.75</v>
      </c>
      <c r="E801" s="95" t="str">
        <f>IFERROR(INDEX(ESShip!$C$2:$C$92,MATCH(VLOOKUP($A801,PairList!$A$1:$C$104,3,0),ESShip!$A$2:$A$92,0)),"")</f>
        <v/>
      </c>
      <c r="F801" s="95" t="str">
        <f t="shared" si="74"/>
        <v/>
      </c>
      <c r="G801" s="96" t="str">
        <f t="shared" si="75"/>
        <v>X</v>
      </c>
      <c r="H801" s="99" t="str">
        <f t="shared" si="76"/>
        <v>Multi-Family</v>
      </c>
      <c r="I801" s="100" t="str">
        <f t="shared" si="77"/>
        <v>N</v>
      </c>
      <c r="J801" s="100">
        <v>0.75</v>
      </c>
      <c r="K801" s="100">
        <v>0.05</v>
      </c>
      <c r="L801" s="100">
        <f t="shared" si="78"/>
        <v>0.71249999999999991</v>
      </c>
      <c r="M801" s="101">
        <f t="shared" si="79"/>
        <v>0.71249999999999991</v>
      </c>
      <c r="N801" s="100"/>
    </row>
    <row r="802" spans="1:14">
      <c r="A802" t="s">
        <v>293</v>
      </c>
      <c r="B802" t="s">
        <v>309</v>
      </c>
      <c r="C802" t="s">
        <v>224</v>
      </c>
      <c r="D802" s="95">
        <f>IFERROR(IF(ISNUMBER(VLOOKUP($A802,PairList!$A$1:$C$104,2,0)),VLOOKUP($A802,PairList!$A$1:$C$104,2,0),INDEX('Feasibility Factor'!$D$5:$F$144,MATCH(VLOOKUP($A802,PairList!$A$1:$C$104,2,0),'Feasibility Factor'!$C$5:$C$144,0),MATCH($B802,'Feasibility Factor'!$D$3:$F$3,0))),"")</f>
        <v>0.75</v>
      </c>
      <c r="E802" s="95" t="str">
        <f>IFERROR(INDEX(ESShip!$C$2:$C$92,MATCH(VLOOKUP($A802,PairList!$A$1:$C$104,3,0),ESShip!$A$2:$A$92,0)),"")</f>
        <v/>
      </c>
      <c r="F802" s="95" t="str">
        <f t="shared" si="74"/>
        <v/>
      </c>
      <c r="G802" s="96" t="str">
        <f t="shared" si="75"/>
        <v>X</v>
      </c>
      <c r="H802" s="99" t="str">
        <f t="shared" si="76"/>
        <v>Manufactured Home</v>
      </c>
      <c r="I802" s="100" t="str">
        <f t="shared" si="77"/>
        <v>N</v>
      </c>
      <c r="J802" s="100">
        <v>0.75</v>
      </c>
      <c r="K802" s="100">
        <v>0.05</v>
      </c>
      <c r="L802" s="100">
        <f t="shared" si="78"/>
        <v>0.71249999999999991</v>
      </c>
      <c r="M802" s="101">
        <f t="shared" si="79"/>
        <v>0.71249999999999991</v>
      </c>
      <c r="N802" s="100"/>
    </row>
    <row r="803" spans="1:14">
      <c r="A803" t="s">
        <v>294</v>
      </c>
      <c r="B803" t="s">
        <v>120</v>
      </c>
      <c r="C803" t="s">
        <v>272</v>
      </c>
      <c r="D803" s="95" t="str">
        <f>IFERROR(IF(ISNUMBER(VLOOKUP($A803,PairList!$A$1:$C$104,2,0)),VLOOKUP($A803,PairList!$A$1:$C$104,2,0),INDEX('Feasibility Factor'!$D$5:$F$144,MATCH(VLOOKUP($A803,PairList!$A$1:$C$104,2,0),'Feasibility Factor'!$C$5:$C$144,0),MATCH($B803,'Feasibility Factor'!$D$3:$F$3,0))),"")</f>
        <v/>
      </c>
      <c r="E803" s="95" t="str">
        <f>IFERROR(INDEX(ESShip!$C$2:$C$92,MATCH(VLOOKUP($A803,PairList!$A$1:$C$104,3,0),ESShip!$A$2:$A$92,0)),"")</f>
        <v/>
      </c>
      <c r="F803" s="95" t="str">
        <f t="shared" si="74"/>
        <v/>
      </c>
      <c r="G803" s="96" t="str">
        <f t="shared" si="75"/>
        <v>X</v>
      </c>
      <c r="H803" s="99" t="str">
        <f t="shared" si="76"/>
        <v>Single-Family</v>
      </c>
      <c r="I803" s="100" t="str">
        <f t="shared" si="77"/>
        <v>E</v>
      </c>
      <c r="J803" s="100">
        <v>0</v>
      </c>
      <c r="K803" s="100">
        <v>0.79</v>
      </c>
      <c r="L803" s="100">
        <f t="shared" si="78"/>
        <v>0</v>
      </c>
      <c r="M803" s="101">
        <f t="shared" si="79"/>
        <v>0</v>
      </c>
      <c r="N803" s="100"/>
    </row>
    <row r="804" spans="1:14">
      <c r="A804" t="s">
        <v>294</v>
      </c>
      <c r="B804" t="s">
        <v>222</v>
      </c>
      <c r="C804" t="s">
        <v>272</v>
      </c>
      <c r="D804" s="95" t="str">
        <f>IFERROR(IF(ISNUMBER(VLOOKUP($A804,PairList!$A$1:$C$104,2,0)),VLOOKUP($A804,PairList!$A$1:$C$104,2,0),INDEX('Feasibility Factor'!$D$5:$F$144,MATCH(VLOOKUP($A804,PairList!$A$1:$C$104,2,0),'Feasibility Factor'!$C$5:$C$144,0),MATCH($B804,'Feasibility Factor'!$D$3:$F$3,0))),"")</f>
        <v/>
      </c>
      <c r="E804" s="95" t="str">
        <f>IFERROR(INDEX(ESShip!$C$2:$C$92,MATCH(VLOOKUP($A804,PairList!$A$1:$C$104,3,0),ESShip!$A$2:$A$92,0)),"")</f>
        <v/>
      </c>
      <c r="F804" s="95" t="str">
        <f t="shared" si="74"/>
        <v/>
      </c>
      <c r="G804" s="96" t="str">
        <f t="shared" si="75"/>
        <v>X</v>
      </c>
      <c r="H804" s="99" t="str">
        <f t="shared" si="76"/>
        <v>Multi-Family</v>
      </c>
      <c r="I804" s="100" t="str">
        <f t="shared" si="77"/>
        <v>E</v>
      </c>
      <c r="J804" s="100">
        <v>0.28000000000000003</v>
      </c>
      <c r="K804" s="100">
        <v>0.79</v>
      </c>
      <c r="L804" s="100">
        <f t="shared" si="78"/>
        <v>5.8799999999999998E-2</v>
      </c>
      <c r="M804" s="101">
        <f t="shared" si="79"/>
        <v>5.8799999999999998E-2</v>
      </c>
      <c r="N804" s="100"/>
    </row>
    <row r="805" spans="1:14">
      <c r="A805" t="s">
        <v>294</v>
      </c>
      <c r="B805" t="s">
        <v>309</v>
      </c>
      <c r="C805" t="s">
        <v>272</v>
      </c>
      <c r="D805" s="95" t="str">
        <f>IFERROR(IF(ISNUMBER(VLOOKUP($A805,PairList!$A$1:$C$104,2,0)),VLOOKUP($A805,PairList!$A$1:$C$104,2,0),INDEX('Feasibility Factor'!$D$5:$F$144,MATCH(VLOOKUP($A805,PairList!$A$1:$C$104,2,0),'Feasibility Factor'!$C$5:$C$144,0),MATCH($B805,'Feasibility Factor'!$D$3:$F$3,0))),"")</f>
        <v/>
      </c>
      <c r="E805" s="95" t="str">
        <f>IFERROR(INDEX(ESShip!$C$2:$C$92,MATCH(VLOOKUP($A805,PairList!$A$1:$C$104,3,0),ESShip!$A$2:$A$92,0)),"")</f>
        <v/>
      </c>
      <c r="F805" s="95" t="str">
        <f t="shared" si="74"/>
        <v/>
      </c>
      <c r="G805" s="96" t="str">
        <f t="shared" si="75"/>
        <v>X</v>
      </c>
      <c r="H805" s="99" t="str">
        <f t="shared" si="76"/>
        <v>Manufactured Home</v>
      </c>
      <c r="I805" s="100" t="str">
        <f t="shared" si="77"/>
        <v>E</v>
      </c>
      <c r="J805" s="100">
        <v>0.28000000000000003</v>
      </c>
      <c r="K805" s="100">
        <v>0.79</v>
      </c>
      <c r="L805" s="100">
        <f t="shared" si="78"/>
        <v>5.8799999999999998E-2</v>
      </c>
      <c r="M805" s="101">
        <f t="shared" si="79"/>
        <v>5.8799999999999998E-2</v>
      </c>
      <c r="N805" s="100"/>
    </row>
    <row r="806" spans="1:14">
      <c r="A806" t="s">
        <v>294</v>
      </c>
      <c r="B806" t="s">
        <v>120</v>
      </c>
      <c r="C806" t="s">
        <v>224</v>
      </c>
      <c r="D806" s="95" t="str">
        <f>IFERROR(IF(ISNUMBER(VLOOKUP($A806,PairList!$A$1:$C$104,2,0)),VLOOKUP($A806,PairList!$A$1:$C$104,2,0),INDEX('Feasibility Factor'!$D$5:$F$144,MATCH(VLOOKUP($A806,PairList!$A$1:$C$104,2,0),'Feasibility Factor'!$C$5:$C$144,0),MATCH($B806,'Feasibility Factor'!$D$3:$F$3,0))),"")</f>
        <v/>
      </c>
      <c r="E806" s="95" t="str">
        <f>IFERROR(INDEX(ESShip!$C$2:$C$92,MATCH(VLOOKUP($A806,PairList!$A$1:$C$104,3,0),ESShip!$A$2:$A$92,0)),"")</f>
        <v/>
      </c>
      <c r="F806" s="95" t="str">
        <f t="shared" si="74"/>
        <v/>
      </c>
      <c r="G806" s="96" t="str">
        <f t="shared" si="75"/>
        <v>X</v>
      </c>
      <c r="H806" s="99" t="str">
        <f t="shared" si="76"/>
        <v>Single-Family</v>
      </c>
      <c r="I806" s="100" t="str">
        <f t="shared" si="77"/>
        <v>N</v>
      </c>
      <c r="J806" s="100">
        <v>0.28000000000000003</v>
      </c>
      <c r="K806" s="100">
        <v>0.79</v>
      </c>
      <c r="L806" s="100">
        <f t="shared" si="78"/>
        <v>5.8799999999999998E-2</v>
      </c>
      <c r="M806" s="101">
        <f t="shared" si="79"/>
        <v>5.8799999999999998E-2</v>
      </c>
      <c r="N806" s="100"/>
    </row>
    <row r="807" spans="1:14">
      <c r="A807" t="s">
        <v>294</v>
      </c>
      <c r="B807" t="s">
        <v>222</v>
      </c>
      <c r="C807" t="s">
        <v>224</v>
      </c>
      <c r="D807" s="95" t="str">
        <f>IFERROR(IF(ISNUMBER(VLOOKUP($A807,PairList!$A$1:$C$104,2,0)),VLOOKUP($A807,PairList!$A$1:$C$104,2,0),INDEX('Feasibility Factor'!$D$5:$F$144,MATCH(VLOOKUP($A807,PairList!$A$1:$C$104,2,0),'Feasibility Factor'!$C$5:$C$144,0),MATCH($B807,'Feasibility Factor'!$D$3:$F$3,0))),"")</f>
        <v/>
      </c>
      <c r="E807" s="95" t="str">
        <f>IFERROR(INDEX(ESShip!$C$2:$C$92,MATCH(VLOOKUP($A807,PairList!$A$1:$C$104,3,0),ESShip!$A$2:$A$92,0)),"")</f>
        <v/>
      </c>
      <c r="F807" s="95" t="str">
        <f t="shared" si="74"/>
        <v/>
      </c>
      <c r="G807" s="96" t="str">
        <f t="shared" si="75"/>
        <v>X</v>
      </c>
      <c r="H807" s="99" t="str">
        <f t="shared" si="76"/>
        <v>Multi-Family</v>
      </c>
      <c r="I807" s="100" t="str">
        <f t="shared" si="77"/>
        <v>N</v>
      </c>
      <c r="J807" s="100">
        <v>0.28000000000000003</v>
      </c>
      <c r="K807" s="100">
        <v>0.79</v>
      </c>
      <c r="L807" s="100">
        <f t="shared" si="78"/>
        <v>5.8799999999999998E-2</v>
      </c>
      <c r="M807" s="101">
        <f t="shared" si="79"/>
        <v>5.8799999999999998E-2</v>
      </c>
      <c r="N807" s="100"/>
    </row>
    <row r="808" spans="1:14">
      <c r="A808" t="s">
        <v>294</v>
      </c>
      <c r="B808" t="s">
        <v>309</v>
      </c>
      <c r="C808" t="s">
        <v>224</v>
      </c>
      <c r="D808" s="95" t="str">
        <f>IFERROR(IF(ISNUMBER(VLOOKUP($A808,PairList!$A$1:$C$104,2,0)),VLOOKUP($A808,PairList!$A$1:$C$104,2,0),INDEX('Feasibility Factor'!$D$5:$F$144,MATCH(VLOOKUP($A808,PairList!$A$1:$C$104,2,0),'Feasibility Factor'!$C$5:$C$144,0),MATCH($B808,'Feasibility Factor'!$D$3:$F$3,0))),"")</f>
        <v/>
      </c>
      <c r="E808" s="95" t="str">
        <f>IFERROR(INDEX(ESShip!$C$2:$C$92,MATCH(VLOOKUP($A808,PairList!$A$1:$C$104,3,0),ESShip!$A$2:$A$92,0)),"")</f>
        <v/>
      </c>
      <c r="F808" s="95" t="str">
        <f t="shared" si="74"/>
        <v/>
      </c>
      <c r="G808" s="96" t="str">
        <f t="shared" si="75"/>
        <v>X</v>
      </c>
      <c r="H808" s="99" t="str">
        <f t="shared" si="76"/>
        <v>Manufactured Home</v>
      </c>
      <c r="I808" s="100" t="str">
        <f t="shared" si="77"/>
        <v>N</v>
      </c>
      <c r="J808" s="100">
        <v>0.28000000000000003</v>
      </c>
      <c r="K808" s="100">
        <v>0.79</v>
      </c>
      <c r="L808" s="100">
        <f t="shared" si="78"/>
        <v>5.8799999999999998E-2</v>
      </c>
      <c r="M808" s="101">
        <f t="shared" si="79"/>
        <v>5.8799999999999998E-2</v>
      </c>
      <c r="N808" s="100"/>
    </row>
    <row r="809" spans="1:14">
      <c r="A809" t="s">
        <v>294</v>
      </c>
      <c r="B809" t="s">
        <v>120</v>
      </c>
      <c r="C809" t="s">
        <v>272</v>
      </c>
      <c r="D809" s="95" t="str">
        <f>IFERROR(IF(ISNUMBER(VLOOKUP($A809,PairList!$A$1:$C$104,2,0)),VLOOKUP($A809,PairList!$A$1:$C$104,2,0),INDEX('Feasibility Factor'!$D$5:$F$144,MATCH(VLOOKUP($A809,PairList!$A$1:$C$104,2,0),'Feasibility Factor'!$C$5:$C$144,0),MATCH($B809,'Feasibility Factor'!$D$3:$F$3,0))),"")</f>
        <v/>
      </c>
      <c r="E809" s="95" t="str">
        <f>IFERROR(INDEX(ESShip!$C$2:$C$92,MATCH(VLOOKUP($A809,PairList!$A$1:$C$104,3,0),ESShip!$A$2:$A$92,0)),"")</f>
        <v/>
      </c>
      <c r="F809" s="95" t="str">
        <f t="shared" si="74"/>
        <v/>
      </c>
      <c r="G809" s="96" t="str">
        <f t="shared" si="75"/>
        <v>X</v>
      </c>
      <c r="H809" s="99" t="str">
        <f t="shared" si="76"/>
        <v>Single-Family</v>
      </c>
      <c r="I809" s="100" t="str">
        <f t="shared" si="77"/>
        <v>E</v>
      </c>
      <c r="J809" s="100">
        <v>0</v>
      </c>
      <c r="K809" s="100">
        <v>0.79</v>
      </c>
      <c r="L809" s="100">
        <f t="shared" si="78"/>
        <v>0</v>
      </c>
      <c r="M809" s="101">
        <f t="shared" si="79"/>
        <v>0</v>
      </c>
      <c r="N809" s="100"/>
    </row>
    <row r="810" spans="1:14">
      <c r="A810" t="s">
        <v>294</v>
      </c>
      <c r="B810" t="s">
        <v>222</v>
      </c>
      <c r="C810" t="s">
        <v>272</v>
      </c>
      <c r="D810" s="95" t="str">
        <f>IFERROR(IF(ISNUMBER(VLOOKUP($A810,PairList!$A$1:$C$104,2,0)),VLOOKUP($A810,PairList!$A$1:$C$104,2,0),INDEX('Feasibility Factor'!$D$5:$F$144,MATCH(VLOOKUP($A810,PairList!$A$1:$C$104,2,0),'Feasibility Factor'!$C$5:$C$144,0),MATCH($B810,'Feasibility Factor'!$D$3:$F$3,0))),"")</f>
        <v/>
      </c>
      <c r="E810" s="95" t="str">
        <f>IFERROR(INDEX(ESShip!$C$2:$C$92,MATCH(VLOOKUP($A810,PairList!$A$1:$C$104,3,0),ESShip!$A$2:$A$92,0)),"")</f>
        <v/>
      </c>
      <c r="F810" s="95" t="str">
        <f t="shared" si="74"/>
        <v/>
      </c>
      <c r="G810" s="96" t="str">
        <f t="shared" si="75"/>
        <v>X</v>
      </c>
      <c r="H810" s="99" t="str">
        <f t="shared" si="76"/>
        <v>Multi-Family</v>
      </c>
      <c r="I810" s="100" t="str">
        <f t="shared" si="77"/>
        <v>E</v>
      </c>
      <c r="J810" s="100">
        <v>0.28000000000000003</v>
      </c>
      <c r="K810" s="100">
        <v>0.79</v>
      </c>
      <c r="L810" s="100">
        <f t="shared" si="78"/>
        <v>5.8799999999999998E-2</v>
      </c>
      <c r="M810" s="101">
        <f t="shared" si="79"/>
        <v>5.8799999999999998E-2</v>
      </c>
      <c r="N810" s="100"/>
    </row>
    <row r="811" spans="1:14">
      <c r="A811" t="s">
        <v>294</v>
      </c>
      <c r="B811" t="s">
        <v>309</v>
      </c>
      <c r="C811" t="s">
        <v>272</v>
      </c>
      <c r="D811" s="95" t="str">
        <f>IFERROR(IF(ISNUMBER(VLOOKUP($A811,PairList!$A$1:$C$104,2,0)),VLOOKUP($A811,PairList!$A$1:$C$104,2,0),INDEX('Feasibility Factor'!$D$5:$F$144,MATCH(VLOOKUP($A811,PairList!$A$1:$C$104,2,0),'Feasibility Factor'!$C$5:$C$144,0),MATCH($B811,'Feasibility Factor'!$D$3:$F$3,0))),"")</f>
        <v/>
      </c>
      <c r="E811" s="95" t="str">
        <f>IFERROR(INDEX(ESShip!$C$2:$C$92,MATCH(VLOOKUP($A811,PairList!$A$1:$C$104,3,0),ESShip!$A$2:$A$92,0)),"")</f>
        <v/>
      </c>
      <c r="F811" s="95" t="str">
        <f t="shared" si="74"/>
        <v/>
      </c>
      <c r="G811" s="96" t="str">
        <f t="shared" si="75"/>
        <v>X</v>
      </c>
      <c r="H811" s="99" t="str">
        <f t="shared" si="76"/>
        <v>Manufactured Home</v>
      </c>
      <c r="I811" s="100" t="str">
        <f t="shared" si="77"/>
        <v>E</v>
      </c>
      <c r="J811" s="100">
        <v>0.28000000000000003</v>
      </c>
      <c r="K811" s="100">
        <v>0.79</v>
      </c>
      <c r="L811" s="100">
        <f t="shared" si="78"/>
        <v>5.8799999999999998E-2</v>
      </c>
      <c r="M811" s="101">
        <f t="shared" si="79"/>
        <v>5.8799999999999998E-2</v>
      </c>
      <c r="N811" s="100"/>
    </row>
    <row r="812" spans="1:14">
      <c r="A812" t="s">
        <v>294</v>
      </c>
      <c r="B812" t="s">
        <v>120</v>
      </c>
      <c r="C812" t="s">
        <v>224</v>
      </c>
      <c r="D812" s="95" t="str">
        <f>IFERROR(IF(ISNUMBER(VLOOKUP($A812,PairList!$A$1:$C$104,2,0)),VLOOKUP($A812,PairList!$A$1:$C$104,2,0),INDEX('Feasibility Factor'!$D$5:$F$144,MATCH(VLOOKUP($A812,PairList!$A$1:$C$104,2,0),'Feasibility Factor'!$C$5:$C$144,0),MATCH($B812,'Feasibility Factor'!$D$3:$F$3,0))),"")</f>
        <v/>
      </c>
      <c r="E812" s="95" t="str">
        <f>IFERROR(INDEX(ESShip!$C$2:$C$92,MATCH(VLOOKUP($A812,PairList!$A$1:$C$104,3,0),ESShip!$A$2:$A$92,0)),"")</f>
        <v/>
      </c>
      <c r="F812" s="95" t="str">
        <f t="shared" si="74"/>
        <v/>
      </c>
      <c r="G812" s="96" t="str">
        <f t="shared" si="75"/>
        <v>X</v>
      </c>
      <c r="H812" s="99" t="str">
        <f t="shared" si="76"/>
        <v>Single-Family</v>
      </c>
      <c r="I812" s="100" t="str">
        <f t="shared" si="77"/>
        <v>N</v>
      </c>
      <c r="J812" s="100">
        <v>0.28000000000000003</v>
      </c>
      <c r="K812" s="100">
        <v>0.79</v>
      </c>
      <c r="L812" s="100">
        <f t="shared" si="78"/>
        <v>5.8799999999999998E-2</v>
      </c>
      <c r="M812" s="101">
        <f t="shared" si="79"/>
        <v>5.8799999999999998E-2</v>
      </c>
      <c r="N812" s="100"/>
    </row>
    <row r="813" spans="1:14">
      <c r="A813" t="s">
        <v>294</v>
      </c>
      <c r="B813" t="s">
        <v>222</v>
      </c>
      <c r="C813" t="s">
        <v>224</v>
      </c>
      <c r="D813" s="95" t="str">
        <f>IFERROR(IF(ISNUMBER(VLOOKUP($A813,PairList!$A$1:$C$104,2,0)),VLOOKUP($A813,PairList!$A$1:$C$104,2,0),INDEX('Feasibility Factor'!$D$5:$F$144,MATCH(VLOOKUP($A813,PairList!$A$1:$C$104,2,0),'Feasibility Factor'!$C$5:$C$144,0),MATCH($B813,'Feasibility Factor'!$D$3:$F$3,0))),"")</f>
        <v/>
      </c>
      <c r="E813" s="95" t="str">
        <f>IFERROR(INDEX(ESShip!$C$2:$C$92,MATCH(VLOOKUP($A813,PairList!$A$1:$C$104,3,0),ESShip!$A$2:$A$92,0)),"")</f>
        <v/>
      </c>
      <c r="F813" s="95" t="str">
        <f t="shared" si="74"/>
        <v/>
      </c>
      <c r="G813" s="96" t="str">
        <f t="shared" si="75"/>
        <v>X</v>
      </c>
      <c r="H813" s="99" t="str">
        <f t="shared" si="76"/>
        <v>Multi-Family</v>
      </c>
      <c r="I813" s="100" t="str">
        <f t="shared" si="77"/>
        <v>N</v>
      </c>
      <c r="J813" s="100">
        <v>0.28000000000000003</v>
      </c>
      <c r="K813" s="100">
        <v>0.79</v>
      </c>
      <c r="L813" s="100">
        <f t="shared" si="78"/>
        <v>5.8799999999999998E-2</v>
      </c>
      <c r="M813" s="101">
        <f t="shared" si="79"/>
        <v>5.8799999999999998E-2</v>
      </c>
      <c r="N813" s="100"/>
    </row>
    <row r="814" spans="1:14">
      <c r="A814" t="s">
        <v>294</v>
      </c>
      <c r="B814" t="s">
        <v>309</v>
      </c>
      <c r="C814" t="s">
        <v>224</v>
      </c>
      <c r="D814" s="95" t="str">
        <f>IFERROR(IF(ISNUMBER(VLOOKUP($A814,PairList!$A$1:$C$104,2,0)),VLOOKUP($A814,PairList!$A$1:$C$104,2,0),INDEX('Feasibility Factor'!$D$5:$F$144,MATCH(VLOOKUP($A814,PairList!$A$1:$C$104,2,0),'Feasibility Factor'!$C$5:$C$144,0),MATCH($B814,'Feasibility Factor'!$D$3:$F$3,0))),"")</f>
        <v/>
      </c>
      <c r="E814" s="95" t="str">
        <f>IFERROR(INDEX(ESShip!$C$2:$C$92,MATCH(VLOOKUP($A814,PairList!$A$1:$C$104,3,0),ESShip!$A$2:$A$92,0)),"")</f>
        <v/>
      </c>
      <c r="F814" s="95" t="str">
        <f t="shared" si="74"/>
        <v/>
      </c>
      <c r="G814" s="96" t="str">
        <f t="shared" si="75"/>
        <v>X</v>
      </c>
      <c r="H814" s="99" t="str">
        <f t="shared" si="76"/>
        <v>Manufactured Home</v>
      </c>
      <c r="I814" s="100" t="str">
        <f t="shared" si="77"/>
        <v>N</v>
      </c>
      <c r="J814" s="100">
        <v>0.28000000000000003</v>
      </c>
      <c r="K814" s="100">
        <v>0.79</v>
      </c>
      <c r="L814" s="100">
        <f t="shared" si="78"/>
        <v>5.8799999999999998E-2</v>
      </c>
      <c r="M814" s="101">
        <f t="shared" si="79"/>
        <v>5.8799999999999998E-2</v>
      </c>
      <c r="N814" s="100"/>
    </row>
    <row r="815" spans="1:14">
      <c r="A815" t="s">
        <v>295</v>
      </c>
      <c r="B815" t="s">
        <v>120</v>
      </c>
      <c r="C815" t="s">
        <v>272</v>
      </c>
      <c r="D815" s="95">
        <f>IFERROR(IF(ISNUMBER(VLOOKUP($A815,PairList!$A$1:$C$104,2,0)),VLOOKUP($A815,PairList!$A$1:$C$104,2,0),INDEX('Feasibility Factor'!$D$5:$F$144,MATCH(VLOOKUP($A815,PairList!$A$1:$C$104,2,0),'Feasibility Factor'!$C$5:$C$144,0),MATCH($B815,'Feasibility Factor'!$D$3:$F$3,0))),"")</f>
        <v>1</v>
      </c>
      <c r="E815" s="95" t="str">
        <f>IFERROR(INDEX(ESShip!$C$2:$C$92,MATCH(VLOOKUP($A815,PairList!$A$1:$C$104,3,0),ESShip!$A$2:$A$92,0)),"")</f>
        <v/>
      </c>
      <c r="F815" s="95" t="str">
        <f t="shared" si="74"/>
        <v/>
      </c>
      <c r="G815" s="96" t="str">
        <f t="shared" si="75"/>
        <v>X</v>
      </c>
      <c r="H815" s="99" t="str">
        <f t="shared" si="76"/>
        <v>Single-Family</v>
      </c>
      <c r="I815" s="100" t="str">
        <f t="shared" si="77"/>
        <v>E</v>
      </c>
      <c r="J815" s="100">
        <v>1</v>
      </c>
      <c r="K815" s="100">
        <v>0.77500000000000002</v>
      </c>
      <c r="L815" s="100">
        <f t="shared" si="78"/>
        <v>0.22499999999999998</v>
      </c>
      <c r="M815" s="101">
        <f t="shared" si="79"/>
        <v>0.22499999999999998</v>
      </c>
      <c r="N815" s="100"/>
    </row>
    <row r="816" spans="1:14">
      <c r="A816" t="s">
        <v>295</v>
      </c>
      <c r="B816" t="s">
        <v>222</v>
      </c>
      <c r="C816" t="s">
        <v>272</v>
      </c>
      <c r="D816" s="95">
        <f>IFERROR(IF(ISNUMBER(VLOOKUP($A816,PairList!$A$1:$C$104,2,0)),VLOOKUP($A816,PairList!$A$1:$C$104,2,0),INDEX('Feasibility Factor'!$D$5:$F$144,MATCH(VLOOKUP($A816,PairList!$A$1:$C$104,2,0),'Feasibility Factor'!$C$5:$C$144,0),MATCH($B816,'Feasibility Factor'!$D$3:$F$3,0))),"")</f>
        <v>1</v>
      </c>
      <c r="E816" s="95" t="str">
        <f>IFERROR(INDEX(ESShip!$C$2:$C$92,MATCH(VLOOKUP($A816,PairList!$A$1:$C$104,3,0),ESShip!$A$2:$A$92,0)),"")</f>
        <v/>
      </c>
      <c r="F816" s="95" t="str">
        <f t="shared" si="74"/>
        <v/>
      </c>
      <c r="G816" s="96" t="str">
        <f t="shared" si="75"/>
        <v>X</v>
      </c>
      <c r="H816" s="99" t="str">
        <f t="shared" si="76"/>
        <v>Multi-Family</v>
      </c>
      <c r="I816" s="100" t="str">
        <f t="shared" si="77"/>
        <v>E</v>
      </c>
      <c r="J816" s="100">
        <v>1</v>
      </c>
      <c r="K816" s="100">
        <v>0.1</v>
      </c>
      <c r="L816" s="100">
        <f t="shared" si="78"/>
        <v>0.9</v>
      </c>
      <c r="M816" s="101">
        <f t="shared" si="79"/>
        <v>0.9</v>
      </c>
      <c r="N816" s="100"/>
    </row>
    <row r="817" spans="1:14">
      <c r="A817" t="s">
        <v>295</v>
      </c>
      <c r="B817" t="s">
        <v>309</v>
      </c>
      <c r="C817" t="s">
        <v>272</v>
      </c>
      <c r="D817" s="95">
        <f>IFERROR(IF(ISNUMBER(VLOOKUP($A817,PairList!$A$1:$C$104,2,0)),VLOOKUP($A817,PairList!$A$1:$C$104,2,0),INDEX('Feasibility Factor'!$D$5:$F$144,MATCH(VLOOKUP($A817,PairList!$A$1:$C$104,2,0),'Feasibility Factor'!$C$5:$C$144,0),MATCH($B817,'Feasibility Factor'!$D$3:$F$3,0))),"")</f>
        <v>1</v>
      </c>
      <c r="E817" s="95" t="str">
        <f>IFERROR(INDEX(ESShip!$C$2:$C$92,MATCH(VLOOKUP($A817,PairList!$A$1:$C$104,3,0),ESShip!$A$2:$A$92,0)),"")</f>
        <v/>
      </c>
      <c r="F817" s="95" t="str">
        <f t="shared" si="74"/>
        <v/>
      </c>
      <c r="G817" s="96" t="str">
        <f t="shared" si="75"/>
        <v>X</v>
      </c>
      <c r="H817" s="99" t="str">
        <f t="shared" si="76"/>
        <v>Manufactured Home</v>
      </c>
      <c r="I817" s="100" t="str">
        <f t="shared" si="77"/>
        <v>E</v>
      </c>
      <c r="J817" s="100">
        <v>1</v>
      </c>
      <c r="K817" s="100">
        <v>0.1</v>
      </c>
      <c r="L817" s="100">
        <f t="shared" si="78"/>
        <v>0.9</v>
      </c>
      <c r="M817" s="101">
        <f t="shared" si="79"/>
        <v>0.9</v>
      </c>
      <c r="N817" s="100"/>
    </row>
    <row r="818" spans="1:14">
      <c r="A818" t="s">
        <v>295</v>
      </c>
      <c r="B818" t="s">
        <v>120</v>
      </c>
      <c r="C818" t="s">
        <v>224</v>
      </c>
      <c r="D818" s="95">
        <f>IFERROR(IF(ISNUMBER(VLOOKUP($A818,PairList!$A$1:$C$104,2,0)),VLOOKUP($A818,PairList!$A$1:$C$104,2,0),INDEX('Feasibility Factor'!$D$5:$F$144,MATCH(VLOOKUP($A818,PairList!$A$1:$C$104,2,0),'Feasibility Factor'!$C$5:$C$144,0),MATCH($B818,'Feasibility Factor'!$D$3:$F$3,0))),"")</f>
        <v>1</v>
      </c>
      <c r="E818" s="95" t="str">
        <f>IFERROR(INDEX(ESShip!$C$2:$C$92,MATCH(VLOOKUP($A818,PairList!$A$1:$C$104,3,0),ESShip!$A$2:$A$92,0)),"")</f>
        <v/>
      </c>
      <c r="F818" s="95" t="str">
        <f t="shared" si="74"/>
        <v/>
      </c>
      <c r="G818" s="96" t="str">
        <f t="shared" si="75"/>
        <v>X</v>
      </c>
      <c r="H818" s="99" t="str">
        <f t="shared" si="76"/>
        <v>Single-Family</v>
      </c>
      <c r="I818" s="100" t="str">
        <f t="shared" si="77"/>
        <v>N</v>
      </c>
      <c r="J818" s="100">
        <v>1</v>
      </c>
      <c r="K818" s="100">
        <v>0.77500000000000002</v>
      </c>
      <c r="L818" s="100">
        <f t="shared" si="78"/>
        <v>0.22499999999999998</v>
      </c>
      <c r="M818" s="101">
        <f t="shared" si="79"/>
        <v>0.22499999999999998</v>
      </c>
      <c r="N818" s="100"/>
    </row>
    <row r="819" spans="1:14">
      <c r="A819" t="s">
        <v>295</v>
      </c>
      <c r="B819" t="s">
        <v>222</v>
      </c>
      <c r="C819" t="s">
        <v>224</v>
      </c>
      <c r="D819" s="95">
        <f>IFERROR(IF(ISNUMBER(VLOOKUP($A819,PairList!$A$1:$C$104,2,0)),VLOOKUP($A819,PairList!$A$1:$C$104,2,0),INDEX('Feasibility Factor'!$D$5:$F$144,MATCH(VLOOKUP($A819,PairList!$A$1:$C$104,2,0),'Feasibility Factor'!$C$5:$C$144,0),MATCH($B819,'Feasibility Factor'!$D$3:$F$3,0))),"")</f>
        <v>1</v>
      </c>
      <c r="E819" s="95" t="str">
        <f>IFERROR(INDEX(ESShip!$C$2:$C$92,MATCH(VLOOKUP($A819,PairList!$A$1:$C$104,3,0),ESShip!$A$2:$A$92,0)),"")</f>
        <v/>
      </c>
      <c r="F819" s="95" t="str">
        <f t="shared" si="74"/>
        <v/>
      </c>
      <c r="G819" s="96" t="str">
        <f t="shared" si="75"/>
        <v>X</v>
      </c>
      <c r="H819" s="99" t="str">
        <f t="shared" si="76"/>
        <v>Multi-Family</v>
      </c>
      <c r="I819" s="100" t="str">
        <f t="shared" si="77"/>
        <v>N</v>
      </c>
      <c r="J819" s="100">
        <v>1</v>
      </c>
      <c r="K819" s="100">
        <v>0.1</v>
      </c>
      <c r="L819" s="100">
        <f t="shared" si="78"/>
        <v>0.9</v>
      </c>
      <c r="M819" s="101">
        <f t="shared" si="79"/>
        <v>0.9</v>
      </c>
      <c r="N819" s="100"/>
    </row>
    <row r="820" spans="1:14">
      <c r="A820" t="s">
        <v>295</v>
      </c>
      <c r="B820" t="s">
        <v>309</v>
      </c>
      <c r="C820" t="s">
        <v>224</v>
      </c>
      <c r="D820" s="95">
        <f>IFERROR(IF(ISNUMBER(VLOOKUP($A820,PairList!$A$1:$C$104,2,0)),VLOOKUP($A820,PairList!$A$1:$C$104,2,0),INDEX('Feasibility Factor'!$D$5:$F$144,MATCH(VLOOKUP($A820,PairList!$A$1:$C$104,2,0),'Feasibility Factor'!$C$5:$C$144,0),MATCH($B820,'Feasibility Factor'!$D$3:$F$3,0))),"")</f>
        <v>1</v>
      </c>
      <c r="E820" s="95" t="str">
        <f>IFERROR(INDEX(ESShip!$C$2:$C$92,MATCH(VLOOKUP($A820,PairList!$A$1:$C$104,3,0),ESShip!$A$2:$A$92,0)),"")</f>
        <v/>
      </c>
      <c r="F820" s="95" t="str">
        <f t="shared" si="74"/>
        <v/>
      </c>
      <c r="G820" s="96" t="str">
        <f t="shared" si="75"/>
        <v>X</v>
      </c>
      <c r="H820" s="99" t="str">
        <f t="shared" si="76"/>
        <v>Manufactured Home</v>
      </c>
      <c r="I820" s="100" t="str">
        <f t="shared" si="77"/>
        <v>N</v>
      </c>
      <c r="J820" s="100">
        <v>1</v>
      </c>
      <c r="K820" s="100">
        <v>0.1</v>
      </c>
      <c r="L820" s="100">
        <f t="shared" si="78"/>
        <v>0.9</v>
      </c>
      <c r="M820" s="101">
        <f t="shared" si="79"/>
        <v>0.9</v>
      </c>
      <c r="N820" s="100"/>
    </row>
    <row r="821" spans="1:14">
      <c r="A821" t="s">
        <v>295</v>
      </c>
      <c r="B821" t="s">
        <v>120</v>
      </c>
      <c r="C821" t="s">
        <v>272</v>
      </c>
      <c r="D821" s="95">
        <f>IFERROR(IF(ISNUMBER(VLOOKUP($A821,PairList!$A$1:$C$104,2,0)),VLOOKUP($A821,PairList!$A$1:$C$104,2,0),INDEX('Feasibility Factor'!$D$5:$F$144,MATCH(VLOOKUP($A821,PairList!$A$1:$C$104,2,0),'Feasibility Factor'!$C$5:$C$144,0),MATCH($B821,'Feasibility Factor'!$D$3:$F$3,0))),"")</f>
        <v>1</v>
      </c>
      <c r="E821" s="95" t="str">
        <f>IFERROR(INDEX(ESShip!$C$2:$C$92,MATCH(VLOOKUP($A821,PairList!$A$1:$C$104,3,0),ESShip!$A$2:$A$92,0)),"")</f>
        <v/>
      </c>
      <c r="F821" s="95" t="str">
        <f t="shared" si="74"/>
        <v/>
      </c>
      <c r="G821" s="96" t="str">
        <f t="shared" si="75"/>
        <v>X</v>
      </c>
      <c r="H821" s="99" t="str">
        <f t="shared" si="76"/>
        <v>Single-Family</v>
      </c>
      <c r="I821" s="100" t="str">
        <f t="shared" si="77"/>
        <v>E</v>
      </c>
      <c r="J821" s="100">
        <v>1</v>
      </c>
      <c r="K821" s="100">
        <v>0.77500000000000002</v>
      </c>
      <c r="L821" s="100">
        <f t="shared" si="78"/>
        <v>0.22499999999999998</v>
      </c>
      <c r="M821" s="101">
        <f t="shared" si="79"/>
        <v>0.22499999999999998</v>
      </c>
      <c r="N821" s="100"/>
    </row>
    <row r="822" spans="1:14">
      <c r="A822" t="s">
        <v>295</v>
      </c>
      <c r="B822" t="s">
        <v>222</v>
      </c>
      <c r="C822" t="s">
        <v>272</v>
      </c>
      <c r="D822" s="95">
        <f>IFERROR(IF(ISNUMBER(VLOOKUP($A822,PairList!$A$1:$C$104,2,0)),VLOOKUP($A822,PairList!$A$1:$C$104,2,0),INDEX('Feasibility Factor'!$D$5:$F$144,MATCH(VLOOKUP($A822,PairList!$A$1:$C$104,2,0),'Feasibility Factor'!$C$5:$C$144,0),MATCH($B822,'Feasibility Factor'!$D$3:$F$3,0))),"")</f>
        <v>1</v>
      </c>
      <c r="E822" s="95" t="str">
        <f>IFERROR(INDEX(ESShip!$C$2:$C$92,MATCH(VLOOKUP($A822,PairList!$A$1:$C$104,3,0),ESShip!$A$2:$A$92,0)),"")</f>
        <v/>
      </c>
      <c r="F822" s="95" t="str">
        <f t="shared" si="74"/>
        <v/>
      </c>
      <c r="G822" s="96" t="str">
        <f t="shared" si="75"/>
        <v>X</v>
      </c>
      <c r="H822" s="99" t="str">
        <f t="shared" si="76"/>
        <v>Multi-Family</v>
      </c>
      <c r="I822" s="100" t="str">
        <f t="shared" si="77"/>
        <v>E</v>
      </c>
      <c r="J822" s="100">
        <v>1</v>
      </c>
      <c r="K822" s="100">
        <v>0.1</v>
      </c>
      <c r="L822" s="100">
        <f t="shared" si="78"/>
        <v>0.9</v>
      </c>
      <c r="M822" s="101">
        <f t="shared" si="79"/>
        <v>0.9</v>
      </c>
      <c r="N822" s="100"/>
    </row>
    <row r="823" spans="1:14">
      <c r="A823" t="s">
        <v>295</v>
      </c>
      <c r="B823" t="s">
        <v>309</v>
      </c>
      <c r="C823" t="s">
        <v>272</v>
      </c>
      <c r="D823" s="95">
        <f>IFERROR(IF(ISNUMBER(VLOOKUP($A823,PairList!$A$1:$C$104,2,0)),VLOOKUP($A823,PairList!$A$1:$C$104,2,0),INDEX('Feasibility Factor'!$D$5:$F$144,MATCH(VLOOKUP($A823,PairList!$A$1:$C$104,2,0),'Feasibility Factor'!$C$5:$C$144,0),MATCH($B823,'Feasibility Factor'!$D$3:$F$3,0))),"")</f>
        <v>1</v>
      </c>
      <c r="E823" s="95" t="str">
        <f>IFERROR(INDEX(ESShip!$C$2:$C$92,MATCH(VLOOKUP($A823,PairList!$A$1:$C$104,3,0),ESShip!$A$2:$A$92,0)),"")</f>
        <v/>
      </c>
      <c r="F823" s="95" t="str">
        <f t="shared" si="74"/>
        <v/>
      </c>
      <c r="G823" s="96" t="str">
        <f t="shared" si="75"/>
        <v>X</v>
      </c>
      <c r="H823" s="99" t="str">
        <f t="shared" si="76"/>
        <v>Manufactured Home</v>
      </c>
      <c r="I823" s="100" t="str">
        <f t="shared" si="77"/>
        <v>E</v>
      </c>
      <c r="J823" s="100">
        <v>1</v>
      </c>
      <c r="K823" s="100">
        <v>0.1</v>
      </c>
      <c r="L823" s="100">
        <f t="shared" si="78"/>
        <v>0.9</v>
      </c>
      <c r="M823" s="101">
        <f t="shared" si="79"/>
        <v>0.9</v>
      </c>
      <c r="N823" s="100"/>
    </row>
    <row r="824" spans="1:14">
      <c r="A824" t="s">
        <v>295</v>
      </c>
      <c r="B824" t="s">
        <v>120</v>
      </c>
      <c r="C824" t="s">
        <v>224</v>
      </c>
      <c r="D824" s="95">
        <f>IFERROR(IF(ISNUMBER(VLOOKUP($A824,PairList!$A$1:$C$104,2,0)),VLOOKUP($A824,PairList!$A$1:$C$104,2,0),INDEX('Feasibility Factor'!$D$5:$F$144,MATCH(VLOOKUP($A824,PairList!$A$1:$C$104,2,0),'Feasibility Factor'!$C$5:$C$144,0),MATCH($B824,'Feasibility Factor'!$D$3:$F$3,0))),"")</f>
        <v>1</v>
      </c>
      <c r="E824" s="95" t="str">
        <f>IFERROR(INDEX(ESShip!$C$2:$C$92,MATCH(VLOOKUP($A824,PairList!$A$1:$C$104,3,0),ESShip!$A$2:$A$92,0)),"")</f>
        <v/>
      </c>
      <c r="F824" s="95" t="str">
        <f t="shared" si="74"/>
        <v/>
      </c>
      <c r="G824" s="96" t="str">
        <f t="shared" si="75"/>
        <v>X</v>
      </c>
      <c r="H824" s="99" t="str">
        <f t="shared" si="76"/>
        <v>Single-Family</v>
      </c>
      <c r="I824" s="100" t="str">
        <f t="shared" si="77"/>
        <v>N</v>
      </c>
      <c r="J824" s="100">
        <v>1</v>
      </c>
      <c r="K824" s="100">
        <v>0.77500000000000002</v>
      </c>
      <c r="L824" s="100">
        <f t="shared" si="78"/>
        <v>0.22499999999999998</v>
      </c>
      <c r="M824" s="101">
        <f t="shared" si="79"/>
        <v>0.22499999999999998</v>
      </c>
      <c r="N824" s="100"/>
    </row>
    <row r="825" spans="1:14">
      <c r="A825" t="s">
        <v>295</v>
      </c>
      <c r="B825" t="s">
        <v>222</v>
      </c>
      <c r="C825" t="s">
        <v>224</v>
      </c>
      <c r="D825" s="95">
        <f>IFERROR(IF(ISNUMBER(VLOOKUP($A825,PairList!$A$1:$C$104,2,0)),VLOOKUP($A825,PairList!$A$1:$C$104,2,0),INDEX('Feasibility Factor'!$D$5:$F$144,MATCH(VLOOKUP($A825,PairList!$A$1:$C$104,2,0),'Feasibility Factor'!$C$5:$C$144,0),MATCH($B825,'Feasibility Factor'!$D$3:$F$3,0))),"")</f>
        <v>1</v>
      </c>
      <c r="E825" s="95" t="str">
        <f>IFERROR(INDEX(ESShip!$C$2:$C$92,MATCH(VLOOKUP($A825,PairList!$A$1:$C$104,3,0),ESShip!$A$2:$A$92,0)),"")</f>
        <v/>
      </c>
      <c r="F825" s="95" t="str">
        <f t="shared" si="74"/>
        <v/>
      </c>
      <c r="G825" s="96" t="str">
        <f t="shared" si="75"/>
        <v>X</v>
      </c>
      <c r="H825" s="99" t="str">
        <f t="shared" si="76"/>
        <v>Multi-Family</v>
      </c>
      <c r="I825" s="100" t="str">
        <f t="shared" si="77"/>
        <v>N</v>
      </c>
      <c r="J825" s="100">
        <v>1</v>
      </c>
      <c r="K825" s="100">
        <v>0.1</v>
      </c>
      <c r="L825" s="100">
        <f t="shared" si="78"/>
        <v>0.9</v>
      </c>
      <c r="M825" s="101">
        <f t="shared" si="79"/>
        <v>0.9</v>
      </c>
      <c r="N825" s="100"/>
    </row>
    <row r="826" spans="1:14">
      <c r="A826" t="s">
        <v>295</v>
      </c>
      <c r="B826" t="s">
        <v>309</v>
      </c>
      <c r="C826" t="s">
        <v>224</v>
      </c>
      <c r="D826" s="95">
        <f>IFERROR(IF(ISNUMBER(VLOOKUP($A826,PairList!$A$1:$C$104,2,0)),VLOOKUP($A826,PairList!$A$1:$C$104,2,0),INDEX('Feasibility Factor'!$D$5:$F$144,MATCH(VLOOKUP($A826,PairList!$A$1:$C$104,2,0),'Feasibility Factor'!$C$5:$C$144,0),MATCH($B826,'Feasibility Factor'!$D$3:$F$3,0))),"")</f>
        <v>1</v>
      </c>
      <c r="E826" s="95" t="str">
        <f>IFERROR(INDEX(ESShip!$C$2:$C$92,MATCH(VLOOKUP($A826,PairList!$A$1:$C$104,3,0),ESShip!$A$2:$A$92,0)),"")</f>
        <v/>
      </c>
      <c r="F826" s="95" t="str">
        <f t="shared" si="74"/>
        <v/>
      </c>
      <c r="G826" s="96" t="str">
        <f t="shared" si="75"/>
        <v>X</v>
      </c>
      <c r="H826" s="99" t="str">
        <f t="shared" si="76"/>
        <v>Manufactured Home</v>
      </c>
      <c r="I826" s="100" t="str">
        <f t="shared" si="77"/>
        <v>N</v>
      </c>
      <c r="J826" s="100">
        <v>1</v>
      </c>
      <c r="K826" s="100">
        <v>0.1</v>
      </c>
      <c r="L826" s="100">
        <f t="shared" si="78"/>
        <v>0.9</v>
      </c>
      <c r="M826" s="101">
        <f t="shared" si="79"/>
        <v>0.9</v>
      </c>
      <c r="N826" s="100"/>
    </row>
    <row r="827" spans="1:14">
      <c r="A827" t="s">
        <v>372</v>
      </c>
      <c r="B827" t="s">
        <v>120</v>
      </c>
      <c r="C827" t="s">
        <v>272</v>
      </c>
      <c r="D827" s="95">
        <f>IFERROR(IF(ISNUMBER(VLOOKUP($A827,PairList!$A$1:$C$104,2,0)),VLOOKUP($A827,PairList!$A$1:$C$104,2,0),INDEX('Feasibility Factor'!$D$5:$F$144,MATCH(VLOOKUP($A827,PairList!$A$1:$C$104,2,0),'Feasibility Factor'!$C$5:$C$144,0),MATCH($B827,'Feasibility Factor'!$D$3:$F$3,0))),"")</f>
        <v>0.8</v>
      </c>
      <c r="E827" s="95" t="str">
        <f>IFERROR(INDEX(ESShip!$C$2:$C$92,MATCH(VLOOKUP($A827,PairList!$A$1:$C$104,3,0),ESShip!$A$2:$A$92,0)),"")</f>
        <v/>
      </c>
      <c r="F827" s="95" t="str">
        <f t="shared" si="74"/>
        <v/>
      </c>
      <c r="G827" s="96" t="str">
        <f t="shared" si="75"/>
        <v>X</v>
      </c>
      <c r="H827" s="99" t="str">
        <f t="shared" si="76"/>
        <v>Single-Family</v>
      </c>
      <c r="I827" s="100" t="str">
        <f t="shared" si="77"/>
        <v>E</v>
      </c>
      <c r="J827" s="100"/>
      <c r="K827" s="100"/>
      <c r="L827" s="100">
        <f>44.2%*0.49</f>
        <v>0.21657999999999999</v>
      </c>
      <c r="M827" s="101">
        <f t="shared" si="79"/>
        <v>0.21657999999999999</v>
      </c>
      <c r="N827" s="100"/>
    </row>
    <row r="828" spans="1:14">
      <c r="A828" t="s">
        <v>372</v>
      </c>
      <c r="B828" t="s">
        <v>222</v>
      </c>
      <c r="C828" t="s">
        <v>272</v>
      </c>
      <c r="D828" s="95">
        <f>IFERROR(IF(ISNUMBER(VLOOKUP($A828,PairList!$A$1:$C$104,2,0)),VLOOKUP($A828,PairList!$A$1:$C$104,2,0),INDEX('Feasibility Factor'!$D$5:$F$144,MATCH(VLOOKUP($A828,PairList!$A$1:$C$104,2,0),'Feasibility Factor'!$C$5:$C$144,0),MATCH($B828,'Feasibility Factor'!$D$3:$F$3,0))),"")</f>
        <v>0.8</v>
      </c>
      <c r="E828" s="95" t="str">
        <f>IFERROR(INDEX(ESShip!$C$2:$C$92,MATCH(VLOOKUP($A828,PairList!$A$1:$C$104,3,0),ESShip!$A$2:$A$92,0)),"")</f>
        <v/>
      </c>
      <c r="F828" s="95" t="str">
        <f t="shared" si="74"/>
        <v/>
      </c>
      <c r="G828" s="96" t="str">
        <f t="shared" si="75"/>
        <v>X</v>
      </c>
      <c r="H828" s="99" t="str">
        <f t="shared" si="76"/>
        <v>Multi-Family</v>
      </c>
      <c r="I828" s="100" t="str">
        <f t="shared" si="77"/>
        <v>E</v>
      </c>
      <c r="J828" s="100"/>
      <c r="K828" s="100"/>
      <c r="L828" s="100">
        <f>44.2%*0.49</f>
        <v>0.21657999999999999</v>
      </c>
      <c r="M828" s="101">
        <f t="shared" si="79"/>
        <v>0.21657999999999999</v>
      </c>
      <c r="N828" s="100"/>
    </row>
    <row r="829" spans="1:14">
      <c r="A829" t="s">
        <v>372</v>
      </c>
      <c r="B829" t="s">
        <v>309</v>
      </c>
      <c r="C829" t="s">
        <v>272</v>
      </c>
      <c r="D829" s="95">
        <f>IFERROR(IF(ISNUMBER(VLOOKUP($A829,PairList!$A$1:$C$104,2,0)),VLOOKUP($A829,PairList!$A$1:$C$104,2,0),INDEX('Feasibility Factor'!$D$5:$F$144,MATCH(VLOOKUP($A829,PairList!$A$1:$C$104,2,0),'Feasibility Factor'!$C$5:$C$144,0),MATCH($B829,'Feasibility Factor'!$D$3:$F$3,0))),"")</f>
        <v>0.8</v>
      </c>
      <c r="E829" s="95" t="str">
        <f>IFERROR(INDEX(ESShip!$C$2:$C$92,MATCH(VLOOKUP($A829,PairList!$A$1:$C$104,3,0),ESShip!$A$2:$A$92,0)),"")</f>
        <v/>
      </c>
      <c r="F829" s="95" t="str">
        <f t="shared" si="74"/>
        <v/>
      </c>
      <c r="G829" s="96" t="str">
        <f t="shared" si="75"/>
        <v>X</v>
      </c>
      <c r="H829" s="99" t="str">
        <f t="shared" si="76"/>
        <v>Manufactured Home</v>
      </c>
      <c r="I829" s="100" t="str">
        <f t="shared" si="77"/>
        <v>E</v>
      </c>
      <c r="J829" s="100"/>
      <c r="K829" s="100"/>
      <c r="L829" s="100">
        <f>44.2%*0.49</f>
        <v>0.21657999999999999</v>
      </c>
      <c r="M829" s="101">
        <f t="shared" si="79"/>
        <v>0.21657999999999999</v>
      </c>
      <c r="N829" s="100"/>
    </row>
    <row r="830" spans="1:14">
      <c r="A830" t="s">
        <v>372</v>
      </c>
      <c r="B830" t="s">
        <v>120</v>
      </c>
      <c r="C830" t="s">
        <v>224</v>
      </c>
      <c r="D830" s="95">
        <f>IFERROR(IF(ISNUMBER(VLOOKUP($A830,PairList!$A$1:$C$104,2,0)),VLOOKUP($A830,PairList!$A$1:$C$104,2,0),INDEX('Feasibility Factor'!$D$5:$F$144,MATCH(VLOOKUP($A830,PairList!$A$1:$C$104,2,0),'Feasibility Factor'!$C$5:$C$144,0),MATCH($B830,'Feasibility Factor'!$D$3:$F$3,0))),"")</f>
        <v>0.8</v>
      </c>
      <c r="E830" s="95" t="str">
        <f>IFERROR(INDEX(ESShip!$C$2:$C$92,MATCH(VLOOKUP($A830,PairList!$A$1:$C$104,3,0),ESShip!$A$2:$A$92,0)),"")</f>
        <v/>
      </c>
      <c r="F830" s="95" t="str">
        <f t="shared" si="74"/>
        <v/>
      </c>
      <c r="G830" s="96" t="str">
        <f t="shared" si="75"/>
        <v>X</v>
      </c>
      <c r="H830" s="99" t="str">
        <f t="shared" si="76"/>
        <v>Single-Family</v>
      </c>
      <c r="I830" s="100" t="str">
        <f t="shared" si="77"/>
        <v>N</v>
      </c>
      <c r="J830" s="100"/>
      <c r="K830" s="100"/>
      <c r="L830" s="100">
        <v>0</v>
      </c>
      <c r="M830" s="101">
        <f t="shared" si="79"/>
        <v>0</v>
      </c>
      <c r="N830" s="100"/>
    </row>
    <row r="831" spans="1:14">
      <c r="A831" t="s">
        <v>372</v>
      </c>
      <c r="B831" t="s">
        <v>222</v>
      </c>
      <c r="C831" t="s">
        <v>224</v>
      </c>
      <c r="D831" s="95">
        <f>IFERROR(IF(ISNUMBER(VLOOKUP($A831,PairList!$A$1:$C$104,2,0)),VLOOKUP($A831,PairList!$A$1:$C$104,2,0),INDEX('Feasibility Factor'!$D$5:$F$144,MATCH(VLOOKUP($A831,PairList!$A$1:$C$104,2,0),'Feasibility Factor'!$C$5:$C$144,0),MATCH($B831,'Feasibility Factor'!$D$3:$F$3,0))),"")</f>
        <v>0.8</v>
      </c>
      <c r="E831" s="95" t="str">
        <f>IFERROR(INDEX(ESShip!$C$2:$C$92,MATCH(VLOOKUP($A831,PairList!$A$1:$C$104,3,0),ESShip!$A$2:$A$92,0)),"")</f>
        <v/>
      </c>
      <c r="F831" s="95" t="str">
        <f t="shared" si="74"/>
        <v/>
      </c>
      <c r="G831" s="96" t="str">
        <f t="shared" si="75"/>
        <v>X</v>
      </c>
      <c r="H831" s="99" t="str">
        <f t="shared" si="76"/>
        <v>Multi-Family</v>
      </c>
      <c r="I831" s="100" t="str">
        <f t="shared" si="77"/>
        <v>N</v>
      </c>
      <c r="J831" s="100"/>
      <c r="K831" s="100"/>
      <c r="L831" s="100">
        <v>0</v>
      </c>
      <c r="M831" s="101">
        <f t="shared" si="79"/>
        <v>0</v>
      </c>
      <c r="N831" s="100"/>
    </row>
    <row r="832" spans="1:14">
      <c r="A832" t="s">
        <v>372</v>
      </c>
      <c r="B832" t="s">
        <v>309</v>
      </c>
      <c r="C832" t="s">
        <v>224</v>
      </c>
      <c r="D832" s="95">
        <f>IFERROR(IF(ISNUMBER(VLOOKUP($A832,PairList!$A$1:$C$104,2,0)),VLOOKUP($A832,PairList!$A$1:$C$104,2,0),INDEX('Feasibility Factor'!$D$5:$F$144,MATCH(VLOOKUP($A832,PairList!$A$1:$C$104,2,0),'Feasibility Factor'!$C$5:$C$144,0),MATCH($B832,'Feasibility Factor'!$D$3:$F$3,0))),"")</f>
        <v>0.8</v>
      </c>
      <c r="E832" s="95" t="str">
        <f>IFERROR(INDEX(ESShip!$C$2:$C$92,MATCH(VLOOKUP($A832,PairList!$A$1:$C$104,3,0),ESShip!$A$2:$A$92,0)),"")</f>
        <v/>
      </c>
      <c r="F832" s="95" t="str">
        <f t="shared" si="74"/>
        <v/>
      </c>
      <c r="G832" s="96" t="str">
        <f t="shared" si="75"/>
        <v>X</v>
      </c>
      <c r="H832" s="99" t="str">
        <f t="shared" si="76"/>
        <v>Manufactured Home</v>
      </c>
      <c r="I832" s="100" t="str">
        <f t="shared" si="77"/>
        <v>N</v>
      </c>
      <c r="J832" s="100"/>
      <c r="K832" s="100"/>
      <c r="L832" s="100">
        <v>0</v>
      </c>
      <c r="M832" s="101">
        <f t="shared" si="79"/>
        <v>0</v>
      </c>
      <c r="N832" s="100"/>
    </row>
    <row r="833" spans="1:14">
      <c r="A833" t="s">
        <v>372</v>
      </c>
      <c r="B833" t="s">
        <v>120</v>
      </c>
      <c r="C833" t="s">
        <v>272</v>
      </c>
      <c r="D833" s="95">
        <f>IFERROR(IF(ISNUMBER(VLOOKUP($A833,PairList!$A$1:$C$104,2,0)),VLOOKUP($A833,PairList!$A$1:$C$104,2,0),INDEX('Feasibility Factor'!$D$5:$F$144,MATCH(VLOOKUP($A833,PairList!$A$1:$C$104,2,0),'Feasibility Factor'!$C$5:$C$144,0),MATCH($B833,'Feasibility Factor'!$D$3:$F$3,0))),"")</f>
        <v>0.8</v>
      </c>
      <c r="E833" s="95" t="str">
        <f>IFERROR(INDEX(ESShip!$C$2:$C$92,MATCH(VLOOKUP($A833,PairList!$A$1:$C$104,3,0),ESShip!$A$2:$A$92,0)),"")</f>
        <v/>
      </c>
      <c r="F833" s="95" t="str">
        <f t="shared" si="74"/>
        <v/>
      </c>
      <c r="G833" s="96" t="str">
        <f t="shared" si="75"/>
        <v>X</v>
      </c>
      <c r="H833" s="99" t="str">
        <f t="shared" si="76"/>
        <v>Single-Family</v>
      </c>
      <c r="I833" s="100" t="str">
        <f t="shared" si="77"/>
        <v>E</v>
      </c>
      <c r="J833" s="100"/>
      <c r="K833" s="100"/>
      <c r="L833" s="100">
        <f>44.2%*0.49</f>
        <v>0.21657999999999999</v>
      </c>
      <c r="M833" s="101">
        <f t="shared" si="79"/>
        <v>0.21657999999999999</v>
      </c>
      <c r="N833" s="100"/>
    </row>
    <row r="834" spans="1:14">
      <c r="A834" t="s">
        <v>372</v>
      </c>
      <c r="B834" t="s">
        <v>222</v>
      </c>
      <c r="C834" t="s">
        <v>272</v>
      </c>
      <c r="D834" s="95">
        <f>IFERROR(IF(ISNUMBER(VLOOKUP($A834,PairList!$A$1:$C$104,2,0)),VLOOKUP($A834,PairList!$A$1:$C$104,2,0),INDEX('Feasibility Factor'!$D$5:$F$144,MATCH(VLOOKUP($A834,PairList!$A$1:$C$104,2,0),'Feasibility Factor'!$C$5:$C$144,0),MATCH($B834,'Feasibility Factor'!$D$3:$F$3,0))),"")</f>
        <v>0.8</v>
      </c>
      <c r="E834" s="95" t="str">
        <f>IFERROR(INDEX(ESShip!$C$2:$C$92,MATCH(VLOOKUP($A834,PairList!$A$1:$C$104,3,0),ESShip!$A$2:$A$92,0)),"")</f>
        <v/>
      </c>
      <c r="F834" s="95" t="str">
        <f t="shared" si="74"/>
        <v/>
      </c>
      <c r="G834" s="96" t="str">
        <f t="shared" si="75"/>
        <v>X</v>
      </c>
      <c r="H834" s="99" t="str">
        <f t="shared" si="76"/>
        <v>Multi-Family</v>
      </c>
      <c r="I834" s="100" t="str">
        <f t="shared" si="77"/>
        <v>E</v>
      </c>
      <c r="J834" s="100"/>
      <c r="K834" s="100"/>
      <c r="L834" s="100">
        <f>44.2%*0.49</f>
        <v>0.21657999999999999</v>
      </c>
      <c r="M834" s="101">
        <f t="shared" si="79"/>
        <v>0.21657999999999999</v>
      </c>
      <c r="N834" s="100"/>
    </row>
    <row r="835" spans="1:14">
      <c r="A835" t="s">
        <v>372</v>
      </c>
      <c r="B835" t="s">
        <v>309</v>
      </c>
      <c r="C835" t="s">
        <v>272</v>
      </c>
      <c r="D835" s="95">
        <f>IFERROR(IF(ISNUMBER(VLOOKUP($A835,PairList!$A$1:$C$104,2,0)),VLOOKUP($A835,PairList!$A$1:$C$104,2,0),INDEX('Feasibility Factor'!$D$5:$F$144,MATCH(VLOOKUP($A835,PairList!$A$1:$C$104,2,0),'Feasibility Factor'!$C$5:$C$144,0),MATCH($B835,'Feasibility Factor'!$D$3:$F$3,0))),"")</f>
        <v>0.8</v>
      </c>
      <c r="E835" s="95" t="str">
        <f>IFERROR(INDEX(ESShip!$C$2:$C$92,MATCH(VLOOKUP($A835,PairList!$A$1:$C$104,3,0),ESShip!$A$2:$A$92,0)),"")</f>
        <v/>
      </c>
      <c r="F835" s="95" t="str">
        <f t="shared" ref="F835:F898" si="80">IFERROR($D835*(1-$E835),"")</f>
        <v/>
      </c>
      <c r="G835" s="96" t="str">
        <f t="shared" ref="G835:G898" si="81">IF($A835&lt;&gt;"",IF($F835="","X",""),"")</f>
        <v>X</v>
      </c>
      <c r="H835" s="99" t="str">
        <f t="shared" ref="H835:H898" si="82">IF($B835="Single Family","Single-Family",$B835)</f>
        <v>Manufactured Home</v>
      </c>
      <c r="I835" s="100" t="str">
        <f t="shared" ref="I835:I898" si="83">IF(LEFT($C835,1)="T","B",LEFT($C835,1))</f>
        <v>E</v>
      </c>
      <c r="J835" s="100"/>
      <c r="K835" s="100"/>
      <c r="L835" s="100">
        <f>44.2%*0.49</f>
        <v>0.21657999999999999</v>
      </c>
      <c r="M835" s="101">
        <f t="shared" si="79"/>
        <v>0.21657999999999999</v>
      </c>
      <c r="N835" s="100"/>
    </row>
    <row r="836" spans="1:14">
      <c r="A836" t="s">
        <v>372</v>
      </c>
      <c r="B836" t="s">
        <v>120</v>
      </c>
      <c r="C836" t="s">
        <v>224</v>
      </c>
      <c r="D836" s="95">
        <f>IFERROR(IF(ISNUMBER(VLOOKUP($A836,PairList!$A$1:$C$104,2,0)),VLOOKUP($A836,PairList!$A$1:$C$104,2,0),INDEX('Feasibility Factor'!$D$5:$F$144,MATCH(VLOOKUP($A836,PairList!$A$1:$C$104,2,0),'Feasibility Factor'!$C$5:$C$144,0),MATCH($B836,'Feasibility Factor'!$D$3:$F$3,0))),"")</f>
        <v>0.8</v>
      </c>
      <c r="E836" s="95" t="str">
        <f>IFERROR(INDEX(ESShip!$C$2:$C$92,MATCH(VLOOKUP($A836,PairList!$A$1:$C$104,3,0),ESShip!$A$2:$A$92,0)),"")</f>
        <v/>
      </c>
      <c r="F836" s="95" t="str">
        <f t="shared" si="80"/>
        <v/>
      </c>
      <c r="G836" s="96" t="str">
        <f t="shared" si="81"/>
        <v>X</v>
      </c>
      <c r="H836" s="99" t="str">
        <f t="shared" si="82"/>
        <v>Single-Family</v>
      </c>
      <c r="I836" s="100" t="str">
        <f t="shared" si="83"/>
        <v>N</v>
      </c>
      <c r="J836" s="100"/>
      <c r="K836" s="100"/>
      <c r="L836" s="100">
        <v>0</v>
      </c>
      <c r="M836" s="101">
        <f t="shared" si="79"/>
        <v>0</v>
      </c>
      <c r="N836" s="100"/>
    </row>
    <row r="837" spans="1:14">
      <c r="A837" t="s">
        <v>372</v>
      </c>
      <c r="B837" t="s">
        <v>222</v>
      </c>
      <c r="C837" t="s">
        <v>224</v>
      </c>
      <c r="D837" s="95">
        <f>IFERROR(IF(ISNUMBER(VLOOKUP($A837,PairList!$A$1:$C$104,2,0)),VLOOKUP($A837,PairList!$A$1:$C$104,2,0),INDEX('Feasibility Factor'!$D$5:$F$144,MATCH(VLOOKUP($A837,PairList!$A$1:$C$104,2,0),'Feasibility Factor'!$C$5:$C$144,0),MATCH($B837,'Feasibility Factor'!$D$3:$F$3,0))),"")</f>
        <v>0.8</v>
      </c>
      <c r="E837" s="95" t="str">
        <f>IFERROR(INDEX(ESShip!$C$2:$C$92,MATCH(VLOOKUP($A837,PairList!$A$1:$C$104,3,0),ESShip!$A$2:$A$92,0)),"")</f>
        <v/>
      </c>
      <c r="F837" s="95" t="str">
        <f t="shared" si="80"/>
        <v/>
      </c>
      <c r="G837" s="96" t="str">
        <f t="shared" si="81"/>
        <v>X</v>
      </c>
      <c r="H837" s="99" t="str">
        <f t="shared" si="82"/>
        <v>Multi-Family</v>
      </c>
      <c r="I837" s="100" t="str">
        <f t="shared" si="83"/>
        <v>N</v>
      </c>
      <c r="J837" s="100"/>
      <c r="K837" s="100"/>
      <c r="L837" s="100">
        <v>0</v>
      </c>
      <c r="M837" s="101">
        <f t="shared" si="79"/>
        <v>0</v>
      </c>
      <c r="N837" s="100"/>
    </row>
    <row r="838" spans="1:14">
      <c r="A838" t="s">
        <v>372</v>
      </c>
      <c r="B838" t="s">
        <v>309</v>
      </c>
      <c r="C838" t="s">
        <v>224</v>
      </c>
      <c r="D838" s="95">
        <f>IFERROR(IF(ISNUMBER(VLOOKUP($A838,PairList!$A$1:$C$104,2,0)),VLOOKUP($A838,PairList!$A$1:$C$104,2,0),INDEX('Feasibility Factor'!$D$5:$F$144,MATCH(VLOOKUP($A838,PairList!$A$1:$C$104,2,0),'Feasibility Factor'!$C$5:$C$144,0),MATCH($B838,'Feasibility Factor'!$D$3:$F$3,0))),"")</f>
        <v>0.8</v>
      </c>
      <c r="E838" s="95" t="str">
        <f>IFERROR(INDEX(ESShip!$C$2:$C$92,MATCH(VLOOKUP($A838,PairList!$A$1:$C$104,3,0),ESShip!$A$2:$A$92,0)),"")</f>
        <v/>
      </c>
      <c r="F838" s="95" t="str">
        <f t="shared" si="80"/>
        <v/>
      </c>
      <c r="G838" s="96" t="str">
        <f t="shared" si="81"/>
        <v>X</v>
      </c>
      <c r="H838" s="99" t="str">
        <f t="shared" si="82"/>
        <v>Manufactured Home</v>
      </c>
      <c r="I838" s="100" t="str">
        <f t="shared" si="83"/>
        <v>N</v>
      </c>
      <c r="J838" s="100"/>
      <c r="K838" s="100"/>
      <c r="L838" s="100">
        <v>0</v>
      </c>
      <c r="M838" s="101">
        <f t="shared" si="79"/>
        <v>0</v>
      </c>
      <c r="N838" s="100"/>
    </row>
    <row r="839" spans="1:14">
      <c r="A839" t="s">
        <v>296</v>
      </c>
      <c r="B839" t="s">
        <v>120</v>
      </c>
      <c r="C839" t="s">
        <v>272</v>
      </c>
      <c r="D839" s="95">
        <f>IFERROR(IF(ISNUMBER(VLOOKUP($A839,PairList!$A$1:$C$104,2,0)),VLOOKUP($A839,PairList!$A$1:$C$104,2,0),INDEX('Feasibility Factor'!$D$5:$F$144,MATCH(VLOOKUP($A839,PairList!$A$1:$C$104,2,0),'Feasibility Factor'!$C$5:$C$144,0),MATCH($B839,'Feasibility Factor'!$D$3:$F$3,0))),"")</f>
        <v>0.8</v>
      </c>
      <c r="E839" s="95" t="str">
        <f>IFERROR(INDEX(ESShip!$C$2:$C$92,MATCH(VLOOKUP($A839,PairList!$A$1:$C$104,3,0),ESShip!$A$2:$A$92,0)),"")</f>
        <v/>
      </c>
      <c r="F839" s="95" t="str">
        <f t="shared" si="80"/>
        <v/>
      </c>
      <c r="G839" s="96" t="str">
        <f t="shared" si="81"/>
        <v>X</v>
      </c>
      <c r="H839" s="99" t="str">
        <f t="shared" si="82"/>
        <v>Single-Family</v>
      </c>
      <c r="I839" s="100" t="str">
        <f t="shared" si="83"/>
        <v>E</v>
      </c>
      <c r="J839" s="100"/>
      <c r="K839" s="100"/>
      <c r="L839" s="100">
        <v>7.0000000000000007E-2</v>
      </c>
      <c r="M839" s="101">
        <f t="shared" si="79"/>
        <v>7.0000000000000007E-2</v>
      </c>
      <c r="N839" s="100"/>
    </row>
    <row r="840" spans="1:14">
      <c r="A840" t="s">
        <v>296</v>
      </c>
      <c r="B840" t="s">
        <v>222</v>
      </c>
      <c r="C840" t="s">
        <v>272</v>
      </c>
      <c r="D840" s="95">
        <f>IFERROR(IF(ISNUMBER(VLOOKUP($A840,PairList!$A$1:$C$104,2,0)),VLOOKUP($A840,PairList!$A$1:$C$104,2,0),INDEX('Feasibility Factor'!$D$5:$F$144,MATCH(VLOOKUP($A840,PairList!$A$1:$C$104,2,0),'Feasibility Factor'!$C$5:$C$144,0),MATCH($B840,'Feasibility Factor'!$D$3:$F$3,0))),"")</f>
        <v>0.8</v>
      </c>
      <c r="E840" s="95" t="str">
        <f>IFERROR(INDEX(ESShip!$C$2:$C$92,MATCH(VLOOKUP($A840,PairList!$A$1:$C$104,3,0),ESShip!$A$2:$A$92,0)),"")</f>
        <v/>
      </c>
      <c r="F840" s="95" t="str">
        <f t="shared" si="80"/>
        <v/>
      </c>
      <c r="G840" s="96" t="str">
        <f t="shared" si="81"/>
        <v>X</v>
      </c>
      <c r="H840" s="99" t="str">
        <f t="shared" si="82"/>
        <v>Multi-Family</v>
      </c>
      <c r="I840" s="100" t="str">
        <f t="shared" si="83"/>
        <v>E</v>
      </c>
      <c r="J840" s="100"/>
      <c r="K840" s="100"/>
      <c r="L840" s="100">
        <v>7.0000000000000007E-2</v>
      </c>
      <c r="M840" s="101">
        <f t="shared" si="79"/>
        <v>7.0000000000000007E-2</v>
      </c>
      <c r="N840" s="100"/>
    </row>
    <row r="841" spans="1:14">
      <c r="A841" t="s">
        <v>296</v>
      </c>
      <c r="B841" t="s">
        <v>309</v>
      </c>
      <c r="C841" t="s">
        <v>272</v>
      </c>
      <c r="D841" s="95">
        <f>IFERROR(IF(ISNUMBER(VLOOKUP($A841,PairList!$A$1:$C$104,2,0)),VLOOKUP($A841,PairList!$A$1:$C$104,2,0),INDEX('Feasibility Factor'!$D$5:$F$144,MATCH(VLOOKUP($A841,PairList!$A$1:$C$104,2,0),'Feasibility Factor'!$C$5:$C$144,0),MATCH($B841,'Feasibility Factor'!$D$3:$F$3,0))),"")</f>
        <v>0.8</v>
      </c>
      <c r="E841" s="95" t="str">
        <f>IFERROR(INDEX(ESShip!$C$2:$C$92,MATCH(VLOOKUP($A841,PairList!$A$1:$C$104,3,0),ESShip!$A$2:$A$92,0)),"")</f>
        <v/>
      </c>
      <c r="F841" s="95" t="str">
        <f t="shared" si="80"/>
        <v/>
      </c>
      <c r="G841" s="96" t="str">
        <f t="shared" si="81"/>
        <v>X</v>
      </c>
      <c r="H841" s="99" t="str">
        <f t="shared" si="82"/>
        <v>Manufactured Home</v>
      </c>
      <c r="I841" s="100" t="str">
        <f t="shared" si="83"/>
        <v>E</v>
      </c>
      <c r="J841" s="100"/>
      <c r="K841" s="100"/>
      <c r="L841" s="100">
        <v>7.0000000000000007E-2</v>
      </c>
      <c r="M841" s="101">
        <f t="shared" si="79"/>
        <v>7.0000000000000007E-2</v>
      </c>
      <c r="N841" s="100"/>
    </row>
    <row r="842" spans="1:14">
      <c r="A842" t="s">
        <v>296</v>
      </c>
      <c r="B842" t="s">
        <v>120</v>
      </c>
      <c r="C842" t="s">
        <v>224</v>
      </c>
      <c r="D842" s="95">
        <f>IFERROR(IF(ISNUMBER(VLOOKUP($A842,PairList!$A$1:$C$104,2,0)),VLOOKUP($A842,PairList!$A$1:$C$104,2,0),INDEX('Feasibility Factor'!$D$5:$F$144,MATCH(VLOOKUP($A842,PairList!$A$1:$C$104,2,0),'Feasibility Factor'!$C$5:$C$144,0),MATCH($B842,'Feasibility Factor'!$D$3:$F$3,0))),"")</f>
        <v>0.8</v>
      </c>
      <c r="E842" s="95" t="str">
        <f>IFERROR(INDEX(ESShip!$C$2:$C$92,MATCH(VLOOKUP($A842,PairList!$A$1:$C$104,3,0),ESShip!$A$2:$A$92,0)),"")</f>
        <v/>
      </c>
      <c r="F842" s="95" t="str">
        <f t="shared" si="80"/>
        <v/>
      </c>
      <c r="G842" s="96" t="str">
        <f t="shared" si="81"/>
        <v>X</v>
      </c>
      <c r="H842" s="99" t="str">
        <f t="shared" si="82"/>
        <v>Single-Family</v>
      </c>
      <c r="I842" s="100" t="str">
        <f t="shared" si="83"/>
        <v>N</v>
      </c>
      <c r="J842" s="100"/>
      <c r="K842" s="100"/>
      <c r="L842" s="100">
        <v>0</v>
      </c>
      <c r="M842" s="101">
        <f t="shared" si="79"/>
        <v>0</v>
      </c>
      <c r="N842" s="100"/>
    </row>
    <row r="843" spans="1:14">
      <c r="A843" t="s">
        <v>296</v>
      </c>
      <c r="B843" t="s">
        <v>222</v>
      </c>
      <c r="C843" t="s">
        <v>224</v>
      </c>
      <c r="D843" s="95">
        <f>IFERROR(IF(ISNUMBER(VLOOKUP($A843,PairList!$A$1:$C$104,2,0)),VLOOKUP($A843,PairList!$A$1:$C$104,2,0),INDEX('Feasibility Factor'!$D$5:$F$144,MATCH(VLOOKUP($A843,PairList!$A$1:$C$104,2,0),'Feasibility Factor'!$C$5:$C$144,0),MATCH($B843,'Feasibility Factor'!$D$3:$F$3,0))),"")</f>
        <v>0.8</v>
      </c>
      <c r="E843" s="95" t="str">
        <f>IFERROR(INDEX(ESShip!$C$2:$C$92,MATCH(VLOOKUP($A843,PairList!$A$1:$C$104,3,0),ESShip!$A$2:$A$92,0)),"")</f>
        <v/>
      </c>
      <c r="F843" s="95" t="str">
        <f t="shared" si="80"/>
        <v/>
      </c>
      <c r="G843" s="96" t="str">
        <f t="shared" si="81"/>
        <v>X</v>
      </c>
      <c r="H843" s="99" t="str">
        <f t="shared" si="82"/>
        <v>Multi-Family</v>
      </c>
      <c r="I843" s="100" t="str">
        <f t="shared" si="83"/>
        <v>N</v>
      </c>
      <c r="J843" s="100"/>
      <c r="K843" s="100"/>
      <c r="L843" s="100">
        <v>0</v>
      </c>
      <c r="M843" s="101">
        <f t="shared" si="79"/>
        <v>0</v>
      </c>
      <c r="N843" s="100"/>
    </row>
    <row r="844" spans="1:14">
      <c r="A844" t="s">
        <v>296</v>
      </c>
      <c r="B844" t="s">
        <v>309</v>
      </c>
      <c r="C844" t="s">
        <v>224</v>
      </c>
      <c r="D844" s="95">
        <f>IFERROR(IF(ISNUMBER(VLOOKUP($A844,PairList!$A$1:$C$104,2,0)),VLOOKUP($A844,PairList!$A$1:$C$104,2,0),INDEX('Feasibility Factor'!$D$5:$F$144,MATCH(VLOOKUP($A844,PairList!$A$1:$C$104,2,0),'Feasibility Factor'!$C$5:$C$144,0),MATCH($B844,'Feasibility Factor'!$D$3:$F$3,0))),"")</f>
        <v>0.8</v>
      </c>
      <c r="E844" s="95" t="str">
        <f>IFERROR(INDEX(ESShip!$C$2:$C$92,MATCH(VLOOKUP($A844,PairList!$A$1:$C$104,3,0),ESShip!$A$2:$A$92,0)),"")</f>
        <v/>
      </c>
      <c r="F844" s="95" t="str">
        <f t="shared" si="80"/>
        <v/>
      </c>
      <c r="G844" s="96" t="str">
        <f t="shared" si="81"/>
        <v>X</v>
      </c>
      <c r="H844" s="99" t="str">
        <f t="shared" si="82"/>
        <v>Manufactured Home</v>
      </c>
      <c r="I844" s="100" t="str">
        <f t="shared" si="83"/>
        <v>N</v>
      </c>
      <c r="J844" s="100"/>
      <c r="K844" s="100"/>
      <c r="L844" s="100">
        <v>0</v>
      </c>
      <c r="M844" s="101">
        <f t="shared" si="79"/>
        <v>0</v>
      </c>
      <c r="N844" s="100"/>
    </row>
    <row r="845" spans="1:14">
      <c r="A845" t="s">
        <v>296</v>
      </c>
      <c r="B845" t="s">
        <v>120</v>
      </c>
      <c r="C845" t="s">
        <v>272</v>
      </c>
      <c r="D845" s="95">
        <f>IFERROR(IF(ISNUMBER(VLOOKUP($A845,PairList!$A$1:$C$104,2,0)),VLOOKUP($A845,PairList!$A$1:$C$104,2,0),INDEX('Feasibility Factor'!$D$5:$F$144,MATCH(VLOOKUP($A845,PairList!$A$1:$C$104,2,0),'Feasibility Factor'!$C$5:$C$144,0),MATCH($B845,'Feasibility Factor'!$D$3:$F$3,0))),"")</f>
        <v>0.8</v>
      </c>
      <c r="E845" s="95" t="str">
        <f>IFERROR(INDEX(ESShip!$C$2:$C$92,MATCH(VLOOKUP($A845,PairList!$A$1:$C$104,3,0),ESShip!$A$2:$A$92,0)),"")</f>
        <v/>
      </c>
      <c r="F845" s="95" t="str">
        <f t="shared" si="80"/>
        <v/>
      </c>
      <c r="G845" s="96" t="str">
        <f t="shared" si="81"/>
        <v>X</v>
      </c>
      <c r="H845" s="99" t="str">
        <f t="shared" si="82"/>
        <v>Single-Family</v>
      </c>
      <c r="I845" s="100" t="str">
        <f t="shared" si="83"/>
        <v>E</v>
      </c>
      <c r="J845" s="100"/>
      <c r="K845" s="100"/>
      <c r="L845" s="100">
        <v>7.0000000000000007E-2</v>
      </c>
      <c r="M845" s="101">
        <f t="shared" si="79"/>
        <v>7.0000000000000007E-2</v>
      </c>
      <c r="N845" s="100"/>
    </row>
    <row r="846" spans="1:14">
      <c r="A846" t="s">
        <v>296</v>
      </c>
      <c r="B846" t="s">
        <v>222</v>
      </c>
      <c r="C846" t="s">
        <v>272</v>
      </c>
      <c r="D846" s="95">
        <f>IFERROR(IF(ISNUMBER(VLOOKUP($A846,PairList!$A$1:$C$104,2,0)),VLOOKUP($A846,PairList!$A$1:$C$104,2,0),INDEX('Feasibility Factor'!$D$5:$F$144,MATCH(VLOOKUP($A846,PairList!$A$1:$C$104,2,0),'Feasibility Factor'!$C$5:$C$144,0),MATCH($B846,'Feasibility Factor'!$D$3:$F$3,0))),"")</f>
        <v>0.8</v>
      </c>
      <c r="E846" s="95" t="str">
        <f>IFERROR(INDEX(ESShip!$C$2:$C$92,MATCH(VLOOKUP($A846,PairList!$A$1:$C$104,3,0),ESShip!$A$2:$A$92,0)),"")</f>
        <v/>
      </c>
      <c r="F846" s="95" t="str">
        <f t="shared" si="80"/>
        <v/>
      </c>
      <c r="G846" s="96" t="str">
        <f t="shared" si="81"/>
        <v>X</v>
      </c>
      <c r="H846" s="99" t="str">
        <f t="shared" si="82"/>
        <v>Multi-Family</v>
      </c>
      <c r="I846" s="100" t="str">
        <f t="shared" si="83"/>
        <v>E</v>
      </c>
      <c r="J846" s="100"/>
      <c r="K846" s="100"/>
      <c r="L846" s="100">
        <v>7.0000000000000007E-2</v>
      </c>
      <c r="M846" s="101">
        <f t="shared" si="79"/>
        <v>7.0000000000000007E-2</v>
      </c>
      <c r="N846" s="100"/>
    </row>
    <row r="847" spans="1:14">
      <c r="A847" t="s">
        <v>296</v>
      </c>
      <c r="B847" t="s">
        <v>309</v>
      </c>
      <c r="C847" t="s">
        <v>272</v>
      </c>
      <c r="D847" s="95">
        <f>IFERROR(IF(ISNUMBER(VLOOKUP($A847,PairList!$A$1:$C$104,2,0)),VLOOKUP($A847,PairList!$A$1:$C$104,2,0),INDEX('Feasibility Factor'!$D$5:$F$144,MATCH(VLOOKUP($A847,PairList!$A$1:$C$104,2,0),'Feasibility Factor'!$C$5:$C$144,0),MATCH($B847,'Feasibility Factor'!$D$3:$F$3,0))),"")</f>
        <v>0.8</v>
      </c>
      <c r="E847" s="95" t="str">
        <f>IFERROR(INDEX(ESShip!$C$2:$C$92,MATCH(VLOOKUP($A847,PairList!$A$1:$C$104,3,0),ESShip!$A$2:$A$92,0)),"")</f>
        <v/>
      </c>
      <c r="F847" s="95" t="str">
        <f t="shared" si="80"/>
        <v/>
      </c>
      <c r="G847" s="96" t="str">
        <f t="shared" si="81"/>
        <v>X</v>
      </c>
      <c r="H847" s="99" t="str">
        <f t="shared" si="82"/>
        <v>Manufactured Home</v>
      </c>
      <c r="I847" s="100" t="str">
        <f t="shared" si="83"/>
        <v>E</v>
      </c>
      <c r="J847" s="100"/>
      <c r="K847" s="100"/>
      <c r="L847" s="100">
        <v>7.0000000000000007E-2</v>
      </c>
      <c r="M847" s="101">
        <f t="shared" si="79"/>
        <v>7.0000000000000007E-2</v>
      </c>
      <c r="N847" s="100"/>
    </row>
    <row r="848" spans="1:14">
      <c r="A848" t="s">
        <v>296</v>
      </c>
      <c r="B848" t="s">
        <v>120</v>
      </c>
      <c r="C848" t="s">
        <v>224</v>
      </c>
      <c r="D848" s="95">
        <f>IFERROR(IF(ISNUMBER(VLOOKUP($A848,PairList!$A$1:$C$104,2,0)),VLOOKUP($A848,PairList!$A$1:$C$104,2,0),INDEX('Feasibility Factor'!$D$5:$F$144,MATCH(VLOOKUP($A848,PairList!$A$1:$C$104,2,0),'Feasibility Factor'!$C$5:$C$144,0),MATCH($B848,'Feasibility Factor'!$D$3:$F$3,0))),"")</f>
        <v>0.8</v>
      </c>
      <c r="E848" s="95" t="str">
        <f>IFERROR(INDEX(ESShip!$C$2:$C$92,MATCH(VLOOKUP($A848,PairList!$A$1:$C$104,3,0),ESShip!$A$2:$A$92,0)),"")</f>
        <v/>
      </c>
      <c r="F848" s="95" t="str">
        <f t="shared" si="80"/>
        <v/>
      </c>
      <c r="G848" s="96" t="str">
        <f t="shared" si="81"/>
        <v>X</v>
      </c>
      <c r="H848" s="99" t="str">
        <f t="shared" si="82"/>
        <v>Single-Family</v>
      </c>
      <c r="I848" s="100" t="str">
        <f t="shared" si="83"/>
        <v>N</v>
      </c>
      <c r="J848" s="100"/>
      <c r="K848" s="100"/>
      <c r="L848" s="100">
        <v>0</v>
      </c>
      <c r="M848" s="101">
        <f t="shared" si="79"/>
        <v>0</v>
      </c>
      <c r="N848" s="100"/>
    </row>
    <row r="849" spans="1:14">
      <c r="A849" t="s">
        <v>296</v>
      </c>
      <c r="B849" t="s">
        <v>222</v>
      </c>
      <c r="C849" t="s">
        <v>224</v>
      </c>
      <c r="D849" s="95">
        <f>IFERROR(IF(ISNUMBER(VLOOKUP($A849,PairList!$A$1:$C$104,2,0)),VLOOKUP($A849,PairList!$A$1:$C$104,2,0),INDEX('Feasibility Factor'!$D$5:$F$144,MATCH(VLOOKUP($A849,PairList!$A$1:$C$104,2,0),'Feasibility Factor'!$C$5:$C$144,0),MATCH($B849,'Feasibility Factor'!$D$3:$F$3,0))),"")</f>
        <v>0.8</v>
      </c>
      <c r="E849" s="95" t="str">
        <f>IFERROR(INDEX(ESShip!$C$2:$C$92,MATCH(VLOOKUP($A849,PairList!$A$1:$C$104,3,0),ESShip!$A$2:$A$92,0)),"")</f>
        <v/>
      </c>
      <c r="F849" s="95" t="str">
        <f t="shared" si="80"/>
        <v/>
      </c>
      <c r="G849" s="96" t="str">
        <f t="shared" si="81"/>
        <v>X</v>
      </c>
      <c r="H849" s="99" t="str">
        <f t="shared" si="82"/>
        <v>Multi-Family</v>
      </c>
      <c r="I849" s="100" t="str">
        <f t="shared" si="83"/>
        <v>N</v>
      </c>
      <c r="J849" s="100"/>
      <c r="K849" s="100"/>
      <c r="L849" s="100">
        <v>0</v>
      </c>
      <c r="M849" s="101">
        <f t="shared" si="79"/>
        <v>0</v>
      </c>
      <c r="N849" s="100"/>
    </row>
    <row r="850" spans="1:14">
      <c r="A850" t="s">
        <v>296</v>
      </c>
      <c r="B850" t="s">
        <v>309</v>
      </c>
      <c r="C850" t="s">
        <v>224</v>
      </c>
      <c r="D850" s="95">
        <f>IFERROR(IF(ISNUMBER(VLOOKUP($A850,PairList!$A$1:$C$104,2,0)),VLOOKUP($A850,PairList!$A$1:$C$104,2,0),INDEX('Feasibility Factor'!$D$5:$F$144,MATCH(VLOOKUP($A850,PairList!$A$1:$C$104,2,0),'Feasibility Factor'!$C$5:$C$144,0),MATCH($B850,'Feasibility Factor'!$D$3:$F$3,0))),"")</f>
        <v>0.8</v>
      </c>
      <c r="E850" s="95" t="str">
        <f>IFERROR(INDEX(ESShip!$C$2:$C$92,MATCH(VLOOKUP($A850,PairList!$A$1:$C$104,3,0),ESShip!$A$2:$A$92,0)),"")</f>
        <v/>
      </c>
      <c r="F850" s="95" t="str">
        <f t="shared" si="80"/>
        <v/>
      </c>
      <c r="G850" s="96" t="str">
        <f t="shared" si="81"/>
        <v>X</v>
      </c>
      <c r="H850" s="99" t="str">
        <f t="shared" si="82"/>
        <v>Manufactured Home</v>
      </c>
      <c r="I850" s="100" t="str">
        <f t="shared" si="83"/>
        <v>N</v>
      </c>
      <c r="J850" s="100"/>
      <c r="K850" s="100"/>
      <c r="L850" s="100">
        <v>0</v>
      </c>
      <c r="M850" s="101">
        <f t="shared" si="79"/>
        <v>0</v>
      </c>
      <c r="N850" s="100"/>
    </row>
    <row r="851" spans="1:14">
      <c r="A851" t="s">
        <v>374</v>
      </c>
      <c r="B851" t="s">
        <v>120</v>
      </c>
      <c r="C851" t="s">
        <v>272</v>
      </c>
      <c r="D851" s="95">
        <f>IFERROR(IF(ISNUMBER(VLOOKUP($A851,PairList!$A$1:$C$104,2,0)),VLOOKUP($A851,PairList!$A$1:$C$104,2,0),INDEX('Feasibility Factor'!$D$5:$F$144,MATCH(VLOOKUP($A851,PairList!$A$1:$C$104,2,0),'Feasibility Factor'!$C$5:$C$144,0),MATCH($B851,'Feasibility Factor'!$D$3:$F$3,0))),"")</f>
        <v>0.8</v>
      </c>
      <c r="E851" s="95" t="str">
        <f>IFERROR(INDEX(ESShip!$C$2:$C$92,MATCH(VLOOKUP($A851,PairList!$A$1:$C$104,3,0),ESShip!$A$2:$A$92,0)),"")</f>
        <v/>
      </c>
      <c r="F851" s="95" t="str">
        <f t="shared" si="80"/>
        <v/>
      </c>
      <c r="G851" s="96" t="str">
        <f t="shared" si="81"/>
        <v>X</v>
      </c>
      <c r="H851" s="99" t="str">
        <f t="shared" si="82"/>
        <v>Single-Family</v>
      </c>
      <c r="I851" s="100" t="str">
        <f t="shared" si="83"/>
        <v>E</v>
      </c>
      <c r="J851" s="100"/>
      <c r="K851" s="100"/>
      <c r="L851" s="100">
        <f>44.2%*0.51</f>
        <v>0.22542000000000001</v>
      </c>
      <c r="M851" s="101">
        <f t="shared" ref="M851:M874" si="84">IF(AND($F851&lt;&gt;"",$L851&lt;&gt;""),MIN($F851,$L851),MAX($F851,$L851))</f>
        <v>0.22542000000000001</v>
      </c>
      <c r="N851" s="100"/>
    </row>
    <row r="852" spans="1:14">
      <c r="A852" t="s">
        <v>374</v>
      </c>
      <c r="B852" t="s">
        <v>222</v>
      </c>
      <c r="C852" t="s">
        <v>272</v>
      </c>
      <c r="D852" s="95">
        <f>IFERROR(IF(ISNUMBER(VLOOKUP($A852,PairList!$A$1:$C$104,2,0)),VLOOKUP($A852,PairList!$A$1:$C$104,2,0),INDEX('Feasibility Factor'!$D$5:$F$144,MATCH(VLOOKUP($A852,PairList!$A$1:$C$104,2,0),'Feasibility Factor'!$C$5:$C$144,0),MATCH($B852,'Feasibility Factor'!$D$3:$F$3,0))),"")</f>
        <v>0.8</v>
      </c>
      <c r="E852" s="95" t="str">
        <f>IFERROR(INDEX(ESShip!$C$2:$C$92,MATCH(VLOOKUP($A852,PairList!$A$1:$C$104,3,0),ESShip!$A$2:$A$92,0)),"")</f>
        <v/>
      </c>
      <c r="F852" s="95" t="str">
        <f t="shared" si="80"/>
        <v/>
      </c>
      <c r="G852" s="96" t="str">
        <f t="shared" si="81"/>
        <v>X</v>
      </c>
      <c r="H852" s="99" t="str">
        <f t="shared" si="82"/>
        <v>Multi-Family</v>
      </c>
      <c r="I852" s="100" t="str">
        <f t="shared" si="83"/>
        <v>E</v>
      </c>
      <c r="J852" s="100"/>
      <c r="K852" s="100"/>
      <c r="L852" s="100">
        <f>44.2%*0.51</f>
        <v>0.22542000000000001</v>
      </c>
      <c r="M852" s="101">
        <f t="shared" si="84"/>
        <v>0.22542000000000001</v>
      </c>
      <c r="N852" s="100"/>
    </row>
    <row r="853" spans="1:14">
      <c r="A853" t="s">
        <v>374</v>
      </c>
      <c r="B853" t="s">
        <v>309</v>
      </c>
      <c r="C853" t="s">
        <v>272</v>
      </c>
      <c r="D853" s="95">
        <f>IFERROR(IF(ISNUMBER(VLOOKUP($A853,PairList!$A$1:$C$104,2,0)),VLOOKUP($A853,PairList!$A$1:$C$104,2,0),INDEX('Feasibility Factor'!$D$5:$F$144,MATCH(VLOOKUP($A853,PairList!$A$1:$C$104,2,0),'Feasibility Factor'!$C$5:$C$144,0),MATCH($B853,'Feasibility Factor'!$D$3:$F$3,0))),"")</f>
        <v>0.8</v>
      </c>
      <c r="E853" s="95" t="str">
        <f>IFERROR(INDEX(ESShip!$C$2:$C$92,MATCH(VLOOKUP($A853,PairList!$A$1:$C$104,3,0),ESShip!$A$2:$A$92,0)),"")</f>
        <v/>
      </c>
      <c r="F853" s="95" t="str">
        <f t="shared" si="80"/>
        <v/>
      </c>
      <c r="G853" s="96" t="str">
        <f t="shared" si="81"/>
        <v>X</v>
      </c>
      <c r="H853" s="99" t="str">
        <f t="shared" si="82"/>
        <v>Manufactured Home</v>
      </c>
      <c r="I853" s="100" t="str">
        <f t="shared" si="83"/>
        <v>E</v>
      </c>
      <c r="J853" s="100"/>
      <c r="K853" s="100"/>
      <c r="L853" s="100">
        <f>44.2%*0.51</f>
        <v>0.22542000000000001</v>
      </c>
      <c r="M853" s="101">
        <f t="shared" si="84"/>
        <v>0.22542000000000001</v>
      </c>
      <c r="N853" s="100"/>
    </row>
    <row r="854" spans="1:14">
      <c r="A854" t="s">
        <v>374</v>
      </c>
      <c r="B854" t="s">
        <v>120</v>
      </c>
      <c r="C854" t="s">
        <v>224</v>
      </c>
      <c r="D854" s="95">
        <f>IFERROR(IF(ISNUMBER(VLOOKUP($A854,PairList!$A$1:$C$104,2,0)),VLOOKUP($A854,PairList!$A$1:$C$104,2,0),INDEX('Feasibility Factor'!$D$5:$F$144,MATCH(VLOOKUP($A854,PairList!$A$1:$C$104,2,0),'Feasibility Factor'!$C$5:$C$144,0),MATCH($B854,'Feasibility Factor'!$D$3:$F$3,0))),"")</f>
        <v>0.8</v>
      </c>
      <c r="E854" s="95" t="str">
        <f>IFERROR(INDEX(ESShip!$C$2:$C$92,MATCH(VLOOKUP($A854,PairList!$A$1:$C$104,3,0),ESShip!$A$2:$A$92,0)),"")</f>
        <v/>
      </c>
      <c r="F854" s="95" t="str">
        <f t="shared" si="80"/>
        <v/>
      </c>
      <c r="G854" s="96" t="str">
        <f t="shared" si="81"/>
        <v>X</v>
      </c>
      <c r="H854" s="99" t="str">
        <f t="shared" si="82"/>
        <v>Single-Family</v>
      </c>
      <c r="I854" s="100" t="str">
        <f t="shared" si="83"/>
        <v>N</v>
      </c>
      <c r="J854" s="100"/>
      <c r="K854" s="100"/>
      <c r="L854" s="100">
        <v>0</v>
      </c>
      <c r="M854" s="101">
        <f t="shared" si="84"/>
        <v>0</v>
      </c>
      <c r="N854" s="100"/>
    </row>
    <row r="855" spans="1:14">
      <c r="A855" t="s">
        <v>374</v>
      </c>
      <c r="B855" t="s">
        <v>222</v>
      </c>
      <c r="C855" t="s">
        <v>224</v>
      </c>
      <c r="D855" s="95">
        <f>IFERROR(IF(ISNUMBER(VLOOKUP($A855,PairList!$A$1:$C$104,2,0)),VLOOKUP($A855,PairList!$A$1:$C$104,2,0),INDEX('Feasibility Factor'!$D$5:$F$144,MATCH(VLOOKUP($A855,PairList!$A$1:$C$104,2,0),'Feasibility Factor'!$C$5:$C$144,0),MATCH($B855,'Feasibility Factor'!$D$3:$F$3,0))),"")</f>
        <v>0.8</v>
      </c>
      <c r="E855" s="95" t="str">
        <f>IFERROR(INDEX(ESShip!$C$2:$C$92,MATCH(VLOOKUP($A855,PairList!$A$1:$C$104,3,0),ESShip!$A$2:$A$92,0)),"")</f>
        <v/>
      </c>
      <c r="F855" s="95" t="str">
        <f t="shared" si="80"/>
        <v/>
      </c>
      <c r="G855" s="96" t="str">
        <f t="shared" si="81"/>
        <v>X</v>
      </c>
      <c r="H855" s="99" t="str">
        <f t="shared" si="82"/>
        <v>Multi-Family</v>
      </c>
      <c r="I855" s="100" t="str">
        <f t="shared" si="83"/>
        <v>N</v>
      </c>
      <c r="J855" s="100"/>
      <c r="K855" s="100"/>
      <c r="L855" s="100">
        <v>0</v>
      </c>
      <c r="M855" s="101">
        <f t="shared" si="84"/>
        <v>0</v>
      </c>
      <c r="N855" s="100"/>
    </row>
    <row r="856" spans="1:14">
      <c r="A856" t="s">
        <v>374</v>
      </c>
      <c r="B856" t="s">
        <v>309</v>
      </c>
      <c r="C856" t="s">
        <v>224</v>
      </c>
      <c r="D856" s="95">
        <f>IFERROR(IF(ISNUMBER(VLOOKUP($A856,PairList!$A$1:$C$104,2,0)),VLOOKUP($A856,PairList!$A$1:$C$104,2,0),INDEX('Feasibility Factor'!$D$5:$F$144,MATCH(VLOOKUP($A856,PairList!$A$1:$C$104,2,0),'Feasibility Factor'!$C$5:$C$144,0),MATCH($B856,'Feasibility Factor'!$D$3:$F$3,0))),"")</f>
        <v>0.8</v>
      </c>
      <c r="E856" s="95" t="str">
        <f>IFERROR(INDEX(ESShip!$C$2:$C$92,MATCH(VLOOKUP($A856,PairList!$A$1:$C$104,3,0),ESShip!$A$2:$A$92,0)),"")</f>
        <v/>
      </c>
      <c r="F856" s="95" t="str">
        <f t="shared" si="80"/>
        <v/>
      </c>
      <c r="G856" s="96" t="str">
        <f t="shared" si="81"/>
        <v>X</v>
      </c>
      <c r="H856" s="99" t="str">
        <f t="shared" si="82"/>
        <v>Manufactured Home</v>
      </c>
      <c r="I856" s="100" t="str">
        <f t="shared" si="83"/>
        <v>N</v>
      </c>
      <c r="J856" s="100"/>
      <c r="K856" s="100"/>
      <c r="L856" s="100">
        <v>0</v>
      </c>
      <c r="M856" s="101">
        <f t="shared" si="84"/>
        <v>0</v>
      </c>
      <c r="N856" s="100"/>
    </row>
    <row r="857" spans="1:14">
      <c r="A857" t="s">
        <v>374</v>
      </c>
      <c r="B857" t="s">
        <v>120</v>
      </c>
      <c r="C857" t="s">
        <v>272</v>
      </c>
      <c r="D857" s="95">
        <f>IFERROR(IF(ISNUMBER(VLOOKUP($A857,PairList!$A$1:$C$104,2,0)),VLOOKUP($A857,PairList!$A$1:$C$104,2,0),INDEX('Feasibility Factor'!$D$5:$F$144,MATCH(VLOOKUP($A857,PairList!$A$1:$C$104,2,0),'Feasibility Factor'!$C$5:$C$144,0),MATCH($B857,'Feasibility Factor'!$D$3:$F$3,0))),"")</f>
        <v>0.8</v>
      </c>
      <c r="E857" s="95" t="str">
        <f>IFERROR(INDEX(ESShip!$C$2:$C$92,MATCH(VLOOKUP($A857,PairList!$A$1:$C$104,3,0),ESShip!$A$2:$A$92,0)),"")</f>
        <v/>
      </c>
      <c r="F857" s="95" t="str">
        <f t="shared" si="80"/>
        <v/>
      </c>
      <c r="G857" s="96" t="str">
        <f t="shared" si="81"/>
        <v>X</v>
      </c>
      <c r="H857" s="99" t="str">
        <f t="shared" si="82"/>
        <v>Single-Family</v>
      </c>
      <c r="I857" s="100" t="str">
        <f t="shared" si="83"/>
        <v>E</v>
      </c>
      <c r="J857" s="100"/>
      <c r="K857" s="100"/>
      <c r="L857" s="100">
        <f>44.2%*0.51</f>
        <v>0.22542000000000001</v>
      </c>
      <c r="M857" s="101">
        <f t="shared" si="84"/>
        <v>0.22542000000000001</v>
      </c>
      <c r="N857" s="100"/>
    </row>
    <row r="858" spans="1:14">
      <c r="A858" t="s">
        <v>374</v>
      </c>
      <c r="B858" t="s">
        <v>222</v>
      </c>
      <c r="C858" t="s">
        <v>272</v>
      </c>
      <c r="D858" s="95">
        <f>IFERROR(IF(ISNUMBER(VLOOKUP($A858,PairList!$A$1:$C$104,2,0)),VLOOKUP($A858,PairList!$A$1:$C$104,2,0),INDEX('Feasibility Factor'!$D$5:$F$144,MATCH(VLOOKUP($A858,PairList!$A$1:$C$104,2,0),'Feasibility Factor'!$C$5:$C$144,0),MATCH($B858,'Feasibility Factor'!$D$3:$F$3,0))),"")</f>
        <v>0.8</v>
      </c>
      <c r="E858" s="95" t="str">
        <f>IFERROR(INDEX(ESShip!$C$2:$C$92,MATCH(VLOOKUP($A858,PairList!$A$1:$C$104,3,0),ESShip!$A$2:$A$92,0)),"")</f>
        <v/>
      </c>
      <c r="F858" s="95" t="str">
        <f t="shared" si="80"/>
        <v/>
      </c>
      <c r="G858" s="96" t="str">
        <f t="shared" si="81"/>
        <v>X</v>
      </c>
      <c r="H858" s="99" t="str">
        <f t="shared" si="82"/>
        <v>Multi-Family</v>
      </c>
      <c r="I858" s="100" t="str">
        <f t="shared" si="83"/>
        <v>E</v>
      </c>
      <c r="J858" s="100"/>
      <c r="K858" s="100"/>
      <c r="L858" s="100">
        <f>44.2%*0.51</f>
        <v>0.22542000000000001</v>
      </c>
      <c r="M858" s="101">
        <f t="shared" si="84"/>
        <v>0.22542000000000001</v>
      </c>
      <c r="N858" s="100"/>
    </row>
    <row r="859" spans="1:14">
      <c r="A859" t="s">
        <v>374</v>
      </c>
      <c r="B859" t="s">
        <v>309</v>
      </c>
      <c r="C859" t="s">
        <v>272</v>
      </c>
      <c r="D859" s="95">
        <f>IFERROR(IF(ISNUMBER(VLOOKUP($A859,PairList!$A$1:$C$104,2,0)),VLOOKUP($A859,PairList!$A$1:$C$104,2,0),INDEX('Feasibility Factor'!$D$5:$F$144,MATCH(VLOOKUP($A859,PairList!$A$1:$C$104,2,0),'Feasibility Factor'!$C$5:$C$144,0),MATCH($B859,'Feasibility Factor'!$D$3:$F$3,0))),"")</f>
        <v>0.8</v>
      </c>
      <c r="E859" s="95" t="str">
        <f>IFERROR(INDEX(ESShip!$C$2:$C$92,MATCH(VLOOKUP($A859,PairList!$A$1:$C$104,3,0),ESShip!$A$2:$A$92,0)),"")</f>
        <v/>
      </c>
      <c r="F859" s="95" t="str">
        <f t="shared" si="80"/>
        <v/>
      </c>
      <c r="G859" s="96" t="str">
        <f t="shared" si="81"/>
        <v>X</v>
      </c>
      <c r="H859" s="99" t="str">
        <f t="shared" si="82"/>
        <v>Manufactured Home</v>
      </c>
      <c r="I859" s="100" t="str">
        <f t="shared" si="83"/>
        <v>E</v>
      </c>
      <c r="J859" s="100"/>
      <c r="K859" s="100"/>
      <c r="L859" s="100">
        <f>44.2%*0.51</f>
        <v>0.22542000000000001</v>
      </c>
      <c r="M859" s="101">
        <f t="shared" si="84"/>
        <v>0.22542000000000001</v>
      </c>
      <c r="N859" s="100"/>
    </row>
    <row r="860" spans="1:14">
      <c r="A860" t="s">
        <v>374</v>
      </c>
      <c r="B860" t="s">
        <v>120</v>
      </c>
      <c r="C860" t="s">
        <v>224</v>
      </c>
      <c r="D860" s="95">
        <f>IFERROR(IF(ISNUMBER(VLOOKUP($A860,PairList!$A$1:$C$104,2,0)),VLOOKUP($A860,PairList!$A$1:$C$104,2,0),INDEX('Feasibility Factor'!$D$5:$F$144,MATCH(VLOOKUP($A860,PairList!$A$1:$C$104,2,0),'Feasibility Factor'!$C$5:$C$144,0),MATCH($B860,'Feasibility Factor'!$D$3:$F$3,0))),"")</f>
        <v>0.8</v>
      </c>
      <c r="E860" s="95" t="str">
        <f>IFERROR(INDEX(ESShip!$C$2:$C$92,MATCH(VLOOKUP($A860,PairList!$A$1:$C$104,3,0),ESShip!$A$2:$A$92,0)),"")</f>
        <v/>
      </c>
      <c r="F860" s="95" t="str">
        <f t="shared" si="80"/>
        <v/>
      </c>
      <c r="G860" s="96" t="str">
        <f t="shared" si="81"/>
        <v>X</v>
      </c>
      <c r="H860" s="99" t="str">
        <f t="shared" si="82"/>
        <v>Single-Family</v>
      </c>
      <c r="I860" s="100" t="str">
        <f t="shared" si="83"/>
        <v>N</v>
      </c>
      <c r="J860" s="100"/>
      <c r="K860" s="100"/>
      <c r="L860" s="100">
        <v>0</v>
      </c>
      <c r="M860" s="101">
        <f t="shared" si="84"/>
        <v>0</v>
      </c>
      <c r="N860" s="100"/>
    </row>
    <row r="861" spans="1:14">
      <c r="A861" t="s">
        <v>374</v>
      </c>
      <c r="B861" t="s">
        <v>222</v>
      </c>
      <c r="C861" t="s">
        <v>224</v>
      </c>
      <c r="D861" s="95">
        <f>IFERROR(IF(ISNUMBER(VLOOKUP($A861,PairList!$A$1:$C$104,2,0)),VLOOKUP($A861,PairList!$A$1:$C$104,2,0),INDEX('Feasibility Factor'!$D$5:$F$144,MATCH(VLOOKUP($A861,PairList!$A$1:$C$104,2,0),'Feasibility Factor'!$C$5:$C$144,0),MATCH($B861,'Feasibility Factor'!$D$3:$F$3,0))),"")</f>
        <v>0.8</v>
      </c>
      <c r="E861" s="95" t="str">
        <f>IFERROR(INDEX(ESShip!$C$2:$C$92,MATCH(VLOOKUP($A861,PairList!$A$1:$C$104,3,0),ESShip!$A$2:$A$92,0)),"")</f>
        <v/>
      </c>
      <c r="F861" s="95" t="str">
        <f t="shared" si="80"/>
        <v/>
      </c>
      <c r="G861" s="96" t="str">
        <f t="shared" si="81"/>
        <v>X</v>
      </c>
      <c r="H861" s="99" t="str">
        <f t="shared" si="82"/>
        <v>Multi-Family</v>
      </c>
      <c r="I861" s="100" t="str">
        <f t="shared" si="83"/>
        <v>N</v>
      </c>
      <c r="J861" s="100"/>
      <c r="K861" s="100"/>
      <c r="L861" s="100">
        <v>0</v>
      </c>
      <c r="M861" s="101">
        <f t="shared" si="84"/>
        <v>0</v>
      </c>
      <c r="N861" s="100"/>
    </row>
    <row r="862" spans="1:14">
      <c r="A862" t="s">
        <v>374</v>
      </c>
      <c r="B862" t="s">
        <v>309</v>
      </c>
      <c r="C862" t="s">
        <v>224</v>
      </c>
      <c r="D862" s="95">
        <f>IFERROR(IF(ISNUMBER(VLOOKUP($A862,PairList!$A$1:$C$104,2,0)),VLOOKUP($A862,PairList!$A$1:$C$104,2,0),INDEX('Feasibility Factor'!$D$5:$F$144,MATCH(VLOOKUP($A862,PairList!$A$1:$C$104,2,0),'Feasibility Factor'!$C$5:$C$144,0),MATCH($B862,'Feasibility Factor'!$D$3:$F$3,0))),"")</f>
        <v>0.8</v>
      </c>
      <c r="E862" s="95" t="str">
        <f>IFERROR(INDEX(ESShip!$C$2:$C$92,MATCH(VLOOKUP($A862,PairList!$A$1:$C$104,3,0),ESShip!$A$2:$A$92,0)),"")</f>
        <v/>
      </c>
      <c r="F862" s="95" t="str">
        <f t="shared" si="80"/>
        <v/>
      </c>
      <c r="G862" s="96" t="str">
        <f t="shared" si="81"/>
        <v>X</v>
      </c>
      <c r="H862" s="99" t="str">
        <f t="shared" si="82"/>
        <v>Manufactured Home</v>
      </c>
      <c r="I862" s="100" t="str">
        <f t="shared" si="83"/>
        <v>N</v>
      </c>
      <c r="J862" s="100"/>
      <c r="K862" s="100"/>
      <c r="L862" s="100">
        <v>0</v>
      </c>
      <c r="M862" s="101">
        <f t="shared" si="84"/>
        <v>0</v>
      </c>
      <c r="N862" s="100"/>
    </row>
    <row r="863" spans="1:14">
      <c r="A863" t="s">
        <v>297</v>
      </c>
      <c r="B863" t="s">
        <v>120</v>
      </c>
      <c r="C863" t="s">
        <v>272</v>
      </c>
      <c r="D863" s="95">
        <f>IFERROR(IF(ISNUMBER(VLOOKUP($A863,PairList!$A$1:$C$104,2,0)),VLOOKUP($A863,PairList!$A$1:$C$104,2,0),INDEX('Feasibility Factor'!$D$5:$F$144,MATCH(VLOOKUP($A863,PairList!$A$1:$C$104,2,0),'Feasibility Factor'!$C$5:$C$144,0),MATCH($B863,'Feasibility Factor'!$D$3:$F$3,0))),"")</f>
        <v>0.8</v>
      </c>
      <c r="E863" s="95" t="str">
        <f>IFERROR(INDEX(ESShip!$C$2:$C$92,MATCH(VLOOKUP($A863,PairList!$A$1:$C$104,3,0),ESShip!$A$2:$A$92,0)),"")</f>
        <v/>
      </c>
      <c r="F863" s="95" t="str">
        <f t="shared" si="80"/>
        <v/>
      </c>
      <c r="G863" s="96" t="str">
        <f t="shared" si="81"/>
        <v>X</v>
      </c>
      <c r="H863" s="99" t="str">
        <f t="shared" si="82"/>
        <v>Single-Family</v>
      </c>
      <c r="I863" s="100" t="str">
        <f t="shared" si="83"/>
        <v>E</v>
      </c>
      <c r="J863" s="100"/>
      <c r="K863" s="100"/>
      <c r="L863" s="100">
        <v>0.48799999999999999</v>
      </c>
      <c r="M863" s="101">
        <f t="shared" si="84"/>
        <v>0.48799999999999999</v>
      </c>
      <c r="N863" s="100"/>
    </row>
    <row r="864" spans="1:14">
      <c r="A864" t="s">
        <v>297</v>
      </c>
      <c r="B864" t="s">
        <v>222</v>
      </c>
      <c r="C864" t="s">
        <v>272</v>
      </c>
      <c r="D864" s="95">
        <f>IFERROR(IF(ISNUMBER(VLOOKUP($A864,PairList!$A$1:$C$104,2,0)),VLOOKUP($A864,PairList!$A$1:$C$104,2,0),INDEX('Feasibility Factor'!$D$5:$F$144,MATCH(VLOOKUP($A864,PairList!$A$1:$C$104,2,0),'Feasibility Factor'!$C$5:$C$144,0),MATCH($B864,'Feasibility Factor'!$D$3:$F$3,0))),"")</f>
        <v>0.8</v>
      </c>
      <c r="E864" s="95" t="str">
        <f>IFERROR(INDEX(ESShip!$C$2:$C$92,MATCH(VLOOKUP($A864,PairList!$A$1:$C$104,3,0),ESShip!$A$2:$A$92,0)),"")</f>
        <v/>
      </c>
      <c r="F864" s="95" t="str">
        <f t="shared" si="80"/>
        <v/>
      </c>
      <c r="G864" s="96" t="str">
        <f t="shared" si="81"/>
        <v>X</v>
      </c>
      <c r="H864" s="99" t="str">
        <f t="shared" si="82"/>
        <v>Multi-Family</v>
      </c>
      <c r="I864" s="100" t="str">
        <f t="shared" si="83"/>
        <v>E</v>
      </c>
      <c r="J864" s="100"/>
      <c r="K864" s="100"/>
      <c r="L864" s="100">
        <v>0.48799999999999999</v>
      </c>
      <c r="M864" s="101">
        <f t="shared" si="84"/>
        <v>0.48799999999999999</v>
      </c>
      <c r="N864" s="100"/>
    </row>
    <row r="865" spans="1:14">
      <c r="A865" t="s">
        <v>297</v>
      </c>
      <c r="B865" t="s">
        <v>309</v>
      </c>
      <c r="C865" t="s">
        <v>272</v>
      </c>
      <c r="D865" s="95">
        <f>IFERROR(IF(ISNUMBER(VLOOKUP($A865,PairList!$A$1:$C$104,2,0)),VLOOKUP($A865,PairList!$A$1:$C$104,2,0),INDEX('Feasibility Factor'!$D$5:$F$144,MATCH(VLOOKUP($A865,PairList!$A$1:$C$104,2,0),'Feasibility Factor'!$C$5:$C$144,0),MATCH($B865,'Feasibility Factor'!$D$3:$F$3,0))),"")</f>
        <v>0.8</v>
      </c>
      <c r="E865" s="95" t="str">
        <f>IFERROR(INDEX(ESShip!$C$2:$C$92,MATCH(VLOOKUP($A865,PairList!$A$1:$C$104,3,0),ESShip!$A$2:$A$92,0)),"")</f>
        <v/>
      </c>
      <c r="F865" s="95" t="str">
        <f t="shared" si="80"/>
        <v/>
      </c>
      <c r="G865" s="96" t="str">
        <f t="shared" si="81"/>
        <v>X</v>
      </c>
      <c r="H865" s="99" t="str">
        <f t="shared" si="82"/>
        <v>Manufactured Home</v>
      </c>
      <c r="I865" s="100" t="str">
        <f t="shared" si="83"/>
        <v>E</v>
      </c>
      <c r="J865" s="100"/>
      <c r="K865" s="100"/>
      <c r="L865" s="100">
        <v>0.48799999999999999</v>
      </c>
      <c r="M865" s="101">
        <f t="shared" si="84"/>
        <v>0.48799999999999999</v>
      </c>
      <c r="N865" s="100"/>
    </row>
    <row r="866" spans="1:14">
      <c r="A866" t="s">
        <v>297</v>
      </c>
      <c r="B866" t="s">
        <v>120</v>
      </c>
      <c r="C866" t="s">
        <v>224</v>
      </c>
      <c r="D866" s="95">
        <f>IFERROR(IF(ISNUMBER(VLOOKUP($A866,PairList!$A$1:$C$104,2,0)),VLOOKUP($A866,PairList!$A$1:$C$104,2,0),INDEX('Feasibility Factor'!$D$5:$F$144,MATCH(VLOOKUP($A866,PairList!$A$1:$C$104,2,0),'Feasibility Factor'!$C$5:$C$144,0),MATCH($B866,'Feasibility Factor'!$D$3:$F$3,0))),"")</f>
        <v>0.8</v>
      </c>
      <c r="E866" s="95" t="str">
        <f>IFERROR(INDEX(ESShip!$C$2:$C$92,MATCH(VLOOKUP($A866,PairList!$A$1:$C$104,3,0),ESShip!$A$2:$A$92,0)),"")</f>
        <v/>
      </c>
      <c r="F866" s="95" t="str">
        <f t="shared" si="80"/>
        <v/>
      </c>
      <c r="G866" s="96" t="str">
        <f t="shared" si="81"/>
        <v>X</v>
      </c>
      <c r="H866" s="99" t="str">
        <f t="shared" si="82"/>
        <v>Single-Family</v>
      </c>
      <c r="I866" s="100" t="str">
        <f t="shared" si="83"/>
        <v>N</v>
      </c>
      <c r="J866" s="100"/>
      <c r="K866" s="100"/>
      <c r="L866" s="100">
        <v>1</v>
      </c>
      <c r="M866" s="101">
        <f t="shared" si="84"/>
        <v>1</v>
      </c>
      <c r="N866" s="100"/>
    </row>
    <row r="867" spans="1:14">
      <c r="A867" t="s">
        <v>297</v>
      </c>
      <c r="B867" t="s">
        <v>222</v>
      </c>
      <c r="C867" t="s">
        <v>224</v>
      </c>
      <c r="D867" s="95">
        <f>IFERROR(IF(ISNUMBER(VLOOKUP($A867,PairList!$A$1:$C$104,2,0)),VLOOKUP($A867,PairList!$A$1:$C$104,2,0),INDEX('Feasibility Factor'!$D$5:$F$144,MATCH(VLOOKUP($A867,PairList!$A$1:$C$104,2,0),'Feasibility Factor'!$C$5:$C$144,0),MATCH($B867,'Feasibility Factor'!$D$3:$F$3,0))),"")</f>
        <v>0.8</v>
      </c>
      <c r="E867" s="95" t="str">
        <f>IFERROR(INDEX(ESShip!$C$2:$C$92,MATCH(VLOOKUP($A867,PairList!$A$1:$C$104,3,0),ESShip!$A$2:$A$92,0)),"")</f>
        <v/>
      </c>
      <c r="F867" s="95" t="str">
        <f t="shared" si="80"/>
        <v/>
      </c>
      <c r="G867" s="96" t="str">
        <f t="shared" si="81"/>
        <v>X</v>
      </c>
      <c r="H867" s="99" t="str">
        <f t="shared" si="82"/>
        <v>Multi-Family</v>
      </c>
      <c r="I867" s="100" t="str">
        <f t="shared" si="83"/>
        <v>N</v>
      </c>
      <c r="J867" s="100"/>
      <c r="K867" s="100"/>
      <c r="L867" s="100">
        <v>1</v>
      </c>
      <c r="M867" s="101">
        <f t="shared" si="84"/>
        <v>1</v>
      </c>
      <c r="N867" s="100"/>
    </row>
    <row r="868" spans="1:14">
      <c r="A868" t="s">
        <v>297</v>
      </c>
      <c r="B868" t="s">
        <v>309</v>
      </c>
      <c r="C868" t="s">
        <v>224</v>
      </c>
      <c r="D868" s="95">
        <f>IFERROR(IF(ISNUMBER(VLOOKUP($A868,PairList!$A$1:$C$104,2,0)),VLOOKUP($A868,PairList!$A$1:$C$104,2,0),INDEX('Feasibility Factor'!$D$5:$F$144,MATCH(VLOOKUP($A868,PairList!$A$1:$C$104,2,0),'Feasibility Factor'!$C$5:$C$144,0),MATCH($B868,'Feasibility Factor'!$D$3:$F$3,0))),"")</f>
        <v>0.8</v>
      </c>
      <c r="E868" s="95" t="str">
        <f>IFERROR(INDEX(ESShip!$C$2:$C$92,MATCH(VLOOKUP($A868,PairList!$A$1:$C$104,3,0),ESShip!$A$2:$A$92,0)),"")</f>
        <v/>
      </c>
      <c r="F868" s="95" t="str">
        <f t="shared" si="80"/>
        <v/>
      </c>
      <c r="G868" s="96" t="str">
        <f t="shared" si="81"/>
        <v>X</v>
      </c>
      <c r="H868" s="99" t="str">
        <f t="shared" si="82"/>
        <v>Manufactured Home</v>
      </c>
      <c r="I868" s="100" t="str">
        <f t="shared" si="83"/>
        <v>N</v>
      </c>
      <c r="J868" s="100"/>
      <c r="K868" s="100"/>
      <c r="L868" s="100">
        <v>1</v>
      </c>
      <c r="M868" s="101">
        <f t="shared" si="84"/>
        <v>1</v>
      </c>
      <c r="N868" s="100"/>
    </row>
    <row r="869" spans="1:14">
      <c r="A869" t="s">
        <v>297</v>
      </c>
      <c r="B869" t="s">
        <v>120</v>
      </c>
      <c r="C869" t="s">
        <v>272</v>
      </c>
      <c r="D869" s="95">
        <f>IFERROR(IF(ISNUMBER(VLOOKUP($A869,PairList!$A$1:$C$104,2,0)),VLOOKUP($A869,PairList!$A$1:$C$104,2,0),INDEX('Feasibility Factor'!$D$5:$F$144,MATCH(VLOOKUP($A869,PairList!$A$1:$C$104,2,0),'Feasibility Factor'!$C$5:$C$144,0),MATCH($B869,'Feasibility Factor'!$D$3:$F$3,0))),"")</f>
        <v>0.8</v>
      </c>
      <c r="E869" s="95" t="str">
        <f>IFERROR(INDEX(ESShip!$C$2:$C$92,MATCH(VLOOKUP($A869,PairList!$A$1:$C$104,3,0),ESShip!$A$2:$A$92,0)),"")</f>
        <v/>
      </c>
      <c r="F869" s="95" t="str">
        <f t="shared" si="80"/>
        <v/>
      </c>
      <c r="G869" s="96" t="str">
        <f t="shared" si="81"/>
        <v>X</v>
      </c>
      <c r="H869" s="99" t="str">
        <f t="shared" si="82"/>
        <v>Single-Family</v>
      </c>
      <c r="I869" s="100" t="str">
        <f t="shared" si="83"/>
        <v>E</v>
      </c>
      <c r="J869" s="100"/>
      <c r="K869" s="100"/>
      <c r="L869" s="100">
        <v>0.48799999999999999</v>
      </c>
      <c r="M869" s="101">
        <f t="shared" si="84"/>
        <v>0.48799999999999999</v>
      </c>
      <c r="N869" s="100"/>
    </row>
    <row r="870" spans="1:14">
      <c r="A870" t="s">
        <v>297</v>
      </c>
      <c r="B870" t="s">
        <v>222</v>
      </c>
      <c r="C870" t="s">
        <v>272</v>
      </c>
      <c r="D870" s="95">
        <f>IFERROR(IF(ISNUMBER(VLOOKUP($A870,PairList!$A$1:$C$104,2,0)),VLOOKUP($A870,PairList!$A$1:$C$104,2,0),INDEX('Feasibility Factor'!$D$5:$F$144,MATCH(VLOOKUP($A870,PairList!$A$1:$C$104,2,0),'Feasibility Factor'!$C$5:$C$144,0),MATCH($B870,'Feasibility Factor'!$D$3:$F$3,0))),"")</f>
        <v>0.8</v>
      </c>
      <c r="E870" s="95" t="str">
        <f>IFERROR(INDEX(ESShip!$C$2:$C$92,MATCH(VLOOKUP($A870,PairList!$A$1:$C$104,3,0),ESShip!$A$2:$A$92,0)),"")</f>
        <v/>
      </c>
      <c r="F870" s="95" t="str">
        <f t="shared" si="80"/>
        <v/>
      </c>
      <c r="G870" s="96" t="str">
        <f t="shared" si="81"/>
        <v>X</v>
      </c>
      <c r="H870" s="99" t="str">
        <f t="shared" si="82"/>
        <v>Multi-Family</v>
      </c>
      <c r="I870" s="100" t="str">
        <f t="shared" si="83"/>
        <v>E</v>
      </c>
      <c r="J870" s="100"/>
      <c r="K870" s="100"/>
      <c r="L870" s="100">
        <v>0.48799999999999999</v>
      </c>
      <c r="M870" s="101">
        <f t="shared" si="84"/>
        <v>0.48799999999999999</v>
      </c>
      <c r="N870" s="100"/>
    </row>
    <row r="871" spans="1:14">
      <c r="A871" t="s">
        <v>297</v>
      </c>
      <c r="B871" t="s">
        <v>309</v>
      </c>
      <c r="C871" t="s">
        <v>272</v>
      </c>
      <c r="D871" s="95">
        <f>IFERROR(IF(ISNUMBER(VLOOKUP($A871,PairList!$A$1:$C$104,2,0)),VLOOKUP($A871,PairList!$A$1:$C$104,2,0),INDEX('Feasibility Factor'!$D$5:$F$144,MATCH(VLOOKUP($A871,PairList!$A$1:$C$104,2,0),'Feasibility Factor'!$C$5:$C$144,0),MATCH($B871,'Feasibility Factor'!$D$3:$F$3,0))),"")</f>
        <v>0.8</v>
      </c>
      <c r="E871" s="95" t="str">
        <f>IFERROR(INDEX(ESShip!$C$2:$C$92,MATCH(VLOOKUP($A871,PairList!$A$1:$C$104,3,0),ESShip!$A$2:$A$92,0)),"")</f>
        <v/>
      </c>
      <c r="F871" s="95" t="str">
        <f t="shared" si="80"/>
        <v/>
      </c>
      <c r="G871" s="96" t="str">
        <f t="shared" si="81"/>
        <v>X</v>
      </c>
      <c r="H871" s="99" t="str">
        <f t="shared" si="82"/>
        <v>Manufactured Home</v>
      </c>
      <c r="I871" s="100" t="str">
        <f t="shared" si="83"/>
        <v>E</v>
      </c>
      <c r="J871" s="100"/>
      <c r="K871" s="100"/>
      <c r="L871" s="100">
        <v>0.48799999999999999</v>
      </c>
      <c r="M871" s="101">
        <f t="shared" si="84"/>
        <v>0.48799999999999999</v>
      </c>
      <c r="N871" s="100"/>
    </row>
    <row r="872" spans="1:14">
      <c r="A872" t="s">
        <v>297</v>
      </c>
      <c r="B872" t="s">
        <v>120</v>
      </c>
      <c r="C872" t="s">
        <v>224</v>
      </c>
      <c r="D872" s="95">
        <f>IFERROR(IF(ISNUMBER(VLOOKUP($A872,PairList!$A$1:$C$104,2,0)),VLOOKUP($A872,PairList!$A$1:$C$104,2,0),INDEX('Feasibility Factor'!$D$5:$F$144,MATCH(VLOOKUP($A872,PairList!$A$1:$C$104,2,0),'Feasibility Factor'!$C$5:$C$144,0),MATCH($B872,'Feasibility Factor'!$D$3:$F$3,0))),"")</f>
        <v>0.8</v>
      </c>
      <c r="E872" s="95" t="str">
        <f>IFERROR(INDEX(ESShip!$C$2:$C$92,MATCH(VLOOKUP($A872,PairList!$A$1:$C$104,3,0),ESShip!$A$2:$A$92,0)),"")</f>
        <v/>
      </c>
      <c r="F872" s="95" t="str">
        <f t="shared" si="80"/>
        <v/>
      </c>
      <c r="G872" s="96" t="str">
        <f t="shared" si="81"/>
        <v>X</v>
      </c>
      <c r="H872" s="99" t="str">
        <f t="shared" si="82"/>
        <v>Single-Family</v>
      </c>
      <c r="I872" s="100" t="str">
        <f t="shared" si="83"/>
        <v>N</v>
      </c>
      <c r="J872" s="100"/>
      <c r="K872" s="100"/>
      <c r="L872" s="100">
        <v>1</v>
      </c>
      <c r="M872" s="101">
        <f t="shared" si="84"/>
        <v>1</v>
      </c>
      <c r="N872" s="100"/>
    </row>
    <row r="873" spans="1:14">
      <c r="A873" t="s">
        <v>297</v>
      </c>
      <c r="B873" t="s">
        <v>222</v>
      </c>
      <c r="C873" t="s">
        <v>224</v>
      </c>
      <c r="D873" s="95">
        <f>IFERROR(IF(ISNUMBER(VLOOKUP($A873,PairList!$A$1:$C$104,2,0)),VLOOKUP($A873,PairList!$A$1:$C$104,2,0),INDEX('Feasibility Factor'!$D$5:$F$144,MATCH(VLOOKUP($A873,PairList!$A$1:$C$104,2,0),'Feasibility Factor'!$C$5:$C$144,0),MATCH($B873,'Feasibility Factor'!$D$3:$F$3,0))),"")</f>
        <v>0.8</v>
      </c>
      <c r="E873" s="95" t="str">
        <f>IFERROR(INDEX(ESShip!$C$2:$C$92,MATCH(VLOOKUP($A873,PairList!$A$1:$C$104,3,0),ESShip!$A$2:$A$92,0)),"")</f>
        <v/>
      </c>
      <c r="F873" s="95" t="str">
        <f t="shared" si="80"/>
        <v/>
      </c>
      <c r="G873" s="96" t="str">
        <f t="shared" si="81"/>
        <v>X</v>
      </c>
      <c r="H873" s="99" t="str">
        <f t="shared" si="82"/>
        <v>Multi-Family</v>
      </c>
      <c r="I873" s="100" t="str">
        <f t="shared" si="83"/>
        <v>N</v>
      </c>
      <c r="J873" s="100"/>
      <c r="K873" s="100"/>
      <c r="L873" s="100">
        <v>1</v>
      </c>
      <c r="M873" s="101">
        <f t="shared" si="84"/>
        <v>1</v>
      </c>
      <c r="N873" s="100"/>
    </row>
    <row r="874" spans="1:14">
      <c r="A874" t="s">
        <v>297</v>
      </c>
      <c r="B874" t="s">
        <v>309</v>
      </c>
      <c r="C874" t="s">
        <v>224</v>
      </c>
      <c r="D874" s="95">
        <f>IFERROR(IF(ISNUMBER(VLOOKUP($A874,PairList!$A$1:$C$104,2,0)),VLOOKUP($A874,PairList!$A$1:$C$104,2,0),INDEX('Feasibility Factor'!$D$5:$F$144,MATCH(VLOOKUP($A874,PairList!$A$1:$C$104,2,0),'Feasibility Factor'!$C$5:$C$144,0),MATCH($B874,'Feasibility Factor'!$D$3:$F$3,0))),"")</f>
        <v>0.8</v>
      </c>
      <c r="E874" s="95" t="str">
        <f>IFERROR(INDEX(ESShip!$C$2:$C$92,MATCH(VLOOKUP($A874,PairList!$A$1:$C$104,3,0),ESShip!$A$2:$A$92,0)),"")</f>
        <v/>
      </c>
      <c r="F874" s="95" t="str">
        <f t="shared" si="80"/>
        <v/>
      </c>
      <c r="G874" s="96" t="str">
        <f t="shared" si="81"/>
        <v>X</v>
      </c>
      <c r="H874" s="99" t="str">
        <f t="shared" si="82"/>
        <v>Manufactured Home</v>
      </c>
      <c r="I874" s="100" t="str">
        <f t="shared" si="83"/>
        <v>N</v>
      </c>
      <c r="J874" s="100"/>
      <c r="K874" s="100"/>
      <c r="L874" s="100">
        <v>1</v>
      </c>
      <c r="M874" s="101">
        <f t="shared" si="84"/>
        <v>1</v>
      </c>
      <c r="N874" s="100"/>
    </row>
    <row r="875" spans="1:14">
      <c r="A875" t="s">
        <v>298</v>
      </c>
      <c r="B875" t="s">
        <v>120</v>
      </c>
      <c r="C875" t="s">
        <v>272</v>
      </c>
      <c r="D875" s="95">
        <f>IFERROR(IF(ISNUMBER(VLOOKUP($A875,PairList!$A$1:$C$104,2,0)),VLOOKUP($A875,PairList!$A$1:$C$104,2,0),INDEX('Feasibility Factor'!$D$5:$F$144,MATCH(VLOOKUP($A875,PairList!$A$1:$C$104,2,0),'Feasibility Factor'!$C$5:$C$144,0),MATCH($B875,'Feasibility Factor'!$D$3:$F$3,0))),"")</f>
        <v>0.75</v>
      </c>
      <c r="E875" s="95">
        <f>IFERROR(INDEX(ESShip!$C$2:$C$92,MATCH(VLOOKUP($A875,PairList!$A$1:$C$104,3,0),ESShip!$A$2:$A$92,0)),"")</f>
        <v>0.81</v>
      </c>
      <c r="F875" s="95">
        <f t="shared" si="80"/>
        <v>0.14249999999999996</v>
      </c>
      <c r="G875" s="96" t="str">
        <f t="shared" si="81"/>
        <v/>
      </c>
      <c r="H875" s="99" t="str">
        <f t="shared" si="82"/>
        <v>Single-Family</v>
      </c>
      <c r="I875" s="100" t="str">
        <f t="shared" si="83"/>
        <v>E</v>
      </c>
      <c r="J875" s="100"/>
      <c r="K875" s="100"/>
      <c r="L875" s="100" t="str">
        <f t="shared" ref="L835:L898" si="85">IF(G875="X",$J875*(1-$K875),"")</f>
        <v/>
      </c>
      <c r="M875" s="101">
        <f t="shared" ref="M875:M938" si="86">IF(AND($F875&lt;&gt;"",$L875&lt;&gt;""),MIN($F875,$L875),MAX($F875,$L875))</f>
        <v>0.14249999999999996</v>
      </c>
      <c r="N875" s="100"/>
    </row>
    <row r="876" spans="1:14">
      <c r="A876" t="s">
        <v>298</v>
      </c>
      <c r="B876" t="s">
        <v>222</v>
      </c>
      <c r="C876" t="s">
        <v>272</v>
      </c>
      <c r="D876" s="95">
        <f>IFERROR(IF(ISNUMBER(VLOOKUP($A876,PairList!$A$1:$C$104,2,0)),VLOOKUP($A876,PairList!$A$1:$C$104,2,0),INDEX('Feasibility Factor'!$D$5:$F$144,MATCH(VLOOKUP($A876,PairList!$A$1:$C$104,2,0),'Feasibility Factor'!$C$5:$C$144,0),MATCH($B876,'Feasibility Factor'!$D$3:$F$3,0))),"")</f>
        <v>0.75</v>
      </c>
      <c r="E876" s="95">
        <f>IFERROR(INDEX(ESShip!$C$2:$C$92,MATCH(VLOOKUP($A876,PairList!$A$1:$C$104,3,0),ESShip!$A$2:$A$92,0)),"")</f>
        <v>0.81</v>
      </c>
      <c r="F876" s="95">
        <f t="shared" si="80"/>
        <v>0.14249999999999996</v>
      </c>
      <c r="G876" s="96" t="str">
        <f t="shared" si="81"/>
        <v/>
      </c>
      <c r="H876" s="99" t="str">
        <f t="shared" si="82"/>
        <v>Multi-Family</v>
      </c>
      <c r="I876" s="100" t="str">
        <f t="shared" si="83"/>
        <v>E</v>
      </c>
      <c r="J876" s="100"/>
      <c r="K876" s="100"/>
      <c r="L876" s="100" t="str">
        <f t="shared" si="85"/>
        <v/>
      </c>
      <c r="M876" s="101">
        <f t="shared" si="86"/>
        <v>0.14249999999999996</v>
      </c>
      <c r="N876" s="100"/>
    </row>
    <row r="877" spans="1:14">
      <c r="A877" t="s">
        <v>298</v>
      </c>
      <c r="B877" t="s">
        <v>309</v>
      </c>
      <c r="C877" t="s">
        <v>272</v>
      </c>
      <c r="D877" s="95">
        <f>IFERROR(IF(ISNUMBER(VLOOKUP($A877,PairList!$A$1:$C$104,2,0)),VLOOKUP($A877,PairList!$A$1:$C$104,2,0),INDEX('Feasibility Factor'!$D$5:$F$144,MATCH(VLOOKUP($A877,PairList!$A$1:$C$104,2,0),'Feasibility Factor'!$C$5:$C$144,0),MATCH($B877,'Feasibility Factor'!$D$3:$F$3,0))),"")</f>
        <v>0.75</v>
      </c>
      <c r="E877" s="95">
        <f>IFERROR(INDEX(ESShip!$C$2:$C$92,MATCH(VLOOKUP($A877,PairList!$A$1:$C$104,3,0),ESShip!$A$2:$A$92,0)),"")</f>
        <v>0.81</v>
      </c>
      <c r="F877" s="95">
        <f t="shared" si="80"/>
        <v>0.14249999999999996</v>
      </c>
      <c r="G877" s="96" t="str">
        <f t="shared" si="81"/>
        <v/>
      </c>
      <c r="H877" s="99" t="str">
        <f t="shared" si="82"/>
        <v>Manufactured Home</v>
      </c>
      <c r="I877" s="100" t="str">
        <f t="shared" si="83"/>
        <v>E</v>
      </c>
      <c r="J877" s="100" t="s">
        <v>377</v>
      </c>
      <c r="K877" s="100" t="s">
        <v>377</v>
      </c>
      <c r="L877" s="100" t="str">
        <f t="shared" si="85"/>
        <v/>
      </c>
      <c r="M877" s="101">
        <f t="shared" si="86"/>
        <v>0.14249999999999996</v>
      </c>
      <c r="N877" s="100"/>
    </row>
    <row r="878" spans="1:14">
      <c r="A878" t="s">
        <v>298</v>
      </c>
      <c r="B878" t="s">
        <v>120</v>
      </c>
      <c r="C878" t="s">
        <v>224</v>
      </c>
      <c r="D878" s="95">
        <f>IFERROR(IF(ISNUMBER(VLOOKUP($A878,PairList!$A$1:$C$104,2,0)),VLOOKUP($A878,PairList!$A$1:$C$104,2,0),INDEX('Feasibility Factor'!$D$5:$F$144,MATCH(VLOOKUP($A878,PairList!$A$1:$C$104,2,0),'Feasibility Factor'!$C$5:$C$144,0),MATCH($B878,'Feasibility Factor'!$D$3:$F$3,0))),"")</f>
        <v>0.75</v>
      </c>
      <c r="E878" s="95">
        <f>IFERROR(INDEX(ESShip!$C$2:$C$92,MATCH(VLOOKUP($A878,PairList!$A$1:$C$104,3,0),ESShip!$A$2:$A$92,0)),"")</f>
        <v>0.81</v>
      </c>
      <c r="F878" s="95">
        <f t="shared" si="80"/>
        <v>0.14249999999999996</v>
      </c>
      <c r="G878" s="96" t="str">
        <f t="shared" si="81"/>
        <v/>
      </c>
      <c r="H878" s="99" t="str">
        <f t="shared" si="82"/>
        <v>Single-Family</v>
      </c>
      <c r="I878" s="100" t="str">
        <f t="shared" si="83"/>
        <v>N</v>
      </c>
      <c r="J878" s="100" t="s">
        <v>377</v>
      </c>
      <c r="K878" s="100" t="s">
        <v>377</v>
      </c>
      <c r="L878" s="100" t="str">
        <f t="shared" si="85"/>
        <v/>
      </c>
      <c r="M878" s="101">
        <f t="shared" si="86"/>
        <v>0.14249999999999996</v>
      </c>
      <c r="N878" s="100"/>
    </row>
    <row r="879" spans="1:14">
      <c r="A879" t="s">
        <v>298</v>
      </c>
      <c r="B879" t="s">
        <v>222</v>
      </c>
      <c r="C879" t="s">
        <v>224</v>
      </c>
      <c r="D879" s="95">
        <f>IFERROR(IF(ISNUMBER(VLOOKUP($A879,PairList!$A$1:$C$104,2,0)),VLOOKUP($A879,PairList!$A$1:$C$104,2,0),INDEX('Feasibility Factor'!$D$5:$F$144,MATCH(VLOOKUP($A879,PairList!$A$1:$C$104,2,0),'Feasibility Factor'!$C$5:$C$144,0),MATCH($B879,'Feasibility Factor'!$D$3:$F$3,0))),"")</f>
        <v>0.75</v>
      </c>
      <c r="E879" s="95">
        <f>IFERROR(INDEX(ESShip!$C$2:$C$92,MATCH(VLOOKUP($A879,PairList!$A$1:$C$104,3,0),ESShip!$A$2:$A$92,0)),"")</f>
        <v>0.81</v>
      </c>
      <c r="F879" s="95">
        <f t="shared" si="80"/>
        <v>0.14249999999999996</v>
      </c>
      <c r="G879" s="96" t="str">
        <f t="shared" si="81"/>
        <v/>
      </c>
      <c r="H879" s="99" t="str">
        <f t="shared" si="82"/>
        <v>Multi-Family</v>
      </c>
      <c r="I879" s="100" t="str">
        <f t="shared" si="83"/>
        <v>N</v>
      </c>
      <c r="J879" s="100" t="s">
        <v>377</v>
      </c>
      <c r="K879" s="100" t="s">
        <v>377</v>
      </c>
      <c r="L879" s="100" t="str">
        <f t="shared" si="85"/>
        <v/>
      </c>
      <c r="M879" s="101">
        <f t="shared" si="86"/>
        <v>0.14249999999999996</v>
      </c>
      <c r="N879" s="100"/>
    </row>
    <row r="880" spans="1:14">
      <c r="A880" t="s">
        <v>298</v>
      </c>
      <c r="B880" t="s">
        <v>309</v>
      </c>
      <c r="C880" t="s">
        <v>224</v>
      </c>
      <c r="D880" s="95">
        <f>IFERROR(IF(ISNUMBER(VLOOKUP($A880,PairList!$A$1:$C$104,2,0)),VLOOKUP($A880,PairList!$A$1:$C$104,2,0),INDEX('Feasibility Factor'!$D$5:$F$144,MATCH(VLOOKUP($A880,PairList!$A$1:$C$104,2,0),'Feasibility Factor'!$C$5:$C$144,0),MATCH($B880,'Feasibility Factor'!$D$3:$F$3,0))),"")</f>
        <v>0.75</v>
      </c>
      <c r="E880" s="95">
        <f>IFERROR(INDEX(ESShip!$C$2:$C$92,MATCH(VLOOKUP($A880,PairList!$A$1:$C$104,3,0),ESShip!$A$2:$A$92,0)),"")</f>
        <v>0.81</v>
      </c>
      <c r="F880" s="95">
        <f t="shared" si="80"/>
        <v>0.14249999999999996</v>
      </c>
      <c r="G880" s="96" t="str">
        <f t="shared" si="81"/>
        <v/>
      </c>
      <c r="H880" s="99" t="str">
        <f t="shared" si="82"/>
        <v>Manufactured Home</v>
      </c>
      <c r="I880" s="100" t="str">
        <f t="shared" si="83"/>
        <v>N</v>
      </c>
      <c r="J880" s="100" t="s">
        <v>377</v>
      </c>
      <c r="K880" s="100" t="s">
        <v>377</v>
      </c>
      <c r="L880" s="100" t="str">
        <f t="shared" si="85"/>
        <v/>
      </c>
      <c r="M880" s="101">
        <f t="shared" si="86"/>
        <v>0.14249999999999996</v>
      </c>
      <c r="N880" s="100"/>
    </row>
    <row r="881" spans="1:14">
      <c r="A881" t="s">
        <v>298</v>
      </c>
      <c r="B881" t="s">
        <v>120</v>
      </c>
      <c r="C881" t="s">
        <v>272</v>
      </c>
      <c r="D881" s="95">
        <f>IFERROR(IF(ISNUMBER(VLOOKUP($A881,PairList!$A$1:$C$104,2,0)),VLOOKUP($A881,PairList!$A$1:$C$104,2,0),INDEX('Feasibility Factor'!$D$5:$F$144,MATCH(VLOOKUP($A881,PairList!$A$1:$C$104,2,0),'Feasibility Factor'!$C$5:$C$144,0),MATCH($B881,'Feasibility Factor'!$D$3:$F$3,0))),"")</f>
        <v>0.75</v>
      </c>
      <c r="E881" s="95">
        <f>IFERROR(INDEX(ESShip!$C$2:$C$92,MATCH(VLOOKUP($A881,PairList!$A$1:$C$104,3,0),ESShip!$A$2:$A$92,0)),"")</f>
        <v>0.81</v>
      </c>
      <c r="F881" s="95">
        <f t="shared" si="80"/>
        <v>0.14249999999999996</v>
      </c>
      <c r="G881" s="96" t="str">
        <f t="shared" si="81"/>
        <v/>
      </c>
      <c r="H881" s="99" t="str">
        <f t="shared" si="82"/>
        <v>Single-Family</v>
      </c>
      <c r="I881" s="100" t="str">
        <f t="shared" si="83"/>
        <v>E</v>
      </c>
      <c r="J881" s="100" t="s">
        <v>377</v>
      </c>
      <c r="K881" s="100" t="s">
        <v>377</v>
      </c>
      <c r="L881" s="100" t="str">
        <f t="shared" si="85"/>
        <v/>
      </c>
      <c r="M881" s="101">
        <f t="shared" si="86"/>
        <v>0.14249999999999996</v>
      </c>
      <c r="N881" s="100"/>
    </row>
    <row r="882" spans="1:14">
      <c r="A882" t="s">
        <v>298</v>
      </c>
      <c r="B882" t="s">
        <v>222</v>
      </c>
      <c r="C882" t="s">
        <v>272</v>
      </c>
      <c r="D882" s="95">
        <f>IFERROR(IF(ISNUMBER(VLOOKUP($A882,PairList!$A$1:$C$104,2,0)),VLOOKUP($A882,PairList!$A$1:$C$104,2,0),INDEX('Feasibility Factor'!$D$5:$F$144,MATCH(VLOOKUP($A882,PairList!$A$1:$C$104,2,0),'Feasibility Factor'!$C$5:$C$144,0),MATCH($B882,'Feasibility Factor'!$D$3:$F$3,0))),"")</f>
        <v>0.75</v>
      </c>
      <c r="E882" s="95">
        <f>IFERROR(INDEX(ESShip!$C$2:$C$92,MATCH(VLOOKUP($A882,PairList!$A$1:$C$104,3,0),ESShip!$A$2:$A$92,0)),"")</f>
        <v>0.81</v>
      </c>
      <c r="F882" s="95">
        <f t="shared" si="80"/>
        <v>0.14249999999999996</v>
      </c>
      <c r="G882" s="96" t="str">
        <f t="shared" si="81"/>
        <v/>
      </c>
      <c r="H882" s="99" t="str">
        <f t="shared" si="82"/>
        <v>Multi-Family</v>
      </c>
      <c r="I882" s="100" t="str">
        <f t="shared" si="83"/>
        <v>E</v>
      </c>
      <c r="J882" s="100" t="s">
        <v>377</v>
      </c>
      <c r="K882" s="100" t="s">
        <v>377</v>
      </c>
      <c r="L882" s="100" t="str">
        <f t="shared" si="85"/>
        <v/>
      </c>
      <c r="M882" s="101">
        <f t="shared" si="86"/>
        <v>0.14249999999999996</v>
      </c>
      <c r="N882" s="100"/>
    </row>
    <row r="883" spans="1:14">
      <c r="A883" t="s">
        <v>298</v>
      </c>
      <c r="B883" t="s">
        <v>309</v>
      </c>
      <c r="C883" t="s">
        <v>272</v>
      </c>
      <c r="D883" s="95">
        <f>IFERROR(IF(ISNUMBER(VLOOKUP($A883,PairList!$A$1:$C$104,2,0)),VLOOKUP($A883,PairList!$A$1:$C$104,2,0),INDEX('Feasibility Factor'!$D$5:$F$144,MATCH(VLOOKUP($A883,PairList!$A$1:$C$104,2,0),'Feasibility Factor'!$C$5:$C$144,0),MATCH($B883,'Feasibility Factor'!$D$3:$F$3,0))),"")</f>
        <v>0.75</v>
      </c>
      <c r="E883" s="95">
        <f>IFERROR(INDEX(ESShip!$C$2:$C$92,MATCH(VLOOKUP($A883,PairList!$A$1:$C$104,3,0),ESShip!$A$2:$A$92,0)),"")</f>
        <v>0.81</v>
      </c>
      <c r="F883" s="95">
        <f t="shared" si="80"/>
        <v>0.14249999999999996</v>
      </c>
      <c r="G883" s="96" t="str">
        <f t="shared" si="81"/>
        <v/>
      </c>
      <c r="H883" s="99" t="str">
        <f t="shared" si="82"/>
        <v>Manufactured Home</v>
      </c>
      <c r="I883" s="100" t="str">
        <f t="shared" si="83"/>
        <v>E</v>
      </c>
      <c r="J883" s="100" t="s">
        <v>377</v>
      </c>
      <c r="K883" s="100" t="s">
        <v>377</v>
      </c>
      <c r="L883" s="100" t="str">
        <f t="shared" si="85"/>
        <v/>
      </c>
      <c r="M883" s="101">
        <f t="shared" si="86"/>
        <v>0.14249999999999996</v>
      </c>
      <c r="N883" s="100"/>
    </row>
    <row r="884" spans="1:14">
      <c r="A884" t="s">
        <v>298</v>
      </c>
      <c r="B884" t="s">
        <v>120</v>
      </c>
      <c r="C884" t="s">
        <v>224</v>
      </c>
      <c r="D884" s="95">
        <f>IFERROR(IF(ISNUMBER(VLOOKUP($A884,PairList!$A$1:$C$104,2,0)),VLOOKUP($A884,PairList!$A$1:$C$104,2,0),INDEX('Feasibility Factor'!$D$5:$F$144,MATCH(VLOOKUP($A884,PairList!$A$1:$C$104,2,0),'Feasibility Factor'!$C$5:$C$144,0),MATCH($B884,'Feasibility Factor'!$D$3:$F$3,0))),"")</f>
        <v>0.75</v>
      </c>
      <c r="E884" s="95">
        <f>IFERROR(INDEX(ESShip!$C$2:$C$92,MATCH(VLOOKUP($A884,PairList!$A$1:$C$104,3,0),ESShip!$A$2:$A$92,0)),"")</f>
        <v>0.81</v>
      </c>
      <c r="F884" s="95">
        <f t="shared" si="80"/>
        <v>0.14249999999999996</v>
      </c>
      <c r="G884" s="96" t="str">
        <f t="shared" si="81"/>
        <v/>
      </c>
      <c r="H884" s="99" t="str">
        <f t="shared" si="82"/>
        <v>Single-Family</v>
      </c>
      <c r="I884" s="100" t="str">
        <f t="shared" si="83"/>
        <v>N</v>
      </c>
      <c r="J884" s="100" t="s">
        <v>377</v>
      </c>
      <c r="K884" s="100" t="s">
        <v>377</v>
      </c>
      <c r="L884" s="100" t="str">
        <f t="shared" si="85"/>
        <v/>
      </c>
      <c r="M884" s="101">
        <f t="shared" si="86"/>
        <v>0.14249999999999996</v>
      </c>
      <c r="N884" s="100"/>
    </row>
    <row r="885" spans="1:14">
      <c r="A885" t="s">
        <v>298</v>
      </c>
      <c r="B885" t="s">
        <v>222</v>
      </c>
      <c r="C885" t="s">
        <v>224</v>
      </c>
      <c r="D885" s="95">
        <f>IFERROR(IF(ISNUMBER(VLOOKUP($A885,PairList!$A$1:$C$104,2,0)),VLOOKUP($A885,PairList!$A$1:$C$104,2,0),INDEX('Feasibility Factor'!$D$5:$F$144,MATCH(VLOOKUP($A885,PairList!$A$1:$C$104,2,0),'Feasibility Factor'!$C$5:$C$144,0),MATCH($B885,'Feasibility Factor'!$D$3:$F$3,0))),"")</f>
        <v>0.75</v>
      </c>
      <c r="E885" s="95">
        <f>IFERROR(INDEX(ESShip!$C$2:$C$92,MATCH(VLOOKUP($A885,PairList!$A$1:$C$104,3,0),ESShip!$A$2:$A$92,0)),"")</f>
        <v>0.81</v>
      </c>
      <c r="F885" s="95">
        <f t="shared" si="80"/>
        <v>0.14249999999999996</v>
      </c>
      <c r="G885" s="96" t="str">
        <f t="shared" si="81"/>
        <v/>
      </c>
      <c r="H885" s="99" t="str">
        <f t="shared" si="82"/>
        <v>Multi-Family</v>
      </c>
      <c r="I885" s="100" t="str">
        <f t="shared" si="83"/>
        <v>N</v>
      </c>
      <c r="J885" s="100" t="s">
        <v>377</v>
      </c>
      <c r="K885" s="100" t="s">
        <v>377</v>
      </c>
      <c r="L885" s="100" t="str">
        <f t="shared" si="85"/>
        <v/>
      </c>
      <c r="M885" s="101">
        <f t="shared" si="86"/>
        <v>0.14249999999999996</v>
      </c>
      <c r="N885" s="100"/>
    </row>
    <row r="886" spans="1:14">
      <c r="A886" t="s">
        <v>298</v>
      </c>
      <c r="B886" t="s">
        <v>309</v>
      </c>
      <c r="C886" t="s">
        <v>224</v>
      </c>
      <c r="D886" s="95">
        <f>IFERROR(IF(ISNUMBER(VLOOKUP($A886,PairList!$A$1:$C$104,2,0)),VLOOKUP($A886,PairList!$A$1:$C$104,2,0),INDEX('Feasibility Factor'!$D$5:$F$144,MATCH(VLOOKUP($A886,PairList!$A$1:$C$104,2,0),'Feasibility Factor'!$C$5:$C$144,0),MATCH($B886,'Feasibility Factor'!$D$3:$F$3,0))),"")</f>
        <v>0.75</v>
      </c>
      <c r="E886" s="95">
        <f>IFERROR(INDEX(ESShip!$C$2:$C$92,MATCH(VLOOKUP($A886,PairList!$A$1:$C$104,3,0),ESShip!$A$2:$A$92,0)),"")</f>
        <v>0.81</v>
      </c>
      <c r="F886" s="95">
        <f t="shared" si="80"/>
        <v>0.14249999999999996</v>
      </c>
      <c r="G886" s="96" t="str">
        <f t="shared" si="81"/>
        <v/>
      </c>
      <c r="H886" s="99" t="str">
        <f t="shared" si="82"/>
        <v>Manufactured Home</v>
      </c>
      <c r="I886" s="100" t="str">
        <f t="shared" si="83"/>
        <v>N</v>
      </c>
      <c r="J886" s="100" t="s">
        <v>377</v>
      </c>
      <c r="K886" s="100" t="s">
        <v>377</v>
      </c>
      <c r="L886" s="100" t="str">
        <f t="shared" si="85"/>
        <v/>
      </c>
      <c r="M886" s="101">
        <f t="shared" si="86"/>
        <v>0.14249999999999996</v>
      </c>
      <c r="N886" s="100"/>
    </row>
    <row r="887" spans="1:14">
      <c r="A887" t="s">
        <v>299</v>
      </c>
      <c r="B887" t="s">
        <v>120</v>
      </c>
      <c r="C887" t="s">
        <v>272</v>
      </c>
      <c r="D887" s="95">
        <f>IFERROR(IF(ISNUMBER(VLOOKUP($A887,PairList!$A$1:$C$104,2,0)),VLOOKUP($A887,PairList!$A$1:$C$104,2,0),INDEX('Feasibility Factor'!$D$5:$F$144,MATCH(VLOOKUP($A887,PairList!$A$1:$C$104,2,0),'Feasibility Factor'!$C$5:$C$144,0),MATCH($B887,'Feasibility Factor'!$D$3:$F$3,0))),"")</f>
        <v>0.75</v>
      </c>
      <c r="E887" s="95" t="str">
        <f>IFERROR(INDEX(ESShip!$C$2:$C$92,MATCH(VLOOKUP($A887,PairList!$A$1:$C$104,3,0),ESShip!$A$2:$A$92,0)),"")</f>
        <v/>
      </c>
      <c r="F887" s="95" t="str">
        <f t="shared" si="80"/>
        <v/>
      </c>
      <c r="G887" s="96" t="str">
        <f t="shared" si="81"/>
        <v>X</v>
      </c>
      <c r="H887" s="99" t="str">
        <f t="shared" si="82"/>
        <v>Single-Family</v>
      </c>
      <c r="I887" s="100" t="str">
        <f t="shared" si="83"/>
        <v>E</v>
      </c>
      <c r="J887" s="100">
        <v>0.75</v>
      </c>
      <c r="K887" s="100">
        <v>0.94</v>
      </c>
      <c r="L887" s="100">
        <f t="shared" si="85"/>
        <v>4.500000000000004E-2</v>
      </c>
      <c r="M887" s="101">
        <f t="shared" si="86"/>
        <v>4.500000000000004E-2</v>
      </c>
      <c r="N887" s="100"/>
    </row>
    <row r="888" spans="1:14">
      <c r="A888" t="s">
        <v>299</v>
      </c>
      <c r="B888" t="s">
        <v>222</v>
      </c>
      <c r="C888" t="s">
        <v>272</v>
      </c>
      <c r="D888" s="95">
        <f>IFERROR(IF(ISNUMBER(VLOOKUP($A888,PairList!$A$1:$C$104,2,0)),VLOOKUP($A888,PairList!$A$1:$C$104,2,0),INDEX('Feasibility Factor'!$D$5:$F$144,MATCH(VLOOKUP($A888,PairList!$A$1:$C$104,2,0),'Feasibility Factor'!$C$5:$C$144,0),MATCH($B888,'Feasibility Factor'!$D$3:$F$3,0))),"")</f>
        <v>0.75</v>
      </c>
      <c r="E888" s="95" t="str">
        <f>IFERROR(INDEX(ESShip!$C$2:$C$92,MATCH(VLOOKUP($A888,PairList!$A$1:$C$104,3,0),ESShip!$A$2:$A$92,0)),"")</f>
        <v/>
      </c>
      <c r="F888" s="95" t="str">
        <f t="shared" si="80"/>
        <v/>
      </c>
      <c r="G888" s="96" t="str">
        <f t="shared" si="81"/>
        <v>X</v>
      </c>
      <c r="H888" s="99" t="str">
        <f t="shared" si="82"/>
        <v>Multi-Family</v>
      </c>
      <c r="I888" s="100" t="str">
        <f t="shared" si="83"/>
        <v>E</v>
      </c>
      <c r="J888" s="100">
        <v>0.75</v>
      </c>
      <c r="K888" s="100">
        <v>0.8</v>
      </c>
      <c r="L888" s="100">
        <f t="shared" si="85"/>
        <v>0.14999999999999997</v>
      </c>
      <c r="M888" s="101">
        <f t="shared" si="86"/>
        <v>0.14999999999999997</v>
      </c>
      <c r="N888" s="100"/>
    </row>
    <row r="889" spans="1:14">
      <c r="A889" t="s">
        <v>299</v>
      </c>
      <c r="B889" t="s">
        <v>309</v>
      </c>
      <c r="C889" t="s">
        <v>272</v>
      </c>
      <c r="D889" s="95">
        <f>IFERROR(IF(ISNUMBER(VLOOKUP($A889,PairList!$A$1:$C$104,2,0)),VLOOKUP($A889,PairList!$A$1:$C$104,2,0),INDEX('Feasibility Factor'!$D$5:$F$144,MATCH(VLOOKUP($A889,PairList!$A$1:$C$104,2,0),'Feasibility Factor'!$C$5:$C$144,0),MATCH($B889,'Feasibility Factor'!$D$3:$F$3,0))),"")</f>
        <v>0.75</v>
      </c>
      <c r="E889" s="95" t="str">
        <f>IFERROR(INDEX(ESShip!$C$2:$C$92,MATCH(VLOOKUP($A889,PairList!$A$1:$C$104,3,0),ESShip!$A$2:$A$92,0)),"")</f>
        <v/>
      </c>
      <c r="F889" s="95" t="str">
        <f t="shared" si="80"/>
        <v/>
      </c>
      <c r="G889" s="96" t="str">
        <f t="shared" si="81"/>
        <v>X</v>
      </c>
      <c r="H889" s="99" t="str">
        <f t="shared" si="82"/>
        <v>Manufactured Home</v>
      </c>
      <c r="I889" s="100" t="str">
        <f t="shared" si="83"/>
        <v>E</v>
      </c>
      <c r="J889" s="100">
        <v>0.75</v>
      </c>
      <c r="K889" s="100">
        <v>0.91</v>
      </c>
      <c r="L889" s="100">
        <f t="shared" si="85"/>
        <v>6.7499999999999977E-2</v>
      </c>
      <c r="M889" s="101">
        <f t="shared" si="86"/>
        <v>6.7499999999999977E-2</v>
      </c>
      <c r="N889" s="100"/>
    </row>
    <row r="890" spans="1:14">
      <c r="A890" t="s">
        <v>299</v>
      </c>
      <c r="B890" t="s">
        <v>120</v>
      </c>
      <c r="C890" t="s">
        <v>224</v>
      </c>
      <c r="D890" s="95">
        <f>IFERROR(IF(ISNUMBER(VLOOKUP($A890,PairList!$A$1:$C$104,2,0)),VLOOKUP($A890,PairList!$A$1:$C$104,2,0),INDEX('Feasibility Factor'!$D$5:$F$144,MATCH(VLOOKUP($A890,PairList!$A$1:$C$104,2,0),'Feasibility Factor'!$C$5:$C$144,0),MATCH($B890,'Feasibility Factor'!$D$3:$F$3,0))),"")</f>
        <v>0.75</v>
      </c>
      <c r="E890" s="95" t="str">
        <f>IFERROR(INDEX(ESShip!$C$2:$C$92,MATCH(VLOOKUP($A890,PairList!$A$1:$C$104,3,0),ESShip!$A$2:$A$92,0)),"")</f>
        <v/>
      </c>
      <c r="F890" s="95" t="str">
        <f t="shared" si="80"/>
        <v/>
      </c>
      <c r="G890" s="96" t="str">
        <f t="shared" si="81"/>
        <v>X</v>
      </c>
      <c r="H890" s="99" t="str">
        <f t="shared" si="82"/>
        <v>Single-Family</v>
      </c>
      <c r="I890" s="100" t="str">
        <f t="shared" si="83"/>
        <v>N</v>
      </c>
      <c r="J890" s="100">
        <v>0.75</v>
      </c>
      <c r="K890" s="100">
        <v>0.91</v>
      </c>
      <c r="L890" s="100">
        <f t="shared" si="85"/>
        <v>6.7499999999999977E-2</v>
      </c>
      <c r="M890" s="101">
        <f t="shared" si="86"/>
        <v>6.7499999999999977E-2</v>
      </c>
      <c r="N890" s="100"/>
    </row>
    <row r="891" spans="1:14">
      <c r="A891" t="s">
        <v>299</v>
      </c>
      <c r="B891" t="s">
        <v>222</v>
      </c>
      <c r="C891" t="s">
        <v>224</v>
      </c>
      <c r="D891" s="95">
        <f>IFERROR(IF(ISNUMBER(VLOOKUP($A891,PairList!$A$1:$C$104,2,0)),VLOOKUP($A891,PairList!$A$1:$C$104,2,0),INDEX('Feasibility Factor'!$D$5:$F$144,MATCH(VLOOKUP($A891,PairList!$A$1:$C$104,2,0),'Feasibility Factor'!$C$5:$C$144,0),MATCH($B891,'Feasibility Factor'!$D$3:$F$3,0))),"")</f>
        <v>0.75</v>
      </c>
      <c r="E891" s="95" t="str">
        <f>IFERROR(INDEX(ESShip!$C$2:$C$92,MATCH(VLOOKUP($A891,PairList!$A$1:$C$104,3,0),ESShip!$A$2:$A$92,0)),"")</f>
        <v/>
      </c>
      <c r="F891" s="95" t="str">
        <f t="shared" si="80"/>
        <v/>
      </c>
      <c r="G891" s="96" t="str">
        <f t="shared" si="81"/>
        <v>X</v>
      </c>
      <c r="H891" s="99" t="str">
        <f t="shared" si="82"/>
        <v>Multi-Family</v>
      </c>
      <c r="I891" s="100" t="str">
        <f t="shared" si="83"/>
        <v>N</v>
      </c>
      <c r="J891" s="100">
        <v>0.75</v>
      </c>
      <c r="K891" s="100">
        <v>0.91</v>
      </c>
      <c r="L891" s="100">
        <f t="shared" si="85"/>
        <v>6.7499999999999977E-2</v>
      </c>
      <c r="M891" s="101">
        <f t="shared" si="86"/>
        <v>6.7499999999999977E-2</v>
      </c>
      <c r="N891" s="100"/>
    </row>
    <row r="892" spans="1:14">
      <c r="A892" t="s">
        <v>299</v>
      </c>
      <c r="B892" t="s">
        <v>309</v>
      </c>
      <c r="C892" t="s">
        <v>224</v>
      </c>
      <c r="D892" s="95">
        <f>IFERROR(IF(ISNUMBER(VLOOKUP($A892,PairList!$A$1:$C$104,2,0)),VLOOKUP($A892,PairList!$A$1:$C$104,2,0),INDEX('Feasibility Factor'!$D$5:$F$144,MATCH(VLOOKUP($A892,PairList!$A$1:$C$104,2,0),'Feasibility Factor'!$C$5:$C$144,0),MATCH($B892,'Feasibility Factor'!$D$3:$F$3,0))),"")</f>
        <v>0.75</v>
      </c>
      <c r="E892" s="95" t="str">
        <f>IFERROR(INDEX(ESShip!$C$2:$C$92,MATCH(VLOOKUP($A892,PairList!$A$1:$C$104,3,0),ESShip!$A$2:$A$92,0)),"")</f>
        <v/>
      </c>
      <c r="F892" s="95" t="str">
        <f t="shared" si="80"/>
        <v/>
      </c>
      <c r="G892" s="96" t="str">
        <f t="shared" si="81"/>
        <v>X</v>
      </c>
      <c r="H892" s="99" t="str">
        <f t="shared" si="82"/>
        <v>Manufactured Home</v>
      </c>
      <c r="I892" s="100" t="str">
        <f t="shared" si="83"/>
        <v>N</v>
      </c>
      <c r="J892" s="100">
        <v>0.75</v>
      </c>
      <c r="K892" s="100">
        <v>0.91</v>
      </c>
      <c r="L892" s="100">
        <f t="shared" si="85"/>
        <v>6.7499999999999977E-2</v>
      </c>
      <c r="M892" s="101">
        <f t="shared" si="86"/>
        <v>6.7499999999999977E-2</v>
      </c>
      <c r="N892" s="100"/>
    </row>
    <row r="893" spans="1:14">
      <c r="A893" t="s">
        <v>299</v>
      </c>
      <c r="B893" t="s">
        <v>120</v>
      </c>
      <c r="C893" t="s">
        <v>272</v>
      </c>
      <c r="D893" s="95">
        <f>IFERROR(IF(ISNUMBER(VLOOKUP($A893,PairList!$A$1:$C$104,2,0)),VLOOKUP($A893,PairList!$A$1:$C$104,2,0),INDEX('Feasibility Factor'!$D$5:$F$144,MATCH(VLOOKUP($A893,PairList!$A$1:$C$104,2,0),'Feasibility Factor'!$C$5:$C$144,0),MATCH($B893,'Feasibility Factor'!$D$3:$F$3,0))),"")</f>
        <v>0.75</v>
      </c>
      <c r="E893" s="95" t="str">
        <f>IFERROR(INDEX(ESShip!$C$2:$C$92,MATCH(VLOOKUP($A893,PairList!$A$1:$C$104,3,0),ESShip!$A$2:$A$92,0)),"")</f>
        <v/>
      </c>
      <c r="F893" s="95" t="str">
        <f t="shared" si="80"/>
        <v/>
      </c>
      <c r="G893" s="96" t="str">
        <f t="shared" si="81"/>
        <v>X</v>
      </c>
      <c r="H893" s="99" t="str">
        <f t="shared" si="82"/>
        <v>Single-Family</v>
      </c>
      <c r="I893" s="100" t="str">
        <f t="shared" si="83"/>
        <v>E</v>
      </c>
      <c r="J893" s="100">
        <v>0.75</v>
      </c>
      <c r="K893" s="100">
        <v>0.94</v>
      </c>
      <c r="L893" s="100">
        <f t="shared" si="85"/>
        <v>4.500000000000004E-2</v>
      </c>
      <c r="M893" s="101">
        <f t="shared" si="86"/>
        <v>4.500000000000004E-2</v>
      </c>
      <c r="N893" s="100"/>
    </row>
    <row r="894" spans="1:14">
      <c r="A894" t="s">
        <v>299</v>
      </c>
      <c r="B894" t="s">
        <v>222</v>
      </c>
      <c r="C894" t="s">
        <v>272</v>
      </c>
      <c r="D894" s="95">
        <f>IFERROR(IF(ISNUMBER(VLOOKUP($A894,PairList!$A$1:$C$104,2,0)),VLOOKUP($A894,PairList!$A$1:$C$104,2,0),INDEX('Feasibility Factor'!$D$5:$F$144,MATCH(VLOOKUP($A894,PairList!$A$1:$C$104,2,0),'Feasibility Factor'!$C$5:$C$144,0),MATCH($B894,'Feasibility Factor'!$D$3:$F$3,0))),"")</f>
        <v>0.75</v>
      </c>
      <c r="E894" s="95" t="str">
        <f>IFERROR(INDEX(ESShip!$C$2:$C$92,MATCH(VLOOKUP($A894,PairList!$A$1:$C$104,3,0),ESShip!$A$2:$A$92,0)),"")</f>
        <v/>
      </c>
      <c r="F894" s="95" t="str">
        <f t="shared" si="80"/>
        <v/>
      </c>
      <c r="G894" s="96" t="str">
        <f t="shared" si="81"/>
        <v>X</v>
      </c>
      <c r="H894" s="99" t="str">
        <f t="shared" si="82"/>
        <v>Multi-Family</v>
      </c>
      <c r="I894" s="100" t="str">
        <f t="shared" si="83"/>
        <v>E</v>
      </c>
      <c r="J894" s="100">
        <v>0.75</v>
      </c>
      <c r="K894" s="100">
        <v>0.8</v>
      </c>
      <c r="L894" s="100">
        <f t="shared" si="85"/>
        <v>0.14999999999999997</v>
      </c>
      <c r="M894" s="101">
        <f t="shared" si="86"/>
        <v>0.14999999999999997</v>
      </c>
      <c r="N894" s="100"/>
    </row>
    <row r="895" spans="1:14">
      <c r="A895" t="s">
        <v>299</v>
      </c>
      <c r="B895" t="s">
        <v>309</v>
      </c>
      <c r="C895" t="s">
        <v>272</v>
      </c>
      <c r="D895" s="95">
        <f>IFERROR(IF(ISNUMBER(VLOOKUP($A895,PairList!$A$1:$C$104,2,0)),VLOOKUP($A895,PairList!$A$1:$C$104,2,0),INDEX('Feasibility Factor'!$D$5:$F$144,MATCH(VLOOKUP($A895,PairList!$A$1:$C$104,2,0),'Feasibility Factor'!$C$5:$C$144,0),MATCH($B895,'Feasibility Factor'!$D$3:$F$3,0))),"")</f>
        <v>0.75</v>
      </c>
      <c r="E895" s="95" t="str">
        <f>IFERROR(INDEX(ESShip!$C$2:$C$92,MATCH(VLOOKUP($A895,PairList!$A$1:$C$104,3,0),ESShip!$A$2:$A$92,0)),"")</f>
        <v/>
      </c>
      <c r="F895" s="95" t="str">
        <f t="shared" si="80"/>
        <v/>
      </c>
      <c r="G895" s="96" t="str">
        <f t="shared" si="81"/>
        <v>X</v>
      </c>
      <c r="H895" s="99" t="str">
        <f t="shared" si="82"/>
        <v>Manufactured Home</v>
      </c>
      <c r="I895" s="100" t="str">
        <f t="shared" si="83"/>
        <v>E</v>
      </c>
      <c r="J895" s="100">
        <v>0.75</v>
      </c>
      <c r="K895" s="100">
        <v>0.91</v>
      </c>
      <c r="L895" s="100">
        <f t="shared" si="85"/>
        <v>6.7499999999999977E-2</v>
      </c>
      <c r="M895" s="101">
        <f t="shared" si="86"/>
        <v>6.7499999999999977E-2</v>
      </c>
      <c r="N895" s="100"/>
    </row>
    <row r="896" spans="1:14">
      <c r="A896" t="s">
        <v>299</v>
      </c>
      <c r="B896" t="s">
        <v>120</v>
      </c>
      <c r="C896" t="s">
        <v>224</v>
      </c>
      <c r="D896" s="95">
        <f>IFERROR(IF(ISNUMBER(VLOOKUP($A896,PairList!$A$1:$C$104,2,0)),VLOOKUP($A896,PairList!$A$1:$C$104,2,0),INDEX('Feasibility Factor'!$D$5:$F$144,MATCH(VLOOKUP($A896,PairList!$A$1:$C$104,2,0),'Feasibility Factor'!$C$5:$C$144,0),MATCH($B896,'Feasibility Factor'!$D$3:$F$3,0))),"")</f>
        <v>0.75</v>
      </c>
      <c r="E896" s="95" t="str">
        <f>IFERROR(INDEX(ESShip!$C$2:$C$92,MATCH(VLOOKUP($A896,PairList!$A$1:$C$104,3,0),ESShip!$A$2:$A$92,0)),"")</f>
        <v/>
      </c>
      <c r="F896" s="95" t="str">
        <f t="shared" si="80"/>
        <v/>
      </c>
      <c r="G896" s="96" t="str">
        <f t="shared" si="81"/>
        <v>X</v>
      </c>
      <c r="H896" s="99" t="str">
        <f t="shared" si="82"/>
        <v>Single-Family</v>
      </c>
      <c r="I896" s="100" t="str">
        <f t="shared" si="83"/>
        <v>N</v>
      </c>
      <c r="J896" s="100">
        <v>0.75</v>
      </c>
      <c r="K896" s="100">
        <v>0.91</v>
      </c>
      <c r="L896" s="100">
        <f t="shared" si="85"/>
        <v>6.7499999999999977E-2</v>
      </c>
      <c r="M896" s="101">
        <f t="shared" si="86"/>
        <v>6.7499999999999977E-2</v>
      </c>
      <c r="N896" s="100"/>
    </row>
    <row r="897" spans="1:14">
      <c r="A897" t="s">
        <v>299</v>
      </c>
      <c r="B897" t="s">
        <v>222</v>
      </c>
      <c r="C897" t="s">
        <v>224</v>
      </c>
      <c r="D897" s="95">
        <f>IFERROR(IF(ISNUMBER(VLOOKUP($A897,PairList!$A$1:$C$104,2,0)),VLOOKUP($A897,PairList!$A$1:$C$104,2,0),INDEX('Feasibility Factor'!$D$5:$F$144,MATCH(VLOOKUP($A897,PairList!$A$1:$C$104,2,0),'Feasibility Factor'!$C$5:$C$144,0),MATCH($B897,'Feasibility Factor'!$D$3:$F$3,0))),"")</f>
        <v>0.75</v>
      </c>
      <c r="E897" s="95" t="str">
        <f>IFERROR(INDEX(ESShip!$C$2:$C$92,MATCH(VLOOKUP($A897,PairList!$A$1:$C$104,3,0),ESShip!$A$2:$A$92,0)),"")</f>
        <v/>
      </c>
      <c r="F897" s="95" t="str">
        <f t="shared" si="80"/>
        <v/>
      </c>
      <c r="G897" s="96" t="str">
        <f t="shared" si="81"/>
        <v>X</v>
      </c>
      <c r="H897" s="99" t="str">
        <f t="shared" si="82"/>
        <v>Multi-Family</v>
      </c>
      <c r="I897" s="100" t="str">
        <f t="shared" si="83"/>
        <v>N</v>
      </c>
      <c r="J897" s="100">
        <v>0.75</v>
      </c>
      <c r="K897" s="100">
        <v>0.91</v>
      </c>
      <c r="L897" s="100">
        <f t="shared" si="85"/>
        <v>6.7499999999999977E-2</v>
      </c>
      <c r="M897" s="101">
        <f t="shared" si="86"/>
        <v>6.7499999999999977E-2</v>
      </c>
      <c r="N897" s="100"/>
    </row>
    <row r="898" spans="1:14">
      <c r="A898" t="s">
        <v>299</v>
      </c>
      <c r="B898" t="s">
        <v>309</v>
      </c>
      <c r="C898" t="s">
        <v>224</v>
      </c>
      <c r="D898" s="95">
        <f>IFERROR(IF(ISNUMBER(VLOOKUP($A898,PairList!$A$1:$C$104,2,0)),VLOOKUP($A898,PairList!$A$1:$C$104,2,0),INDEX('Feasibility Factor'!$D$5:$F$144,MATCH(VLOOKUP($A898,PairList!$A$1:$C$104,2,0),'Feasibility Factor'!$C$5:$C$144,0),MATCH($B898,'Feasibility Factor'!$D$3:$F$3,0))),"")</f>
        <v>0.75</v>
      </c>
      <c r="E898" s="95" t="str">
        <f>IFERROR(INDEX(ESShip!$C$2:$C$92,MATCH(VLOOKUP($A898,PairList!$A$1:$C$104,3,0),ESShip!$A$2:$A$92,0)),"")</f>
        <v/>
      </c>
      <c r="F898" s="95" t="str">
        <f t="shared" si="80"/>
        <v/>
      </c>
      <c r="G898" s="96" t="str">
        <f t="shared" si="81"/>
        <v>X</v>
      </c>
      <c r="H898" s="99" t="str">
        <f t="shared" si="82"/>
        <v>Manufactured Home</v>
      </c>
      <c r="I898" s="100" t="str">
        <f t="shared" si="83"/>
        <v>N</v>
      </c>
      <c r="J898" s="100">
        <v>0.75</v>
      </c>
      <c r="K898" s="100">
        <v>0.91</v>
      </c>
      <c r="L898" s="100">
        <f t="shared" si="85"/>
        <v>6.7499999999999977E-2</v>
      </c>
      <c r="M898" s="101">
        <f t="shared" si="86"/>
        <v>6.7499999999999977E-2</v>
      </c>
      <c r="N898" s="100"/>
    </row>
    <row r="899" spans="1:14">
      <c r="A899" t="s">
        <v>300</v>
      </c>
      <c r="B899" t="s">
        <v>120</v>
      </c>
      <c r="C899" t="s">
        <v>272</v>
      </c>
      <c r="D899" s="95">
        <f>IFERROR(IF(ISNUMBER(VLOOKUP($A899,PairList!$A$1:$C$104,2,0)),VLOOKUP($A899,PairList!$A$1:$C$104,2,0),INDEX('Feasibility Factor'!$D$5:$F$144,MATCH(VLOOKUP($A899,PairList!$A$1:$C$104,2,0),'Feasibility Factor'!$C$5:$C$144,0),MATCH($B899,'Feasibility Factor'!$D$3:$F$3,0))),"")</f>
        <v>1</v>
      </c>
      <c r="E899" s="95" t="str">
        <f>IFERROR(INDEX(ESShip!$C$2:$C$92,MATCH(VLOOKUP($A899,PairList!$A$1:$C$104,3,0),ESShip!$A$2:$A$92,0)),"")</f>
        <v/>
      </c>
      <c r="F899" s="95" t="str">
        <f t="shared" ref="F899:F962" si="87">IFERROR($D899*(1-$E899),"")</f>
        <v/>
      </c>
      <c r="G899" s="96" t="str">
        <f t="shared" ref="G899:G962" si="88">IF($A899&lt;&gt;"",IF($F899="","X",""),"")</f>
        <v>X</v>
      </c>
      <c r="H899" s="99" t="str">
        <f t="shared" ref="H899:H962" si="89">IF($B899="Single Family","Single-Family",$B899)</f>
        <v>Single-Family</v>
      </c>
      <c r="I899" s="100" t="str">
        <f t="shared" ref="I899:I962" si="90">IF(LEFT($C899,1)="T","B",LEFT($C899,1))</f>
        <v>E</v>
      </c>
      <c r="J899" s="100">
        <v>1</v>
      </c>
      <c r="K899" s="100">
        <v>0.80500000000000005</v>
      </c>
      <c r="L899" s="100">
        <f t="shared" ref="L899:L962" si="91">IF(G899="X",$J899*(1-$K899),"")</f>
        <v>0.19499999999999995</v>
      </c>
      <c r="M899" s="101">
        <f t="shared" si="86"/>
        <v>0.19499999999999995</v>
      </c>
      <c r="N899" s="100"/>
    </row>
    <row r="900" spans="1:14">
      <c r="A900" t="s">
        <v>300</v>
      </c>
      <c r="B900" t="s">
        <v>222</v>
      </c>
      <c r="C900" t="s">
        <v>272</v>
      </c>
      <c r="D900" s="95">
        <f>IFERROR(IF(ISNUMBER(VLOOKUP($A900,PairList!$A$1:$C$104,2,0)),VLOOKUP($A900,PairList!$A$1:$C$104,2,0),INDEX('Feasibility Factor'!$D$5:$F$144,MATCH(VLOOKUP($A900,PairList!$A$1:$C$104,2,0),'Feasibility Factor'!$C$5:$C$144,0),MATCH($B900,'Feasibility Factor'!$D$3:$F$3,0))),"")</f>
        <v>1</v>
      </c>
      <c r="E900" s="95" t="str">
        <f>IFERROR(INDEX(ESShip!$C$2:$C$92,MATCH(VLOOKUP($A900,PairList!$A$1:$C$104,3,0),ESShip!$A$2:$A$92,0)),"")</f>
        <v/>
      </c>
      <c r="F900" s="95" t="str">
        <f t="shared" si="87"/>
        <v/>
      </c>
      <c r="G900" s="96" t="str">
        <f t="shared" si="88"/>
        <v>X</v>
      </c>
      <c r="H900" s="99" t="str">
        <f t="shared" si="89"/>
        <v>Multi-Family</v>
      </c>
      <c r="I900" s="100" t="str">
        <f t="shared" si="90"/>
        <v>E</v>
      </c>
      <c r="J900" s="100">
        <v>1</v>
      </c>
      <c r="K900" s="100">
        <v>0.7</v>
      </c>
      <c r="L900" s="100">
        <f t="shared" si="91"/>
        <v>0.30000000000000004</v>
      </c>
      <c r="M900" s="101">
        <f t="shared" si="86"/>
        <v>0.30000000000000004</v>
      </c>
      <c r="N900" s="100"/>
    </row>
    <row r="901" spans="1:14">
      <c r="A901" t="s">
        <v>300</v>
      </c>
      <c r="B901" t="s">
        <v>309</v>
      </c>
      <c r="C901" t="s">
        <v>272</v>
      </c>
      <c r="D901" s="95">
        <f>IFERROR(IF(ISNUMBER(VLOOKUP($A901,PairList!$A$1:$C$104,2,0)),VLOOKUP($A901,PairList!$A$1:$C$104,2,0),INDEX('Feasibility Factor'!$D$5:$F$144,MATCH(VLOOKUP($A901,PairList!$A$1:$C$104,2,0),'Feasibility Factor'!$C$5:$C$144,0),MATCH($B901,'Feasibility Factor'!$D$3:$F$3,0))),"")</f>
        <v>1</v>
      </c>
      <c r="E901" s="95" t="str">
        <f>IFERROR(INDEX(ESShip!$C$2:$C$92,MATCH(VLOOKUP($A901,PairList!$A$1:$C$104,3,0),ESShip!$A$2:$A$92,0)),"")</f>
        <v/>
      </c>
      <c r="F901" s="95" t="str">
        <f t="shared" si="87"/>
        <v/>
      </c>
      <c r="G901" s="96" t="str">
        <f t="shared" si="88"/>
        <v>X</v>
      </c>
      <c r="H901" s="99" t="str">
        <f t="shared" si="89"/>
        <v>Manufactured Home</v>
      </c>
      <c r="I901" s="100" t="str">
        <f t="shared" si="90"/>
        <v>E</v>
      </c>
      <c r="J901" s="100">
        <v>1</v>
      </c>
      <c r="K901" s="100">
        <v>0.7</v>
      </c>
      <c r="L901" s="100">
        <f t="shared" si="91"/>
        <v>0.30000000000000004</v>
      </c>
      <c r="M901" s="101">
        <f t="shared" si="86"/>
        <v>0.30000000000000004</v>
      </c>
      <c r="N901" s="100"/>
    </row>
    <row r="902" spans="1:14">
      <c r="A902" t="s">
        <v>300</v>
      </c>
      <c r="B902" t="s">
        <v>120</v>
      </c>
      <c r="C902" t="s">
        <v>224</v>
      </c>
      <c r="D902" s="95">
        <f>IFERROR(IF(ISNUMBER(VLOOKUP($A902,PairList!$A$1:$C$104,2,0)),VLOOKUP($A902,PairList!$A$1:$C$104,2,0),INDEX('Feasibility Factor'!$D$5:$F$144,MATCH(VLOOKUP($A902,PairList!$A$1:$C$104,2,0),'Feasibility Factor'!$C$5:$C$144,0),MATCH($B902,'Feasibility Factor'!$D$3:$F$3,0))),"")</f>
        <v>1</v>
      </c>
      <c r="E902" s="95" t="str">
        <f>IFERROR(INDEX(ESShip!$C$2:$C$92,MATCH(VLOOKUP($A902,PairList!$A$1:$C$104,3,0),ESShip!$A$2:$A$92,0)),"")</f>
        <v/>
      </c>
      <c r="F902" s="95" t="str">
        <f t="shared" si="87"/>
        <v/>
      </c>
      <c r="G902" s="96" t="str">
        <f t="shared" si="88"/>
        <v>X</v>
      </c>
      <c r="H902" s="99" t="str">
        <f t="shared" si="89"/>
        <v>Single-Family</v>
      </c>
      <c r="I902" s="100" t="str">
        <f t="shared" si="90"/>
        <v>N</v>
      </c>
      <c r="J902" s="100">
        <v>1</v>
      </c>
      <c r="K902" s="100">
        <v>0.80500000000000005</v>
      </c>
      <c r="L902" s="100">
        <f t="shared" si="91"/>
        <v>0.19499999999999995</v>
      </c>
      <c r="M902" s="101">
        <f t="shared" si="86"/>
        <v>0.19499999999999995</v>
      </c>
      <c r="N902" s="100"/>
    </row>
    <row r="903" spans="1:14">
      <c r="A903" t="s">
        <v>300</v>
      </c>
      <c r="B903" t="s">
        <v>222</v>
      </c>
      <c r="C903" t="s">
        <v>224</v>
      </c>
      <c r="D903" s="95">
        <f>IFERROR(IF(ISNUMBER(VLOOKUP($A903,PairList!$A$1:$C$104,2,0)),VLOOKUP($A903,PairList!$A$1:$C$104,2,0),INDEX('Feasibility Factor'!$D$5:$F$144,MATCH(VLOOKUP($A903,PairList!$A$1:$C$104,2,0),'Feasibility Factor'!$C$5:$C$144,0),MATCH($B903,'Feasibility Factor'!$D$3:$F$3,0))),"")</f>
        <v>1</v>
      </c>
      <c r="E903" s="95" t="str">
        <f>IFERROR(INDEX(ESShip!$C$2:$C$92,MATCH(VLOOKUP($A903,PairList!$A$1:$C$104,3,0),ESShip!$A$2:$A$92,0)),"")</f>
        <v/>
      </c>
      <c r="F903" s="95" t="str">
        <f t="shared" si="87"/>
        <v/>
      </c>
      <c r="G903" s="96" t="str">
        <f t="shared" si="88"/>
        <v>X</v>
      </c>
      <c r="H903" s="99" t="str">
        <f t="shared" si="89"/>
        <v>Multi-Family</v>
      </c>
      <c r="I903" s="100" t="str">
        <f t="shared" si="90"/>
        <v>N</v>
      </c>
      <c r="J903" s="100">
        <v>1</v>
      </c>
      <c r="K903" s="100">
        <v>0.7</v>
      </c>
      <c r="L903" s="100">
        <f t="shared" si="91"/>
        <v>0.30000000000000004</v>
      </c>
      <c r="M903" s="101">
        <f t="shared" si="86"/>
        <v>0.30000000000000004</v>
      </c>
      <c r="N903" s="100"/>
    </row>
    <row r="904" spans="1:14">
      <c r="A904" t="s">
        <v>300</v>
      </c>
      <c r="B904" t="s">
        <v>309</v>
      </c>
      <c r="C904" t="s">
        <v>224</v>
      </c>
      <c r="D904" s="95">
        <f>IFERROR(IF(ISNUMBER(VLOOKUP($A904,PairList!$A$1:$C$104,2,0)),VLOOKUP($A904,PairList!$A$1:$C$104,2,0),INDEX('Feasibility Factor'!$D$5:$F$144,MATCH(VLOOKUP($A904,PairList!$A$1:$C$104,2,0),'Feasibility Factor'!$C$5:$C$144,0),MATCH($B904,'Feasibility Factor'!$D$3:$F$3,0))),"")</f>
        <v>1</v>
      </c>
      <c r="E904" s="95" t="str">
        <f>IFERROR(INDEX(ESShip!$C$2:$C$92,MATCH(VLOOKUP($A904,PairList!$A$1:$C$104,3,0),ESShip!$A$2:$A$92,0)),"")</f>
        <v/>
      </c>
      <c r="F904" s="95" t="str">
        <f t="shared" si="87"/>
        <v/>
      </c>
      <c r="G904" s="96" t="str">
        <f t="shared" si="88"/>
        <v>X</v>
      </c>
      <c r="H904" s="99" t="str">
        <f t="shared" si="89"/>
        <v>Manufactured Home</v>
      </c>
      <c r="I904" s="100" t="str">
        <f t="shared" si="90"/>
        <v>N</v>
      </c>
      <c r="J904" s="100">
        <v>1</v>
      </c>
      <c r="K904" s="100">
        <v>0.7</v>
      </c>
      <c r="L904" s="100">
        <f t="shared" si="91"/>
        <v>0.30000000000000004</v>
      </c>
      <c r="M904" s="101">
        <f t="shared" si="86"/>
        <v>0.30000000000000004</v>
      </c>
      <c r="N904" s="100"/>
    </row>
    <row r="905" spans="1:14">
      <c r="A905" t="s">
        <v>301</v>
      </c>
      <c r="B905" t="s">
        <v>120</v>
      </c>
      <c r="C905" t="s">
        <v>272</v>
      </c>
      <c r="D905" s="95">
        <f>IFERROR(IF(ISNUMBER(VLOOKUP($A905,PairList!$A$1:$C$104,2,0)),VLOOKUP($A905,PairList!$A$1:$C$104,2,0),INDEX('Feasibility Factor'!$D$5:$F$144,MATCH(VLOOKUP($A905,PairList!$A$1:$C$104,2,0),'Feasibility Factor'!$C$5:$C$144,0),MATCH($B905,'Feasibility Factor'!$D$3:$F$3,0))),"")</f>
        <v>0.75</v>
      </c>
      <c r="E905" s="95" t="str">
        <f>IFERROR(INDEX(ESShip!$C$2:$C$92,MATCH(VLOOKUP($A905,PairList!$A$1:$C$104,3,0),ESShip!$A$2:$A$92,0)),"")</f>
        <v/>
      </c>
      <c r="F905" s="95" t="str">
        <f t="shared" si="87"/>
        <v/>
      </c>
      <c r="G905" s="96" t="str">
        <f t="shared" si="88"/>
        <v>X</v>
      </c>
      <c r="H905" s="99" t="str">
        <f t="shared" si="89"/>
        <v>Single-Family</v>
      </c>
      <c r="I905" s="100" t="str">
        <f t="shared" si="90"/>
        <v>E</v>
      </c>
      <c r="J905" s="100">
        <v>0.75</v>
      </c>
      <c r="K905" s="100">
        <v>0.9748</v>
      </c>
      <c r="L905" s="100">
        <f t="shared" si="91"/>
        <v>1.89E-2</v>
      </c>
      <c r="M905" s="101">
        <f t="shared" si="86"/>
        <v>1.89E-2</v>
      </c>
      <c r="N905" s="100"/>
    </row>
    <row r="906" spans="1:14">
      <c r="A906" t="s">
        <v>301</v>
      </c>
      <c r="B906" t="s">
        <v>222</v>
      </c>
      <c r="C906" t="s">
        <v>272</v>
      </c>
      <c r="D906" s="95">
        <f>IFERROR(IF(ISNUMBER(VLOOKUP($A906,PairList!$A$1:$C$104,2,0)),VLOOKUP($A906,PairList!$A$1:$C$104,2,0),INDEX('Feasibility Factor'!$D$5:$F$144,MATCH(VLOOKUP($A906,PairList!$A$1:$C$104,2,0),'Feasibility Factor'!$C$5:$C$144,0),MATCH($B906,'Feasibility Factor'!$D$3:$F$3,0))),"")</f>
        <v>0.75</v>
      </c>
      <c r="E906" s="95" t="str">
        <f>IFERROR(INDEX(ESShip!$C$2:$C$92,MATCH(VLOOKUP($A906,PairList!$A$1:$C$104,3,0),ESShip!$A$2:$A$92,0)),"")</f>
        <v/>
      </c>
      <c r="F906" s="95" t="str">
        <f t="shared" si="87"/>
        <v/>
      </c>
      <c r="G906" s="96" t="str">
        <f t="shared" si="88"/>
        <v>X</v>
      </c>
      <c r="H906" s="99" t="str">
        <f t="shared" si="89"/>
        <v>Multi-Family</v>
      </c>
      <c r="I906" s="100" t="str">
        <f t="shared" si="90"/>
        <v>E</v>
      </c>
      <c r="J906" s="100">
        <v>0.75</v>
      </c>
      <c r="K906" s="100">
        <v>0.1</v>
      </c>
      <c r="L906" s="100">
        <f t="shared" si="91"/>
        <v>0.67500000000000004</v>
      </c>
      <c r="M906" s="101">
        <f t="shared" si="86"/>
        <v>0.67500000000000004</v>
      </c>
      <c r="N906" s="100"/>
    </row>
    <row r="907" spans="1:14">
      <c r="A907" t="s">
        <v>301</v>
      </c>
      <c r="B907" t="s">
        <v>309</v>
      </c>
      <c r="C907" t="s">
        <v>272</v>
      </c>
      <c r="D907" s="95">
        <f>IFERROR(IF(ISNUMBER(VLOOKUP($A907,PairList!$A$1:$C$104,2,0)),VLOOKUP($A907,PairList!$A$1:$C$104,2,0),INDEX('Feasibility Factor'!$D$5:$F$144,MATCH(VLOOKUP($A907,PairList!$A$1:$C$104,2,0),'Feasibility Factor'!$C$5:$C$144,0),MATCH($B907,'Feasibility Factor'!$D$3:$F$3,0))),"")</f>
        <v>0.75</v>
      </c>
      <c r="E907" s="95" t="str">
        <f>IFERROR(INDEX(ESShip!$C$2:$C$92,MATCH(VLOOKUP($A907,PairList!$A$1:$C$104,3,0),ESShip!$A$2:$A$92,0)),"")</f>
        <v/>
      </c>
      <c r="F907" s="95" t="str">
        <f t="shared" si="87"/>
        <v/>
      </c>
      <c r="G907" s="96" t="str">
        <f t="shared" si="88"/>
        <v>X</v>
      </c>
      <c r="H907" s="99" t="str">
        <f t="shared" si="89"/>
        <v>Manufactured Home</v>
      </c>
      <c r="I907" s="100" t="str">
        <f t="shared" si="90"/>
        <v>E</v>
      </c>
      <c r="J907" s="100">
        <v>0.75</v>
      </c>
      <c r="K907" s="100">
        <v>0.1</v>
      </c>
      <c r="L907" s="100">
        <f t="shared" si="91"/>
        <v>0.67500000000000004</v>
      </c>
      <c r="M907" s="101">
        <f t="shared" si="86"/>
        <v>0.67500000000000004</v>
      </c>
      <c r="N907" s="100"/>
    </row>
    <row r="908" spans="1:14">
      <c r="A908" t="s">
        <v>301</v>
      </c>
      <c r="B908" t="s">
        <v>120</v>
      </c>
      <c r="C908" t="s">
        <v>224</v>
      </c>
      <c r="D908" s="95">
        <f>IFERROR(IF(ISNUMBER(VLOOKUP($A908,PairList!$A$1:$C$104,2,0)),VLOOKUP($A908,PairList!$A$1:$C$104,2,0),INDEX('Feasibility Factor'!$D$5:$F$144,MATCH(VLOOKUP($A908,PairList!$A$1:$C$104,2,0),'Feasibility Factor'!$C$5:$C$144,0),MATCH($B908,'Feasibility Factor'!$D$3:$F$3,0))),"")</f>
        <v>0.75</v>
      </c>
      <c r="E908" s="95" t="str">
        <f>IFERROR(INDEX(ESShip!$C$2:$C$92,MATCH(VLOOKUP($A908,PairList!$A$1:$C$104,3,0),ESShip!$A$2:$A$92,0)),"")</f>
        <v/>
      </c>
      <c r="F908" s="95" t="str">
        <f t="shared" si="87"/>
        <v/>
      </c>
      <c r="G908" s="96" t="str">
        <f t="shared" si="88"/>
        <v>X</v>
      </c>
      <c r="H908" s="99" t="str">
        <f t="shared" si="89"/>
        <v>Single-Family</v>
      </c>
      <c r="I908" s="100" t="str">
        <f t="shared" si="90"/>
        <v>N</v>
      </c>
      <c r="J908" s="100">
        <v>0.75</v>
      </c>
      <c r="K908" s="100">
        <v>0.874</v>
      </c>
      <c r="L908" s="100">
        <f t="shared" si="91"/>
        <v>9.4500000000000001E-2</v>
      </c>
      <c r="M908" s="101">
        <f t="shared" si="86"/>
        <v>9.4500000000000001E-2</v>
      </c>
      <c r="N908" s="100"/>
    </row>
    <row r="909" spans="1:14">
      <c r="A909" t="s">
        <v>301</v>
      </c>
      <c r="B909" t="s">
        <v>222</v>
      </c>
      <c r="C909" t="s">
        <v>224</v>
      </c>
      <c r="D909" s="95">
        <f>IFERROR(IF(ISNUMBER(VLOOKUP($A909,PairList!$A$1:$C$104,2,0)),VLOOKUP($A909,PairList!$A$1:$C$104,2,0),INDEX('Feasibility Factor'!$D$5:$F$144,MATCH(VLOOKUP($A909,PairList!$A$1:$C$104,2,0),'Feasibility Factor'!$C$5:$C$144,0),MATCH($B909,'Feasibility Factor'!$D$3:$F$3,0))),"")</f>
        <v>0.75</v>
      </c>
      <c r="E909" s="95" t="str">
        <f>IFERROR(INDEX(ESShip!$C$2:$C$92,MATCH(VLOOKUP($A909,PairList!$A$1:$C$104,3,0),ESShip!$A$2:$A$92,0)),"")</f>
        <v/>
      </c>
      <c r="F909" s="95" t="str">
        <f t="shared" si="87"/>
        <v/>
      </c>
      <c r="G909" s="96" t="str">
        <f t="shared" si="88"/>
        <v>X</v>
      </c>
      <c r="H909" s="99" t="str">
        <f t="shared" si="89"/>
        <v>Multi-Family</v>
      </c>
      <c r="I909" s="100" t="str">
        <f t="shared" si="90"/>
        <v>N</v>
      </c>
      <c r="J909" s="100">
        <v>0.75</v>
      </c>
      <c r="K909" s="100">
        <v>0.1</v>
      </c>
      <c r="L909" s="100">
        <f t="shared" si="91"/>
        <v>0.67500000000000004</v>
      </c>
      <c r="M909" s="101">
        <f t="shared" si="86"/>
        <v>0.67500000000000004</v>
      </c>
      <c r="N909" s="100"/>
    </row>
    <row r="910" spans="1:14">
      <c r="A910" t="s">
        <v>301</v>
      </c>
      <c r="B910" t="s">
        <v>309</v>
      </c>
      <c r="C910" t="s">
        <v>224</v>
      </c>
      <c r="D910" s="95">
        <f>IFERROR(IF(ISNUMBER(VLOOKUP($A910,PairList!$A$1:$C$104,2,0)),VLOOKUP($A910,PairList!$A$1:$C$104,2,0),INDEX('Feasibility Factor'!$D$5:$F$144,MATCH(VLOOKUP($A910,PairList!$A$1:$C$104,2,0),'Feasibility Factor'!$C$5:$C$144,0),MATCH($B910,'Feasibility Factor'!$D$3:$F$3,0))),"")</f>
        <v>0.75</v>
      </c>
      <c r="E910" s="95" t="str">
        <f>IFERROR(INDEX(ESShip!$C$2:$C$92,MATCH(VLOOKUP($A910,PairList!$A$1:$C$104,3,0),ESShip!$A$2:$A$92,0)),"")</f>
        <v/>
      </c>
      <c r="F910" s="95" t="str">
        <f t="shared" si="87"/>
        <v/>
      </c>
      <c r="G910" s="96" t="str">
        <f t="shared" si="88"/>
        <v>X</v>
      </c>
      <c r="H910" s="99" t="str">
        <f t="shared" si="89"/>
        <v>Manufactured Home</v>
      </c>
      <c r="I910" s="100" t="str">
        <f t="shared" si="90"/>
        <v>N</v>
      </c>
      <c r="J910" s="100">
        <v>0.75</v>
      </c>
      <c r="K910" s="100">
        <v>0.1</v>
      </c>
      <c r="L910" s="100">
        <f t="shared" si="91"/>
        <v>0.67500000000000004</v>
      </c>
      <c r="M910" s="101">
        <f t="shared" si="86"/>
        <v>0.67500000000000004</v>
      </c>
      <c r="N910" s="100"/>
    </row>
    <row r="911" spans="1:14">
      <c r="A911" t="s">
        <v>302</v>
      </c>
      <c r="B911" t="s">
        <v>120</v>
      </c>
      <c r="C911" t="s">
        <v>272</v>
      </c>
      <c r="D911" s="95">
        <f>IFERROR(IF(ISNUMBER(VLOOKUP($A911,PairList!$A$1:$C$104,2,0)),VLOOKUP($A911,PairList!$A$1:$C$104,2,0),INDEX('Feasibility Factor'!$D$5:$F$144,MATCH(VLOOKUP($A911,PairList!$A$1:$C$104,2,0),'Feasibility Factor'!$C$5:$C$144,0),MATCH($B911,'Feasibility Factor'!$D$3:$F$3,0))),"")</f>
        <v>1</v>
      </c>
      <c r="E911" s="95" t="str">
        <f>IFERROR(INDEX(ESShip!$C$2:$C$92,MATCH(VLOOKUP($A911,PairList!$A$1:$C$104,3,0),ESShip!$A$2:$A$92,0)),"")</f>
        <v/>
      </c>
      <c r="F911" s="95" t="str">
        <f t="shared" si="87"/>
        <v/>
      </c>
      <c r="G911" s="96" t="str">
        <f t="shared" si="88"/>
        <v>X</v>
      </c>
      <c r="H911" s="99" t="str">
        <f t="shared" si="89"/>
        <v>Single-Family</v>
      </c>
      <c r="I911" s="100" t="str">
        <f t="shared" si="90"/>
        <v>E</v>
      </c>
      <c r="J911" s="100">
        <v>1</v>
      </c>
      <c r="K911" s="100">
        <v>0.96940000000000004</v>
      </c>
      <c r="L911" s="100">
        <f t="shared" si="91"/>
        <v>3.0599999999999961E-2</v>
      </c>
      <c r="M911" s="101">
        <f t="shared" si="86"/>
        <v>3.0599999999999961E-2</v>
      </c>
      <c r="N911" s="100"/>
    </row>
    <row r="912" spans="1:14">
      <c r="A912" t="s">
        <v>302</v>
      </c>
      <c r="B912" t="s">
        <v>222</v>
      </c>
      <c r="C912" t="s">
        <v>272</v>
      </c>
      <c r="D912" s="95">
        <f>IFERROR(IF(ISNUMBER(VLOOKUP($A912,PairList!$A$1:$C$104,2,0)),VLOOKUP($A912,PairList!$A$1:$C$104,2,0),INDEX('Feasibility Factor'!$D$5:$F$144,MATCH(VLOOKUP($A912,PairList!$A$1:$C$104,2,0),'Feasibility Factor'!$C$5:$C$144,0),MATCH($B912,'Feasibility Factor'!$D$3:$F$3,0))),"")</f>
        <v>1</v>
      </c>
      <c r="E912" s="95" t="str">
        <f>IFERROR(INDEX(ESShip!$C$2:$C$92,MATCH(VLOOKUP($A912,PairList!$A$1:$C$104,3,0),ESShip!$A$2:$A$92,0)),"")</f>
        <v/>
      </c>
      <c r="F912" s="95" t="str">
        <f t="shared" si="87"/>
        <v/>
      </c>
      <c r="G912" s="96" t="str">
        <f t="shared" si="88"/>
        <v>X</v>
      </c>
      <c r="H912" s="99" t="str">
        <f t="shared" si="89"/>
        <v>Multi-Family</v>
      </c>
      <c r="I912" s="100" t="str">
        <f t="shared" si="90"/>
        <v>E</v>
      </c>
      <c r="J912" s="100">
        <v>1</v>
      </c>
      <c r="K912" s="100">
        <v>0.15</v>
      </c>
      <c r="L912" s="100">
        <f t="shared" si="91"/>
        <v>0.85</v>
      </c>
      <c r="M912" s="101">
        <f t="shared" si="86"/>
        <v>0.85</v>
      </c>
      <c r="N912" s="100"/>
    </row>
    <row r="913" spans="1:14">
      <c r="A913" t="s">
        <v>302</v>
      </c>
      <c r="B913" t="s">
        <v>309</v>
      </c>
      <c r="C913" t="s">
        <v>272</v>
      </c>
      <c r="D913" s="95">
        <f>IFERROR(IF(ISNUMBER(VLOOKUP($A913,PairList!$A$1:$C$104,2,0)),VLOOKUP($A913,PairList!$A$1:$C$104,2,0),INDEX('Feasibility Factor'!$D$5:$F$144,MATCH(VLOOKUP($A913,PairList!$A$1:$C$104,2,0),'Feasibility Factor'!$C$5:$C$144,0),MATCH($B913,'Feasibility Factor'!$D$3:$F$3,0))),"")</f>
        <v>1</v>
      </c>
      <c r="E913" s="95" t="str">
        <f>IFERROR(INDEX(ESShip!$C$2:$C$92,MATCH(VLOOKUP($A913,PairList!$A$1:$C$104,3,0),ESShip!$A$2:$A$92,0)),"")</f>
        <v/>
      </c>
      <c r="F913" s="95" t="str">
        <f t="shared" si="87"/>
        <v/>
      </c>
      <c r="G913" s="96" t="str">
        <f t="shared" si="88"/>
        <v>X</v>
      </c>
      <c r="H913" s="99" t="str">
        <f t="shared" si="89"/>
        <v>Manufactured Home</v>
      </c>
      <c r="I913" s="100" t="str">
        <f t="shared" si="90"/>
        <v>E</v>
      </c>
      <c r="J913" s="100">
        <v>1</v>
      </c>
      <c r="K913" s="100">
        <v>0.15</v>
      </c>
      <c r="L913" s="100">
        <f t="shared" si="91"/>
        <v>0.85</v>
      </c>
      <c r="M913" s="101">
        <f t="shared" si="86"/>
        <v>0.85</v>
      </c>
      <c r="N913" s="100"/>
    </row>
    <row r="914" spans="1:14">
      <c r="A914" t="s">
        <v>302</v>
      </c>
      <c r="B914" t="s">
        <v>120</v>
      </c>
      <c r="C914" t="s">
        <v>224</v>
      </c>
      <c r="D914" s="95">
        <f>IFERROR(IF(ISNUMBER(VLOOKUP($A914,PairList!$A$1:$C$104,2,0)),VLOOKUP($A914,PairList!$A$1:$C$104,2,0),INDEX('Feasibility Factor'!$D$5:$F$144,MATCH(VLOOKUP($A914,PairList!$A$1:$C$104,2,0),'Feasibility Factor'!$C$5:$C$144,0),MATCH($B914,'Feasibility Factor'!$D$3:$F$3,0))),"")</f>
        <v>1</v>
      </c>
      <c r="E914" s="95" t="str">
        <f>IFERROR(INDEX(ESShip!$C$2:$C$92,MATCH(VLOOKUP($A914,PairList!$A$1:$C$104,3,0),ESShip!$A$2:$A$92,0)),"")</f>
        <v/>
      </c>
      <c r="F914" s="95" t="str">
        <f t="shared" si="87"/>
        <v/>
      </c>
      <c r="G914" s="96" t="str">
        <f t="shared" si="88"/>
        <v>X</v>
      </c>
      <c r="H914" s="99" t="str">
        <f t="shared" si="89"/>
        <v>Single-Family</v>
      </c>
      <c r="I914" s="100" t="str">
        <f t="shared" si="90"/>
        <v>N</v>
      </c>
      <c r="J914" s="100">
        <v>1</v>
      </c>
      <c r="K914" s="100">
        <v>0.84699999999999998</v>
      </c>
      <c r="L914" s="100">
        <f t="shared" si="91"/>
        <v>0.15300000000000002</v>
      </c>
      <c r="M914" s="101">
        <f t="shared" si="86"/>
        <v>0.15300000000000002</v>
      </c>
      <c r="N914" s="100"/>
    </row>
    <row r="915" spans="1:14">
      <c r="A915" t="s">
        <v>302</v>
      </c>
      <c r="B915" t="s">
        <v>222</v>
      </c>
      <c r="C915" t="s">
        <v>224</v>
      </c>
      <c r="D915" s="95">
        <f>IFERROR(IF(ISNUMBER(VLOOKUP($A915,PairList!$A$1:$C$104,2,0)),VLOOKUP($A915,PairList!$A$1:$C$104,2,0),INDEX('Feasibility Factor'!$D$5:$F$144,MATCH(VLOOKUP($A915,PairList!$A$1:$C$104,2,0),'Feasibility Factor'!$C$5:$C$144,0),MATCH($B915,'Feasibility Factor'!$D$3:$F$3,0))),"")</f>
        <v>1</v>
      </c>
      <c r="E915" s="95" t="str">
        <f>IFERROR(INDEX(ESShip!$C$2:$C$92,MATCH(VLOOKUP($A915,PairList!$A$1:$C$104,3,0),ESShip!$A$2:$A$92,0)),"")</f>
        <v/>
      </c>
      <c r="F915" s="95" t="str">
        <f t="shared" si="87"/>
        <v/>
      </c>
      <c r="G915" s="96" t="str">
        <f t="shared" si="88"/>
        <v>X</v>
      </c>
      <c r="H915" s="99" t="str">
        <f t="shared" si="89"/>
        <v>Multi-Family</v>
      </c>
      <c r="I915" s="100" t="str">
        <f t="shared" si="90"/>
        <v>N</v>
      </c>
      <c r="J915" s="100">
        <v>1</v>
      </c>
      <c r="K915" s="100">
        <v>0.15</v>
      </c>
      <c r="L915" s="100">
        <f t="shared" si="91"/>
        <v>0.85</v>
      </c>
      <c r="M915" s="101">
        <f t="shared" si="86"/>
        <v>0.85</v>
      </c>
      <c r="N915" s="100"/>
    </row>
    <row r="916" spans="1:14">
      <c r="A916" t="s">
        <v>302</v>
      </c>
      <c r="B916" t="s">
        <v>309</v>
      </c>
      <c r="C916" t="s">
        <v>224</v>
      </c>
      <c r="D916" s="95">
        <f>IFERROR(IF(ISNUMBER(VLOOKUP($A916,PairList!$A$1:$C$104,2,0)),VLOOKUP($A916,PairList!$A$1:$C$104,2,0),INDEX('Feasibility Factor'!$D$5:$F$144,MATCH(VLOOKUP($A916,PairList!$A$1:$C$104,2,0),'Feasibility Factor'!$C$5:$C$144,0),MATCH($B916,'Feasibility Factor'!$D$3:$F$3,0))),"")</f>
        <v>1</v>
      </c>
      <c r="E916" s="95" t="str">
        <f>IFERROR(INDEX(ESShip!$C$2:$C$92,MATCH(VLOOKUP($A916,PairList!$A$1:$C$104,3,0),ESShip!$A$2:$A$92,0)),"")</f>
        <v/>
      </c>
      <c r="F916" s="95" t="str">
        <f t="shared" si="87"/>
        <v/>
      </c>
      <c r="G916" s="96" t="str">
        <f t="shared" si="88"/>
        <v>X</v>
      </c>
      <c r="H916" s="99" t="str">
        <f t="shared" si="89"/>
        <v>Manufactured Home</v>
      </c>
      <c r="I916" s="100" t="str">
        <f t="shared" si="90"/>
        <v>N</v>
      </c>
      <c r="J916" s="100">
        <v>1</v>
      </c>
      <c r="K916" s="100">
        <v>0.15</v>
      </c>
      <c r="L916" s="100">
        <f t="shared" si="91"/>
        <v>0.85</v>
      </c>
      <c r="M916" s="101">
        <f t="shared" si="86"/>
        <v>0.85</v>
      </c>
      <c r="N916" s="100"/>
    </row>
    <row r="917" spans="1:14">
      <c r="A917" t="s">
        <v>303</v>
      </c>
      <c r="B917" t="s">
        <v>120</v>
      </c>
      <c r="C917" t="s">
        <v>272</v>
      </c>
      <c r="D917" s="95">
        <f>IFERROR(IF(ISNUMBER(VLOOKUP($A917,PairList!$A$1:$C$104,2,0)),VLOOKUP($A917,PairList!$A$1:$C$104,2,0),INDEX('Feasibility Factor'!$D$5:$F$144,MATCH(VLOOKUP($A917,PairList!$A$1:$C$104,2,0),'Feasibility Factor'!$C$5:$C$144,0),MATCH($B917,'Feasibility Factor'!$D$3:$F$3,0))),"")</f>
        <v>0.8</v>
      </c>
      <c r="E917" s="95" t="str">
        <f>IFERROR(INDEX(ESShip!$C$2:$C$92,MATCH(VLOOKUP($A917,PairList!$A$1:$C$104,3,0),ESShip!$A$2:$A$92,0)),"")</f>
        <v/>
      </c>
      <c r="F917" s="95" t="str">
        <f t="shared" si="87"/>
        <v/>
      </c>
      <c r="G917" s="96" t="str">
        <f t="shared" si="88"/>
        <v>X</v>
      </c>
      <c r="H917" s="99" t="str">
        <f t="shared" si="89"/>
        <v>Single-Family</v>
      </c>
      <c r="I917" s="100" t="str">
        <f t="shared" si="90"/>
        <v>E</v>
      </c>
      <c r="J917" s="100">
        <v>0.8</v>
      </c>
      <c r="K917" s="100">
        <v>0.753</v>
      </c>
      <c r="L917" s="100">
        <f t="shared" si="91"/>
        <v>0.1976</v>
      </c>
      <c r="M917" s="101">
        <f t="shared" si="86"/>
        <v>0.1976</v>
      </c>
      <c r="N917" s="100"/>
    </row>
    <row r="918" spans="1:14">
      <c r="A918" t="s">
        <v>303</v>
      </c>
      <c r="B918" t="s">
        <v>222</v>
      </c>
      <c r="C918" t="s">
        <v>272</v>
      </c>
      <c r="D918" s="95">
        <f>IFERROR(IF(ISNUMBER(VLOOKUP($A918,PairList!$A$1:$C$104,2,0)),VLOOKUP($A918,PairList!$A$1:$C$104,2,0),INDEX('Feasibility Factor'!$D$5:$F$144,MATCH(VLOOKUP($A918,PairList!$A$1:$C$104,2,0),'Feasibility Factor'!$C$5:$C$144,0),MATCH($B918,'Feasibility Factor'!$D$3:$F$3,0))),"")</f>
        <v>0.25</v>
      </c>
      <c r="E918" s="95" t="str">
        <f>IFERROR(INDEX(ESShip!$C$2:$C$92,MATCH(VLOOKUP($A918,PairList!$A$1:$C$104,3,0),ESShip!$A$2:$A$92,0)),"")</f>
        <v/>
      </c>
      <c r="F918" s="95" t="str">
        <f t="shared" si="87"/>
        <v/>
      </c>
      <c r="G918" s="96" t="str">
        <f t="shared" si="88"/>
        <v>X</v>
      </c>
      <c r="H918" s="99" t="str">
        <f t="shared" si="89"/>
        <v>Multi-Family</v>
      </c>
      <c r="I918" s="100" t="str">
        <f t="shared" si="90"/>
        <v>E</v>
      </c>
      <c r="J918" s="100">
        <v>0.25</v>
      </c>
      <c r="K918" s="100">
        <v>0.05</v>
      </c>
      <c r="L918" s="100">
        <f t="shared" si="91"/>
        <v>0.23749999999999999</v>
      </c>
      <c r="M918" s="101">
        <f t="shared" si="86"/>
        <v>0.23749999999999999</v>
      </c>
      <c r="N918" s="100"/>
    </row>
    <row r="919" spans="1:14">
      <c r="A919" t="s">
        <v>303</v>
      </c>
      <c r="B919" t="s">
        <v>309</v>
      </c>
      <c r="C919" t="s">
        <v>272</v>
      </c>
      <c r="D919" s="95">
        <f>IFERROR(IF(ISNUMBER(VLOOKUP($A919,PairList!$A$1:$C$104,2,0)),VLOOKUP($A919,PairList!$A$1:$C$104,2,0),INDEX('Feasibility Factor'!$D$5:$F$144,MATCH(VLOOKUP($A919,PairList!$A$1:$C$104,2,0),'Feasibility Factor'!$C$5:$C$144,0),MATCH($B919,'Feasibility Factor'!$D$3:$F$3,0))),"")</f>
        <v>0.8</v>
      </c>
      <c r="E919" s="95" t="str">
        <f>IFERROR(INDEX(ESShip!$C$2:$C$92,MATCH(VLOOKUP($A919,PairList!$A$1:$C$104,3,0),ESShip!$A$2:$A$92,0)),"")</f>
        <v/>
      </c>
      <c r="F919" s="95" t="str">
        <f t="shared" si="87"/>
        <v/>
      </c>
      <c r="G919" s="96" t="str">
        <f t="shared" si="88"/>
        <v>X</v>
      </c>
      <c r="H919" s="99" t="str">
        <f t="shared" si="89"/>
        <v>Manufactured Home</v>
      </c>
      <c r="I919" s="100" t="str">
        <f t="shared" si="90"/>
        <v>E</v>
      </c>
      <c r="J919" s="100">
        <v>0.8</v>
      </c>
      <c r="K919" s="100">
        <v>0.05</v>
      </c>
      <c r="L919" s="100">
        <f t="shared" si="91"/>
        <v>0.76</v>
      </c>
      <c r="M919" s="101">
        <f t="shared" si="86"/>
        <v>0.76</v>
      </c>
      <c r="N919" s="100"/>
    </row>
    <row r="920" spans="1:14">
      <c r="A920" t="s">
        <v>303</v>
      </c>
      <c r="B920" t="s">
        <v>120</v>
      </c>
      <c r="C920" t="s">
        <v>224</v>
      </c>
      <c r="D920" s="95">
        <f>IFERROR(IF(ISNUMBER(VLOOKUP($A920,PairList!$A$1:$C$104,2,0)),VLOOKUP($A920,PairList!$A$1:$C$104,2,0),INDEX('Feasibility Factor'!$D$5:$F$144,MATCH(VLOOKUP($A920,PairList!$A$1:$C$104,2,0),'Feasibility Factor'!$C$5:$C$144,0),MATCH($B920,'Feasibility Factor'!$D$3:$F$3,0))),"")</f>
        <v>0.8</v>
      </c>
      <c r="E920" s="95" t="str">
        <f>IFERROR(INDEX(ESShip!$C$2:$C$92,MATCH(VLOOKUP($A920,PairList!$A$1:$C$104,3,0),ESShip!$A$2:$A$92,0)),"")</f>
        <v/>
      </c>
      <c r="F920" s="95" t="str">
        <f t="shared" si="87"/>
        <v/>
      </c>
      <c r="G920" s="96" t="str">
        <f t="shared" si="88"/>
        <v>X</v>
      </c>
      <c r="H920" s="99" t="str">
        <f t="shared" si="89"/>
        <v>Single-Family</v>
      </c>
      <c r="I920" s="100" t="str">
        <f t="shared" si="90"/>
        <v>N</v>
      </c>
      <c r="J920" s="100">
        <v>0.8</v>
      </c>
      <c r="K920" s="100">
        <v>0.33500000000000002</v>
      </c>
      <c r="L920" s="100">
        <f t="shared" si="91"/>
        <v>0.53200000000000003</v>
      </c>
      <c r="M920" s="101">
        <f t="shared" si="86"/>
        <v>0.53200000000000003</v>
      </c>
      <c r="N920" s="100"/>
    </row>
    <row r="921" spans="1:14">
      <c r="A921" t="s">
        <v>303</v>
      </c>
      <c r="B921" t="s">
        <v>222</v>
      </c>
      <c r="C921" t="s">
        <v>224</v>
      </c>
      <c r="D921" s="95">
        <f>IFERROR(IF(ISNUMBER(VLOOKUP($A921,PairList!$A$1:$C$104,2,0)),VLOOKUP($A921,PairList!$A$1:$C$104,2,0),INDEX('Feasibility Factor'!$D$5:$F$144,MATCH(VLOOKUP($A921,PairList!$A$1:$C$104,2,0),'Feasibility Factor'!$C$5:$C$144,0),MATCH($B921,'Feasibility Factor'!$D$3:$F$3,0))),"")</f>
        <v>0.25</v>
      </c>
      <c r="E921" s="95" t="str">
        <f>IFERROR(INDEX(ESShip!$C$2:$C$92,MATCH(VLOOKUP($A921,PairList!$A$1:$C$104,3,0),ESShip!$A$2:$A$92,0)),"")</f>
        <v/>
      </c>
      <c r="F921" s="95" t="str">
        <f t="shared" si="87"/>
        <v/>
      </c>
      <c r="G921" s="96" t="str">
        <f t="shared" si="88"/>
        <v>X</v>
      </c>
      <c r="H921" s="99" t="str">
        <f t="shared" si="89"/>
        <v>Multi-Family</v>
      </c>
      <c r="I921" s="100" t="str">
        <f t="shared" si="90"/>
        <v>N</v>
      </c>
      <c r="J921" s="100">
        <v>0.25</v>
      </c>
      <c r="K921" s="100">
        <v>0.05</v>
      </c>
      <c r="L921" s="100">
        <f t="shared" si="91"/>
        <v>0.23749999999999999</v>
      </c>
      <c r="M921" s="101">
        <f t="shared" si="86"/>
        <v>0.23749999999999999</v>
      </c>
      <c r="N921" s="100"/>
    </row>
    <row r="922" spans="1:14">
      <c r="A922" t="s">
        <v>303</v>
      </c>
      <c r="B922" t="s">
        <v>309</v>
      </c>
      <c r="C922" t="s">
        <v>224</v>
      </c>
      <c r="D922" s="95">
        <f>IFERROR(IF(ISNUMBER(VLOOKUP($A922,PairList!$A$1:$C$104,2,0)),VLOOKUP($A922,PairList!$A$1:$C$104,2,0),INDEX('Feasibility Factor'!$D$5:$F$144,MATCH(VLOOKUP($A922,PairList!$A$1:$C$104,2,0),'Feasibility Factor'!$C$5:$C$144,0),MATCH($B922,'Feasibility Factor'!$D$3:$F$3,0))),"")</f>
        <v>0.8</v>
      </c>
      <c r="E922" s="95" t="str">
        <f>IFERROR(INDEX(ESShip!$C$2:$C$92,MATCH(VLOOKUP($A922,PairList!$A$1:$C$104,3,0),ESShip!$A$2:$A$92,0)),"")</f>
        <v/>
      </c>
      <c r="F922" s="95" t="str">
        <f t="shared" si="87"/>
        <v/>
      </c>
      <c r="G922" s="96" t="str">
        <f t="shared" si="88"/>
        <v>X</v>
      </c>
      <c r="H922" s="99" t="str">
        <f t="shared" si="89"/>
        <v>Manufactured Home</v>
      </c>
      <c r="I922" s="100" t="str">
        <f t="shared" si="90"/>
        <v>N</v>
      </c>
      <c r="J922" s="100">
        <v>0.8</v>
      </c>
      <c r="K922" s="100">
        <v>0.05</v>
      </c>
      <c r="L922" s="100">
        <f t="shared" si="91"/>
        <v>0.76</v>
      </c>
      <c r="M922" s="101">
        <f t="shared" si="86"/>
        <v>0.76</v>
      </c>
      <c r="N922" s="100"/>
    </row>
    <row r="923" spans="1:14">
      <c r="A923" t="s">
        <v>304</v>
      </c>
      <c r="B923" t="s">
        <v>120</v>
      </c>
      <c r="C923" t="s">
        <v>272</v>
      </c>
      <c r="D923" s="95" t="str">
        <f>IFERROR(IF(ISNUMBER(VLOOKUP($A923,PairList!$A$1:$C$104,2,0)),VLOOKUP($A923,PairList!$A$1:$C$104,2,0),INDEX('Feasibility Factor'!$D$5:$F$144,MATCH(VLOOKUP($A923,PairList!$A$1:$C$104,2,0),'Feasibility Factor'!$C$5:$C$144,0),MATCH($B923,'Feasibility Factor'!$D$3:$F$3,0))),"")</f>
        <v/>
      </c>
      <c r="E923" s="95" t="str">
        <f>IFERROR(INDEX(ESShip!$C$2:$C$92,MATCH(VLOOKUP($A923,PairList!$A$1:$C$104,3,0),ESShip!$A$2:$A$92,0)),"")</f>
        <v/>
      </c>
      <c r="F923" s="95" t="str">
        <f t="shared" si="87"/>
        <v/>
      </c>
      <c r="G923" s="96" t="str">
        <f t="shared" si="88"/>
        <v>X</v>
      </c>
      <c r="H923" s="99" t="str">
        <f t="shared" si="89"/>
        <v>Single-Family</v>
      </c>
      <c r="I923" s="100" t="str">
        <f t="shared" si="90"/>
        <v>E</v>
      </c>
      <c r="J923" s="100"/>
      <c r="K923" s="100"/>
      <c r="L923" s="100">
        <v>0</v>
      </c>
      <c r="M923" s="101">
        <f t="shared" si="86"/>
        <v>0</v>
      </c>
      <c r="N923" s="100"/>
    </row>
    <row r="924" spans="1:14">
      <c r="A924" t="s">
        <v>304</v>
      </c>
      <c r="B924" t="s">
        <v>222</v>
      </c>
      <c r="C924" t="s">
        <v>272</v>
      </c>
      <c r="D924" s="95" t="str">
        <f>IFERROR(IF(ISNUMBER(VLOOKUP($A924,PairList!$A$1:$C$104,2,0)),VLOOKUP($A924,PairList!$A$1:$C$104,2,0),INDEX('Feasibility Factor'!$D$5:$F$144,MATCH(VLOOKUP($A924,PairList!$A$1:$C$104,2,0),'Feasibility Factor'!$C$5:$C$144,0),MATCH($B924,'Feasibility Factor'!$D$3:$F$3,0))),"")</f>
        <v/>
      </c>
      <c r="E924" s="95" t="str">
        <f>IFERROR(INDEX(ESShip!$C$2:$C$92,MATCH(VLOOKUP($A924,PairList!$A$1:$C$104,3,0),ESShip!$A$2:$A$92,0)),"")</f>
        <v/>
      </c>
      <c r="F924" s="95" t="str">
        <f t="shared" si="87"/>
        <v/>
      </c>
      <c r="G924" s="96" t="str">
        <f t="shared" si="88"/>
        <v>X</v>
      </c>
      <c r="H924" s="99" t="str">
        <f t="shared" si="89"/>
        <v>Multi-Family</v>
      </c>
      <c r="I924" s="100" t="str">
        <f t="shared" si="90"/>
        <v>E</v>
      </c>
      <c r="J924" s="100"/>
      <c r="K924" s="100"/>
      <c r="L924" s="100">
        <v>0</v>
      </c>
      <c r="M924" s="101">
        <f t="shared" si="86"/>
        <v>0</v>
      </c>
      <c r="N924" s="100"/>
    </row>
    <row r="925" spans="1:14">
      <c r="A925" t="s">
        <v>304</v>
      </c>
      <c r="B925" t="s">
        <v>309</v>
      </c>
      <c r="C925" t="s">
        <v>272</v>
      </c>
      <c r="D925" s="95" t="str">
        <f>IFERROR(IF(ISNUMBER(VLOOKUP($A925,PairList!$A$1:$C$104,2,0)),VLOOKUP($A925,PairList!$A$1:$C$104,2,0),INDEX('Feasibility Factor'!$D$5:$F$144,MATCH(VLOOKUP($A925,PairList!$A$1:$C$104,2,0),'Feasibility Factor'!$C$5:$C$144,0),MATCH($B925,'Feasibility Factor'!$D$3:$F$3,0))),"")</f>
        <v/>
      </c>
      <c r="E925" s="95" t="str">
        <f>IFERROR(INDEX(ESShip!$C$2:$C$92,MATCH(VLOOKUP($A925,PairList!$A$1:$C$104,3,0),ESShip!$A$2:$A$92,0)),"")</f>
        <v/>
      </c>
      <c r="F925" s="95" t="str">
        <f t="shared" si="87"/>
        <v/>
      </c>
      <c r="G925" s="96" t="str">
        <f t="shared" si="88"/>
        <v>X</v>
      </c>
      <c r="H925" s="99" t="str">
        <f t="shared" si="89"/>
        <v>Manufactured Home</v>
      </c>
      <c r="I925" s="100" t="str">
        <f t="shared" si="90"/>
        <v>E</v>
      </c>
      <c r="J925" s="100"/>
      <c r="K925" s="100"/>
      <c r="L925" s="100">
        <v>0</v>
      </c>
      <c r="M925" s="101">
        <f t="shared" si="86"/>
        <v>0</v>
      </c>
      <c r="N925" s="100"/>
    </row>
    <row r="926" spans="1:14">
      <c r="A926" t="s">
        <v>304</v>
      </c>
      <c r="B926" t="s">
        <v>120</v>
      </c>
      <c r="C926" t="s">
        <v>224</v>
      </c>
      <c r="D926" s="95" t="str">
        <f>IFERROR(IF(ISNUMBER(VLOOKUP($A926,PairList!$A$1:$C$104,2,0)),VLOOKUP($A926,PairList!$A$1:$C$104,2,0),INDEX('Feasibility Factor'!$D$5:$F$144,MATCH(VLOOKUP($A926,PairList!$A$1:$C$104,2,0),'Feasibility Factor'!$C$5:$C$144,0),MATCH($B926,'Feasibility Factor'!$D$3:$F$3,0))),"")</f>
        <v/>
      </c>
      <c r="E926" s="95" t="str">
        <f>IFERROR(INDEX(ESShip!$C$2:$C$92,MATCH(VLOOKUP($A926,PairList!$A$1:$C$104,3,0),ESShip!$A$2:$A$92,0)),"")</f>
        <v/>
      </c>
      <c r="F926" s="95" t="str">
        <f t="shared" si="87"/>
        <v/>
      </c>
      <c r="G926" s="96" t="str">
        <f t="shared" si="88"/>
        <v>X</v>
      </c>
      <c r="H926" s="99" t="str">
        <f t="shared" si="89"/>
        <v>Single-Family</v>
      </c>
      <c r="I926" s="100" t="str">
        <f t="shared" si="90"/>
        <v>N</v>
      </c>
      <c r="J926" s="100"/>
      <c r="K926" s="100"/>
      <c r="L926" s="100">
        <v>0</v>
      </c>
      <c r="M926" s="101">
        <f t="shared" si="86"/>
        <v>0</v>
      </c>
      <c r="N926" s="100"/>
    </row>
    <row r="927" spans="1:14">
      <c r="A927" t="s">
        <v>304</v>
      </c>
      <c r="B927" t="s">
        <v>222</v>
      </c>
      <c r="C927" t="s">
        <v>224</v>
      </c>
      <c r="D927" s="95" t="str">
        <f>IFERROR(IF(ISNUMBER(VLOOKUP($A927,PairList!$A$1:$C$104,2,0)),VLOOKUP($A927,PairList!$A$1:$C$104,2,0),INDEX('Feasibility Factor'!$D$5:$F$144,MATCH(VLOOKUP($A927,PairList!$A$1:$C$104,2,0),'Feasibility Factor'!$C$5:$C$144,0),MATCH($B927,'Feasibility Factor'!$D$3:$F$3,0))),"")</f>
        <v/>
      </c>
      <c r="E927" s="95" t="str">
        <f>IFERROR(INDEX(ESShip!$C$2:$C$92,MATCH(VLOOKUP($A927,PairList!$A$1:$C$104,3,0),ESShip!$A$2:$A$92,0)),"")</f>
        <v/>
      </c>
      <c r="F927" s="95" t="str">
        <f t="shared" si="87"/>
        <v/>
      </c>
      <c r="G927" s="96" t="str">
        <f t="shared" si="88"/>
        <v>X</v>
      </c>
      <c r="H927" s="99" t="str">
        <f t="shared" si="89"/>
        <v>Multi-Family</v>
      </c>
      <c r="I927" s="100" t="str">
        <f t="shared" si="90"/>
        <v>N</v>
      </c>
      <c r="J927" s="100"/>
      <c r="K927" s="100"/>
      <c r="L927" s="100">
        <v>0</v>
      </c>
      <c r="M927" s="101">
        <f t="shared" si="86"/>
        <v>0</v>
      </c>
      <c r="N927" s="100"/>
    </row>
    <row r="928" spans="1:14">
      <c r="A928" t="s">
        <v>304</v>
      </c>
      <c r="B928" t="s">
        <v>309</v>
      </c>
      <c r="C928" t="s">
        <v>224</v>
      </c>
      <c r="D928" s="95" t="str">
        <f>IFERROR(IF(ISNUMBER(VLOOKUP($A928,PairList!$A$1:$C$104,2,0)),VLOOKUP($A928,PairList!$A$1:$C$104,2,0),INDEX('Feasibility Factor'!$D$5:$F$144,MATCH(VLOOKUP($A928,PairList!$A$1:$C$104,2,0),'Feasibility Factor'!$C$5:$C$144,0),MATCH($B928,'Feasibility Factor'!$D$3:$F$3,0))),"")</f>
        <v/>
      </c>
      <c r="E928" s="95" t="str">
        <f>IFERROR(INDEX(ESShip!$C$2:$C$92,MATCH(VLOOKUP($A928,PairList!$A$1:$C$104,3,0),ESShip!$A$2:$A$92,0)),"")</f>
        <v/>
      </c>
      <c r="F928" s="95" t="str">
        <f t="shared" si="87"/>
        <v/>
      </c>
      <c r="G928" s="96" t="str">
        <f t="shared" si="88"/>
        <v>X</v>
      </c>
      <c r="H928" s="99" t="str">
        <f t="shared" si="89"/>
        <v>Manufactured Home</v>
      </c>
      <c r="I928" s="100" t="str">
        <f t="shared" si="90"/>
        <v>N</v>
      </c>
      <c r="J928" s="100"/>
      <c r="K928" s="100"/>
      <c r="L928" s="100">
        <v>0</v>
      </c>
      <c r="M928" s="101">
        <f t="shared" si="86"/>
        <v>0</v>
      </c>
      <c r="N928" s="100"/>
    </row>
    <row r="929" spans="1:14">
      <c r="A929" t="s">
        <v>304</v>
      </c>
      <c r="B929" t="s">
        <v>120</v>
      </c>
      <c r="C929" t="s">
        <v>272</v>
      </c>
      <c r="D929" s="95" t="str">
        <f>IFERROR(IF(ISNUMBER(VLOOKUP($A929,PairList!$A$1:$C$104,2,0)),VLOOKUP($A929,PairList!$A$1:$C$104,2,0),INDEX('Feasibility Factor'!$D$5:$F$144,MATCH(VLOOKUP($A929,PairList!$A$1:$C$104,2,0),'Feasibility Factor'!$C$5:$C$144,0),MATCH($B929,'Feasibility Factor'!$D$3:$F$3,0))),"")</f>
        <v/>
      </c>
      <c r="E929" s="95" t="str">
        <f>IFERROR(INDEX(ESShip!$C$2:$C$92,MATCH(VLOOKUP($A929,PairList!$A$1:$C$104,3,0),ESShip!$A$2:$A$92,0)),"")</f>
        <v/>
      </c>
      <c r="F929" s="95" t="str">
        <f t="shared" si="87"/>
        <v/>
      </c>
      <c r="G929" s="96" t="str">
        <f t="shared" si="88"/>
        <v>X</v>
      </c>
      <c r="H929" s="99" t="str">
        <f t="shared" si="89"/>
        <v>Single-Family</v>
      </c>
      <c r="I929" s="100" t="str">
        <f t="shared" si="90"/>
        <v>E</v>
      </c>
      <c r="J929" s="100"/>
      <c r="K929" s="100"/>
      <c r="L929" s="100">
        <v>0</v>
      </c>
      <c r="M929" s="101">
        <f t="shared" si="86"/>
        <v>0</v>
      </c>
      <c r="N929" s="100"/>
    </row>
    <row r="930" spans="1:14">
      <c r="A930" t="s">
        <v>304</v>
      </c>
      <c r="B930" t="s">
        <v>222</v>
      </c>
      <c r="C930" t="s">
        <v>272</v>
      </c>
      <c r="D930" s="95" t="str">
        <f>IFERROR(IF(ISNUMBER(VLOOKUP($A930,PairList!$A$1:$C$104,2,0)),VLOOKUP($A930,PairList!$A$1:$C$104,2,0),INDEX('Feasibility Factor'!$D$5:$F$144,MATCH(VLOOKUP($A930,PairList!$A$1:$C$104,2,0),'Feasibility Factor'!$C$5:$C$144,0),MATCH($B930,'Feasibility Factor'!$D$3:$F$3,0))),"")</f>
        <v/>
      </c>
      <c r="E930" s="95" t="str">
        <f>IFERROR(INDEX(ESShip!$C$2:$C$92,MATCH(VLOOKUP($A930,PairList!$A$1:$C$104,3,0),ESShip!$A$2:$A$92,0)),"")</f>
        <v/>
      </c>
      <c r="F930" s="95" t="str">
        <f t="shared" si="87"/>
        <v/>
      </c>
      <c r="G930" s="96" t="str">
        <f t="shared" si="88"/>
        <v>X</v>
      </c>
      <c r="H930" s="99" t="str">
        <f t="shared" si="89"/>
        <v>Multi-Family</v>
      </c>
      <c r="I930" s="100" t="str">
        <f t="shared" si="90"/>
        <v>E</v>
      </c>
      <c r="J930" s="100"/>
      <c r="K930" s="100"/>
      <c r="L930" s="100">
        <v>0</v>
      </c>
      <c r="M930" s="101">
        <f t="shared" si="86"/>
        <v>0</v>
      </c>
      <c r="N930" s="100"/>
    </row>
    <row r="931" spans="1:14">
      <c r="A931" t="s">
        <v>304</v>
      </c>
      <c r="B931" t="s">
        <v>309</v>
      </c>
      <c r="C931" t="s">
        <v>272</v>
      </c>
      <c r="D931" s="95" t="str">
        <f>IFERROR(IF(ISNUMBER(VLOOKUP($A931,PairList!$A$1:$C$104,2,0)),VLOOKUP($A931,PairList!$A$1:$C$104,2,0),INDEX('Feasibility Factor'!$D$5:$F$144,MATCH(VLOOKUP($A931,PairList!$A$1:$C$104,2,0),'Feasibility Factor'!$C$5:$C$144,0),MATCH($B931,'Feasibility Factor'!$D$3:$F$3,0))),"")</f>
        <v/>
      </c>
      <c r="E931" s="95" t="str">
        <f>IFERROR(INDEX(ESShip!$C$2:$C$92,MATCH(VLOOKUP($A931,PairList!$A$1:$C$104,3,0),ESShip!$A$2:$A$92,0)),"")</f>
        <v/>
      </c>
      <c r="F931" s="95" t="str">
        <f t="shared" si="87"/>
        <v/>
      </c>
      <c r="G931" s="96" t="str">
        <f t="shared" si="88"/>
        <v>X</v>
      </c>
      <c r="H931" s="99" t="str">
        <f t="shared" si="89"/>
        <v>Manufactured Home</v>
      </c>
      <c r="I931" s="100" t="str">
        <f t="shared" si="90"/>
        <v>E</v>
      </c>
      <c r="J931" s="100"/>
      <c r="K931" s="100"/>
      <c r="L931" s="100">
        <v>0</v>
      </c>
      <c r="M931" s="101">
        <f t="shared" si="86"/>
        <v>0</v>
      </c>
      <c r="N931" s="100"/>
    </row>
    <row r="932" spans="1:14">
      <c r="A932" t="s">
        <v>304</v>
      </c>
      <c r="B932" t="s">
        <v>120</v>
      </c>
      <c r="C932" t="s">
        <v>224</v>
      </c>
      <c r="D932" s="95" t="str">
        <f>IFERROR(IF(ISNUMBER(VLOOKUP($A932,PairList!$A$1:$C$104,2,0)),VLOOKUP($A932,PairList!$A$1:$C$104,2,0),INDEX('Feasibility Factor'!$D$5:$F$144,MATCH(VLOOKUP($A932,PairList!$A$1:$C$104,2,0),'Feasibility Factor'!$C$5:$C$144,0),MATCH($B932,'Feasibility Factor'!$D$3:$F$3,0))),"")</f>
        <v/>
      </c>
      <c r="E932" s="95" t="str">
        <f>IFERROR(INDEX(ESShip!$C$2:$C$92,MATCH(VLOOKUP($A932,PairList!$A$1:$C$104,3,0),ESShip!$A$2:$A$92,0)),"")</f>
        <v/>
      </c>
      <c r="F932" s="95" t="str">
        <f t="shared" si="87"/>
        <v/>
      </c>
      <c r="G932" s="96" t="str">
        <f t="shared" si="88"/>
        <v>X</v>
      </c>
      <c r="H932" s="99" t="str">
        <f t="shared" si="89"/>
        <v>Single-Family</v>
      </c>
      <c r="I932" s="100" t="str">
        <f t="shared" si="90"/>
        <v>N</v>
      </c>
      <c r="J932" s="100"/>
      <c r="K932" s="100"/>
      <c r="L932" s="100">
        <v>0</v>
      </c>
      <c r="M932" s="101">
        <f t="shared" si="86"/>
        <v>0</v>
      </c>
      <c r="N932" s="100"/>
    </row>
    <row r="933" spans="1:14">
      <c r="A933" t="s">
        <v>304</v>
      </c>
      <c r="B933" t="s">
        <v>222</v>
      </c>
      <c r="C933" t="s">
        <v>224</v>
      </c>
      <c r="D933" s="95" t="str">
        <f>IFERROR(IF(ISNUMBER(VLOOKUP($A933,PairList!$A$1:$C$104,2,0)),VLOOKUP($A933,PairList!$A$1:$C$104,2,0),INDEX('Feasibility Factor'!$D$5:$F$144,MATCH(VLOOKUP($A933,PairList!$A$1:$C$104,2,0),'Feasibility Factor'!$C$5:$C$144,0),MATCH($B933,'Feasibility Factor'!$D$3:$F$3,0))),"")</f>
        <v/>
      </c>
      <c r="E933" s="95" t="str">
        <f>IFERROR(INDEX(ESShip!$C$2:$C$92,MATCH(VLOOKUP($A933,PairList!$A$1:$C$104,3,0),ESShip!$A$2:$A$92,0)),"")</f>
        <v/>
      </c>
      <c r="F933" s="95" t="str">
        <f t="shared" si="87"/>
        <v/>
      </c>
      <c r="G933" s="96" t="str">
        <f t="shared" si="88"/>
        <v>X</v>
      </c>
      <c r="H933" s="99" t="str">
        <f t="shared" si="89"/>
        <v>Multi-Family</v>
      </c>
      <c r="I933" s="100" t="str">
        <f t="shared" si="90"/>
        <v>N</v>
      </c>
      <c r="J933" s="100"/>
      <c r="K933" s="100"/>
      <c r="L933" s="100">
        <v>0</v>
      </c>
      <c r="M933" s="101">
        <f t="shared" si="86"/>
        <v>0</v>
      </c>
      <c r="N933" s="100"/>
    </row>
    <row r="934" spans="1:14">
      <c r="A934" t="s">
        <v>304</v>
      </c>
      <c r="B934" t="s">
        <v>309</v>
      </c>
      <c r="C934" t="s">
        <v>224</v>
      </c>
      <c r="D934" s="95" t="str">
        <f>IFERROR(IF(ISNUMBER(VLOOKUP($A934,PairList!$A$1:$C$104,2,0)),VLOOKUP($A934,PairList!$A$1:$C$104,2,0),INDEX('Feasibility Factor'!$D$5:$F$144,MATCH(VLOOKUP($A934,PairList!$A$1:$C$104,2,0),'Feasibility Factor'!$C$5:$C$144,0),MATCH($B934,'Feasibility Factor'!$D$3:$F$3,0))),"")</f>
        <v/>
      </c>
      <c r="E934" s="95" t="str">
        <f>IFERROR(INDEX(ESShip!$C$2:$C$92,MATCH(VLOOKUP($A934,PairList!$A$1:$C$104,3,0),ESShip!$A$2:$A$92,0)),"")</f>
        <v/>
      </c>
      <c r="F934" s="95" t="str">
        <f t="shared" si="87"/>
        <v/>
      </c>
      <c r="G934" s="96" t="str">
        <f t="shared" si="88"/>
        <v>X</v>
      </c>
      <c r="H934" s="99" t="str">
        <f t="shared" si="89"/>
        <v>Manufactured Home</v>
      </c>
      <c r="I934" s="100" t="str">
        <f t="shared" si="90"/>
        <v>N</v>
      </c>
      <c r="J934" s="100"/>
      <c r="K934" s="100"/>
      <c r="L934" s="100">
        <v>0</v>
      </c>
      <c r="M934" s="101">
        <f t="shared" si="86"/>
        <v>0</v>
      </c>
      <c r="N934" s="100"/>
    </row>
    <row r="935" spans="1:14">
      <c r="A935" t="s">
        <v>304</v>
      </c>
      <c r="B935" t="s">
        <v>120</v>
      </c>
      <c r="C935" t="s">
        <v>272</v>
      </c>
      <c r="D935" s="95" t="str">
        <f>IFERROR(IF(ISNUMBER(VLOOKUP($A935,PairList!$A$1:$C$104,2,0)),VLOOKUP($A935,PairList!$A$1:$C$104,2,0),INDEX('Feasibility Factor'!$D$5:$F$144,MATCH(VLOOKUP($A935,PairList!$A$1:$C$104,2,0),'Feasibility Factor'!$C$5:$C$144,0),MATCH($B935,'Feasibility Factor'!$D$3:$F$3,0))),"")</f>
        <v/>
      </c>
      <c r="E935" s="95" t="str">
        <f>IFERROR(INDEX(ESShip!$C$2:$C$92,MATCH(VLOOKUP($A935,PairList!$A$1:$C$104,3,0),ESShip!$A$2:$A$92,0)),"")</f>
        <v/>
      </c>
      <c r="F935" s="95" t="str">
        <f t="shared" si="87"/>
        <v/>
      </c>
      <c r="G935" s="96" t="str">
        <f t="shared" si="88"/>
        <v>X</v>
      </c>
      <c r="H935" s="99" t="str">
        <f t="shared" si="89"/>
        <v>Single-Family</v>
      </c>
      <c r="I935" s="100" t="str">
        <f t="shared" si="90"/>
        <v>E</v>
      </c>
      <c r="J935" s="100"/>
      <c r="K935" s="100"/>
      <c r="L935" s="100">
        <v>0</v>
      </c>
      <c r="M935" s="101">
        <f t="shared" si="86"/>
        <v>0</v>
      </c>
      <c r="N935" s="100"/>
    </row>
    <row r="936" spans="1:14">
      <c r="A936" t="s">
        <v>304</v>
      </c>
      <c r="B936" t="s">
        <v>222</v>
      </c>
      <c r="C936" t="s">
        <v>272</v>
      </c>
      <c r="D936" s="95" t="str">
        <f>IFERROR(IF(ISNUMBER(VLOOKUP($A936,PairList!$A$1:$C$104,2,0)),VLOOKUP($A936,PairList!$A$1:$C$104,2,0),INDEX('Feasibility Factor'!$D$5:$F$144,MATCH(VLOOKUP($A936,PairList!$A$1:$C$104,2,0),'Feasibility Factor'!$C$5:$C$144,0),MATCH($B936,'Feasibility Factor'!$D$3:$F$3,0))),"")</f>
        <v/>
      </c>
      <c r="E936" s="95" t="str">
        <f>IFERROR(INDEX(ESShip!$C$2:$C$92,MATCH(VLOOKUP($A936,PairList!$A$1:$C$104,3,0),ESShip!$A$2:$A$92,0)),"")</f>
        <v/>
      </c>
      <c r="F936" s="95" t="str">
        <f t="shared" si="87"/>
        <v/>
      </c>
      <c r="G936" s="96" t="str">
        <f t="shared" si="88"/>
        <v>X</v>
      </c>
      <c r="H936" s="99" t="str">
        <f t="shared" si="89"/>
        <v>Multi-Family</v>
      </c>
      <c r="I936" s="100" t="str">
        <f t="shared" si="90"/>
        <v>E</v>
      </c>
      <c r="J936" s="100"/>
      <c r="K936" s="100"/>
      <c r="L936" s="100">
        <v>0</v>
      </c>
      <c r="M936" s="101">
        <f t="shared" si="86"/>
        <v>0</v>
      </c>
      <c r="N936" s="100"/>
    </row>
    <row r="937" spans="1:14">
      <c r="A937" t="s">
        <v>304</v>
      </c>
      <c r="B937" t="s">
        <v>309</v>
      </c>
      <c r="C937" t="s">
        <v>272</v>
      </c>
      <c r="D937" s="95" t="str">
        <f>IFERROR(IF(ISNUMBER(VLOOKUP($A937,PairList!$A$1:$C$104,2,0)),VLOOKUP($A937,PairList!$A$1:$C$104,2,0),INDEX('Feasibility Factor'!$D$5:$F$144,MATCH(VLOOKUP($A937,PairList!$A$1:$C$104,2,0),'Feasibility Factor'!$C$5:$C$144,0),MATCH($B937,'Feasibility Factor'!$D$3:$F$3,0))),"")</f>
        <v/>
      </c>
      <c r="E937" s="95" t="str">
        <f>IFERROR(INDEX(ESShip!$C$2:$C$92,MATCH(VLOOKUP($A937,PairList!$A$1:$C$104,3,0),ESShip!$A$2:$A$92,0)),"")</f>
        <v/>
      </c>
      <c r="F937" s="95" t="str">
        <f t="shared" si="87"/>
        <v/>
      </c>
      <c r="G937" s="96" t="str">
        <f t="shared" si="88"/>
        <v>X</v>
      </c>
      <c r="H937" s="99" t="str">
        <f t="shared" si="89"/>
        <v>Manufactured Home</v>
      </c>
      <c r="I937" s="100" t="str">
        <f t="shared" si="90"/>
        <v>E</v>
      </c>
      <c r="J937" s="100"/>
      <c r="K937" s="100"/>
      <c r="L937" s="100">
        <v>0</v>
      </c>
      <c r="M937" s="101">
        <f t="shared" si="86"/>
        <v>0</v>
      </c>
      <c r="N937" s="100"/>
    </row>
    <row r="938" spans="1:14">
      <c r="A938" t="s">
        <v>304</v>
      </c>
      <c r="B938" t="s">
        <v>120</v>
      </c>
      <c r="C938" t="s">
        <v>224</v>
      </c>
      <c r="D938" s="95" t="str">
        <f>IFERROR(IF(ISNUMBER(VLOOKUP($A938,PairList!$A$1:$C$104,2,0)),VLOOKUP($A938,PairList!$A$1:$C$104,2,0),INDEX('Feasibility Factor'!$D$5:$F$144,MATCH(VLOOKUP($A938,PairList!$A$1:$C$104,2,0),'Feasibility Factor'!$C$5:$C$144,0),MATCH($B938,'Feasibility Factor'!$D$3:$F$3,0))),"")</f>
        <v/>
      </c>
      <c r="E938" s="95" t="str">
        <f>IFERROR(INDEX(ESShip!$C$2:$C$92,MATCH(VLOOKUP($A938,PairList!$A$1:$C$104,3,0),ESShip!$A$2:$A$92,0)),"")</f>
        <v/>
      </c>
      <c r="F938" s="95" t="str">
        <f t="shared" si="87"/>
        <v/>
      </c>
      <c r="G938" s="96" t="str">
        <f t="shared" si="88"/>
        <v>X</v>
      </c>
      <c r="H938" s="99" t="str">
        <f t="shared" si="89"/>
        <v>Single-Family</v>
      </c>
      <c r="I938" s="100" t="str">
        <f t="shared" si="90"/>
        <v>N</v>
      </c>
      <c r="J938" s="100"/>
      <c r="K938" s="100"/>
      <c r="L938" s="100">
        <v>0</v>
      </c>
      <c r="M938" s="101">
        <f t="shared" si="86"/>
        <v>0</v>
      </c>
      <c r="N938" s="100"/>
    </row>
    <row r="939" spans="1:14">
      <c r="A939" t="s">
        <v>304</v>
      </c>
      <c r="B939" t="s">
        <v>222</v>
      </c>
      <c r="C939" t="s">
        <v>224</v>
      </c>
      <c r="D939" s="95" t="str">
        <f>IFERROR(IF(ISNUMBER(VLOOKUP($A939,PairList!$A$1:$C$104,2,0)),VLOOKUP($A939,PairList!$A$1:$C$104,2,0),INDEX('Feasibility Factor'!$D$5:$F$144,MATCH(VLOOKUP($A939,PairList!$A$1:$C$104,2,0),'Feasibility Factor'!$C$5:$C$144,0),MATCH($B939,'Feasibility Factor'!$D$3:$F$3,0))),"")</f>
        <v/>
      </c>
      <c r="E939" s="95" t="str">
        <f>IFERROR(INDEX(ESShip!$C$2:$C$92,MATCH(VLOOKUP($A939,PairList!$A$1:$C$104,3,0),ESShip!$A$2:$A$92,0)),"")</f>
        <v/>
      </c>
      <c r="F939" s="95" t="str">
        <f t="shared" si="87"/>
        <v/>
      </c>
      <c r="G939" s="96" t="str">
        <f t="shared" si="88"/>
        <v>X</v>
      </c>
      <c r="H939" s="99" t="str">
        <f t="shared" si="89"/>
        <v>Multi-Family</v>
      </c>
      <c r="I939" s="100" t="str">
        <f t="shared" si="90"/>
        <v>N</v>
      </c>
      <c r="J939" s="100"/>
      <c r="K939" s="100"/>
      <c r="L939" s="100">
        <v>0</v>
      </c>
      <c r="M939" s="101">
        <f t="shared" ref="M939:M970" si="92">IF(AND($F939&lt;&gt;"",$L939&lt;&gt;""),MIN($F939,$L939),MAX($F939,$L939))</f>
        <v>0</v>
      </c>
      <c r="N939" s="100"/>
    </row>
    <row r="940" spans="1:14">
      <c r="A940" t="s">
        <v>304</v>
      </c>
      <c r="B940" t="s">
        <v>309</v>
      </c>
      <c r="C940" t="s">
        <v>224</v>
      </c>
      <c r="D940" s="95" t="str">
        <f>IFERROR(IF(ISNUMBER(VLOOKUP($A940,PairList!$A$1:$C$104,2,0)),VLOOKUP($A940,PairList!$A$1:$C$104,2,0),INDEX('Feasibility Factor'!$D$5:$F$144,MATCH(VLOOKUP($A940,PairList!$A$1:$C$104,2,0),'Feasibility Factor'!$C$5:$C$144,0),MATCH($B940,'Feasibility Factor'!$D$3:$F$3,0))),"")</f>
        <v/>
      </c>
      <c r="E940" s="95" t="str">
        <f>IFERROR(INDEX(ESShip!$C$2:$C$92,MATCH(VLOOKUP($A940,PairList!$A$1:$C$104,3,0),ESShip!$A$2:$A$92,0)),"")</f>
        <v/>
      </c>
      <c r="F940" s="95" t="str">
        <f t="shared" si="87"/>
        <v/>
      </c>
      <c r="G940" s="96" t="str">
        <f t="shared" si="88"/>
        <v>X</v>
      </c>
      <c r="H940" s="99" t="str">
        <f t="shared" si="89"/>
        <v>Manufactured Home</v>
      </c>
      <c r="I940" s="100" t="str">
        <f t="shared" si="90"/>
        <v>N</v>
      </c>
      <c r="J940" s="100"/>
      <c r="K940" s="100"/>
      <c r="L940" s="100">
        <v>0</v>
      </c>
      <c r="M940" s="101">
        <f t="shared" si="92"/>
        <v>0</v>
      </c>
      <c r="N940" s="100"/>
    </row>
    <row r="941" spans="1:14">
      <c r="A941" t="s">
        <v>304</v>
      </c>
      <c r="B941" t="s">
        <v>120</v>
      </c>
      <c r="C941" t="s">
        <v>272</v>
      </c>
      <c r="D941" s="95" t="str">
        <f>IFERROR(IF(ISNUMBER(VLOOKUP($A941,PairList!$A$1:$C$104,2,0)),VLOOKUP($A941,PairList!$A$1:$C$104,2,0),INDEX('Feasibility Factor'!$D$5:$F$144,MATCH(VLOOKUP($A941,PairList!$A$1:$C$104,2,0),'Feasibility Factor'!$C$5:$C$144,0),MATCH($B941,'Feasibility Factor'!$D$3:$F$3,0))),"")</f>
        <v/>
      </c>
      <c r="E941" s="95" t="str">
        <f>IFERROR(INDEX(ESShip!$C$2:$C$92,MATCH(VLOOKUP($A941,PairList!$A$1:$C$104,3,0),ESShip!$A$2:$A$92,0)),"")</f>
        <v/>
      </c>
      <c r="F941" s="95" t="str">
        <f t="shared" si="87"/>
        <v/>
      </c>
      <c r="G941" s="96" t="str">
        <f t="shared" si="88"/>
        <v>X</v>
      </c>
      <c r="H941" s="99" t="str">
        <f t="shared" si="89"/>
        <v>Single-Family</v>
      </c>
      <c r="I941" s="100" t="str">
        <f t="shared" si="90"/>
        <v>E</v>
      </c>
      <c r="J941" s="100"/>
      <c r="K941" s="100"/>
      <c r="L941" s="100">
        <v>0</v>
      </c>
      <c r="M941" s="101">
        <f t="shared" si="92"/>
        <v>0</v>
      </c>
      <c r="N941" s="100"/>
    </row>
    <row r="942" spans="1:14">
      <c r="A942" t="s">
        <v>304</v>
      </c>
      <c r="B942" t="s">
        <v>222</v>
      </c>
      <c r="C942" t="s">
        <v>272</v>
      </c>
      <c r="D942" s="95" t="str">
        <f>IFERROR(IF(ISNUMBER(VLOOKUP($A942,PairList!$A$1:$C$104,2,0)),VLOOKUP($A942,PairList!$A$1:$C$104,2,0),INDEX('Feasibility Factor'!$D$5:$F$144,MATCH(VLOOKUP($A942,PairList!$A$1:$C$104,2,0),'Feasibility Factor'!$C$5:$C$144,0),MATCH($B942,'Feasibility Factor'!$D$3:$F$3,0))),"")</f>
        <v/>
      </c>
      <c r="E942" s="95" t="str">
        <f>IFERROR(INDEX(ESShip!$C$2:$C$92,MATCH(VLOOKUP($A942,PairList!$A$1:$C$104,3,0),ESShip!$A$2:$A$92,0)),"")</f>
        <v/>
      </c>
      <c r="F942" s="95" t="str">
        <f t="shared" si="87"/>
        <v/>
      </c>
      <c r="G942" s="96" t="str">
        <f t="shared" si="88"/>
        <v>X</v>
      </c>
      <c r="H942" s="99" t="str">
        <f t="shared" si="89"/>
        <v>Multi-Family</v>
      </c>
      <c r="I942" s="100" t="str">
        <f t="shared" si="90"/>
        <v>E</v>
      </c>
      <c r="J942" s="100"/>
      <c r="K942" s="100"/>
      <c r="L942" s="100">
        <v>0</v>
      </c>
      <c r="M942" s="101">
        <f t="shared" si="92"/>
        <v>0</v>
      </c>
      <c r="N942" s="100"/>
    </row>
    <row r="943" spans="1:14">
      <c r="A943" t="s">
        <v>304</v>
      </c>
      <c r="B943" t="s">
        <v>309</v>
      </c>
      <c r="C943" t="s">
        <v>272</v>
      </c>
      <c r="D943" s="95" t="str">
        <f>IFERROR(IF(ISNUMBER(VLOOKUP($A943,PairList!$A$1:$C$104,2,0)),VLOOKUP($A943,PairList!$A$1:$C$104,2,0),INDEX('Feasibility Factor'!$D$5:$F$144,MATCH(VLOOKUP($A943,PairList!$A$1:$C$104,2,0),'Feasibility Factor'!$C$5:$C$144,0),MATCH($B943,'Feasibility Factor'!$D$3:$F$3,0))),"")</f>
        <v/>
      </c>
      <c r="E943" s="95" t="str">
        <f>IFERROR(INDEX(ESShip!$C$2:$C$92,MATCH(VLOOKUP($A943,PairList!$A$1:$C$104,3,0),ESShip!$A$2:$A$92,0)),"")</f>
        <v/>
      </c>
      <c r="F943" s="95" t="str">
        <f t="shared" si="87"/>
        <v/>
      </c>
      <c r="G943" s="96" t="str">
        <f t="shared" si="88"/>
        <v>X</v>
      </c>
      <c r="H943" s="99" t="str">
        <f t="shared" si="89"/>
        <v>Manufactured Home</v>
      </c>
      <c r="I943" s="100" t="str">
        <f t="shared" si="90"/>
        <v>E</v>
      </c>
      <c r="J943" s="100"/>
      <c r="K943" s="100"/>
      <c r="L943" s="100">
        <v>0</v>
      </c>
      <c r="M943" s="101">
        <f t="shared" si="92"/>
        <v>0</v>
      </c>
      <c r="N943" s="100"/>
    </row>
    <row r="944" spans="1:14">
      <c r="A944" t="s">
        <v>304</v>
      </c>
      <c r="B944" t="s">
        <v>120</v>
      </c>
      <c r="C944" t="s">
        <v>224</v>
      </c>
      <c r="D944" s="95" t="str">
        <f>IFERROR(IF(ISNUMBER(VLOOKUP($A944,PairList!$A$1:$C$104,2,0)),VLOOKUP($A944,PairList!$A$1:$C$104,2,0),INDEX('Feasibility Factor'!$D$5:$F$144,MATCH(VLOOKUP($A944,PairList!$A$1:$C$104,2,0),'Feasibility Factor'!$C$5:$C$144,0),MATCH($B944,'Feasibility Factor'!$D$3:$F$3,0))),"")</f>
        <v/>
      </c>
      <c r="E944" s="95" t="str">
        <f>IFERROR(INDEX(ESShip!$C$2:$C$92,MATCH(VLOOKUP($A944,PairList!$A$1:$C$104,3,0),ESShip!$A$2:$A$92,0)),"")</f>
        <v/>
      </c>
      <c r="F944" s="95" t="str">
        <f t="shared" si="87"/>
        <v/>
      </c>
      <c r="G944" s="96" t="str">
        <f t="shared" si="88"/>
        <v>X</v>
      </c>
      <c r="H944" s="99" t="str">
        <f t="shared" si="89"/>
        <v>Single-Family</v>
      </c>
      <c r="I944" s="100" t="str">
        <f t="shared" si="90"/>
        <v>N</v>
      </c>
      <c r="J944" s="100"/>
      <c r="K944" s="100"/>
      <c r="L944" s="100">
        <v>0</v>
      </c>
      <c r="M944" s="101">
        <f t="shared" si="92"/>
        <v>0</v>
      </c>
      <c r="N944" s="100"/>
    </row>
    <row r="945" spans="1:14">
      <c r="A945" t="s">
        <v>304</v>
      </c>
      <c r="B945" t="s">
        <v>222</v>
      </c>
      <c r="C945" t="s">
        <v>224</v>
      </c>
      <c r="D945" s="95" t="str">
        <f>IFERROR(IF(ISNUMBER(VLOOKUP($A945,PairList!$A$1:$C$104,2,0)),VLOOKUP($A945,PairList!$A$1:$C$104,2,0),INDEX('Feasibility Factor'!$D$5:$F$144,MATCH(VLOOKUP($A945,PairList!$A$1:$C$104,2,0),'Feasibility Factor'!$C$5:$C$144,0),MATCH($B945,'Feasibility Factor'!$D$3:$F$3,0))),"")</f>
        <v/>
      </c>
      <c r="E945" s="95" t="str">
        <f>IFERROR(INDEX(ESShip!$C$2:$C$92,MATCH(VLOOKUP($A945,PairList!$A$1:$C$104,3,0),ESShip!$A$2:$A$92,0)),"")</f>
        <v/>
      </c>
      <c r="F945" s="95" t="str">
        <f t="shared" si="87"/>
        <v/>
      </c>
      <c r="G945" s="96" t="str">
        <f t="shared" si="88"/>
        <v>X</v>
      </c>
      <c r="H945" s="99" t="str">
        <f t="shared" si="89"/>
        <v>Multi-Family</v>
      </c>
      <c r="I945" s="100" t="str">
        <f t="shared" si="90"/>
        <v>N</v>
      </c>
      <c r="J945" s="100"/>
      <c r="K945" s="100"/>
      <c r="L945" s="100">
        <v>0</v>
      </c>
      <c r="M945" s="101">
        <f t="shared" si="92"/>
        <v>0</v>
      </c>
      <c r="N945" s="100"/>
    </row>
    <row r="946" spans="1:14">
      <c r="A946" t="s">
        <v>304</v>
      </c>
      <c r="B946" t="s">
        <v>309</v>
      </c>
      <c r="C946" t="s">
        <v>224</v>
      </c>
      <c r="D946" s="95" t="str">
        <f>IFERROR(IF(ISNUMBER(VLOOKUP($A946,PairList!$A$1:$C$104,2,0)),VLOOKUP($A946,PairList!$A$1:$C$104,2,0),INDEX('Feasibility Factor'!$D$5:$F$144,MATCH(VLOOKUP($A946,PairList!$A$1:$C$104,2,0),'Feasibility Factor'!$C$5:$C$144,0),MATCH($B946,'Feasibility Factor'!$D$3:$F$3,0))),"")</f>
        <v/>
      </c>
      <c r="E946" s="95" t="str">
        <f>IFERROR(INDEX(ESShip!$C$2:$C$92,MATCH(VLOOKUP($A946,PairList!$A$1:$C$104,3,0),ESShip!$A$2:$A$92,0)),"")</f>
        <v/>
      </c>
      <c r="F946" s="95" t="str">
        <f t="shared" si="87"/>
        <v/>
      </c>
      <c r="G946" s="96" t="str">
        <f t="shared" si="88"/>
        <v>X</v>
      </c>
      <c r="H946" s="99" t="str">
        <f t="shared" si="89"/>
        <v>Manufactured Home</v>
      </c>
      <c r="I946" s="100" t="str">
        <f t="shared" si="90"/>
        <v>N</v>
      </c>
      <c r="J946" s="100"/>
      <c r="K946" s="100"/>
      <c r="L946" s="100">
        <v>0</v>
      </c>
      <c r="M946" s="101">
        <f t="shared" si="92"/>
        <v>0</v>
      </c>
      <c r="N946" s="100"/>
    </row>
    <row r="947" spans="1:14">
      <c r="A947" t="s">
        <v>304</v>
      </c>
      <c r="B947" t="s">
        <v>120</v>
      </c>
      <c r="C947" t="s">
        <v>272</v>
      </c>
      <c r="D947" s="95" t="str">
        <f>IFERROR(IF(ISNUMBER(VLOOKUP($A947,PairList!$A$1:$C$104,2,0)),VLOOKUP($A947,PairList!$A$1:$C$104,2,0),INDEX('Feasibility Factor'!$D$5:$F$144,MATCH(VLOOKUP($A947,PairList!$A$1:$C$104,2,0),'Feasibility Factor'!$C$5:$C$144,0),MATCH($B947,'Feasibility Factor'!$D$3:$F$3,0))),"")</f>
        <v/>
      </c>
      <c r="E947" s="95" t="str">
        <f>IFERROR(INDEX(ESShip!$C$2:$C$92,MATCH(VLOOKUP($A947,PairList!$A$1:$C$104,3,0),ESShip!$A$2:$A$92,0)),"")</f>
        <v/>
      </c>
      <c r="F947" s="95" t="str">
        <f t="shared" si="87"/>
        <v/>
      </c>
      <c r="G947" s="96" t="str">
        <f t="shared" si="88"/>
        <v>X</v>
      </c>
      <c r="H947" s="99" t="str">
        <f t="shared" si="89"/>
        <v>Single-Family</v>
      </c>
      <c r="I947" s="100" t="str">
        <f t="shared" si="90"/>
        <v>E</v>
      </c>
      <c r="J947" s="100"/>
      <c r="K947" s="100"/>
      <c r="L947" s="100">
        <v>0</v>
      </c>
      <c r="M947" s="101">
        <f t="shared" si="92"/>
        <v>0</v>
      </c>
      <c r="N947" s="100"/>
    </row>
    <row r="948" spans="1:14">
      <c r="A948" t="s">
        <v>304</v>
      </c>
      <c r="B948" t="s">
        <v>222</v>
      </c>
      <c r="C948" t="s">
        <v>272</v>
      </c>
      <c r="D948" s="95" t="str">
        <f>IFERROR(IF(ISNUMBER(VLOOKUP($A948,PairList!$A$1:$C$104,2,0)),VLOOKUP($A948,PairList!$A$1:$C$104,2,0),INDEX('Feasibility Factor'!$D$5:$F$144,MATCH(VLOOKUP($A948,PairList!$A$1:$C$104,2,0),'Feasibility Factor'!$C$5:$C$144,0),MATCH($B948,'Feasibility Factor'!$D$3:$F$3,0))),"")</f>
        <v/>
      </c>
      <c r="E948" s="95" t="str">
        <f>IFERROR(INDEX(ESShip!$C$2:$C$92,MATCH(VLOOKUP($A948,PairList!$A$1:$C$104,3,0),ESShip!$A$2:$A$92,0)),"")</f>
        <v/>
      </c>
      <c r="F948" s="95" t="str">
        <f t="shared" si="87"/>
        <v/>
      </c>
      <c r="G948" s="96" t="str">
        <f t="shared" si="88"/>
        <v>X</v>
      </c>
      <c r="H948" s="99" t="str">
        <f t="shared" si="89"/>
        <v>Multi-Family</v>
      </c>
      <c r="I948" s="100" t="str">
        <f t="shared" si="90"/>
        <v>E</v>
      </c>
      <c r="J948" s="100"/>
      <c r="K948" s="100"/>
      <c r="L948" s="100">
        <v>0</v>
      </c>
      <c r="M948" s="101">
        <f t="shared" si="92"/>
        <v>0</v>
      </c>
      <c r="N948" s="100"/>
    </row>
    <row r="949" spans="1:14">
      <c r="A949" t="s">
        <v>304</v>
      </c>
      <c r="B949" t="s">
        <v>309</v>
      </c>
      <c r="C949" t="s">
        <v>272</v>
      </c>
      <c r="D949" s="95" t="str">
        <f>IFERROR(IF(ISNUMBER(VLOOKUP($A949,PairList!$A$1:$C$104,2,0)),VLOOKUP($A949,PairList!$A$1:$C$104,2,0),INDEX('Feasibility Factor'!$D$5:$F$144,MATCH(VLOOKUP($A949,PairList!$A$1:$C$104,2,0),'Feasibility Factor'!$C$5:$C$144,0),MATCH($B949,'Feasibility Factor'!$D$3:$F$3,0))),"")</f>
        <v/>
      </c>
      <c r="E949" s="95" t="str">
        <f>IFERROR(INDEX(ESShip!$C$2:$C$92,MATCH(VLOOKUP($A949,PairList!$A$1:$C$104,3,0),ESShip!$A$2:$A$92,0)),"")</f>
        <v/>
      </c>
      <c r="F949" s="95" t="str">
        <f t="shared" si="87"/>
        <v/>
      </c>
      <c r="G949" s="96" t="str">
        <f t="shared" si="88"/>
        <v>X</v>
      </c>
      <c r="H949" s="99" t="str">
        <f t="shared" si="89"/>
        <v>Manufactured Home</v>
      </c>
      <c r="I949" s="100" t="str">
        <f t="shared" si="90"/>
        <v>E</v>
      </c>
      <c r="J949" s="100"/>
      <c r="K949" s="100"/>
      <c r="L949" s="100">
        <v>0</v>
      </c>
      <c r="M949" s="101">
        <f t="shared" si="92"/>
        <v>0</v>
      </c>
      <c r="N949" s="100"/>
    </row>
    <row r="950" spans="1:14">
      <c r="A950" t="s">
        <v>304</v>
      </c>
      <c r="B950" t="s">
        <v>120</v>
      </c>
      <c r="C950" t="s">
        <v>224</v>
      </c>
      <c r="D950" s="95" t="str">
        <f>IFERROR(IF(ISNUMBER(VLOOKUP($A950,PairList!$A$1:$C$104,2,0)),VLOOKUP($A950,PairList!$A$1:$C$104,2,0),INDEX('Feasibility Factor'!$D$5:$F$144,MATCH(VLOOKUP($A950,PairList!$A$1:$C$104,2,0),'Feasibility Factor'!$C$5:$C$144,0),MATCH($B950,'Feasibility Factor'!$D$3:$F$3,0))),"")</f>
        <v/>
      </c>
      <c r="E950" s="95" t="str">
        <f>IFERROR(INDEX(ESShip!$C$2:$C$92,MATCH(VLOOKUP($A950,PairList!$A$1:$C$104,3,0),ESShip!$A$2:$A$92,0)),"")</f>
        <v/>
      </c>
      <c r="F950" s="95" t="str">
        <f t="shared" si="87"/>
        <v/>
      </c>
      <c r="G950" s="96" t="str">
        <f t="shared" si="88"/>
        <v>X</v>
      </c>
      <c r="H950" s="99" t="str">
        <f t="shared" si="89"/>
        <v>Single-Family</v>
      </c>
      <c r="I950" s="100" t="str">
        <f t="shared" si="90"/>
        <v>N</v>
      </c>
      <c r="J950" s="100"/>
      <c r="K950" s="100"/>
      <c r="L950" s="100">
        <v>0</v>
      </c>
      <c r="M950" s="101">
        <f t="shared" si="92"/>
        <v>0</v>
      </c>
      <c r="N950" s="100"/>
    </row>
    <row r="951" spans="1:14">
      <c r="A951" t="s">
        <v>304</v>
      </c>
      <c r="B951" t="s">
        <v>222</v>
      </c>
      <c r="C951" t="s">
        <v>224</v>
      </c>
      <c r="D951" s="95" t="str">
        <f>IFERROR(IF(ISNUMBER(VLOOKUP($A951,PairList!$A$1:$C$104,2,0)),VLOOKUP($A951,PairList!$A$1:$C$104,2,0),INDEX('Feasibility Factor'!$D$5:$F$144,MATCH(VLOOKUP($A951,PairList!$A$1:$C$104,2,0),'Feasibility Factor'!$C$5:$C$144,0),MATCH($B951,'Feasibility Factor'!$D$3:$F$3,0))),"")</f>
        <v/>
      </c>
      <c r="E951" s="95" t="str">
        <f>IFERROR(INDEX(ESShip!$C$2:$C$92,MATCH(VLOOKUP($A951,PairList!$A$1:$C$104,3,0),ESShip!$A$2:$A$92,0)),"")</f>
        <v/>
      </c>
      <c r="F951" s="95" t="str">
        <f t="shared" si="87"/>
        <v/>
      </c>
      <c r="G951" s="96" t="str">
        <f t="shared" si="88"/>
        <v>X</v>
      </c>
      <c r="H951" s="99" t="str">
        <f t="shared" si="89"/>
        <v>Multi-Family</v>
      </c>
      <c r="I951" s="100" t="str">
        <f t="shared" si="90"/>
        <v>N</v>
      </c>
      <c r="J951" s="100"/>
      <c r="K951" s="100"/>
      <c r="L951" s="100">
        <v>0</v>
      </c>
      <c r="M951" s="101">
        <f t="shared" si="92"/>
        <v>0</v>
      </c>
      <c r="N951" s="100"/>
    </row>
    <row r="952" spans="1:14">
      <c r="A952" t="s">
        <v>304</v>
      </c>
      <c r="B952" t="s">
        <v>309</v>
      </c>
      <c r="C952" t="s">
        <v>224</v>
      </c>
      <c r="D952" s="95" t="str">
        <f>IFERROR(IF(ISNUMBER(VLOOKUP($A952,PairList!$A$1:$C$104,2,0)),VLOOKUP($A952,PairList!$A$1:$C$104,2,0),INDEX('Feasibility Factor'!$D$5:$F$144,MATCH(VLOOKUP($A952,PairList!$A$1:$C$104,2,0),'Feasibility Factor'!$C$5:$C$144,0),MATCH($B952,'Feasibility Factor'!$D$3:$F$3,0))),"")</f>
        <v/>
      </c>
      <c r="E952" s="95" t="str">
        <f>IFERROR(INDEX(ESShip!$C$2:$C$92,MATCH(VLOOKUP($A952,PairList!$A$1:$C$104,3,0),ESShip!$A$2:$A$92,0)),"")</f>
        <v/>
      </c>
      <c r="F952" s="95" t="str">
        <f t="shared" si="87"/>
        <v/>
      </c>
      <c r="G952" s="96" t="str">
        <f t="shared" si="88"/>
        <v>X</v>
      </c>
      <c r="H952" s="99" t="str">
        <f t="shared" si="89"/>
        <v>Manufactured Home</v>
      </c>
      <c r="I952" s="100" t="str">
        <f t="shared" si="90"/>
        <v>N</v>
      </c>
      <c r="J952" s="100"/>
      <c r="K952" s="100"/>
      <c r="L952" s="100">
        <v>0</v>
      </c>
      <c r="M952" s="101">
        <f t="shared" si="92"/>
        <v>0</v>
      </c>
      <c r="N952" s="100"/>
    </row>
    <row r="953" spans="1:14">
      <c r="A953" t="s">
        <v>304</v>
      </c>
      <c r="B953" t="s">
        <v>120</v>
      </c>
      <c r="C953" t="s">
        <v>272</v>
      </c>
      <c r="D953" s="95" t="str">
        <f>IFERROR(IF(ISNUMBER(VLOOKUP($A953,PairList!$A$1:$C$104,2,0)),VLOOKUP($A953,PairList!$A$1:$C$104,2,0),INDEX('Feasibility Factor'!$D$5:$F$144,MATCH(VLOOKUP($A953,PairList!$A$1:$C$104,2,0),'Feasibility Factor'!$C$5:$C$144,0),MATCH($B953,'Feasibility Factor'!$D$3:$F$3,0))),"")</f>
        <v/>
      </c>
      <c r="E953" s="95" t="str">
        <f>IFERROR(INDEX(ESShip!$C$2:$C$92,MATCH(VLOOKUP($A953,PairList!$A$1:$C$104,3,0),ESShip!$A$2:$A$92,0)),"")</f>
        <v/>
      </c>
      <c r="F953" s="95" t="str">
        <f t="shared" si="87"/>
        <v/>
      </c>
      <c r="G953" s="96" t="str">
        <f t="shared" si="88"/>
        <v>X</v>
      </c>
      <c r="H953" s="99" t="str">
        <f t="shared" si="89"/>
        <v>Single-Family</v>
      </c>
      <c r="I953" s="100" t="str">
        <f t="shared" si="90"/>
        <v>E</v>
      </c>
      <c r="J953" s="100"/>
      <c r="K953" s="100"/>
      <c r="L953" s="100">
        <v>0</v>
      </c>
      <c r="M953" s="101">
        <f t="shared" si="92"/>
        <v>0</v>
      </c>
      <c r="N953" s="100"/>
    </row>
    <row r="954" spans="1:14">
      <c r="A954" t="s">
        <v>304</v>
      </c>
      <c r="B954" t="s">
        <v>222</v>
      </c>
      <c r="C954" t="s">
        <v>272</v>
      </c>
      <c r="D954" s="95" t="str">
        <f>IFERROR(IF(ISNUMBER(VLOOKUP($A954,PairList!$A$1:$C$104,2,0)),VLOOKUP($A954,PairList!$A$1:$C$104,2,0),INDEX('Feasibility Factor'!$D$5:$F$144,MATCH(VLOOKUP($A954,PairList!$A$1:$C$104,2,0),'Feasibility Factor'!$C$5:$C$144,0),MATCH($B954,'Feasibility Factor'!$D$3:$F$3,0))),"")</f>
        <v/>
      </c>
      <c r="E954" s="95" t="str">
        <f>IFERROR(INDEX(ESShip!$C$2:$C$92,MATCH(VLOOKUP($A954,PairList!$A$1:$C$104,3,0),ESShip!$A$2:$A$92,0)),"")</f>
        <v/>
      </c>
      <c r="F954" s="95" t="str">
        <f t="shared" si="87"/>
        <v/>
      </c>
      <c r="G954" s="96" t="str">
        <f t="shared" si="88"/>
        <v>X</v>
      </c>
      <c r="H954" s="99" t="str">
        <f t="shared" si="89"/>
        <v>Multi-Family</v>
      </c>
      <c r="I954" s="100" t="str">
        <f t="shared" si="90"/>
        <v>E</v>
      </c>
      <c r="J954" s="100"/>
      <c r="K954" s="100"/>
      <c r="L954" s="100">
        <v>0</v>
      </c>
      <c r="M954" s="101">
        <f t="shared" si="92"/>
        <v>0</v>
      </c>
      <c r="N954" s="100"/>
    </row>
    <row r="955" spans="1:14">
      <c r="A955" t="s">
        <v>304</v>
      </c>
      <c r="B955" t="s">
        <v>309</v>
      </c>
      <c r="C955" t="s">
        <v>272</v>
      </c>
      <c r="D955" s="95" t="str">
        <f>IFERROR(IF(ISNUMBER(VLOOKUP($A955,PairList!$A$1:$C$104,2,0)),VLOOKUP($A955,PairList!$A$1:$C$104,2,0),INDEX('Feasibility Factor'!$D$5:$F$144,MATCH(VLOOKUP($A955,PairList!$A$1:$C$104,2,0),'Feasibility Factor'!$C$5:$C$144,0),MATCH($B955,'Feasibility Factor'!$D$3:$F$3,0))),"")</f>
        <v/>
      </c>
      <c r="E955" s="95" t="str">
        <f>IFERROR(INDEX(ESShip!$C$2:$C$92,MATCH(VLOOKUP($A955,PairList!$A$1:$C$104,3,0),ESShip!$A$2:$A$92,0)),"")</f>
        <v/>
      </c>
      <c r="F955" s="95" t="str">
        <f t="shared" si="87"/>
        <v/>
      </c>
      <c r="G955" s="96" t="str">
        <f t="shared" si="88"/>
        <v>X</v>
      </c>
      <c r="H955" s="99" t="str">
        <f t="shared" si="89"/>
        <v>Manufactured Home</v>
      </c>
      <c r="I955" s="100" t="str">
        <f t="shared" si="90"/>
        <v>E</v>
      </c>
      <c r="J955" s="100"/>
      <c r="K955" s="100"/>
      <c r="L955" s="100">
        <v>0</v>
      </c>
      <c r="M955" s="101">
        <f t="shared" si="92"/>
        <v>0</v>
      </c>
      <c r="N955" s="100"/>
    </row>
    <row r="956" spans="1:14">
      <c r="A956" t="s">
        <v>304</v>
      </c>
      <c r="B956" t="s">
        <v>120</v>
      </c>
      <c r="C956" t="s">
        <v>224</v>
      </c>
      <c r="D956" s="95" t="str">
        <f>IFERROR(IF(ISNUMBER(VLOOKUP($A956,PairList!$A$1:$C$104,2,0)),VLOOKUP($A956,PairList!$A$1:$C$104,2,0),INDEX('Feasibility Factor'!$D$5:$F$144,MATCH(VLOOKUP($A956,PairList!$A$1:$C$104,2,0),'Feasibility Factor'!$C$5:$C$144,0),MATCH($B956,'Feasibility Factor'!$D$3:$F$3,0))),"")</f>
        <v/>
      </c>
      <c r="E956" s="95" t="str">
        <f>IFERROR(INDEX(ESShip!$C$2:$C$92,MATCH(VLOOKUP($A956,PairList!$A$1:$C$104,3,0),ESShip!$A$2:$A$92,0)),"")</f>
        <v/>
      </c>
      <c r="F956" s="95" t="str">
        <f t="shared" si="87"/>
        <v/>
      </c>
      <c r="G956" s="96" t="str">
        <f t="shared" si="88"/>
        <v>X</v>
      </c>
      <c r="H956" s="99" t="str">
        <f t="shared" si="89"/>
        <v>Single-Family</v>
      </c>
      <c r="I956" s="100" t="str">
        <f t="shared" si="90"/>
        <v>N</v>
      </c>
      <c r="J956" s="100"/>
      <c r="K956" s="100"/>
      <c r="L956" s="100">
        <v>0</v>
      </c>
      <c r="M956" s="101">
        <f t="shared" si="92"/>
        <v>0</v>
      </c>
      <c r="N956" s="100"/>
    </row>
    <row r="957" spans="1:14">
      <c r="A957" t="s">
        <v>304</v>
      </c>
      <c r="B957" t="s">
        <v>222</v>
      </c>
      <c r="C957" t="s">
        <v>224</v>
      </c>
      <c r="D957" s="95" t="str">
        <f>IFERROR(IF(ISNUMBER(VLOOKUP($A957,PairList!$A$1:$C$104,2,0)),VLOOKUP($A957,PairList!$A$1:$C$104,2,0),INDEX('Feasibility Factor'!$D$5:$F$144,MATCH(VLOOKUP($A957,PairList!$A$1:$C$104,2,0),'Feasibility Factor'!$C$5:$C$144,0),MATCH($B957,'Feasibility Factor'!$D$3:$F$3,0))),"")</f>
        <v/>
      </c>
      <c r="E957" s="95" t="str">
        <f>IFERROR(INDEX(ESShip!$C$2:$C$92,MATCH(VLOOKUP($A957,PairList!$A$1:$C$104,3,0),ESShip!$A$2:$A$92,0)),"")</f>
        <v/>
      </c>
      <c r="F957" s="95" t="str">
        <f t="shared" si="87"/>
        <v/>
      </c>
      <c r="G957" s="96" t="str">
        <f t="shared" si="88"/>
        <v>X</v>
      </c>
      <c r="H957" s="99" t="str">
        <f t="shared" si="89"/>
        <v>Multi-Family</v>
      </c>
      <c r="I957" s="100" t="str">
        <f t="shared" si="90"/>
        <v>N</v>
      </c>
      <c r="J957" s="100"/>
      <c r="K957" s="100"/>
      <c r="L957" s="100">
        <v>0</v>
      </c>
      <c r="M957" s="101">
        <f t="shared" si="92"/>
        <v>0</v>
      </c>
      <c r="N957" s="100"/>
    </row>
    <row r="958" spans="1:14">
      <c r="A958" t="s">
        <v>304</v>
      </c>
      <c r="B958" t="s">
        <v>309</v>
      </c>
      <c r="C958" t="s">
        <v>224</v>
      </c>
      <c r="D958" s="95" t="str">
        <f>IFERROR(IF(ISNUMBER(VLOOKUP($A958,PairList!$A$1:$C$104,2,0)),VLOOKUP($A958,PairList!$A$1:$C$104,2,0),INDEX('Feasibility Factor'!$D$5:$F$144,MATCH(VLOOKUP($A958,PairList!$A$1:$C$104,2,0),'Feasibility Factor'!$C$5:$C$144,0),MATCH($B958,'Feasibility Factor'!$D$3:$F$3,0))),"")</f>
        <v/>
      </c>
      <c r="E958" s="95" t="str">
        <f>IFERROR(INDEX(ESShip!$C$2:$C$92,MATCH(VLOOKUP($A958,PairList!$A$1:$C$104,3,0),ESShip!$A$2:$A$92,0)),"")</f>
        <v/>
      </c>
      <c r="F958" s="95" t="str">
        <f t="shared" si="87"/>
        <v/>
      </c>
      <c r="G958" s="96" t="str">
        <f t="shared" si="88"/>
        <v>X</v>
      </c>
      <c r="H958" s="99" t="str">
        <f t="shared" si="89"/>
        <v>Manufactured Home</v>
      </c>
      <c r="I958" s="100" t="str">
        <f t="shared" si="90"/>
        <v>N</v>
      </c>
      <c r="J958" s="100"/>
      <c r="K958" s="100"/>
      <c r="L958" s="100">
        <v>0</v>
      </c>
      <c r="M958" s="101">
        <f t="shared" si="92"/>
        <v>0</v>
      </c>
      <c r="N958" s="100"/>
    </row>
    <row r="959" spans="1:14">
      <c r="A959" t="s">
        <v>304</v>
      </c>
      <c r="B959" t="s">
        <v>120</v>
      </c>
      <c r="C959" t="s">
        <v>272</v>
      </c>
      <c r="D959" s="95" t="str">
        <f>IFERROR(IF(ISNUMBER(VLOOKUP($A959,PairList!$A$1:$C$104,2,0)),VLOOKUP($A959,PairList!$A$1:$C$104,2,0),INDEX('Feasibility Factor'!$D$5:$F$144,MATCH(VLOOKUP($A959,PairList!$A$1:$C$104,2,0),'Feasibility Factor'!$C$5:$C$144,0),MATCH($B959,'Feasibility Factor'!$D$3:$F$3,0))),"")</f>
        <v/>
      </c>
      <c r="E959" s="95" t="str">
        <f>IFERROR(INDEX(ESShip!$C$2:$C$92,MATCH(VLOOKUP($A959,PairList!$A$1:$C$104,3,0),ESShip!$A$2:$A$92,0)),"")</f>
        <v/>
      </c>
      <c r="F959" s="95" t="str">
        <f t="shared" si="87"/>
        <v/>
      </c>
      <c r="G959" s="96" t="str">
        <f t="shared" si="88"/>
        <v>X</v>
      </c>
      <c r="H959" s="99" t="str">
        <f t="shared" si="89"/>
        <v>Single-Family</v>
      </c>
      <c r="I959" s="100" t="str">
        <f t="shared" si="90"/>
        <v>E</v>
      </c>
      <c r="J959" s="100"/>
      <c r="K959" s="100"/>
      <c r="L959" s="100">
        <v>0</v>
      </c>
      <c r="M959" s="101">
        <f t="shared" si="92"/>
        <v>0</v>
      </c>
      <c r="N959" s="100"/>
    </row>
    <row r="960" spans="1:14">
      <c r="A960" t="s">
        <v>304</v>
      </c>
      <c r="B960" t="s">
        <v>222</v>
      </c>
      <c r="C960" t="s">
        <v>272</v>
      </c>
      <c r="D960" s="95" t="str">
        <f>IFERROR(IF(ISNUMBER(VLOOKUP($A960,PairList!$A$1:$C$104,2,0)),VLOOKUP($A960,PairList!$A$1:$C$104,2,0),INDEX('Feasibility Factor'!$D$5:$F$144,MATCH(VLOOKUP($A960,PairList!$A$1:$C$104,2,0),'Feasibility Factor'!$C$5:$C$144,0),MATCH($B960,'Feasibility Factor'!$D$3:$F$3,0))),"")</f>
        <v/>
      </c>
      <c r="E960" s="95" t="str">
        <f>IFERROR(INDEX(ESShip!$C$2:$C$92,MATCH(VLOOKUP($A960,PairList!$A$1:$C$104,3,0),ESShip!$A$2:$A$92,0)),"")</f>
        <v/>
      </c>
      <c r="F960" s="95" t="str">
        <f t="shared" si="87"/>
        <v/>
      </c>
      <c r="G960" s="96" t="str">
        <f t="shared" si="88"/>
        <v>X</v>
      </c>
      <c r="H960" s="99" t="str">
        <f t="shared" si="89"/>
        <v>Multi-Family</v>
      </c>
      <c r="I960" s="100" t="str">
        <f t="shared" si="90"/>
        <v>E</v>
      </c>
      <c r="J960" s="100"/>
      <c r="K960" s="100"/>
      <c r="L960" s="100">
        <v>0</v>
      </c>
      <c r="M960" s="101">
        <f t="shared" si="92"/>
        <v>0</v>
      </c>
      <c r="N960" s="100"/>
    </row>
    <row r="961" spans="1:14">
      <c r="A961" t="s">
        <v>304</v>
      </c>
      <c r="B961" t="s">
        <v>309</v>
      </c>
      <c r="C961" t="s">
        <v>272</v>
      </c>
      <c r="D961" s="95" t="str">
        <f>IFERROR(IF(ISNUMBER(VLOOKUP($A961,PairList!$A$1:$C$104,2,0)),VLOOKUP($A961,PairList!$A$1:$C$104,2,0),INDEX('Feasibility Factor'!$D$5:$F$144,MATCH(VLOOKUP($A961,PairList!$A$1:$C$104,2,0),'Feasibility Factor'!$C$5:$C$144,0),MATCH($B961,'Feasibility Factor'!$D$3:$F$3,0))),"")</f>
        <v/>
      </c>
      <c r="E961" s="95" t="str">
        <f>IFERROR(INDEX(ESShip!$C$2:$C$92,MATCH(VLOOKUP($A961,PairList!$A$1:$C$104,3,0),ESShip!$A$2:$A$92,0)),"")</f>
        <v/>
      </c>
      <c r="F961" s="95" t="str">
        <f t="shared" si="87"/>
        <v/>
      </c>
      <c r="G961" s="96" t="str">
        <f t="shared" si="88"/>
        <v>X</v>
      </c>
      <c r="H961" s="99" t="str">
        <f t="shared" si="89"/>
        <v>Manufactured Home</v>
      </c>
      <c r="I961" s="100" t="str">
        <f t="shared" si="90"/>
        <v>E</v>
      </c>
      <c r="J961" s="100"/>
      <c r="K961" s="100"/>
      <c r="L961" s="100">
        <v>0</v>
      </c>
      <c r="M961" s="101">
        <f t="shared" si="92"/>
        <v>0</v>
      </c>
      <c r="N961" s="100"/>
    </row>
    <row r="962" spans="1:14">
      <c r="A962" t="s">
        <v>304</v>
      </c>
      <c r="B962" t="s">
        <v>120</v>
      </c>
      <c r="C962" t="s">
        <v>224</v>
      </c>
      <c r="D962" s="95" t="str">
        <f>IFERROR(IF(ISNUMBER(VLOOKUP($A962,PairList!$A$1:$C$104,2,0)),VLOOKUP($A962,PairList!$A$1:$C$104,2,0),INDEX('Feasibility Factor'!$D$5:$F$144,MATCH(VLOOKUP($A962,PairList!$A$1:$C$104,2,0),'Feasibility Factor'!$C$5:$C$144,0),MATCH($B962,'Feasibility Factor'!$D$3:$F$3,0))),"")</f>
        <v/>
      </c>
      <c r="E962" s="95" t="str">
        <f>IFERROR(INDEX(ESShip!$C$2:$C$92,MATCH(VLOOKUP($A962,PairList!$A$1:$C$104,3,0),ESShip!$A$2:$A$92,0)),"")</f>
        <v/>
      </c>
      <c r="F962" s="95" t="str">
        <f t="shared" si="87"/>
        <v/>
      </c>
      <c r="G962" s="96" t="str">
        <f t="shared" si="88"/>
        <v>X</v>
      </c>
      <c r="H962" s="99" t="str">
        <f t="shared" si="89"/>
        <v>Single-Family</v>
      </c>
      <c r="I962" s="100" t="str">
        <f t="shared" si="90"/>
        <v>N</v>
      </c>
      <c r="J962" s="100"/>
      <c r="K962" s="100"/>
      <c r="L962" s="100">
        <v>0</v>
      </c>
      <c r="M962" s="101">
        <f t="shared" si="92"/>
        <v>0</v>
      </c>
      <c r="N962" s="100"/>
    </row>
    <row r="963" spans="1:14">
      <c r="A963" t="s">
        <v>304</v>
      </c>
      <c r="B963" t="s">
        <v>222</v>
      </c>
      <c r="C963" t="s">
        <v>224</v>
      </c>
      <c r="D963" s="95" t="str">
        <f>IFERROR(IF(ISNUMBER(VLOOKUP($A963,PairList!$A$1:$C$104,2,0)),VLOOKUP($A963,PairList!$A$1:$C$104,2,0),INDEX('Feasibility Factor'!$D$5:$F$144,MATCH(VLOOKUP($A963,PairList!$A$1:$C$104,2,0),'Feasibility Factor'!$C$5:$C$144,0),MATCH($B963,'Feasibility Factor'!$D$3:$F$3,0))),"")</f>
        <v/>
      </c>
      <c r="E963" s="95" t="str">
        <f>IFERROR(INDEX(ESShip!$C$2:$C$92,MATCH(VLOOKUP($A963,PairList!$A$1:$C$104,3,0),ESShip!$A$2:$A$92,0)),"")</f>
        <v/>
      </c>
      <c r="F963" s="95" t="str">
        <f t="shared" ref="F963:F970" si="93">IFERROR($D963*(1-$E963),"")</f>
        <v/>
      </c>
      <c r="G963" s="96" t="str">
        <f t="shared" ref="G963:G970" si="94">IF($A963&lt;&gt;"",IF($F963="","X",""),"")</f>
        <v>X</v>
      </c>
      <c r="H963" s="99" t="str">
        <f t="shared" ref="H963:H970" si="95">IF($B963="Single Family","Single-Family",$B963)</f>
        <v>Multi-Family</v>
      </c>
      <c r="I963" s="100" t="str">
        <f t="shared" ref="I963:I970" si="96">IF(LEFT($C963,1)="T","B",LEFT($C963,1))</f>
        <v>N</v>
      </c>
      <c r="J963" s="100"/>
      <c r="K963" s="100"/>
      <c r="L963" s="100">
        <v>0</v>
      </c>
      <c r="M963" s="101">
        <f t="shared" si="92"/>
        <v>0</v>
      </c>
      <c r="N963" s="100"/>
    </row>
    <row r="964" spans="1:14">
      <c r="A964" t="s">
        <v>304</v>
      </c>
      <c r="B964" t="s">
        <v>309</v>
      </c>
      <c r="C964" t="s">
        <v>224</v>
      </c>
      <c r="D964" s="95" t="str">
        <f>IFERROR(IF(ISNUMBER(VLOOKUP($A964,PairList!$A$1:$C$104,2,0)),VLOOKUP($A964,PairList!$A$1:$C$104,2,0),INDEX('Feasibility Factor'!$D$5:$F$144,MATCH(VLOOKUP($A964,PairList!$A$1:$C$104,2,0),'Feasibility Factor'!$C$5:$C$144,0),MATCH($B964,'Feasibility Factor'!$D$3:$F$3,0))),"")</f>
        <v/>
      </c>
      <c r="E964" s="95" t="str">
        <f>IFERROR(INDEX(ESShip!$C$2:$C$92,MATCH(VLOOKUP($A964,PairList!$A$1:$C$104,3,0),ESShip!$A$2:$A$92,0)),"")</f>
        <v/>
      </c>
      <c r="F964" s="95" t="str">
        <f t="shared" si="93"/>
        <v/>
      </c>
      <c r="G964" s="96" t="str">
        <f t="shared" si="94"/>
        <v>X</v>
      </c>
      <c r="H964" s="99" t="str">
        <f t="shared" si="95"/>
        <v>Manufactured Home</v>
      </c>
      <c r="I964" s="100" t="str">
        <f t="shared" si="96"/>
        <v>N</v>
      </c>
      <c r="J964" s="100"/>
      <c r="K964" s="100"/>
      <c r="L964" s="100">
        <v>0</v>
      </c>
      <c r="M964" s="101">
        <f t="shared" si="92"/>
        <v>0</v>
      </c>
      <c r="N964" s="100"/>
    </row>
    <row r="965" spans="1:14">
      <c r="A965" t="s">
        <v>304</v>
      </c>
      <c r="B965" t="s">
        <v>120</v>
      </c>
      <c r="C965" t="s">
        <v>272</v>
      </c>
      <c r="D965" s="95" t="str">
        <f>IFERROR(IF(ISNUMBER(VLOOKUP($A965,PairList!$A$1:$C$104,2,0)),VLOOKUP($A965,PairList!$A$1:$C$104,2,0),INDEX('Feasibility Factor'!$D$5:$F$144,MATCH(VLOOKUP($A965,PairList!$A$1:$C$104,2,0),'Feasibility Factor'!$C$5:$C$144,0),MATCH($B965,'Feasibility Factor'!$D$3:$F$3,0))),"")</f>
        <v/>
      </c>
      <c r="E965" s="95" t="str">
        <f>IFERROR(INDEX(ESShip!$C$2:$C$92,MATCH(VLOOKUP($A965,PairList!$A$1:$C$104,3,0),ESShip!$A$2:$A$92,0)),"")</f>
        <v/>
      </c>
      <c r="F965" s="95" t="str">
        <f t="shared" si="93"/>
        <v/>
      </c>
      <c r="G965" s="96" t="str">
        <f t="shared" si="94"/>
        <v>X</v>
      </c>
      <c r="H965" s="99" t="str">
        <f t="shared" si="95"/>
        <v>Single-Family</v>
      </c>
      <c r="I965" s="100" t="str">
        <f t="shared" si="96"/>
        <v>E</v>
      </c>
      <c r="J965" s="100"/>
      <c r="K965" s="100"/>
      <c r="L965" s="100">
        <v>0</v>
      </c>
      <c r="M965" s="101">
        <f t="shared" si="92"/>
        <v>0</v>
      </c>
      <c r="N965" s="100"/>
    </row>
    <row r="966" spans="1:14">
      <c r="A966" t="s">
        <v>304</v>
      </c>
      <c r="B966" t="s">
        <v>222</v>
      </c>
      <c r="C966" t="s">
        <v>272</v>
      </c>
      <c r="D966" s="95" t="str">
        <f>IFERROR(IF(ISNUMBER(VLOOKUP($A966,PairList!$A$1:$C$104,2,0)),VLOOKUP($A966,PairList!$A$1:$C$104,2,0),INDEX('Feasibility Factor'!$D$5:$F$144,MATCH(VLOOKUP($A966,PairList!$A$1:$C$104,2,0),'Feasibility Factor'!$C$5:$C$144,0),MATCH($B966,'Feasibility Factor'!$D$3:$F$3,0))),"")</f>
        <v/>
      </c>
      <c r="E966" s="95" t="str">
        <f>IFERROR(INDEX(ESShip!$C$2:$C$92,MATCH(VLOOKUP($A966,PairList!$A$1:$C$104,3,0),ESShip!$A$2:$A$92,0)),"")</f>
        <v/>
      </c>
      <c r="F966" s="95" t="str">
        <f t="shared" si="93"/>
        <v/>
      </c>
      <c r="G966" s="96" t="str">
        <f t="shared" si="94"/>
        <v>X</v>
      </c>
      <c r="H966" s="99" t="str">
        <f t="shared" si="95"/>
        <v>Multi-Family</v>
      </c>
      <c r="I966" s="100" t="str">
        <f t="shared" si="96"/>
        <v>E</v>
      </c>
      <c r="J966" s="100"/>
      <c r="K966" s="100"/>
      <c r="L966" s="100">
        <v>0</v>
      </c>
      <c r="M966" s="101">
        <f t="shared" si="92"/>
        <v>0</v>
      </c>
      <c r="N966" s="100"/>
    </row>
    <row r="967" spans="1:14">
      <c r="A967" t="s">
        <v>304</v>
      </c>
      <c r="B967" t="s">
        <v>309</v>
      </c>
      <c r="C967" t="s">
        <v>272</v>
      </c>
      <c r="D967" s="95" t="str">
        <f>IFERROR(IF(ISNUMBER(VLOOKUP($A967,PairList!$A$1:$C$104,2,0)),VLOOKUP($A967,PairList!$A$1:$C$104,2,0),INDEX('Feasibility Factor'!$D$5:$F$144,MATCH(VLOOKUP($A967,PairList!$A$1:$C$104,2,0),'Feasibility Factor'!$C$5:$C$144,0),MATCH($B967,'Feasibility Factor'!$D$3:$F$3,0))),"")</f>
        <v/>
      </c>
      <c r="E967" s="95" t="str">
        <f>IFERROR(INDEX(ESShip!$C$2:$C$92,MATCH(VLOOKUP($A967,PairList!$A$1:$C$104,3,0),ESShip!$A$2:$A$92,0)),"")</f>
        <v/>
      </c>
      <c r="F967" s="95" t="str">
        <f t="shared" si="93"/>
        <v/>
      </c>
      <c r="G967" s="96" t="str">
        <f t="shared" si="94"/>
        <v>X</v>
      </c>
      <c r="H967" s="99" t="str">
        <f t="shared" si="95"/>
        <v>Manufactured Home</v>
      </c>
      <c r="I967" s="100" t="str">
        <f t="shared" si="96"/>
        <v>E</v>
      </c>
      <c r="J967" s="100"/>
      <c r="K967" s="100"/>
      <c r="L967" s="100">
        <v>0</v>
      </c>
      <c r="M967" s="101">
        <f t="shared" si="92"/>
        <v>0</v>
      </c>
      <c r="N967" s="100"/>
    </row>
    <row r="968" spans="1:14">
      <c r="A968" t="s">
        <v>304</v>
      </c>
      <c r="B968" t="s">
        <v>120</v>
      </c>
      <c r="C968" t="s">
        <v>224</v>
      </c>
      <c r="D968" s="95" t="str">
        <f>IFERROR(IF(ISNUMBER(VLOOKUP($A968,PairList!$A$1:$C$104,2,0)),VLOOKUP($A968,PairList!$A$1:$C$104,2,0),INDEX('Feasibility Factor'!$D$5:$F$144,MATCH(VLOOKUP($A968,PairList!$A$1:$C$104,2,0),'Feasibility Factor'!$C$5:$C$144,0),MATCH($B968,'Feasibility Factor'!$D$3:$F$3,0))),"")</f>
        <v/>
      </c>
      <c r="E968" s="95" t="str">
        <f>IFERROR(INDEX(ESShip!$C$2:$C$92,MATCH(VLOOKUP($A968,PairList!$A$1:$C$104,3,0),ESShip!$A$2:$A$92,0)),"")</f>
        <v/>
      </c>
      <c r="F968" s="95" t="str">
        <f t="shared" si="93"/>
        <v/>
      </c>
      <c r="G968" s="96" t="str">
        <f t="shared" si="94"/>
        <v>X</v>
      </c>
      <c r="H968" s="99" t="str">
        <f t="shared" si="95"/>
        <v>Single-Family</v>
      </c>
      <c r="I968" s="100" t="str">
        <f t="shared" si="96"/>
        <v>N</v>
      </c>
      <c r="J968" s="100"/>
      <c r="K968" s="100"/>
      <c r="L968" s="100">
        <v>0</v>
      </c>
      <c r="M968" s="101">
        <f t="shared" si="92"/>
        <v>0</v>
      </c>
      <c r="N968" s="100"/>
    </row>
    <row r="969" spans="1:14">
      <c r="A969" t="s">
        <v>304</v>
      </c>
      <c r="B969" t="s">
        <v>222</v>
      </c>
      <c r="C969" t="s">
        <v>224</v>
      </c>
      <c r="D969" s="95" t="str">
        <f>IFERROR(IF(ISNUMBER(VLOOKUP($A969,PairList!$A$1:$C$104,2,0)),VLOOKUP($A969,PairList!$A$1:$C$104,2,0),INDEX('Feasibility Factor'!$D$5:$F$144,MATCH(VLOOKUP($A969,PairList!$A$1:$C$104,2,0),'Feasibility Factor'!$C$5:$C$144,0),MATCH($B969,'Feasibility Factor'!$D$3:$F$3,0))),"")</f>
        <v/>
      </c>
      <c r="E969" s="95" t="str">
        <f>IFERROR(INDEX(ESShip!$C$2:$C$92,MATCH(VLOOKUP($A969,PairList!$A$1:$C$104,3,0),ESShip!$A$2:$A$92,0)),"")</f>
        <v/>
      </c>
      <c r="F969" s="95" t="str">
        <f t="shared" si="93"/>
        <v/>
      </c>
      <c r="G969" s="96" t="str">
        <f t="shared" si="94"/>
        <v>X</v>
      </c>
      <c r="H969" s="99" t="str">
        <f t="shared" si="95"/>
        <v>Multi-Family</v>
      </c>
      <c r="I969" s="100" t="str">
        <f t="shared" si="96"/>
        <v>N</v>
      </c>
      <c r="J969" s="100"/>
      <c r="K969" s="100"/>
      <c r="L969" s="100">
        <v>0</v>
      </c>
      <c r="M969" s="101">
        <f t="shared" si="92"/>
        <v>0</v>
      </c>
      <c r="N969" s="100"/>
    </row>
    <row r="970" spans="1:14">
      <c r="A970" t="s">
        <v>304</v>
      </c>
      <c r="B970" t="s">
        <v>309</v>
      </c>
      <c r="C970" t="s">
        <v>224</v>
      </c>
      <c r="D970" s="95" t="str">
        <f>IFERROR(IF(ISNUMBER(VLOOKUP($A970,PairList!$A$1:$C$104,2,0)),VLOOKUP($A970,PairList!$A$1:$C$104,2,0),INDEX('Feasibility Factor'!$D$5:$F$144,MATCH(VLOOKUP($A970,PairList!$A$1:$C$104,2,0),'Feasibility Factor'!$C$5:$C$144,0),MATCH($B970,'Feasibility Factor'!$D$3:$F$3,0))),"")</f>
        <v/>
      </c>
      <c r="E970" s="95" t="str">
        <f>IFERROR(INDEX(ESShip!$C$2:$C$92,MATCH(VLOOKUP($A970,PairList!$A$1:$C$104,3,0),ESShip!$A$2:$A$92,0)),"")</f>
        <v/>
      </c>
      <c r="F970" s="95" t="str">
        <f t="shared" si="93"/>
        <v/>
      </c>
      <c r="G970" s="96" t="str">
        <f t="shared" si="94"/>
        <v>X</v>
      </c>
      <c r="H970" s="99" t="str">
        <f t="shared" si="95"/>
        <v>Manufactured Home</v>
      </c>
      <c r="I970" s="100" t="str">
        <f t="shared" si="96"/>
        <v>N</v>
      </c>
      <c r="J970" s="100"/>
      <c r="K970" s="100"/>
      <c r="L970" s="100">
        <v>0</v>
      </c>
      <c r="M970" s="101">
        <f t="shared" si="92"/>
        <v>0</v>
      </c>
      <c r="N970" s="100"/>
    </row>
  </sheetData>
  <autoFilter ref="A1:M97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WWE145"/>
  <sheetViews>
    <sheetView zoomScale="85" workbookViewId="0">
      <pane xSplit="3" ySplit="4" topLeftCell="D5" activePane="bottomRight" state="frozen"/>
      <selection activeCell="F4" sqref="F4"/>
      <selection pane="topRight" activeCell="F4" sqref="F4"/>
      <selection pane="bottomLeft" activeCell="F4" sqref="F4"/>
      <selection pane="bottomRight" activeCell="F4" sqref="F4"/>
    </sheetView>
  </sheetViews>
  <sheetFormatPr defaultColWidth="0" defaultRowHeight="12.6"/>
  <cols>
    <col min="1" max="2" width="8.88671875" style="41" customWidth="1"/>
    <col min="3" max="3" width="50.33203125" style="41" customWidth="1"/>
    <col min="4" max="23" width="10.6640625" style="92" customWidth="1"/>
    <col min="24" max="256" width="8.88671875" style="41" hidden="1"/>
    <col min="257" max="258" width="8.88671875" style="41" customWidth="1"/>
    <col min="259" max="259" width="50.33203125" style="41" customWidth="1"/>
    <col min="260" max="279" width="10.6640625" style="41" customWidth="1"/>
    <col min="280" max="512" width="8.88671875" style="41" hidden="1"/>
    <col min="513" max="514" width="8.88671875" style="41" customWidth="1"/>
    <col min="515" max="515" width="50.33203125" style="41" customWidth="1"/>
    <col min="516" max="535" width="10.6640625" style="41" customWidth="1"/>
    <col min="536" max="768" width="8.88671875" style="41" hidden="1"/>
    <col min="769" max="770" width="8.88671875" style="41" customWidth="1"/>
    <col min="771" max="771" width="50.33203125" style="41" customWidth="1"/>
    <col min="772" max="791" width="10.6640625" style="41" customWidth="1"/>
    <col min="792" max="1024" width="8.88671875" style="41" hidden="1"/>
    <col min="1025" max="1026" width="8.88671875" style="41" customWidth="1"/>
    <col min="1027" max="1027" width="50.33203125" style="41" customWidth="1"/>
    <col min="1028" max="1047" width="10.6640625" style="41" customWidth="1"/>
    <col min="1048" max="1280" width="8.88671875" style="41" hidden="1"/>
    <col min="1281" max="1282" width="8.88671875" style="41" customWidth="1"/>
    <col min="1283" max="1283" width="50.33203125" style="41" customWidth="1"/>
    <col min="1284" max="1303" width="10.6640625" style="41" customWidth="1"/>
    <col min="1304" max="1536" width="8.88671875" style="41" hidden="1"/>
    <col min="1537" max="1538" width="8.88671875" style="41" customWidth="1"/>
    <col min="1539" max="1539" width="50.33203125" style="41" customWidth="1"/>
    <col min="1540" max="1559" width="10.6640625" style="41" customWidth="1"/>
    <col min="1560" max="1792" width="8.88671875" style="41" hidden="1"/>
    <col min="1793" max="1794" width="8.88671875" style="41" customWidth="1"/>
    <col min="1795" max="1795" width="50.33203125" style="41" customWidth="1"/>
    <col min="1796" max="1815" width="10.6640625" style="41" customWidth="1"/>
    <col min="1816" max="2048" width="8.88671875" style="41" hidden="1"/>
    <col min="2049" max="2050" width="8.88671875" style="41" customWidth="1"/>
    <col min="2051" max="2051" width="50.33203125" style="41" customWidth="1"/>
    <col min="2052" max="2071" width="10.6640625" style="41" customWidth="1"/>
    <col min="2072" max="2304" width="8.88671875" style="41" hidden="1"/>
    <col min="2305" max="2306" width="8.88671875" style="41" customWidth="1"/>
    <col min="2307" max="2307" width="50.33203125" style="41" customWidth="1"/>
    <col min="2308" max="2327" width="10.6640625" style="41" customWidth="1"/>
    <col min="2328" max="2560" width="8.88671875" style="41" hidden="1"/>
    <col min="2561" max="2562" width="8.88671875" style="41" customWidth="1"/>
    <col min="2563" max="2563" width="50.33203125" style="41" customWidth="1"/>
    <col min="2564" max="2583" width="10.6640625" style="41" customWidth="1"/>
    <col min="2584" max="2816" width="8.88671875" style="41" hidden="1"/>
    <col min="2817" max="2818" width="8.88671875" style="41" customWidth="1"/>
    <col min="2819" max="2819" width="50.33203125" style="41" customWidth="1"/>
    <col min="2820" max="2839" width="10.6640625" style="41" customWidth="1"/>
    <col min="2840" max="3072" width="8.88671875" style="41" hidden="1"/>
    <col min="3073" max="3074" width="8.88671875" style="41" customWidth="1"/>
    <col min="3075" max="3075" width="50.33203125" style="41" customWidth="1"/>
    <col min="3076" max="3095" width="10.6640625" style="41" customWidth="1"/>
    <col min="3096" max="3328" width="8.88671875" style="41" hidden="1"/>
    <col min="3329" max="3330" width="8.88671875" style="41" customWidth="1"/>
    <col min="3331" max="3331" width="50.33203125" style="41" customWidth="1"/>
    <col min="3332" max="3351" width="10.6640625" style="41" customWidth="1"/>
    <col min="3352" max="3584" width="8.88671875" style="41" hidden="1"/>
    <col min="3585" max="3586" width="8.88671875" style="41" customWidth="1"/>
    <col min="3587" max="3587" width="50.33203125" style="41" customWidth="1"/>
    <col min="3588" max="3607" width="10.6640625" style="41" customWidth="1"/>
    <col min="3608" max="3840" width="8.88671875" style="41" hidden="1"/>
    <col min="3841" max="3842" width="8.88671875" style="41" customWidth="1"/>
    <col min="3843" max="3843" width="50.33203125" style="41" customWidth="1"/>
    <col min="3844" max="3863" width="10.6640625" style="41" customWidth="1"/>
    <col min="3864" max="4096" width="8.88671875" style="41" hidden="1"/>
    <col min="4097" max="4098" width="8.88671875" style="41" customWidth="1"/>
    <col min="4099" max="4099" width="50.33203125" style="41" customWidth="1"/>
    <col min="4100" max="4119" width="10.6640625" style="41" customWidth="1"/>
    <col min="4120" max="4352" width="8.88671875" style="41" hidden="1"/>
    <col min="4353" max="4354" width="8.88671875" style="41" customWidth="1"/>
    <col min="4355" max="4355" width="50.33203125" style="41" customWidth="1"/>
    <col min="4356" max="4375" width="10.6640625" style="41" customWidth="1"/>
    <col min="4376" max="4608" width="8.88671875" style="41" hidden="1"/>
    <col min="4609" max="4610" width="8.88671875" style="41" customWidth="1"/>
    <col min="4611" max="4611" width="50.33203125" style="41" customWidth="1"/>
    <col min="4612" max="4631" width="10.6640625" style="41" customWidth="1"/>
    <col min="4632" max="4864" width="8.88671875" style="41" hidden="1"/>
    <col min="4865" max="4866" width="8.88671875" style="41" customWidth="1"/>
    <col min="4867" max="4867" width="50.33203125" style="41" customWidth="1"/>
    <col min="4868" max="4887" width="10.6640625" style="41" customWidth="1"/>
    <col min="4888" max="5120" width="8.88671875" style="41" hidden="1"/>
    <col min="5121" max="5122" width="8.88671875" style="41" customWidth="1"/>
    <col min="5123" max="5123" width="50.33203125" style="41" customWidth="1"/>
    <col min="5124" max="5143" width="10.6640625" style="41" customWidth="1"/>
    <col min="5144" max="5376" width="8.88671875" style="41" hidden="1"/>
    <col min="5377" max="5378" width="8.88671875" style="41" customWidth="1"/>
    <col min="5379" max="5379" width="50.33203125" style="41" customWidth="1"/>
    <col min="5380" max="5399" width="10.6640625" style="41" customWidth="1"/>
    <col min="5400" max="5632" width="8.88671875" style="41" hidden="1"/>
    <col min="5633" max="5634" width="8.88671875" style="41" customWidth="1"/>
    <col min="5635" max="5635" width="50.33203125" style="41" customWidth="1"/>
    <col min="5636" max="5655" width="10.6640625" style="41" customWidth="1"/>
    <col min="5656" max="5888" width="8.88671875" style="41" hidden="1"/>
    <col min="5889" max="5890" width="8.88671875" style="41" customWidth="1"/>
    <col min="5891" max="5891" width="50.33203125" style="41" customWidth="1"/>
    <col min="5892" max="5911" width="10.6640625" style="41" customWidth="1"/>
    <col min="5912" max="6144" width="8.88671875" style="41" hidden="1"/>
    <col min="6145" max="6146" width="8.88671875" style="41" customWidth="1"/>
    <col min="6147" max="6147" width="50.33203125" style="41" customWidth="1"/>
    <col min="6148" max="6167" width="10.6640625" style="41" customWidth="1"/>
    <col min="6168" max="6400" width="8.88671875" style="41" hidden="1"/>
    <col min="6401" max="6402" width="8.88671875" style="41" customWidth="1"/>
    <col min="6403" max="6403" width="50.33203125" style="41" customWidth="1"/>
    <col min="6404" max="6423" width="10.6640625" style="41" customWidth="1"/>
    <col min="6424" max="6656" width="8.88671875" style="41" hidden="1"/>
    <col min="6657" max="6658" width="8.88671875" style="41" customWidth="1"/>
    <col min="6659" max="6659" width="50.33203125" style="41" customWidth="1"/>
    <col min="6660" max="6679" width="10.6640625" style="41" customWidth="1"/>
    <col min="6680" max="6912" width="8.88671875" style="41" hidden="1"/>
    <col min="6913" max="6914" width="8.88671875" style="41" customWidth="1"/>
    <col min="6915" max="6915" width="50.33203125" style="41" customWidth="1"/>
    <col min="6916" max="6935" width="10.6640625" style="41" customWidth="1"/>
    <col min="6936" max="7168" width="8.88671875" style="41" hidden="1"/>
    <col min="7169" max="7170" width="8.88671875" style="41" customWidth="1"/>
    <col min="7171" max="7171" width="50.33203125" style="41" customWidth="1"/>
    <col min="7172" max="7191" width="10.6640625" style="41" customWidth="1"/>
    <col min="7192" max="7424" width="8.88671875" style="41" hidden="1"/>
    <col min="7425" max="7426" width="8.88671875" style="41" customWidth="1"/>
    <col min="7427" max="7427" width="50.33203125" style="41" customWidth="1"/>
    <col min="7428" max="7447" width="10.6640625" style="41" customWidth="1"/>
    <col min="7448" max="7680" width="8.88671875" style="41" hidden="1"/>
    <col min="7681" max="7682" width="8.88671875" style="41" customWidth="1"/>
    <col min="7683" max="7683" width="50.33203125" style="41" customWidth="1"/>
    <col min="7684" max="7703" width="10.6640625" style="41" customWidth="1"/>
    <col min="7704" max="7936" width="8.88671875" style="41" hidden="1"/>
    <col min="7937" max="7938" width="8.88671875" style="41" customWidth="1"/>
    <col min="7939" max="7939" width="50.33203125" style="41" customWidth="1"/>
    <col min="7940" max="7959" width="10.6640625" style="41" customWidth="1"/>
    <col min="7960" max="8192" width="8.88671875" style="41" hidden="1"/>
    <col min="8193" max="8194" width="8.88671875" style="41" customWidth="1"/>
    <col min="8195" max="8195" width="50.33203125" style="41" customWidth="1"/>
    <col min="8196" max="8215" width="10.6640625" style="41" customWidth="1"/>
    <col min="8216" max="8448" width="8.88671875" style="41" hidden="1"/>
    <col min="8449" max="8450" width="8.88671875" style="41" customWidth="1"/>
    <col min="8451" max="8451" width="50.33203125" style="41" customWidth="1"/>
    <col min="8452" max="8471" width="10.6640625" style="41" customWidth="1"/>
    <col min="8472" max="8704" width="8.88671875" style="41" hidden="1"/>
    <col min="8705" max="8706" width="8.88671875" style="41" customWidth="1"/>
    <col min="8707" max="8707" width="50.33203125" style="41" customWidth="1"/>
    <col min="8708" max="8727" width="10.6640625" style="41" customWidth="1"/>
    <col min="8728" max="8960" width="8.88671875" style="41" hidden="1"/>
    <col min="8961" max="8962" width="8.88671875" style="41" customWidth="1"/>
    <col min="8963" max="8963" width="50.33203125" style="41" customWidth="1"/>
    <col min="8964" max="8983" width="10.6640625" style="41" customWidth="1"/>
    <col min="8984" max="9216" width="8.88671875" style="41" hidden="1"/>
    <col min="9217" max="9218" width="8.88671875" style="41" customWidth="1"/>
    <col min="9219" max="9219" width="50.33203125" style="41" customWidth="1"/>
    <col min="9220" max="9239" width="10.6640625" style="41" customWidth="1"/>
    <col min="9240" max="9472" width="8.88671875" style="41" hidden="1"/>
    <col min="9473" max="9474" width="8.88671875" style="41" customWidth="1"/>
    <col min="9475" max="9475" width="50.33203125" style="41" customWidth="1"/>
    <col min="9476" max="9495" width="10.6640625" style="41" customWidth="1"/>
    <col min="9496" max="9728" width="8.88671875" style="41" hidden="1"/>
    <col min="9729" max="9730" width="8.88671875" style="41" customWidth="1"/>
    <col min="9731" max="9731" width="50.33203125" style="41" customWidth="1"/>
    <col min="9732" max="9751" width="10.6640625" style="41" customWidth="1"/>
    <col min="9752" max="9984" width="8.88671875" style="41" hidden="1"/>
    <col min="9985" max="9986" width="8.88671875" style="41" customWidth="1"/>
    <col min="9987" max="9987" width="50.33203125" style="41" customWidth="1"/>
    <col min="9988" max="10007" width="10.6640625" style="41" customWidth="1"/>
    <col min="10008" max="10240" width="8.88671875" style="41" hidden="1"/>
    <col min="10241" max="10242" width="8.88671875" style="41" customWidth="1"/>
    <col min="10243" max="10243" width="50.33203125" style="41" customWidth="1"/>
    <col min="10244" max="10263" width="10.6640625" style="41" customWidth="1"/>
    <col min="10264" max="10496" width="8.88671875" style="41" hidden="1"/>
    <col min="10497" max="10498" width="8.88671875" style="41" customWidth="1"/>
    <col min="10499" max="10499" width="50.33203125" style="41" customWidth="1"/>
    <col min="10500" max="10519" width="10.6640625" style="41" customWidth="1"/>
    <col min="10520" max="10752" width="8.88671875" style="41" hidden="1"/>
    <col min="10753" max="10754" width="8.88671875" style="41" customWidth="1"/>
    <col min="10755" max="10755" width="50.33203125" style="41" customWidth="1"/>
    <col min="10756" max="10775" width="10.6640625" style="41" customWidth="1"/>
    <col min="10776" max="11008" width="8.88671875" style="41" hidden="1"/>
    <col min="11009" max="11010" width="8.88671875" style="41" customWidth="1"/>
    <col min="11011" max="11011" width="50.33203125" style="41" customWidth="1"/>
    <col min="11012" max="11031" width="10.6640625" style="41" customWidth="1"/>
    <col min="11032" max="11264" width="8.88671875" style="41" hidden="1"/>
    <col min="11265" max="11266" width="8.88671875" style="41" customWidth="1"/>
    <col min="11267" max="11267" width="50.33203125" style="41" customWidth="1"/>
    <col min="11268" max="11287" width="10.6640625" style="41" customWidth="1"/>
    <col min="11288" max="11520" width="8.88671875" style="41" hidden="1"/>
    <col min="11521" max="11522" width="8.88671875" style="41" customWidth="1"/>
    <col min="11523" max="11523" width="50.33203125" style="41" customWidth="1"/>
    <col min="11524" max="11543" width="10.6640625" style="41" customWidth="1"/>
    <col min="11544" max="11776" width="8.88671875" style="41" hidden="1"/>
    <col min="11777" max="11778" width="8.88671875" style="41" customWidth="1"/>
    <col min="11779" max="11779" width="50.33203125" style="41" customWidth="1"/>
    <col min="11780" max="11799" width="10.6640625" style="41" customWidth="1"/>
    <col min="11800" max="12032" width="8.88671875" style="41" hidden="1"/>
    <col min="12033" max="12034" width="8.88671875" style="41" customWidth="1"/>
    <col min="12035" max="12035" width="50.33203125" style="41" customWidth="1"/>
    <col min="12036" max="12055" width="10.6640625" style="41" customWidth="1"/>
    <col min="12056" max="12288" width="8.88671875" style="41" hidden="1"/>
    <col min="12289" max="12290" width="8.88671875" style="41" customWidth="1"/>
    <col min="12291" max="12291" width="50.33203125" style="41" customWidth="1"/>
    <col min="12292" max="12311" width="10.6640625" style="41" customWidth="1"/>
    <col min="12312" max="12544" width="8.88671875" style="41" hidden="1"/>
    <col min="12545" max="12546" width="8.88671875" style="41" customWidth="1"/>
    <col min="12547" max="12547" width="50.33203125" style="41" customWidth="1"/>
    <col min="12548" max="12567" width="10.6640625" style="41" customWidth="1"/>
    <col min="12568" max="12800" width="8.88671875" style="41" hidden="1"/>
    <col min="12801" max="12802" width="8.88671875" style="41" customWidth="1"/>
    <col min="12803" max="12803" width="50.33203125" style="41" customWidth="1"/>
    <col min="12804" max="12823" width="10.6640625" style="41" customWidth="1"/>
    <col min="12824" max="13056" width="8.88671875" style="41" hidden="1"/>
    <col min="13057" max="13058" width="8.88671875" style="41" customWidth="1"/>
    <col min="13059" max="13059" width="50.33203125" style="41" customWidth="1"/>
    <col min="13060" max="13079" width="10.6640625" style="41" customWidth="1"/>
    <col min="13080" max="13312" width="8.88671875" style="41" hidden="1"/>
    <col min="13313" max="13314" width="8.88671875" style="41" customWidth="1"/>
    <col min="13315" max="13315" width="50.33203125" style="41" customWidth="1"/>
    <col min="13316" max="13335" width="10.6640625" style="41" customWidth="1"/>
    <col min="13336" max="13568" width="8.88671875" style="41" hidden="1"/>
    <col min="13569" max="13570" width="8.88671875" style="41" customWidth="1"/>
    <col min="13571" max="13571" width="50.33203125" style="41" customWidth="1"/>
    <col min="13572" max="13591" width="10.6640625" style="41" customWidth="1"/>
    <col min="13592" max="13824" width="8.88671875" style="41" hidden="1"/>
    <col min="13825" max="13826" width="8.88671875" style="41" customWidth="1"/>
    <col min="13827" max="13827" width="50.33203125" style="41" customWidth="1"/>
    <col min="13828" max="13847" width="10.6640625" style="41" customWidth="1"/>
    <col min="13848" max="14080" width="8.88671875" style="41" hidden="1"/>
    <col min="14081" max="14082" width="8.88671875" style="41" customWidth="1"/>
    <col min="14083" max="14083" width="50.33203125" style="41" customWidth="1"/>
    <col min="14084" max="14103" width="10.6640625" style="41" customWidth="1"/>
    <col min="14104" max="14336" width="8.88671875" style="41" hidden="1"/>
    <col min="14337" max="14338" width="8.88671875" style="41" customWidth="1"/>
    <col min="14339" max="14339" width="50.33203125" style="41" customWidth="1"/>
    <col min="14340" max="14359" width="10.6640625" style="41" customWidth="1"/>
    <col min="14360" max="14592" width="8.88671875" style="41" hidden="1"/>
    <col min="14593" max="14594" width="8.88671875" style="41" customWidth="1"/>
    <col min="14595" max="14595" width="50.33203125" style="41" customWidth="1"/>
    <col min="14596" max="14615" width="10.6640625" style="41" customWidth="1"/>
    <col min="14616" max="14848" width="8.88671875" style="41" hidden="1"/>
    <col min="14849" max="14850" width="8.88671875" style="41" customWidth="1"/>
    <col min="14851" max="14851" width="50.33203125" style="41" customWidth="1"/>
    <col min="14852" max="14871" width="10.6640625" style="41" customWidth="1"/>
    <col min="14872" max="15104" width="8.88671875" style="41" hidden="1"/>
    <col min="15105" max="15106" width="8.88671875" style="41" customWidth="1"/>
    <col min="15107" max="15107" width="50.33203125" style="41" customWidth="1"/>
    <col min="15108" max="15127" width="10.6640625" style="41" customWidth="1"/>
    <col min="15128" max="15360" width="8.88671875" style="41" hidden="1"/>
    <col min="15361" max="15362" width="8.88671875" style="41" customWidth="1"/>
    <col min="15363" max="15363" width="50.33203125" style="41" customWidth="1"/>
    <col min="15364" max="15383" width="10.6640625" style="41" customWidth="1"/>
    <col min="15384" max="15616" width="8.88671875" style="41" hidden="1"/>
    <col min="15617" max="15618" width="8.88671875" style="41" customWidth="1"/>
    <col min="15619" max="15619" width="50.33203125" style="41" customWidth="1"/>
    <col min="15620" max="15639" width="10.6640625" style="41" customWidth="1"/>
    <col min="15640" max="15872" width="8.88671875" style="41" hidden="1"/>
    <col min="15873" max="15874" width="8.88671875" style="41" customWidth="1"/>
    <col min="15875" max="15875" width="50.33203125" style="41" customWidth="1"/>
    <col min="15876" max="15895" width="10.6640625" style="41" customWidth="1"/>
    <col min="15896" max="16128" width="8.88671875" style="41" hidden="1"/>
    <col min="16129" max="16130" width="8.88671875" style="41" customWidth="1"/>
    <col min="16131" max="16131" width="50.33203125" style="41" customWidth="1"/>
    <col min="16132" max="16151" width="10.6640625" style="41" customWidth="1"/>
    <col min="16152" max="16384" width="8.88671875" style="41" hidden="1"/>
  </cols>
  <sheetData>
    <row r="1" spans="1:23">
      <c r="A1" s="39" t="s">
        <v>118</v>
      </c>
      <c r="B1" s="40"/>
      <c r="C1" s="40"/>
      <c r="D1" s="40"/>
      <c r="E1" s="40"/>
      <c r="F1" s="40"/>
      <c r="G1" s="40"/>
      <c r="H1" s="40"/>
      <c r="I1" s="40"/>
      <c r="J1" s="40"/>
      <c r="K1" s="40"/>
      <c r="L1" s="40"/>
      <c r="M1" s="40"/>
      <c r="N1" s="40"/>
      <c r="O1" s="40"/>
      <c r="P1" s="40"/>
      <c r="Q1" s="40"/>
      <c r="R1" s="40"/>
      <c r="S1" s="40"/>
      <c r="T1" s="40"/>
      <c r="U1" s="40"/>
      <c r="V1" s="40"/>
      <c r="W1" s="40"/>
    </row>
    <row r="2" spans="1:23">
      <c r="A2" s="42" t="s">
        <v>119</v>
      </c>
      <c r="B2" s="43"/>
      <c r="C2" s="44"/>
      <c r="D2" s="44"/>
      <c r="E2" s="43"/>
      <c r="F2" s="44"/>
      <c r="G2" s="43"/>
      <c r="H2" s="44"/>
      <c r="I2" s="44"/>
      <c r="J2" s="44"/>
      <c r="K2" s="44"/>
      <c r="L2" s="44"/>
      <c r="M2" s="44"/>
      <c r="N2" s="44"/>
      <c r="O2" s="44"/>
      <c r="P2" s="44"/>
      <c r="Q2" s="44"/>
      <c r="R2" s="44"/>
      <c r="S2" s="44"/>
      <c r="T2" s="44"/>
      <c r="U2" s="44"/>
      <c r="V2" s="44"/>
      <c r="W2" s="44"/>
    </row>
    <row r="3" spans="1:23">
      <c r="A3" s="45"/>
      <c r="B3" s="45"/>
      <c r="C3" s="43"/>
      <c r="D3" s="44" t="s">
        <v>120</v>
      </c>
      <c r="E3" s="44" t="s">
        <v>222</v>
      </c>
      <c r="F3" s="44" t="s">
        <v>309</v>
      </c>
      <c r="G3" s="44"/>
      <c r="H3" s="44"/>
      <c r="I3" s="44"/>
      <c r="J3" s="44"/>
      <c r="K3" s="44"/>
      <c r="L3" s="44"/>
      <c r="M3" s="44"/>
      <c r="N3" s="44"/>
      <c r="O3" s="44"/>
      <c r="P3" s="44"/>
      <c r="Q3" s="44"/>
      <c r="R3" s="44"/>
      <c r="S3" s="44"/>
      <c r="T3" s="44"/>
      <c r="U3" s="44"/>
      <c r="V3" s="44"/>
      <c r="W3" s="44"/>
    </row>
    <row r="4" spans="1:23">
      <c r="A4" s="44" t="s">
        <v>121</v>
      </c>
      <c r="B4" s="46" t="s">
        <v>122</v>
      </c>
      <c r="C4" s="43" t="s">
        <v>123</v>
      </c>
      <c r="D4" s="47" t="s">
        <v>124</v>
      </c>
      <c r="E4" s="47" t="s">
        <v>125</v>
      </c>
      <c r="F4" s="47" t="s">
        <v>126</v>
      </c>
      <c r="G4" s="47"/>
      <c r="H4" s="47"/>
      <c r="I4" s="47"/>
      <c r="J4" s="47"/>
      <c r="K4" s="47"/>
      <c r="L4" s="47"/>
      <c r="M4" s="47"/>
      <c r="N4" s="47"/>
      <c r="O4" s="47"/>
      <c r="P4" s="47"/>
      <c r="Q4" s="47"/>
      <c r="R4" s="47"/>
      <c r="S4" s="47"/>
      <c r="T4" s="47"/>
      <c r="U4" s="47"/>
      <c r="V4" s="47"/>
      <c r="W4" s="47"/>
    </row>
    <row r="5" spans="1:23" s="52" customFormat="1">
      <c r="A5" s="48">
        <v>1</v>
      </c>
      <c r="B5" s="48">
        <v>100</v>
      </c>
      <c r="C5" s="49" t="s">
        <v>127</v>
      </c>
      <c r="D5" s="50">
        <v>1</v>
      </c>
      <c r="E5" s="50">
        <v>1</v>
      </c>
      <c r="F5" s="50">
        <v>1</v>
      </c>
      <c r="G5" s="50"/>
      <c r="H5" s="50"/>
      <c r="I5" s="50"/>
      <c r="J5" s="50"/>
      <c r="K5" s="50"/>
      <c r="L5" s="50"/>
      <c r="M5" s="50"/>
      <c r="N5" s="50"/>
      <c r="O5" s="50"/>
      <c r="P5" s="50"/>
      <c r="Q5" s="50"/>
      <c r="R5" s="51"/>
      <c r="S5" s="51"/>
      <c r="T5" s="51"/>
      <c r="U5" s="51"/>
      <c r="V5" s="51"/>
      <c r="W5" s="51"/>
    </row>
    <row r="6" spans="1:23" s="58" customFormat="1">
      <c r="A6" s="53">
        <v>1</v>
      </c>
      <c r="B6" s="53">
        <v>101</v>
      </c>
      <c r="C6" s="54" t="s">
        <v>128</v>
      </c>
      <c r="D6" s="55">
        <v>1</v>
      </c>
      <c r="E6" s="55">
        <v>1</v>
      </c>
      <c r="F6" s="55">
        <v>1</v>
      </c>
      <c r="G6" s="56"/>
      <c r="H6" s="56"/>
      <c r="I6" s="56"/>
      <c r="J6" s="55"/>
      <c r="K6" s="55"/>
      <c r="L6" s="55"/>
      <c r="M6" s="55"/>
      <c r="N6" s="55"/>
      <c r="O6" s="55"/>
      <c r="P6" s="55"/>
      <c r="Q6" s="55"/>
      <c r="R6" s="57"/>
      <c r="S6" s="57"/>
      <c r="T6" s="57"/>
      <c r="U6" s="57"/>
      <c r="V6" s="57"/>
      <c r="W6" s="57"/>
    </row>
    <row r="7" spans="1:23" s="58" customFormat="1">
      <c r="A7" s="53">
        <v>1</v>
      </c>
      <c r="B7" s="53">
        <v>102</v>
      </c>
      <c r="C7" s="54" t="s">
        <v>129</v>
      </c>
      <c r="D7" s="55">
        <v>1</v>
      </c>
      <c r="E7" s="55">
        <v>1</v>
      </c>
      <c r="F7" s="55">
        <v>1</v>
      </c>
      <c r="G7" s="56"/>
      <c r="H7" s="56"/>
      <c r="I7" s="56"/>
      <c r="J7" s="55"/>
      <c r="K7" s="55"/>
      <c r="L7" s="55"/>
      <c r="M7" s="55"/>
      <c r="N7" s="55"/>
      <c r="O7" s="55"/>
      <c r="P7" s="55"/>
      <c r="Q7" s="55"/>
      <c r="R7" s="57"/>
      <c r="S7" s="57"/>
      <c r="T7" s="57"/>
      <c r="U7" s="57"/>
      <c r="V7" s="57"/>
      <c r="W7" s="57"/>
    </row>
    <row r="8" spans="1:23" s="58" customFormat="1">
      <c r="A8" s="53">
        <v>1</v>
      </c>
      <c r="B8" s="53">
        <v>103</v>
      </c>
      <c r="C8" s="54" t="s">
        <v>130</v>
      </c>
      <c r="D8" s="55">
        <v>1</v>
      </c>
      <c r="E8" s="55">
        <v>1</v>
      </c>
      <c r="F8" s="55">
        <v>1</v>
      </c>
      <c r="G8" s="56"/>
      <c r="H8" s="56"/>
      <c r="I8" s="56"/>
      <c r="J8" s="55"/>
      <c r="K8" s="55"/>
      <c r="L8" s="55"/>
      <c r="M8" s="55"/>
      <c r="N8" s="55"/>
      <c r="O8" s="55"/>
      <c r="P8" s="55"/>
      <c r="Q8" s="55"/>
      <c r="R8" s="59"/>
      <c r="S8" s="59"/>
      <c r="T8" s="59"/>
      <c r="U8" s="59"/>
      <c r="V8" s="59"/>
      <c r="W8" s="59"/>
    </row>
    <row r="9" spans="1:23" s="58" customFormat="1">
      <c r="A9" s="53">
        <v>1</v>
      </c>
      <c r="B9" s="53">
        <v>104</v>
      </c>
      <c r="C9" s="54" t="s">
        <v>131</v>
      </c>
      <c r="D9" s="55">
        <v>1</v>
      </c>
      <c r="E9" s="55">
        <v>1</v>
      </c>
      <c r="F9" s="55">
        <v>1</v>
      </c>
      <c r="G9" s="56"/>
      <c r="H9" s="56"/>
      <c r="I9" s="56"/>
      <c r="J9" s="55"/>
      <c r="K9" s="55"/>
      <c r="L9" s="55"/>
      <c r="M9" s="55"/>
      <c r="N9" s="55"/>
      <c r="O9" s="55"/>
      <c r="P9" s="55"/>
      <c r="Q9" s="55"/>
      <c r="R9" s="59"/>
      <c r="S9" s="59"/>
      <c r="T9" s="59"/>
      <c r="U9" s="59"/>
      <c r="V9" s="59"/>
      <c r="W9" s="59"/>
    </row>
    <row r="10" spans="1:23" s="58" customFormat="1">
      <c r="A10" s="53">
        <v>1</v>
      </c>
      <c r="B10" s="53">
        <v>105</v>
      </c>
      <c r="C10" s="54" t="s">
        <v>132</v>
      </c>
      <c r="D10" s="55">
        <v>1</v>
      </c>
      <c r="E10" s="55">
        <v>1</v>
      </c>
      <c r="F10" s="55">
        <v>1</v>
      </c>
      <c r="G10" s="56"/>
      <c r="H10" s="56"/>
      <c r="I10" s="56"/>
      <c r="J10" s="55"/>
      <c r="K10" s="55"/>
      <c r="L10" s="55"/>
      <c r="M10" s="55"/>
      <c r="N10" s="55"/>
      <c r="O10" s="55"/>
      <c r="P10" s="55"/>
      <c r="Q10" s="55"/>
      <c r="R10" s="59"/>
      <c r="S10" s="59"/>
      <c r="T10" s="59"/>
      <c r="U10" s="59"/>
      <c r="V10" s="59"/>
      <c r="W10" s="59"/>
    </row>
    <row r="11" spans="1:23" s="58" customFormat="1">
      <c r="A11" s="53">
        <v>1</v>
      </c>
      <c r="B11" s="53">
        <v>106</v>
      </c>
      <c r="C11" s="54" t="s">
        <v>133</v>
      </c>
      <c r="D11" s="55">
        <v>1</v>
      </c>
      <c r="E11" s="55">
        <v>1</v>
      </c>
      <c r="F11" s="55">
        <v>1</v>
      </c>
      <c r="G11" s="56"/>
      <c r="H11" s="56"/>
      <c r="I11" s="56"/>
      <c r="J11" s="55"/>
      <c r="K11" s="55"/>
      <c r="L11" s="55"/>
      <c r="M11" s="55"/>
      <c r="N11" s="55"/>
      <c r="O11" s="55"/>
      <c r="P11" s="55"/>
      <c r="Q11" s="55"/>
      <c r="R11" s="59"/>
      <c r="S11" s="59"/>
      <c r="T11" s="59"/>
      <c r="U11" s="59"/>
      <c r="V11" s="59"/>
      <c r="W11" s="59"/>
    </row>
    <row r="12" spans="1:23" s="58" customFormat="1">
      <c r="A12" s="53">
        <v>1</v>
      </c>
      <c r="B12" s="53">
        <v>107</v>
      </c>
      <c r="C12" s="54" t="s">
        <v>134</v>
      </c>
      <c r="D12" s="55">
        <v>1</v>
      </c>
      <c r="E12" s="55">
        <v>1</v>
      </c>
      <c r="F12" s="55">
        <v>1</v>
      </c>
      <c r="G12" s="56"/>
      <c r="H12" s="56"/>
      <c r="I12" s="56"/>
      <c r="J12" s="55"/>
      <c r="K12" s="55"/>
      <c r="L12" s="55"/>
      <c r="M12" s="55"/>
      <c r="N12" s="55"/>
      <c r="O12" s="55"/>
      <c r="P12" s="55"/>
      <c r="Q12" s="55"/>
      <c r="R12" s="59"/>
      <c r="S12" s="59"/>
      <c r="T12" s="59"/>
      <c r="U12" s="59"/>
      <c r="V12" s="59"/>
      <c r="W12" s="59"/>
    </row>
    <row r="13" spans="1:23" s="58" customFormat="1">
      <c r="A13" s="53">
        <v>1</v>
      </c>
      <c r="B13" s="53">
        <v>108</v>
      </c>
      <c r="C13" s="54" t="s">
        <v>135</v>
      </c>
      <c r="D13" s="55">
        <v>0.5</v>
      </c>
      <c r="E13" s="55">
        <v>0.5</v>
      </c>
      <c r="F13" s="55">
        <v>0.25</v>
      </c>
      <c r="G13" s="56"/>
      <c r="H13" s="56"/>
      <c r="I13" s="56"/>
      <c r="J13" s="55"/>
      <c r="K13" s="55"/>
      <c r="L13" s="55"/>
      <c r="M13" s="55"/>
      <c r="N13" s="55"/>
      <c r="O13" s="55"/>
      <c r="P13" s="55"/>
      <c r="Q13" s="55"/>
      <c r="R13" s="59"/>
      <c r="S13" s="59"/>
      <c r="T13" s="59"/>
      <c r="U13" s="59"/>
      <c r="V13" s="59"/>
      <c r="W13" s="59"/>
    </row>
    <row r="14" spans="1:23" s="58" customFormat="1">
      <c r="A14" s="53">
        <v>1</v>
      </c>
      <c r="B14" s="53">
        <v>109</v>
      </c>
      <c r="C14" s="54" t="s">
        <v>136</v>
      </c>
      <c r="D14" s="55">
        <v>0.5</v>
      </c>
      <c r="E14" s="55">
        <v>0.5</v>
      </c>
      <c r="F14" s="55">
        <v>0.5</v>
      </c>
      <c r="G14" s="55"/>
      <c r="H14" s="55"/>
      <c r="I14" s="55"/>
      <c r="J14" s="55"/>
      <c r="K14" s="55"/>
      <c r="L14" s="55"/>
      <c r="M14" s="55"/>
      <c r="N14" s="55"/>
      <c r="O14" s="55"/>
      <c r="P14" s="55"/>
      <c r="Q14" s="55"/>
      <c r="R14" s="59"/>
      <c r="S14" s="59"/>
      <c r="T14" s="59"/>
      <c r="U14" s="59"/>
      <c r="V14" s="59"/>
      <c r="W14" s="59"/>
    </row>
    <row r="15" spans="1:23" s="58" customFormat="1">
      <c r="A15" s="53">
        <v>1</v>
      </c>
      <c r="B15" s="53">
        <v>110</v>
      </c>
      <c r="C15" s="54" t="s">
        <v>137</v>
      </c>
      <c r="D15" s="55">
        <v>0.8</v>
      </c>
      <c r="E15" s="55">
        <v>0.25</v>
      </c>
      <c r="F15" s="55">
        <v>0.8</v>
      </c>
      <c r="G15" s="55"/>
      <c r="H15" s="55"/>
      <c r="I15" s="55"/>
      <c r="J15" s="55"/>
      <c r="K15" s="55"/>
      <c r="L15" s="55"/>
      <c r="M15" s="55"/>
      <c r="N15" s="55"/>
      <c r="O15" s="55"/>
      <c r="P15" s="55"/>
      <c r="Q15" s="55"/>
      <c r="R15" s="59"/>
      <c r="S15" s="59"/>
      <c r="T15" s="59"/>
      <c r="U15" s="59"/>
      <c r="V15" s="59"/>
      <c r="W15" s="59"/>
    </row>
    <row r="16" spans="1:23" s="58" customFormat="1">
      <c r="A16" s="53">
        <v>1</v>
      </c>
      <c r="B16" s="53">
        <v>111</v>
      </c>
      <c r="C16" s="54" t="s">
        <v>138</v>
      </c>
      <c r="D16" s="55">
        <v>0.8</v>
      </c>
      <c r="E16" s="55">
        <v>0.8</v>
      </c>
      <c r="F16" s="55">
        <v>0.8</v>
      </c>
      <c r="G16" s="55"/>
      <c r="H16" s="55"/>
      <c r="I16" s="55"/>
      <c r="J16" s="55"/>
      <c r="K16" s="55"/>
      <c r="L16" s="55"/>
      <c r="M16" s="55"/>
      <c r="N16" s="55"/>
      <c r="O16" s="55"/>
      <c r="P16" s="55"/>
      <c r="Q16" s="55"/>
      <c r="R16" s="59"/>
      <c r="S16" s="59"/>
      <c r="T16" s="59"/>
      <c r="U16" s="59"/>
      <c r="V16" s="59"/>
      <c r="W16" s="59"/>
    </row>
    <row r="17" spans="1:23" s="58" customFormat="1">
      <c r="A17" s="53">
        <v>1</v>
      </c>
      <c r="B17" s="53">
        <v>112</v>
      </c>
      <c r="C17" s="54" t="s">
        <v>139</v>
      </c>
      <c r="D17" s="55">
        <v>1</v>
      </c>
      <c r="E17" s="55">
        <v>1</v>
      </c>
      <c r="F17" s="55">
        <v>1</v>
      </c>
      <c r="G17" s="55"/>
      <c r="H17" s="55"/>
      <c r="I17" s="55"/>
      <c r="J17" s="55"/>
      <c r="K17" s="55"/>
      <c r="L17" s="55"/>
      <c r="M17" s="55"/>
      <c r="N17" s="55"/>
      <c r="O17" s="55"/>
      <c r="P17" s="55"/>
      <c r="Q17" s="55"/>
      <c r="R17" s="59"/>
      <c r="S17" s="59"/>
      <c r="T17" s="59"/>
      <c r="U17" s="59"/>
      <c r="V17" s="59"/>
      <c r="W17" s="59"/>
    </row>
    <row r="18" spans="1:23" s="58" customFormat="1">
      <c r="A18" s="53">
        <v>1</v>
      </c>
      <c r="B18" s="53">
        <v>113</v>
      </c>
      <c r="C18" s="54" t="s">
        <v>140</v>
      </c>
      <c r="D18" s="55">
        <v>0.8</v>
      </c>
      <c r="E18" s="55">
        <v>0.8</v>
      </c>
      <c r="F18" s="55">
        <v>0.8</v>
      </c>
      <c r="G18" s="55"/>
      <c r="H18" s="55"/>
      <c r="I18" s="55"/>
      <c r="J18" s="55"/>
      <c r="K18" s="55"/>
      <c r="L18" s="55"/>
      <c r="M18" s="55"/>
      <c r="N18" s="55"/>
      <c r="O18" s="55"/>
      <c r="P18" s="55"/>
      <c r="Q18" s="55"/>
      <c r="R18" s="59"/>
      <c r="S18" s="59"/>
      <c r="T18" s="59"/>
      <c r="U18" s="59"/>
      <c r="V18" s="59"/>
      <c r="W18" s="59"/>
    </row>
    <row r="19" spans="1:23" s="58" customFormat="1">
      <c r="A19" s="53">
        <v>1</v>
      </c>
      <c r="B19" s="53">
        <v>114</v>
      </c>
      <c r="C19" s="54" t="s">
        <v>141</v>
      </c>
      <c r="D19" s="55">
        <v>1</v>
      </c>
      <c r="E19" s="55">
        <v>1</v>
      </c>
      <c r="F19" s="55">
        <v>1</v>
      </c>
      <c r="G19" s="55"/>
      <c r="H19" s="55"/>
      <c r="I19" s="55"/>
      <c r="J19" s="55"/>
      <c r="K19" s="55"/>
      <c r="L19" s="55"/>
      <c r="M19" s="55"/>
      <c r="N19" s="55"/>
      <c r="O19" s="55"/>
      <c r="P19" s="55"/>
      <c r="Q19" s="55"/>
      <c r="R19" s="59"/>
      <c r="S19" s="59"/>
      <c r="T19" s="59"/>
      <c r="U19" s="59"/>
      <c r="V19" s="59"/>
      <c r="W19" s="59"/>
    </row>
    <row r="20" spans="1:23" s="58" customFormat="1">
      <c r="A20" s="53">
        <v>1</v>
      </c>
      <c r="B20" s="53">
        <v>115</v>
      </c>
      <c r="C20" s="54" t="s">
        <v>142</v>
      </c>
      <c r="D20" s="55">
        <v>0.9</v>
      </c>
      <c r="E20" s="55">
        <v>0.9</v>
      </c>
      <c r="F20" s="55">
        <v>0.9</v>
      </c>
      <c r="G20" s="55"/>
      <c r="H20" s="55"/>
      <c r="I20" s="55"/>
      <c r="J20" s="55"/>
      <c r="K20" s="55"/>
      <c r="L20" s="55"/>
      <c r="M20" s="55"/>
      <c r="N20" s="55"/>
      <c r="O20" s="55"/>
      <c r="P20" s="55"/>
      <c r="Q20" s="55"/>
      <c r="R20" s="59"/>
      <c r="S20" s="59"/>
      <c r="T20" s="59"/>
      <c r="U20" s="59"/>
      <c r="V20" s="59"/>
      <c r="W20" s="59"/>
    </row>
    <row r="21" spans="1:23" s="58" customFormat="1">
      <c r="A21" s="53">
        <v>1</v>
      </c>
      <c r="B21" s="53">
        <v>116</v>
      </c>
      <c r="C21" s="54" t="s">
        <v>143</v>
      </c>
      <c r="D21" s="55">
        <v>1</v>
      </c>
      <c r="E21" s="55">
        <v>1</v>
      </c>
      <c r="F21" s="55">
        <v>1</v>
      </c>
      <c r="G21" s="55"/>
      <c r="H21" s="55"/>
      <c r="I21" s="55"/>
      <c r="J21" s="55"/>
      <c r="K21" s="55"/>
      <c r="L21" s="55"/>
      <c r="M21" s="55"/>
      <c r="N21" s="55"/>
      <c r="O21" s="55"/>
      <c r="P21" s="55"/>
      <c r="Q21" s="55"/>
      <c r="R21" s="59"/>
      <c r="S21" s="59"/>
      <c r="T21" s="59"/>
      <c r="U21" s="59"/>
      <c r="V21" s="59"/>
      <c r="W21" s="59"/>
    </row>
    <row r="22" spans="1:23" s="58" customFormat="1">
      <c r="A22" s="53">
        <v>1</v>
      </c>
      <c r="B22" s="53">
        <v>117</v>
      </c>
      <c r="C22" s="54" t="s">
        <v>144</v>
      </c>
      <c r="D22" s="56">
        <v>0.42</v>
      </c>
      <c r="E22" s="56">
        <v>0.42</v>
      </c>
      <c r="F22" s="56">
        <v>0.42</v>
      </c>
      <c r="G22" s="55"/>
      <c r="H22" s="55"/>
      <c r="I22" s="55"/>
      <c r="J22" s="55"/>
      <c r="K22" s="55"/>
      <c r="L22" s="55"/>
      <c r="M22" s="55"/>
      <c r="N22" s="55"/>
      <c r="P22" s="55"/>
      <c r="Q22" s="55"/>
      <c r="R22" s="59"/>
      <c r="S22" s="59"/>
      <c r="T22" s="59"/>
      <c r="U22" s="59"/>
      <c r="V22" s="59"/>
      <c r="W22" s="59"/>
    </row>
    <row r="23" spans="1:23" s="58" customFormat="1">
      <c r="A23" s="53">
        <v>1</v>
      </c>
      <c r="B23" s="53">
        <v>118</v>
      </c>
      <c r="C23" s="54" t="s">
        <v>145</v>
      </c>
      <c r="D23" s="55">
        <v>0.75</v>
      </c>
      <c r="E23" s="55">
        <v>0.75</v>
      </c>
      <c r="F23" s="55">
        <v>0.75</v>
      </c>
      <c r="G23" s="55"/>
      <c r="H23" s="55"/>
      <c r="I23" s="55"/>
      <c r="J23" s="55"/>
      <c r="K23" s="55"/>
      <c r="L23" s="55"/>
      <c r="M23" s="55"/>
      <c r="N23" s="55"/>
      <c r="P23" s="55"/>
      <c r="Q23" s="55"/>
      <c r="R23" s="59"/>
      <c r="S23" s="59"/>
      <c r="T23" s="59"/>
      <c r="U23" s="59"/>
      <c r="V23" s="59"/>
      <c r="W23" s="59"/>
    </row>
    <row r="24" spans="1:23" s="58" customFormat="1">
      <c r="A24" s="53">
        <v>1</v>
      </c>
      <c r="B24" s="53">
        <v>119</v>
      </c>
      <c r="C24" s="54" t="s">
        <v>146</v>
      </c>
      <c r="D24" s="55">
        <v>0.75</v>
      </c>
      <c r="E24" s="55">
        <v>0.75</v>
      </c>
      <c r="F24" s="55">
        <v>0.75</v>
      </c>
      <c r="G24" s="55"/>
      <c r="H24" s="55"/>
      <c r="I24" s="55"/>
      <c r="J24" s="55"/>
      <c r="K24" s="55"/>
      <c r="L24" s="55"/>
      <c r="M24" s="55"/>
      <c r="N24" s="55"/>
      <c r="P24" s="55"/>
      <c r="Q24" s="55"/>
      <c r="R24" s="59"/>
      <c r="S24" s="59"/>
      <c r="T24" s="59"/>
      <c r="U24" s="59"/>
      <c r="V24" s="59"/>
      <c r="W24" s="59"/>
    </row>
    <row r="25" spans="1:23" s="58" customFormat="1">
      <c r="A25" s="53">
        <v>1</v>
      </c>
      <c r="B25" s="53">
        <v>120</v>
      </c>
      <c r="C25" s="54" t="s">
        <v>147</v>
      </c>
      <c r="D25" s="55">
        <v>0.75</v>
      </c>
      <c r="E25" s="55">
        <v>0.75</v>
      </c>
      <c r="F25" s="55">
        <v>0.75</v>
      </c>
      <c r="G25" s="55"/>
      <c r="H25" s="55"/>
      <c r="I25" s="55"/>
      <c r="J25" s="55"/>
      <c r="K25" s="55"/>
      <c r="L25" s="55"/>
      <c r="M25" s="55"/>
      <c r="N25" s="55"/>
      <c r="P25" s="55"/>
      <c r="Q25" s="55"/>
      <c r="R25" s="59"/>
      <c r="S25" s="59"/>
      <c r="T25" s="59"/>
      <c r="U25" s="59"/>
      <c r="V25" s="59"/>
      <c r="W25" s="59"/>
    </row>
    <row r="26" spans="1:23" s="58" customFormat="1">
      <c r="A26" s="53">
        <v>1</v>
      </c>
      <c r="B26" s="53">
        <v>121</v>
      </c>
      <c r="C26" s="54" t="s">
        <v>148</v>
      </c>
      <c r="D26" s="55">
        <v>1</v>
      </c>
      <c r="E26" s="55">
        <v>1</v>
      </c>
      <c r="F26" s="55">
        <v>1</v>
      </c>
      <c r="G26" s="55"/>
      <c r="H26" s="55"/>
      <c r="I26" s="55"/>
      <c r="J26" s="55"/>
      <c r="K26" s="55"/>
      <c r="L26" s="55"/>
      <c r="M26" s="55"/>
      <c r="N26" s="55"/>
      <c r="P26" s="55"/>
      <c r="Q26" s="55"/>
      <c r="R26" s="59"/>
      <c r="S26" s="59"/>
      <c r="T26" s="59"/>
      <c r="U26" s="59"/>
      <c r="V26" s="59"/>
      <c r="W26" s="59"/>
    </row>
    <row r="27" spans="1:23" s="58" customFormat="1">
      <c r="A27" s="53">
        <v>1</v>
      </c>
      <c r="B27" s="53">
        <v>122</v>
      </c>
      <c r="C27" s="54" t="s">
        <v>149</v>
      </c>
      <c r="D27" s="55">
        <v>1</v>
      </c>
      <c r="E27" s="55">
        <v>1</v>
      </c>
      <c r="F27" s="55">
        <v>1</v>
      </c>
      <c r="G27" s="55"/>
      <c r="H27" s="55"/>
      <c r="I27" s="55"/>
      <c r="J27" s="55"/>
      <c r="K27" s="55"/>
      <c r="L27" s="55"/>
      <c r="M27" s="55"/>
      <c r="N27" s="55"/>
      <c r="P27" s="55"/>
      <c r="Q27" s="55"/>
      <c r="R27" s="59"/>
      <c r="S27" s="59"/>
      <c r="T27" s="59"/>
      <c r="U27" s="59"/>
      <c r="V27" s="59"/>
      <c r="W27" s="59"/>
    </row>
    <row r="28" spans="1:23" s="58" customFormat="1">
      <c r="A28" s="53">
        <v>1</v>
      </c>
      <c r="B28" s="53">
        <v>124</v>
      </c>
      <c r="C28" s="54" t="s">
        <v>150</v>
      </c>
      <c r="D28" s="55">
        <v>0.75</v>
      </c>
      <c r="E28" s="55">
        <v>0.75</v>
      </c>
      <c r="F28" s="55">
        <v>0.75</v>
      </c>
      <c r="G28" s="55"/>
      <c r="H28" s="55"/>
      <c r="I28" s="55"/>
      <c r="J28" s="55"/>
      <c r="K28" s="55"/>
      <c r="L28" s="55"/>
      <c r="M28" s="55"/>
      <c r="N28" s="55"/>
      <c r="P28" s="55"/>
      <c r="Q28" s="55"/>
      <c r="R28" s="59"/>
      <c r="S28" s="59"/>
      <c r="T28" s="59"/>
      <c r="U28" s="59"/>
      <c r="V28" s="59"/>
      <c r="W28" s="59"/>
    </row>
    <row r="29" spans="1:23" s="58" customFormat="1">
      <c r="A29" s="53">
        <v>1</v>
      </c>
      <c r="B29" s="53">
        <v>125</v>
      </c>
      <c r="C29" s="54" t="s">
        <v>151</v>
      </c>
      <c r="D29" s="55">
        <v>0.8</v>
      </c>
      <c r="E29" s="55">
        <v>0.8</v>
      </c>
      <c r="F29" s="55">
        <v>0.8</v>
      </c>
      <c r="G29" s="55"/>
      <c r="H29" s="55"/>
      <c r="I29" s="55"/>
      <c r="J29" s="55"/>
      <c r="K29" s="55"/>
      <c r="L29" s="55"/>
      <c r="M29" s="55"/>
      <c r="N29" s="55"/>
      <c r="P29" s="55"/>
      <c r="Q29" s="55"/>
      <c r="R29" s="59"/>
      <c r="S29" s="59"/>
      <c r="T29" s="59"/>
      <c r="U29" s="59"/>
      <c r="V29" s="59"/>
      <c r="W29" s="59"/>
    </row>
    <row r="30" spans="1:23" s="58" customFormat="1">
      <c r="A30" s="53">
        <v>1</v>
      </c>
      <c r="B30" s="53">
        <v>126</v>
      </c>
      <c r="C30" s="54" t="s">
        <v>152</v>
      </c>
      <c r="D30" s="55">
        <v>0.75</v>
      </c>
      <c r="E30" s="55">
        <v>0.75</v>
      </c>
      <c r="F30" s="55">
        <v>0.75</v>
      </c>
      <c r="G30" s="55"/>
      <c r="H30" s="55"/>
      <c r="I30" s="55"/>
      <c r="J30" s="55"/>
      <c r="K30" s="55"/>
      <c r="L30" s="55"/>
      <c r="M30" s="55"/>
      <c r="N30" s="55"/>
      <c r="P30" s="55"/>
      <c r="Q30" s="55"/>
      <c r="R30" s="59"/>
      <c r="S30" s="59"/>
      <c r="T30" s="59"/>
      <c r="U30" s="59"/>
      <c r="V30" s="59"/>
      <c r="W30" s="59"/>
    </row>
    <row r="31" spans="1:23" s="58" customFormat="1">
      <c r="A31" s="53">
        <v>1</v>
      </c>
      <c r="B31" s="53">
        <v>127</v>
      </c>
      <c r="C31" s="54" t="s">
        <v>153</v>
      </c>
      <c r="D31" s="55">
        <v>0.75</v>
      </c>
      <c r="E31" s="55">
        <v>0.75</v>
      </c>
      <c r="F31" s="55">
        <v>0.75</v>
      </c>
      <c r="G31" s="55"/>
      <c r="H31" s="55"/>
      <c r="I31" s="55"/>
      <c r="J31" s="55"/>
      <c r="K31" s="55"/>
      <c r="L31" s="55"/>
      <c r="M31" s="55"/>
      <c r="N31" s="55"/>
      <c r="P31" s="55"/>
      <c r="Q31" s="55"/>
      <c r="R31" s="59"/>
      <c r="S31" s="59"/>
      <c r="T31" s="59"/>
      <c r="U31" s="59"/>
      <c r="V31" s="59"/>
      <c r="W31" s="59"/>
    </row>
    <row r="32" spans="1:23" s="52" customFormat="1">
      <c r="A32" s="48">
        <v>1</v>
      </c>
      <c r="B32" s="48">
        <v>130</v>
      </c>
      <c r="C32" s="49" t="s">
        <v>154</v>
      </c>
      <c r="D32" s="50">
        <v>1</v>
      </c>
      <c r="E32" s="50">
        <v>1</v>
      </c>
      <c r="F32" s="50">
        <v>1</v>
      </c>
      <c r="G32" s="50"/>
      <c r="H32" s="50"/>
      <c r="I32" s="50"/>
      <c r="J32" s="50"/>
      <c r="K32" s="50"/>
      <c r="L32" s="50"/>
      <c r="M32" s="50"/>
      <c r="N32" s="50"/>
      <c r="P32" s="50"/>
      <c r="Q32" s="50"/>
      <c r="R32" s="51"/>
      <c r="S32" s="51"/>
      <c r="T32" s="51"/>
      <c r="U32" s="51"/>
      <c r="V32" s="51"/>
      <c r="W32" s="51"/>
    </row>
    <row r="33" spans="1:23" s="58" customFormat="1">
      <c r="A33" s="53">
        <v>1</v>
      </c>
      <c r="B33" s="53">
        <v>131</v>
      </c>
      <c r="C33" s="54" t="s">
        <v>132</v>
      </c>
      <c r="D33" s="55">
        <v>1</v>
      </c>
      <c r="E33" s="55">
        <v>1</v>
      </c>
      <c r="F33" s="55">
        <v>1</v>
      </c>
      <c r="G33" s="56"/>
      <c r="H33" s="56"/>
      <c r="I33" s="55"/>
      <c r="J33" s="55"/>
      <c r="K33" s="55"/>
      <c r="L33" s="55"/>
      <c r="M33" s="55"/>
      <c r="N33" s="55"/>
      <c r="P33" s="55"/>
      <c r="Q33" s="55"/>
      <c r="R33" s="57"/>
      <c r="S33" s="57"/>
      <c r="T33" s="57"/>
      <c r="U33" s="57"/>
      <c r="V33" s="57"/>
      <c r="W33" s="57"/>
    </row>
    <row r="34" spans="1:23" s="58" customFormat="1">
      <c r="A34" s="53">
        <v>1</v>
      </c>
      <c r="B34" s="53">
        <v>132</v>
      </c>
      <c r="C34" s="54" t="s">
        <v>133</v>
      </c>
      <c r="D34" s="55">
        <v>1</v>
      </c>
      <c r="E34" s="55">
        <v>1</v>
      </c>
      <c r="F34" s="55">
        <v>1</v>
      </c>
      <c r="G34" s="56"/>
      <c r="H34" s="56"/>
      <c r="I34" s="55"/>
      <c r="J34" s="55"/>
      <c r="K34" s="55"/>
      <c r="L34" s="55"/>
      <c r="M34" s="55"/>
      <c r="N34" s="55"/>
      <c r="P34" s="55"/>
      <c r="Q34" s="55"/>
      <c r="R34" s="57"/>
      <c r="S34" s="57"/>
      <c r="T34" s="57"/>
      <c r="U34" s="57"/>
      <c r="V34" s="57"/>
      <c r="W34" s="57"/>
    </row>
    <row r="35" spans="1:23" s="58" customFormat="1">
      <c r="A35" s="53">
        <v>1</v>
      </c>
      <c r="B35" s="53">
        <v>133</v>
      </c>
      <c r="C35" s="54" t="s">
        <v>134</v>
      </c>
      <c r="D35" s="55">
        <v>1</v>
      </c>
      <c r="E35" s="55">
        <v>1</v>
      </c>
      <c r="F35" s="55">
        <v>1</v>
      </c>
      <c r="G35" s="56"/>
      <c r="H35" s="56"/>
      <c r="I35" s="55"/>
      <c r="J35" s="55"/>
      <c r="K35" s="55"/>
      <c r="L35" s="55"/>
      <c r="M35" s="55"/>
      <c r="N35" s="55"/>
      <c r="P35" s="55"/>
      <c r="Q35" s="55"/>
      <c r="R35" s="59"/>
      <c r="S35" s="59"/>
      <c r="T35" s="59"/>
      <c r="U35" s="59"/>
      <c r="V35" s="59"/>
      <c r="W35" s="59"/>
    </row>
    <row r="36" spans="1:23" s="58" customFormat="1">
      <c r="A36" s="53">
        <v>1</v>
      </c>
      <c r="B36" s="53">
        <v>134</v>
      </c>
      <c r="C36" s="54" t="s">
        <v>135</v>
      </c>
      <c r="D36" s="55">
        <v>0.5</v>
      </c>
      <c r="E36" s="55">
        <v>0.5</v>
      </c>
      <c r="F36" s="55">
        <v>0.25</v>
      </c>
      <c r="G36" s="56"/>
      <c r="H36" s="56"/>
      <c r="I36" s="55"/>
      <c r="J36" s="55"/>
      <c r="K36" s="55"/>
      <c r="L36" s="55"/>
      <c r="M36" s="55"/>
      <c r="N36" s="55"/>
      <c r="P36" s="55"/>
      <c r="Q36" s="55"/>
      <c r="R36" s="59"/>
      <c r="S36" s="59"/>
      <c r="T36" s="59"/>
      <c r="U36" s="59"/>
      <c r="V36" s="59"/>
      <c r="W36" s="59"/>
    </row>
    <row r="37" spans="1:23" s="58" customFormat="1">
      <c r="A37" s="53">
        <v>1</v>
      </c>
      <c r="B37" s="53">
        <v>135</v>
      </c>
      <c r="C37" s="54" t="s">
        <v>136</v>
      </c>
      <c r="D37" s="55">
        <v>0.5</v>
      </c>
      <c r="E37" s="55">
        <v>0.5</v>
      </c>
      <c r="F37" s="55">
        <v>0.5</v>
      </c>
      <c r="G37" s="55"/>
      <c r="H37" s="55"/>
      <c r="I37" s="55"/>
      <c r="J37" s="55"/>
      <c r="K37" s="55"/>
      <c r="L37" s="55"/>
      <c r="M37" s="55"/>
      <c r="N37" s="55"/>
      <c r="P37" s="55"/>
      <c r="Q37" s="55"/>
      <c r="R37" s="59"/>
      <c r="S37" s="59"/>
      <c r="T37" s="59"/>
      <c r="U37" s="59"/>
      <c r="V37" s="59"/>
      <c r="W37" s="59"/>
    </row>
    <row r="38" spans="1:23" s="58" customFormat="1">
      <c r="A38" s="53">
        <v>1</v>
      </c>
      <c r="B38" s="53">
        <v>136</v>
      </c>
      <c r="C38" s="54" t="s">
        <v>137</v>
      </c>
      <c r="D38" s="55">
        <v>0.8</v>
      </c>
      <c r="E38" s="55">
        <v>0.25</v>
      </c>
      <c r="F38" s="55">
        <v>0.8</v>
      </c>
      <c r="G38" s="55"/>
      <c r="H38" s="55"/>
      <c r="I38" s="55"/>
      <c r="J38" s="55"/>
      <c r="K38" s="55"/>
      <c r="L38" s="55"/>
      <c r="M38" s="55"/>
      <c r="N38" s="55"/>
      <c r="P38" s="55"/>
      <c r="Q38" s="55"/>
      <c r="R38" s="59"/>
      <c r="S38" s="59"/>
      <c r="T38" s="59"/>
      <c r="U38" s="59"/>
      <c r="V38" s="59"/>
      <c r="W38" s="59"/>
    </row>
    <row r="39" spans="1:23" s="58" customFormat="1">
      <c r="A39" s="53">
        <v>1</v>
      </c>
      <c r="B39" s="53">
        <v>137</v>
      </c>
      <c r="C39" s="54" t="s">
        <v>155</v>
      </c>
      <c r="D39" s="55">
        <v>0.8</v>
      </c>
      <c r="E39" s="55">
        <v>0.8</v>
      </c>
      <c r="F39" s="55">
        <v>0.8</v>
      </c>
      <c r="G39" s="55"/>
      <c r="H39" s="55"/>
      <c r="I39" s="55"/>
      <c r="J39" s="55"/>
      <c r="K39" s="55"/>
      <c r="L39" s="55"/>
      <c r="M39" s="55"/>
      <c r="N39" s="55"/>
      <c r="P39" s="55"/>
      <c r="Q39" s="55"/>
      <c r="R39" s="59"/>
      <c r="S39" s="59"/>
      <c r="T39" s="59"/>
      <c r="U39" s="59"/>
      <c r="V39" s="59"/>
      <c r="W39" s="59"/>
    </row>
    <row r="40" spans="1:23" s="58" customFormat="1">
      <c r="A40" s="53">
        <v>1</v>
      </c>
      <c r="B40" s="53">
        <v>138</v>
      </c>
      <c r="C40" s="54" t="s">
        <v>139</v>
      </c>
      <c r="D40" s="55">
        <v>1</v>
      </c>
      <c r="E40" s="55">
        <v>1</v>
      </c>
      <c r="F40" s="55">
        <v>1</v>
      </c>
      <c r="G40" s="55"/>
      <c r="H40" s="55"/>
      <c r="I40" s="55"/>
      <c r="J40" s="55"/>
      <c r="K40" s="55"/>
      <c r="L40" s="55"/>
      <c r="M40" s="55"/>
      <c r="N40" s="55"/>
      <c r="P40" s="55"/>
      <c r="Q40" s="55"/>
      <c r="R40" s="59"/>
      <c r="S40" s="59"/>
      <c r="T40" s="59"/>
      <c r="U40" s="59"/>
      <c r="V40" s="59"/>
      <c r="W40" s="59"/>
    </row>
    <row r="41" spans="1:23" s="58" customFormat="1">
      <c r="A41" s="53">
        <v>1</v>
      </c>
      <c r="B41" s="53">
        <v>139</v>
      </c>
      <c r="C41" s="54" t="s">
        <v>140</v>
      </c>
      <c r="D41" s="55">
        <v>0.8</v>
      </c>
      <c r="E41" s="55">
        <v>0.8</v>
      </c>
      <c r="F41" s="55">
        <v>0.8</v>
      </c>
      <c r="G41" s="55"/>
      <c r="H41" s="55"/>
      <c r="I41" s="55"/>
      <c r="J41" s="55"/>
      <c r="K41" s="55"/>
      <c r="L41" s="55"/>
      <c r="M41" s="55"/>
      <c r="N41" s="55"/>
      <c r="P41" s="55"/>
      <c r="Q41" s="55"/>
      <c r="R41" s="59"/>
      <c r="S41" s="59"/>
      <c r="T41" s="59"/>
      <c r="U41" s="59"/>
      <c r="V41" s="59"/>
      <c r="W41" s="59"/>
    </row>
    <row r="42" spans="1:23" s="58" customFormat="1">
      <c r="A42" s="53">
        <v>1</v>
      </c>
      <c r="B42" s="53">
        <v>140</v>
      </c>
      <c r="C42" s="54" t="s">
        <v>141</v>
      </c>
      <c r="D42" s="55">
        <v>1</v>
      </c>
      <c r="E42" s="55">
        <v>1</v>
      </c>
      <c r="F42" s="55">
        <v>1</v>
      </c>
      <c r="G42" s="55"/>
      <c r="H42" s="55"/>
      <c r="I42" s="55"/>
      <c r="J42" s="55"/>
      <c r="K42" s="55"/>
      <c r="L42" s="55"/>
      <c r="M42" s="55"/>
      <c r="N42" s="55"/>
      <c r="P42" s="55"/>
      <c r="Q42" s="55"/>
      <c r="R42" s="59"/>
      <c r="S42" s="59"/>
      <c r="T42" s="59"/>
      <c r="U42" s="59"/>
      <c r="V42" s="59"/>
      <c r="W42" s="59"/>
    </row>
    <row r="43" spans="1:23" s="58" customFormat="1">
      <c r="A43" s="53">
        <v>1</v>
      </c>
      <c r="B43" s="53">
        <v>141</v>
      </c>
      <c r="C43" s="54" t="s">
        <v>142</v>
      </c>
      <c r="D43" s="55">
        <v>0.9</v>
      </c>
      <c r="E43" s="55">
        <v>0.9</v>
      </c>
      <c r="F43" s="55">
        <v>0.9</v>
      </c>
      <c r="G43" s="55"/>
      <c r="H43" s="55"/>
      <c r="I43" s="55"/>
      <c r="J43" s="55"/>
      <c r="K43" s="55"/>
      <c r="L43" s="55"/>
      <c r="M43" s="55"/>
      <c r="N43" s="55"/>
      <c r="P43" s="55"/>
      <c r="Q43" s="55"/>
      <c r="R43" s="59"/>
      <c r="S43" s="59"/>
      <c r="T43" s="59"/>
      <c r="U43" s="59"/>
      <c r="V43" s="59"/>
      <c r="W43" s="59"/>
    </row>
    <row r="44" spans="1:23" s="58" customFormat="1">
      <c r="A44" s="53">
        <v>1</v>
      </c>
      <c r="B44" s="53">
        <v>142</v>
      </c>
      <c r="C44" s="54" t="s">
        <v>143</v>
      </c>
      <c r="D44" s="55">
        <v>1</v>
      </c>
      <c r="E44" s="55">
        <v>1</v>
      </c>
      <c r="F44" s="55">
        <v>1</v>
      </c>
      <c r="G44" s="55"/>
      <c r="H44" s="55"/>
      <c r="I44" s="55"/>
      <c r="J44" s="55"/>
      <c r="K44" s="55"/>
      <c r="L44" s="55"/>
      <c r="M44" s="55"/>
      <c r="N44" s="55"/>
      <c r="P44" s="55"/>
      <c r="Q44" s="55"/>
      <c r="R44" s="59"/>
      <c r="S44" s="59"/>
      <c r="T44" s="59"/>
      <c r="U44" s="59"/>
      <c r="V44" s="59"/>
      <c r="W44" s="59"/>
    </row>
    <row r="45" spans="1:23" s="58" customFormat="1">
      <c r="A45" s="53">
        <v>1</v>
      </c>
      <c r="B45" s="53">
        <v>143</v>
      </c>
      <c r="C45" s="54" t="s">
        <v>144</v>
      </c>
      <c r="D45" s="56">
        <v>0.42</v>
      </c>
      <c r="E45" s="56">
        <v>0.42</v>
      </c>
      <c r="F45" s="56">
        <v>0.42</v>
      </c>
      <c r="G45" s="55"/>
      <c r="H45" s="55"/>
      <c r="I45" s="55"/>
      <c r="J45" s="55"/>
      <c r="K45" s="55"/>
      <c r="L45" s="55"/>
      <c r="M45" s="55"/>
      <c r="N45" s="55"/>
      <c r="P45" s="55"/>
      <c r="Q45" s="55"/>
      <c r="R45" s="59"/>
      <c r="S45" s="59"/>
      <c r="T45" s="59"/>
      <c r="U45" s="59"/>
      <c r="V45" s="59"/>
      <c r="W45" s="59"/>
    </row>
    <row r="46" spans="1:23" s="58" customFormat="1">
      <c r="A46" s="53">
        <v>1</v>
      </c>
      <c r="B46" s="53">
        <v>144</v>
      </c>
      <c r="C46" s="54" t="s">
        <v>145</v>
      </c>
      <c r="D46" s="55">
        <v>0.75</v>
      </c>
      <c r="E46" s="55">
        <v>0.75</v>
      </c>
      <c r="F46" s="55">
        <v>0.75</v>
      </c>
      <c r="G46" s="55"/>
      <c r="H46" s="55"/>
      <c r="I46" s="55"/>
      <c r="J46" s="55"/>
      <c r="K46" s="55"/>
      <c r="L46" s="55"/>
      <c r="M46" s="55"/>
      <c r="N46" s="55"/>
      <c r="O46" s="55"/>
      <c r="P46" s="55"/>
      <c r="Q46" s="55"/>
      <c r="R46" s="59"/>
      <c r="S46" s="59"/>
      <c r="T46" s="59"/>
      <c r="U46" s="59"/>
      <c r="V46" s="59"/>
      <c r="W46" s="59"/>
    </row>
    <row r="47" spans="1:23" s="58" customFormat="1">
      <c r="A47" s="53">
        <v>1</v>
      </c>
      <c r="B47" s="53">
        <v>145</v>
      </c>
      <c r="C47" s="54" t="s">
        <v>146</v>
      </c>
      <c r="D47" s="55">
        <v>0.75</v>
      </c>
      <c r="E47" s="55">
        <v>0.75</v>
      </c>
      <c r="F47" s="55">
        <v>0.75</v>
      </c>
      <c r="G47" s="55"/>
      <c r="H47" s="55"/>
      <c r="I47" s="55"/>
      <c r="J47" s="55"/>
      <c r="K47" s="55"/>
      <c r="L47" s="55"/>
      <c r="M47" s="55"/>
      <c r="N47" s="55"/>
      <c r="O47" s="55"/>
      <c r="P47" s="55"/>
      <c r="Q47" s="55"/>
      <c r="R47" s="59"/>
      <c r="S47" s="59"/>
      <c r="T47" s="59"/>
      <c r="U47" s="59"/>
      <c r="V47" s="59"/>
      <c r="W47" s="59"/>
    </row>
    <row r="48" spans="1:23" s="58" customFormat="1">
      <c r="A48" s="53">
        <v>1</v>
      </c>
      <c r="B48" s="53">
        <v>146</v>
      </c>
      <c r="C48" s="54" t="s">
        <v>147</v>
      </c>
      <c r="D48" s="55">
        <v>0.75</v>
      </c>
      <c r="E48" s="55">
        <v>0.75</v>
      </c>
      <c r="F48" s="55">
        <v>0.75</v>
      </c>
      <c r="G48" s="55"/>
      <c r="H48" s="55"/>
      <c r="I48" s="55"/>
      <c r="J48" s="55"/>
      <c r="K48" s="55"/>
      <c r="L48" s="55"/>
      <c r="M48" s="55"/>
      <c r="N48" s="55"/>
      <c r="O48" s="55"/>
      <c r="P48" s="55"/>
      <c r="Q48" s="55"/>
      <c r="R48" s="59"/>
      <c r="S48" s="59"/>
      <c r="T48" s="59"/>
      <c r="U48" s="59"/>
      <c r="V48" s="59"/>
      <c r="W48" s="59"/>
    </row>
    <row r="49" spans="1:23" s="58" customFormat="1">
      <c r="A49" s="53">
        <v>1</v>
      </c>
      <c r="B49" s="53">
        <v>147</v>
      </c>
      <c r="C49" s="54" t="s">
        <v>148</v>
      </c>
      <c r="D49" s="55">
        <v>1</v>
      </c>
      <c r="E49" s="55">
        <v>1</v>
      </c>
      <c r="F49" s="55">
        <v>1</v>
      </c>
      <c r="G49" s="55"/>
      <c r="H49" s="55"/>
      <c r="I49" s="55"/>
      <c r="J49" s="55"/>
      <c r="K49" s="55"/>
      <c r="L49" s="55"/>
      <c r="M49" s="55"/>
      <c r="N49" s="55"/>
      <c r="O49" s="55"/>
      <c r="P49" s="55"/>
      <c r="Q49" s="55"/>
      <c r="R49" s="59"/>
      <c r="S49" s="59"/>
      <c r="T49" s="59"/>
      <c r="U49" s="59"/>
      <c r="V49" s="59"/>
      <c r="W49" s="59"/>
    </row>
    <row r="50" spans="1:23" s="58" customFormat="1">
      <c r="A50" s="53">
        <v>1</v>
      </c>
      <c r="B50" s="53">
        <v>148</v>
      </c>
      <c r="C50" s="54" t="s">
        <v>149</v>
      </c>
      <c r="D50" s="55">
        <v>1</v>
      </c>
      <c r="E50" s="55">
        <v>1</v>
      </c>
      <c r="F50" s="55">
        <v>1</v>
      </c>
      <c r="G50" s="55"/>
      <c r="H50" s="55"/>
      <c r="I50" s="55"/>
      <c r="J50" s="55"/>
      <c r="K50" s="55"/>
      <c r="L50" s="55"/>
      <c r="M50" s="55"/>
      <c r="N50" s="55"/>
      <c r="O50" s="55"/>
      <c r="P50" s="55"/>
      <c r="Q50" s="55"/>
      <c r="R50" s="59"/>
      <c r="S50" s="59"/>
      <c r="T50" s="59"/>
      <c r="U50" s="59"/>
      <c r="V50" s="59"/>
      <c r="W50" s="59"/>
    </row>
    <row r="51" spans="1:23" s="58" customFormat="1">
      <c r="A51" s="53">
        <v>1</v>
      </c>
      <c r="B51" s="53">
        <v>150</v>
      </c>
      <c r="C51" s="54" t="s">
        <v>150</v>
      </c>
      <c r="D51" s="55">
        <v>0.75</v>
      </c>
      <c r="E51" s="55">
        <v>0.75</v>
      </c>
      <c r="F51" s="55">
        <v>0.75</v>
      </c>
      <c r="G51" s="55"/>
      <c r="H51" s="55"/>
      <c r="I51" s="55"/>
      <c r="J51" s="55"/>
      <c r="K51" s="55"/>
      <c r="L51" s="55"/>
      <c r="M51" s="55"/>
      <c r="N51" s="55"/>
      <c r="O51" s="55"/>
      <c r="P51" s="55"/>
      <c r="Q51" s="55"/>
      <c r="R51" s="59"/>
      <c r="S51" s="59"/>
      <c r="T51" s="59"/>
      <c r="U51" s="59"/>
      <c r="V51" s="59"/>
      <c r="W51" s="59"/>
    </row>
    <row r="52" spans="1:23" s="58" customFormat="1">
      <c r="A52" s="53">
        <v>1</v>
      </c>
      <c r="B52" s="53">
        <v>151</v>
      </c>
      <c r="C52" s="54" t="s">
        <v>151</v>
      </c>
      <c r="D52" s="55">
        <v>0.8</v>
      </c>
      <c r="E52" s="55">
        <v>0.8</v>
      </c>
      <c r="F52" s="55">
        <v>0.8</v>
      </c>
      <c r="G52" s="55"/>
      <c r="H52" s="55"/>
      <c r="I52" s="55"/>
      <c r="J52" s="55"/>
      <c r="K52" s="55"/>
      <c r="L52" s="55"/>
      <c r="M52" s="55"/>
      <c r="N52" s="55"/>
      <c r="O52" s="55"/>
      <c r="P52" s="55"/>
      <c r="Q52" s="55"/>
      <c r="R52" s="59"/>
      <c r="S52" s="59"/>
      <c r="T52" s="59"/>
      <c r="U52" s="59"/>
      <c r="V52" s="59"/>
      <c r="W52" s="59"/>
    </row>
    <row r="53" spans="1:23" s="58" customFormat="1">
      <c r="A53" s="53">
        <v>1</v>
      </c>
      <c r="B53" s="53">
        <v>152</v>
      </c>
      <c r="C53" s="54" t="s">
        <v>152</v>
      </c>
      <c r="D53" s="55">
        <v>0.75</v>
      </c>
      <c r="E53" s="55">
        <v>0.75</v>
      </c>
      <c r="F53" s="55">
        <v>0.75</v>
      </c>
      <c r="G53" s="55"/>
      <c r="H53" s="55"/>
      <c r="I53" s="55"/>
      <c r="J53" s="55"/>
      <c r="K53" s="55"/>
      <c r="L53" s="55"/>
      <c r="M53" s="55"/>
      <c r="N53" s="55"/>
      <c r="O53" s="55"/>
      <c r="P53" s="55"/>
      <c r="Q53" s="55"/>
      <c r="R53" s="59"/>
      <c r="S53" s="59"/>
      <c r="T53" s="59"/>
      <c r="U53" s="59"/>
      <c r="V53" s="59"/>
      <c r="W53" s="59"/>
    </row>
    <row r="54" spans="1:23" s="58" customFormat="1">
      <c r="A54" s="53">
        <v>1</v>
      </c>
      <c r="B54" s="53">
        <v>153</v>
      </c>
      <c r="C54" s="54" t="s">
        <v>153</v>
      </c>
      <c r="D54" s="55">
        <v>0.75</v>
      </c>
      <c r="E54" s="55">
        <v>0.75</v>
      </c>
      <c r="F54" s="55">
        <v>0.75</v>
      </c>
      <c r="G54" s="55"/>
      <c r="H54" s="55"/>
      <c r="I54" s="55"/>
      <c r="J54" s="55"/>
      <c r="K54" s="55"/>
      <c r="L54" s="55"/>
      <c r="M54" s="55"/>
      <c r="N54" s="55"/>
      <c r="O54" s="55"/>
      <c r="P54" s="55"/>
      <c r="Q54" s="55"/>
      <c r="R54" s="59"/>
      <c r="S54" s="59"/>
      <c r="T54" s="59"/>
      <c r="U54" s="59"/>
      <c r="V54" s="59"/>
      <c r="W54" s="59"/>
    </row>
    <row r="55" spans="1:23" s="52" customFormat="1">
      <c r="A55" s="48">
        <v>1</v>
      </c>
      <c r="B55" s="48">
        <f>B32+30</f>
        <v>160</v>
      </c>
      <c r="C55" s="49" t="s">
        <v>156</v>
      </c>
      <c r="D55" s="50">
        <v>1</v>
      </c>
      <c r="E55" s="50">
        <v>1</v>
      </c>
      <c r="F55" s="50">
        <v>1</v>
      </c>
      <c r="G55" s="50"/>
      <c r="H55" s="50"/>
      <c r="I55" s="50"/>
      <c r="J55" s="50"/>
      <c r="K55" s="50"/>
      <c r="L55" s="50"/>
      <c r="M55" s="50"/>
      <c r="N55" s="50"/>
      <c r="O55" s="50"/>
      <c r="P55" s="50"/>
      <c r="Q55" s="50"/>
      <c r="R55" s="60"/>
      <c r="S55" s="60"/>
      <c r="T55" s="60"/>
      <c r="U55" s="60"/>
      <c r="V55" s="60"/>
      <c r="W55" s="60"/>
    </row>
    <row r="56" spans="1:23" s="58" customFormat="1">
      <c r="A56" s="53">
        <v>1</v>
      </c>
      <c r="B56" s="53">
        <v>161</v>
      </c>
      <c r="C56" s="54" t="s">
        <v>128</v>
      </c>
      <c r="D56" s="55">
        <v>1</v>
      </c>
      <c r="E56" s="55">
        <v>1</v>
      </c>
      <c r="F56" s="55">
        <v>1</v>
      </c>
      <c r="G56" s="56"/>
      <c r="H56" s="56"/>
      <c r="I56" s="56"/>
      <c r="J56" s="55"/>
      <c r="K56" s="55"/>
      <c r="L56" s="55"/>
      <c r="M56" s="55"/>
      <c r="N56" s="55"/>
      <c r="O56" s="55"/>
      <c r="P56" s="55"/>
      <c r="Q56" s="55"/>
      <c r="R56" s="57"/>
      <c r="S56" s="57"/>
      <c r="T56" s="57"/>
      <c r="U56" s="57"/>
      <c r="V56" s="57"/>
      <c r="W56" s="57"/>
    </row>
    <row r="57" spans="1:23" s="58" customFormat="1">
      <c r="A57" s="53">
        <v>1</v>
      </c>
      <c r="B57" s="53">
        <v>162</v>
      </c>
      <c r="C57" s="54" t="s">
        <v>129</v>
      </c>
      <c r="D57" s="55">
        <v>1</v>
      </c>
      <c r="E57" s="55">
        <v>1</v>
      </c>
      <c r="F57" s="55">
        <v>1</v>
      </c>
      <c r="G57" s="56"/>
      <c r="H57" s="56"/>
      <c r="I57" s="56"/>
      <c r="J57" s="55"/>
      <c r="K57" s="55"/>
      <c r="L57" s="55"/>
      <c r="M57" s="55"/>
      <c r="N57" s="55"/>
      <c r="O57" s="55"/>
      <c r="P57" s="55"/>
      <c r="Q57" s="55"/>
      <c r="R57" s="57"/>
      <c r="S57" s="57"/>
      <c r="T57" s="57"/>
      <c r="U57" s="57"/>
      <c r="V57" s="57"/>
      <c r="W57" s="57"/>
    </row>
    <row r="58" spans="1:23" s="58" customFormat="1">
      <c r="A58" s="53">
        <v>1</v>
      </c>
      <c r="B58" s="53">
        <v>163</v>
      </c>
      <c r="C58" s="54" t="s">
        <v>130</v>
      </c>
      <c r="D58" s="55">
        <v>1</v>
      </c>
      <c r="E58" s="55">
        <v>1</v>
      </c>
      <c r="F58" s="55">
        <v>1</v>
      </c>
      <c r="G58" s="56"/>
      <c r="H58" s="56"/>
      <c r="I58" s="56"/>
      <c r="J58" s="55"/>
      <c r="K58" s="55"/>
      <c r="L58" s="55"/>
      <c r="M58" s="55"/>
      <c r="N58" s="55"/>
      <c r="O58" s="55"/>
      <c r="P58" s="55"/>
      <c r="Q58" s="55"/>
      <c r="R58" s="59"/>
      <c r="S58" s="59"/>
      <c r="T58" s="59"/>
      <c r="U58" s="59"/>
      <c r="V58" s="59"/>
      <c r="W58" s="59"/>
    </row>
    <row r="59" spans="1:23" s="58" customFormat="1">
      <c r="A59" s="53">
        <v>1</v>
      </c>
      <c r="B59" s="53">
        <v>164</v>
      </c>
      <c r="C59" s="54" t="s">
        <v>131</v>
      </c>
      <c r="D59" s="55">
        <v>1</v>
      </c>
      <c r="E59" s="55">
        <v>1</v>
      </c>
      <c r="F59" s="55">
        <v>1</v>
      </c>
      <c r="G59" s="56"/>
      <c r="H59" s="56"/>
      <c r="I59" s="56"/>
      <c r="J59" s="55"/>
      <c r="K59" s="55"/>
      <c r="L59" s="55"/>
      <c r="M59" s="55"/>
      <c r="N59" s="55"/>
      <c r="O59" s="55"/>
      <c r="P59" s="55"/>
      <c r="Q59" s="55"/>
      <c r="R59" s="59"/>
      <c r="S59" s="59"/>
      <c r="T59" s="59"/>
      <c r="U59" s="59"/>
      <c r="V59" s="59"/>
      <c r="W59" s="59"/>
    </row>
    <row r="60" spans="1:23" s="58" customFormat="1">
      <c r="A60" s="53">
        <v>1</v>
      </c>
      <c r="B60" s="53">
        <v>165</v>
      </c>
      <c r="C60" s="54" t="s">
        <v>136</v>
      </c>
      <c r="D60" s="55">
        <v>0.5</v>
      </c>
      <c r="E60" s="55">
        <v>0.5</v>
      </c>
      <c r="F60" s="55">
        <v>0.5</v>
      </c>
      <c r="G60" s="55"/>
      <c r="H60" s="55"/>
      <c r="I60" s="55"/>
      <c r="J60" s="55"/>
      <c r="K60" s="55"/>
      <c r="L60" s="55"/>
      <c r="M60" s="55"/>
      <c r="N60" s="55"/>
      <c r="O60" s="55"/>
      <c r="P60" s="55"/>
      <c r="Q60" s="55"/>
      <c r="R60" s="59"/>
      <c r="S60" s="59"/>
      <c r="T60" s="59"/>
      <c r="U60" s="59"/>
      <c r="V60" s="59"/>
      <c r="W60" s="59"/>
    </row>
    <row r="61" spans="1:23" s="58" customFormat="1">
      <c r="A61" s="53">
        <v>1</v>
      </c>
      <c r="B61" s="53">
        <v>166</v>
      </c>
      <c r="C61" s="54" t="s">
        <v>137</v>
      </c>
      <c r="D61" s="55">
        <v>0.8</v>
      </c>
      <c r="E61" s="55">
        <v>0.25</v>
      </c>
      <c r="F61" s="55">
        <v>0.8</v>
      </c>
      <c r="G61" s="55"/>
      <c r="H61" s="55"/>
      <c r="I61" s="55"/>
      <c r="J61" s="55"/>
      <c r="K61" s="55"/>
      <c r="L61" s="55"/>
      <c r="M61" s="55"/>
      <c r="N61" s="55"/>
      <c r="O61" s="55"/>
      <c r="P61" s="55"/>
      <c r="Q61" s="55"/>
      <c r="R61" s="59"/>
      <c r="S61" s="59"/>
      <c r="T61" s="59"/>
      <c r="U61" s="59"/>
      <c r="V61" s="59"/>
      <c r="W61" s="59"/>
    </row>
    <row r="62" spans="1:23" s="58" customFormat="1">
      <c r="A62" s="53">
        <v>1</v>
      </c>
      <c r="B62" s="53">
        <v>167</v>
      </c>
      <c r="C62" s="54" t="s">
        <v>138</v>
      </c>
      <c r="D62" s="55">
        <v>0.8</v>
      </c>
      <c r="E62" s="55">
        <v>0.8</v>
      </c>
      <c r="F62" s="55">
        <v>0.8</v>
      </c>
      <c r="G62" s="55"/>
      <c r="H62" s="55"/>
      <c r="I62" s="55"/>
      <c r="J62" s="55"/>
      <c r="K62" s="55"/>
      <c r="L62" s="55"/>
      <c r="M62" s="55"/>
      <c r="N62" s="55"/>
      <c r="O62" s="55"/>
      <c r="P62" s="55"/>
      <c r="Q62" s="55"/>
      <c r="R62" s="59"/>
      <c r="S62" s="59"/>
      <c r="T62" s="59"/>
      <c r="U62" s="59"/>
      <c r="V62" s="59"/>
      <c r="W62" s="59"/>
    </row>
    <row r="63" spans="1:23" s="58" customFormat="1">
      <c r="A63" s="53">
        <v>1</v>
      </c>
      <c r="B63" s="53">
        <v>168</v>
      </c>
      <c r="C63" s="54" t="s">
        <v>139</v>
      </c>
      <c r="D63" s="55">
        <v>1</v>
      </c>
      <c r="E63" s="55">
        <v>1</v>
      </c>
      <c r="F63" s="55">
        <v>1</v>
      </c>
      <c r="G63" s="55"/>
      <c r="H63" s="55"/>
      <c r="I63" s="55"/>
      <c r="J63" s="55"/>
      <c r="K63" s="55"/>
      <c r="L63" s="55"/>
      <c r="M63" s="55"/>
      <c r="N63" s="55"/>
      <c r="O63" s="55"/>
      <c r="P63" s="55"/>
      <c r="Q63" s="55"/>
      <c r="R63" s="59"/>
      <c r="S63" s="59"/>
      <c r="T63" s="59"/>
      <c r="U63" s="59"/>
      <c r="V63" s="59"/>
      <c r="W63" s="59"/>
    </row>
    <row r="64" spans="1:23" s="58" customFormat="1">
      <c r="A64" s="53">
        <v>1</v>
      </c>
      <c r="B64" s="53">
        <v>169</v>
      </c>
      <c r="C64" s="54" t="s">
        <v>140</v>
      </c>
      <c r="D64" s="55">
        <v>0.8</v>
      </c>
      <c r="E64" s="55">
        <v>0.8</v>
      </c>
      <c r="F64" s="55">
        <v>0.8</v>
      </c>
      <c r="G64" s="55"/>
      <c r="H64" s="55"/>
      <c r="I64" s="55"/>
      <c r="J64" s="55"/>
      <c r="K64" s="55"/>
      <c r="L64" s="55"/>
      <c r="M64" s="55"/>
      <c r="N64" s="55"/>
      <c r="O64" s="55"/>
      <c r="P64" s="55"/>
      <c r="Q64" s="55"/>
      <c r="R64" s="59"/>
      <c r="S64" s="59"/>
      <c r="T64" s="59"/>
      <c r="U64" s="59"/>
      <c r="V64" s="59"/>
      <c r="W64" s="59"/>
    </row>
    <row r="65" spans="1:23" s="58" customFormat="1">
      <c r="A65" s="53">
        <v>1</v>
      </c>
      <c r="B65" s="53">
        <v>170</v>
      </c>
      <c r="C65" s="54" t="s">
        <v>141</v>
      </c>
      <c r="D65" s="55">
        <v>1</v>
      </c>
      <c r="E65" s="55">
        <v>1</v>
      </c>
      <c r="F65" s="55">
        <v>1</v>
      </c>
      <c r="G65" s="55"/>
      <c r="H65" s="55"/>
      <c r="I65" s="55"/>
      <c r="J65" s="55"/>
      <c r="K65" s="55"/>
      <c r="L65" s="55"/>
      <c r="M65" s="55"/>
      <c r="N65" s="55"/>
      <c r="O65" s="55"/>
      <c r="P65" s="55"/>
      <c r="Q65" s="55"/>
      <c r="R65" s="59"/>
      <c r="S65" s="59"/>
      <c r="T65" s="59"/>
      <c r="U65" s="59"/>
      <c r="V65" s="59"/>
      <c r="W65" s="59"/>
    </row>
    <row r="66" spans="1:23" s="58" customFormat="1">
      <c r="A66" s="53">
        <v>1</v>
      </c>
      <c r="B66" s="53">
        <v>171</v>
      </c>
      <c r="C66" s="54" t="s">
        <v>142</v>
      </c>
      <c r="D66" s="55">
        <v>0.9</v>
      </c>
      <c r="E66" s="55">
        <v>0.9</v>
      </c>
      <c r="F66" s="55">
        <v>0.9</v>
      </c>
      <c r="G66" s="55"/>
      <c r="H66" s="55"/>
      <c r="I66" s="55"/>
      <c r="J66" s="55"/>
      <c r="K66" s="55"/>
      <c r="L66" s="55"/>
      <c r="M66" s="55"/>
      <c r="N66" s="55"/>
      <c r="O66" s="55"/>
      <c r="P66" s="55"/>
      <c r="Q66" s="55"/>
      <c r="R66" s="59"/>
      <c r="S66" s="59"/>
      <c r="T66" s="59"/>
      <c r="U66" s="59"/>
      <c r="V66" s="59"/>
      <c r="W66" s="59"/>
    </row>
    <row r="67" spans="1:23" s="58" customFormat="1">
      <c r="A67" s="53">
        <v>1</v>
      </c>
      <c r="B67" s="53">
        <v>172</v>
      </c>
      <c r="C67" s="54" t="s">
        <v>143</v>
      </c>
      <c r="D67" s="55">
        <v>1</v>
      </c>
      <c r="E67" s="55">
        <v>1</v>
      </c>
      <c r="F67" s="55">
        <v>1</v>
      </c>
      <c r="G67" s="55"/>
      <c r="H67" s="55"/>
      <c r="I67" s="55"/>
      <c r="J67" s="55"/>
      <c r="K67" s="55"/>
      <c r="L67" s="55"/>
      <c r="M67" s="55"/>
      <c r="N67" s="55"/>
      <c r="O67" s="55"/>
      <c r="P67" s="55"/>
      <c r="Q67" s="55"/>
      <c r="R67" s="59"/>
      <c r="S67" s="59"/>
      <c r="T67" s="59"/>
      <c r="U67" s="59"/>
      <c r="V67" s="59"/>
      <c r="W67" s="59"/>
    </row>
    <row r="68" spans="1:23" s="58" customFormat="1">
      <c r="A68" s="53">
        <v>1</v>
      </c>
      <c r="B68" s="53">
        <v>173</v>
      </c>
      <c r="C68" s="54" t="s">
        <v>144</v>
      </c>
      <c r="D68" s="56">
        <v>0.42</v>
      </c>
      <c r="E68" s="56">
        <v>0.42</v>
      </c>
      <c r="F68" s="56">
        <v>0.42</v>
      </c>
      <c r="G68" s="55"/>
      <c r="H68" s="55"/>
      <c r="I68" s="55"/>
      <c r="J68" s="55"/>
      <c r="K68" s="55"/>
      <c r="L68" s="55"/>
      <c r="M68" s="55"/>
      <c r="N68" s="55"/>
      <c r="P68" s="55"/>
      <c r="Q68" s="55"/>
      <c r="R68" s="59"/>
      <c r="S68" s="59"/>
      <c r="T68" s="59"/>
      <c r="U68" s="59"/>
      <c r="V68" s="59"/>
      <c r="W68" s="59"/>
    </row>
    <row r="69" spans="1:23" s="58" customFormat="1">
      <c r="A69" s="53">
        <v>1</v>
      </c>
      <c r="B69" s="53">
        <v>174</v>
      </c>
      <c r="C69" s="54" t="s">
        <v>145</v>
      </c>
      <c r="D69" s="55">
        <v>0.75</v>
      </c>
      <c r="E69" s="55">
        <v>0.75</v>
      </c>
      <c r="F69" s="55">
        <v>0.75</v>
      </c>
      <c r="G69" s="55"/>
      <c r="H69" s="55"/>
      <c r="I69" s="55"/>
      <c r="J69" s="55"/>
      <c r="K69" s="55"/>
      <c r="L69" s="55"/>
      <c r="M69" s="55"/>
      <c r="N69" s="55"/>
      <c r="P69" s="55"/>
      <c r="Q69" s="55"/>
      <c r="R69" s="59"/>
      <c r="S69" s="59"/>
      <c r="T69" s="59"/>
      <c r="U69" s="59"/>
      <c r="V69" s="59"/>
      <c r="W69" s="59"/>
    </row>
    <row r="70" spans="1:23" s="58" customFormat="1">
      <c r="A70" s="53">
        <v>1</v>
      </c>
      <c r="B70" s="53">
        <v>175</v>
      </c>
      <c r="C70" s="54" t="s">
        <v>146</v>
      </c>
      <c r="D70" s="55">
        <v>0.75</v>
      </c>
      <c r="E70" s="55">
        <v>0.75</v>
      </c>
      <c r="F70" s="55">
        <v>0.75</v>
      </c>
      <c r="G70" s="55"/>
      <c r="H70" s="55"/>
      <c r="I70" s="55"/>
      <c r="J70" s="55"/>
      <c r="K70" s="55"/>
      <c r="L70" s="55"/>
      <c r="M70" s="55"/>
      <c r="N70" s="55"/>
      <c r="P70" s="55"/>
      <c r="Q70" s="55"/>
      <c r="R70" s="59"/>
      <c r="S70" s="59"/>
      <c r="T70" s="59"/>
      <c r="U70" s="59"/>
      <c r="V70" s="59"/>
      <c r="W70" s="59"/>
    </row>
    <row r="71" spans="1:23" s="58" customFormat="1">
      <c r="A71" s="53">
        <v>1</v>
      </c>
      <c r="B71" s="53">
        <v>176</v>
      </c>
      <c r="C71" s="54" t="s">
        <v>147</v>
      </c>
      <c r="D71" s="55">
        <v>0.75</v>
      </c>
      <c r="E71" s="55">
        <v>0.75</v>
      </c>
      <c r="F71" s="55">
        <v>0.75</v>
      </c>
      <c r="G71" s="55"/>
      <c r="H71" s="55"/>
      <c r="I71" s="55"/>
      <c r="J71" s="55"/>
      <c r="K71" s="55"/>
      <c r="L71" s="55"/>
      <c r="M71" s="55"/>
      <c r="N71" s="55"/>
      <c r="P71" s="55"/>
      <c r="Q71" s="55"/>
      <c r="R71" s="59"/>
      <c r="S71" s="59"/>
      <c r="T71" s="59"/>
      <c r="U71" s="59"/>
      <c r="V71" s="59"/>
      <c r="W71" s="59"/>
    </row>
    <row r="72" spans="1:23" s="58" customFormat="1">
      <c r="A72" s="53">
        <v>1</v>
      </c>
      <c r="B72" s="53">
        <v>177</v>
      </c>
      <c r="C72" s="54" t="s">
        <v>148</v>
      </c>
      <c r="D72" s="55">
        <v>1</v>
      </c>
      <c r="E72" s="55">
        <v>1</v>
      </c>
      <c r="F72" s="55">
        <v>1</v>
      </c>
      <c r="G72" s="55"/>
      <c r="H72" s="55"/>
      <c r="I72" s="55"/>
      <c r="J72" s="55"/>
      <c r="K72" s="55"/>
      <c r="L72" s="55"/>
      <c r="M72" s="55"/>
      <c r="N72" s="55"/>
      <c r="P72" s="55"/>
      <c r="Q72" s="55"/>
      <c r="R72" s="59"/>
      <c r="S72" s="59"/>
      <c r="T72" s="59"/>
      <c r="U72" s="59"/>
      <c r="V72" s="59"/>
      <c r="W72" s="59"/>
    </row>
    <row r="73" spans="1:23" s="58" customFormat="1">
      <c r="A73" s="53">
        <v>1</v>
      </c>
      <c r="B73" s="53">
        <v>178</v>
      </c>
      <c r="C73" s="54" t="s">
        <v>149</v>
      </c>
      <c r="D73" s="55">
        <v>1</v>
      </c>
      <c r="E73" s="55">
        <v>1</v>
      </c>
      <c r="F73" s="55">
        <v>1</v>
      </c>
      <c r="G73" s="55"/>
      <c r="H73" s="55"/>
      <c r="I73" s="55"/>
      <c r="J73" s="55"/>
      <c r="K73" s="55"/>
      <c r="L73" s="55"/>
      <c r="M73" s="55"/>
      <c r="N73" s="55"/>
      <c r="P73" s="55"/>
      <c r="Q73" s="55"/>
      <c r="R73" s="59"/>
      <c r="S73" s="59"/>
      <c r="T73" s="59"/>
      <c r="U73" s="59"/>
      <c r="V73" s="59"/>
      <c r="W73" s="59"/>
    </row>
    <row r="74" spans="1:23" s="58" customFormat="1">
      <c r="A74" s="53">
        <v>1</v>
      </c>
      <c r="B74" s="53">
        <v>180</v>
      </c>
      <c r="C74" s="54" t="s">
        <v>150</v>
      </c>
      <c r="D74" s="55">
        <v>0.75</v>
      </c>
      <c r="E74" s="55">
        <v>0.75</v>
      </c>
      <c r="F74" s="55">
        <v>0.75</v>
      </c>
      <c r="G74" s="55"/>
      <c r="H74" s="55"/>
      <c r="I74" s="55"/>
      <c r="J74" s="55"/>
      <c r="K74" s="55"/>
      <c r="L74" s="55"/>
      <c r="M74" s="55"/>
      <c r="N74" s="55"/>
      <c r="P74" s="55"/>
      <c r="Q74" s="55"/>
      <c r="R74" s="59"/>
      <c r="S74" s="59"/>
      <c r="T74" s="59"/>
      <c r="U74" s="59"/>
      <c r="V74" s="59"/>
      <c r="W74" s="59"/>
    </row>
    <row r="75" spans="1:23" s="58" customFormat="1">
      <c r="A75" s="53">
        <v>1</v>
      </c>
      <c r="B75" s="53">
        <v>181</v>
      </c>
      <c r="C75" s="54" t="s">
        <v>151</v>
      </c>
      <c r="D75" s="55">
        <v>0.8</v>
      </c>
      <c r="E75" s="55">
        <v>0.8</v>
      </c>
      <c r="F75" s="55">
        <v>0.8</v>
      </c>
      <c r="G75" s="55"/>
      <c r="H75" s="55"/>
      <c r="I75" s="55"/>
      <c r="J75" s="55"/>
      <c r="K75" s="55"/>
      <c r="L75" s="55"/>
      <c r="M75" s="55"/>
      <c r="N75" s="55"/>
      <c r="P75" s="55"/>
      <c r="Q75" s="55"/>
      <c r="R75" s="59"/>
      <c r="S75" s="59"/>
      <c r="T75" s="59"/>
      <c r="U75" s="59"/>
      <c r="V75" s="59"/>
      <c r="W75" s="59"/>
    </row>
    <row r="76" spans="1:23" s="58" customFormat="1">
      <c r="A76" s="53">
        <v>1</v>
      </c>
      <c r="B76" s="53">
        <v>182</v>
      </c>
      <c r="C76" s="54" t="s">
        <v>152</v>
      </c>
      <c r="D76" s="55">
        <v>0.75</v>
      </c>
      <c r="E76" s="55">
        <v>0.75</v>
      </c>
      <c r="F76" s="55">
        <v>0.75</v>
      </c>
      <c r="G76" s="55"/>
      <c r="H76" s="55"/>
      <c r="I76" s="55"/>
      <c r="J76" s="55"/>
      <c r="K76" s="55"/>
      <c r="L76" s="55"/>
      <c r="M76" s="55"/>
      <c r="N76" s="55"/>
      <c r="P76" s="55"/>
      <c r="Q76" s="55"/>
      <c r="R76" s="59"/>
      <c r="S76" s="59"/>
      <c r="T76" s="59"/>
      <c r="U76" s="59"/>
      <c r="V76" s="59"/>
      <c r="W76" s="59"/>
    </row>
    <row r="77" spans="1:23" s="58" customFormat="1">
      <c r="A77" s="53">
        <v>1</v>
      </c>
      <c r="B77" s="53">
        <v>183</v>
      </c>
      <c r="C77" s="54" t="s">
        <v>153</v>
      </c>
      <c r="D77" s="55">
        <v>0.75</v>
      </c>
      <c r="E77" s="55">
        <v>0.75</v>
      </c>
      <c r="F77" s="55">
        <v>0.75</v>
      </c>
      <c r="G77" s="55"/>
      <c r="H77" s="55"/>
      <c r="I77" s="55"/>
      <c r="J77" s="55"/>
      <c r="K77" s="55"/>
      <c r="L77" s="55"/>
      <c r="M77" s="55"/>
      <c r="N77" s="55"/>
      <c r="P77" s="55"/>
      <c r="Q77" s="55"/>
      <c r="R77" s="59"/>
      <c r="S77" s="59"/>
      <c r="T77" s="59"/>
      <c r="U77" s="59"/>
      <c r="V77" s="59"/>
      <c r="W77" s="59"/>
    </row>
    <row r="78" spans="1:23" s="52" customFormat="1">
      <c r="A78" s="48">
        <v>1</v>
      </c>
      <c r="B78" s="48">
        <v>190</v>
      </c>
      <c r="C78" s="49" t="s">
        <v>157</v>
      </c>
      <c r="D78" s="50">
        <v>1</v>
      </c>
      <c r="E78" s="50">
        <v>1</v>
      </c>
      <c r="F78" s="50">
        <v>1</v>
      </c>
      <c r="G78" s="50"/>
      <c r="H78" s="50"/>
      <c r="I78" s="50"/>
      <c r="J78" s="50"/>
      <c r="K78" s="50"/>
      <c r="L78" s="50"/>
      <c r="M78" s="50"/>
      <c r="N78" s="50"/>
      <c r="O78" s="50"/>
      <c r="P78" s="50"/>
      <c r="Q78" s="50"/>
      <c r="R78" s="60"/>
      <c r="S78" s="60"/>
      <c r="T78" s="60"/>
      <c r="U78" s="60"/>
      <c r="V78" s="60"/>
      <c r="W78" s="60"/>
    </row>
    <row r="79" spans="1:23" s="58" customFormat="1">
      <c r="A79" s="53">
        <v>1</v>
      </c>
      <c r="B79" s="53">
        <v>191</v>
      </c>
      <c r="C79" s="54" t="s">
        <v>158</v>
      </c>
      <c r="D79" s="55">
        <v>1</v>
      </c>
      <c r="E79" s="55">
        <v>1</v>
      </c>
      <c r="F79" s="55">
        <v>1</v>
      </c>
      <c r="G79" s="55"/>
      <c r="H79" s="55"/>
      <c r="I79" s="55"/>
      <c r="J79" s="55"/>
      <c r="K79" s="55"/>
      <c r="L79" s="55"/>
      <c r="M79" s="55"/>
      <c r="N79" s="55"/>
      <c r="O79" s="55"/>
      <c r="P79" s="55"/>
      <c r="Q79" s="55"/>
      <c r="R79" s="59"/>
      <c r="S79" s="59"/>
      <c r="T79" s="59"/>
      <c r="U79" s="59"/>
      <c r="V79" s="59"/>
      <c r="W79" s="59"/>
    </row>
    <row r="80" spans="1:23" s="58" customFormat="1">
      <c r="A80" s="53">
        <v>1</v>
      </c>
      <c r="B80" s="53">
        <v>192</v>
      </c>
      <c r="C80" s="54" t="s">
        <v>159</v>
      </c>
      <c r="D80" s="55">
        <v>1</v>
      </c>
      <c r="E80" s="55">
        <v>1</v>
      </c>
      <c r="F80" s="55">
        <v>1</v>
      </c>
      <c r="G80" s="55"/>
      <c r="H80" s="55"/>
      <c r="I80" s="55"/>
      <c r="J80" s="55"/>
      <c r="K80" s="55"/>
      <c r="L80" s="55"/>
      <c r="M80" s="55"/>
      <c r="N80" s="55"/>
      <c r="O80" s="55"/>
      <c r="P80" s="55"/>
      <c r="Q80" s="55"/>
      <c r="R80" s="59"/>
      <c r="S80" s="59"/>
      <c r="T80" s="59"/>
      <c r="U80" s="59"/>
      <c r="V80" s="59"/>
      <c r="W80" s="59"/>
    </row>
    <row r="81" spans="1:23" s="58" customFormat="1">
      <c r="A81" s="53">
        <v>1</v>
      </c>
      <c r="B81" s="53">
        <v>196</v>
      </c>
      <c r="C81" s="54" t="s">
        <v>144</v>
      </c>
      <c r="D81" s="56">
        <v>0.42</v>
      </c>
      <c r="E81" s="56">
        <v>0.42</v>
      </c>
      <c r="F81" s="56">
        <v>0.42</v>
      </c>
      <c r="G81" s="55"/>
      <c r="H81" s="55"/>
      <c r="I81" s="55"/>
      <c r="J81" s="55"/>
      <c r="K81" s="55"/>
      <c r="L81" s="55"/>
      <c r="M81" s="55"/>
      <c r="N81" s="55"/>
      <c r="O81" s="55"/>
      <c r="P81" s="55"/>
      <c r="Q81" s="55"/>
      <c r="R81" s="59"/>
      <c r="S81" s="59"/>
      <c r="T81" s="59"/>
      <c r="U81" s="59"/>
      <c r="V81" s="59"/>
      <c r="W81" s="59"/>
    </row>
    <row r="82" spans="1:23" s="58" customFormat="1">
      <c r="A82" s="53">
        <v>1</v>
      </c>
      <c r="B82" s="53">
        <v>197</v>
      </c>
      <c r="C82" s="54" t="s">
        <v>146</v>
      </c>
      <c r="D82" s="55">
        <v>0.75</v>
      </c>
      <c r="E82" s="55">
        <v>0.75</v>
      </c>
      <c r="F82" s="55">
        <v>0.75</v>
      </c>
      <c r="G82" s="55"/>
      <c r="H82" s="55"/>
      <c r="I82" s="55"/>
      <c r="J82" s="55"/>
      <c r="K82" s="55"/>
      <c r="L82" s="55"/>
      <c r="M82" s="55"/>
      <c r="N82" s="55"/>
      <c r="O82" s="55"/>
      <c r="P82" s="55"/>
      <c r="Q82" s="55"/>
      <c r="R82" s="59"/>
      <c r="S82" s="59"/>
      <c r="T82" s="59"/>
      <c r="U82" s="59"/>
      <c r="V82" s="59"/>
      <c r="W82" s="59"/>
    </row>
    <row r="83" spans="1:23" s="58" customFormat="1">
      <c r="A83" s="53">
        <v>1</v>
      </c>
      <c r="B83" s="53">
        <v>198</v>
      </c>
      <c r="C83" s="54" t="s">
        <v>147</v>
      </c>
      <c r="D83" s="55">
        <v>0.75</v>
      </c>
      <c r="E83" s="55">
        <v>0.75</v>
      </c>
      <c r="F83" s="55">
        <v>0.75</v>
      </c>
      <c r="G83" s="55"/>
      <c r="H83" s="55"/>
      <c r="I83" s="55"/>
      <c r="J83" s="55"/>
      <c r="K83" s="55"/>
      <c r="L83" s="55"/>
      <c r="M83" s="55"/>
      <c r="N83" s="55"/>
      <c r="O83" s="55"/>
      <c r="P83" s="55"/>
      <c r="Q83" s="55"/>
      <c r="R83" s="59"/>
      <c r="S83" s="59"/>
      <c r="T83" s="59"/>
      <c r="U83" s="59"/>
      <c r="V83" s="59"/>
      <c r="W83" s="59"/>
    </row>
    <row r="84" spans="1:23" s="58" customFormat="1">
      <c r="A84" s="53">
        <v>1</v>
      </c>
      <c r="B84" s="53">
        <v>199</v>
      </c>
      <c r="C84" s="54" t="s">
        <v>148</v>
      </c>
      <c r="D84" s="55">
        <v>1</v>
      </c>
      <c r="E84" s="55">
        <v>1</v>
      </c>
      <c r="F84" s="55">
        <v>1</v>
      </c>
      <c r="G84" s="55"/>
      <c r="H84" s="55"/>
      <c r="I84" s="55"/>
      <c r="J84" s="55"/>
      <c r="K84" s="55"/>
      <c r="L84" s="55"/>
      <c r="M84" s="55"/>
      <c r="N84" s="55"/>
      <c r="O84" s="55"/>
      <c r="P84" s="55"/>
      <c r="Q84" s="55"/>
      <c r="R84" s="59"/>
      <c r="S84" s="59"/>
      <c r="T84" s="59"/>
      <c r="U84" s="59"/>
      <c r="V84" s="59"/>
      <c r="W84" s="59"/>
    </row>
    <row r="85" spans="1:23" s="58" customFormat="1">
      <c r="A85" s="53">
        <v>1</v>
      </c>
      <c r="B85" s="53">
        <v>200</v>
      </c>
      <c r="C85" s="54" t="s">
        <v>149</v>
      </c>
      <c r="D85" s="55">
        <v>1</v>
      </c>
      <c r="E85" s="55">
        <v>1</v>
      </c>
      <c r="F85" s="55">
        <v>1</v>
      </c>
      <c r="G85" s="55"/>
      <c r="H85" s="55"/>
      <c r="I85" s="55"/>
      <c r="J85" s="55"/>
      <c r="K85" s="55"/>
      <c r="L85" s="55"/>
      <c r="M85" s="55"/>
      <c r="N85" s="55"/>
      <c r="O85" s="55"/>
      <c r="P85" s="55"/>
      <c r="Q85" s="55"/>
      <c r="R85" s="59"/>
      <c r="S85" s="59"/>
      <c r="T85" s="59"/>
      <c r="U85" s="59"/>
      <c r="V85" s="59"/>
      <c r="W85" s="59"/>
    </row>
    <row r="86" spans="1:23" s="58" customFormat="1">
      <c r="A86" s="53">
        <v>1</v>
      </c>
      <c r="B86" s="53">
        <v>202</v>
      </c>
      <c r="C86" s="54" t="s">
        <v>150</v>
      </c>
      <c r="D86" s="55">
        <v>0.75</v>
      </c>
      <c r="E86" s="55">
        <v>0.75</v>
      </c>
      <c r="F86" s="55">
        <v>0.75</v>
      </c>
      <c r="G86" s="55"/>
      <c r="H86" s="55"/>
      <c r="I86" s="55"/>
      <c r="J86" s="55"/>
      <c r="K86" s="55"/>
      <c r="L86" s="55"/>
      <c r="M86" s="55"/>
      <c r="N86" s="55"/>
      <c r="O86" s="55"/>
      <c r="P86" s="55"/>
      <c r="Q86" s="55"/>
      <c r="R86" s="59"/>
      <c r="S86" s="59"/>
      <c r="T86" s="59"/>
      <c r="U86" s="59"/>
      <c r="V86" s="59"/>
      <c r="W86" s="59"/>
    </row>
    <row r="87" spans="1:23" s="58" customFormat="1">
      <c r="A87" s="53">
        <v>1</v>
      </c>
      <c r="B87" s="53">
        <v>203</v>
      </c>
      <c r="C87" s="54" t="s">
        <v>151</v>
      </c>
      <c r="D87" s="55">
        <v>0.8</v>
      </c>
      <c r="E87" s="55">
        <v>0.8</v>
      </c>
      <c r="F87" s="55">
        <v>0.8</v>
      </c>
      <c r="G87" s="55"/>
      <c r="H87" s="55"/>
      <c r="I87" s="55"/>
      <c r="J87" s="55"/>
      <c r="K87" s="55"/>
      <c r="L87" s="55"/>
      <c r="M87" s="55"/>
      <c r="N87" s="55"/>
      <c r="O87" s="55"/>
      <c r="P87" s="55"/>
      <c r="Q87" s="55"/>
      <c r="R87" s="59"/>
      <c r="S87" s="59"/>
      <c r="T87" s="59"/>
      <c r="U87" s="59"/>
      <c r="V87" s="59"/>
      <c r="W87" s="59"/>
    </row>
    <row r="88" spans="1:23" s="58" customFormat="1">
      <c r="A88" s="53">
        <v>1</v>
      </c>
      <c r="B88" s="53">
        <v>204</v>
      </c>
      <c r="C88" s="54" t="s">
        <v>152</v>
      </c>
      <c r="D88" s="55">
        <v>0.75</v>
      </c>
      <c r="E88" s="55">
        <v>0.75</v>
      </c>
      <c r="F88" s="55">
        <v>0.75</v>
      </c>
      <c r="G88" s="55"/>
      <c r="H88" s="55"/>
      <c r="I88" s="55"/>
      <c r="J88" s="55"/>
      <c r="K88" s="55"/>
      <c r="L88" s="55"/>
      <c r="M88" s="55"/>
      <c r="N88" s="55"/>
      <c r="O88" s="55"/>
      <c r="P88" s="55"/>
      <c r="Q88" s="55"/>
      <c r="R88" s="59"/>
      <c r="S88" s="59"/>
      <c r="T88" s="59"/>
      <c r="U88" s="59"/>
      <c r="V88" s="59"/>
      <c r="W88" s="59"/>
    </row>
    <row r="89" spans="1:23" s="58" customFormat="1">
      <c r="A89" s="53">
        <v>1</v>
      </c>
      <c r="B89" s="53">
        <v>205</v>
      </c>
      <c r="C89" s="54" t="s">
        <v>153</v>
      </c>
      <c r="D89" s="55">
        <v>0.75</v>
      </c>
      <c r="E89" s="55">
        <v>0.75</v>
      </c>
      <c r="F89" s="55">
        <v>0.75</v>
      </c>
      <c r="G89" s="55"/>
      <c r="H89" s="55"/>
      <c r="I89" s="55"/>
      <c r="J89" s="55"/>
      <c r="K89" s="55"/>
      <c r="L89" s="55"/>
      <c r="M89" s="55"/>
      <c r="N89" s="55"/>
      <c r="O89" s="55"/>
      <c r="P89" s="55"/>
      <c r="Q89" s="55"/>
      <c r="R89" s="59"/>
      <c r="S89" s="59"/>
      <c r="T89" s="59"/>
      <c r="U89" s="59"/>
      <c r="V89" s="59"/>
      <c r="W89" s="59"/>
    </row>
    <row r="90" spans="1:23" s="52" customFormat="1">
      <c r="A90" s="61">
        <v>1</v>
      </c>
      <c r="B90" s="62">
        <v>220</v>
      </c>
      <c r="C90" s="63" t="s">
        <v>160</v>
      </c>
      <c r="D90" s="64">
        <v>1</v>
      </c>
      <c r="E90" s="64">
        <v>1</v>
      </c>
      <c r="F90" s="64">
        <v>1</v>
      </c>
      <c r="G90" s="64"/>
      <c r="H90" s="64"/>
      <c r="I90" s="64"/>
      <c r="J90" s="65"/>
      <c r="K90" s="65"/>
      <c r="L90" s="65"/>
      <c r="M90" s="65"/>
      <c r="N90" s="65"/>
      <c r="O90" s="65"/>
      <c r="P90" s="65"/>
      <c r="Q90" s="65"/>
      <c r="R90" s="60"/>
      <c r="S90" s="60"/>
      <c r="T90" s="60"/>
      <c r="U90" s="60"/>
      <c r="V90" s="60"/>
      <c r="W90" s="60"/>
    </row>
    <row r="91" spans="1:23" s="58" customFormat="1">
      <c r="A91" s="53">
        <v>1</v>
      </c>
      <c r="B91" s="66">
        <v>221</v>
      </c>
      <c r="C91" s="67" t="s">
        <v>161</v>
      </c>
      <c r="D91" s="68">
        <v>0.75</v>
      </c>
      <c r="E91" s="68">
        <v>0.75</v>
      </c>
      <c r="F91" s="68">
        <v>0.75</v>
      </c>
      <c r="G91" s="68"/>
      <c r="H91" s="68"/>
      <c r="I91" s="68"/>
      <c r="J91" s="69"/>
      <c r="K91" s="69"/>
      <c r="L91" s="69"/>
      <c r="M91" s="69"/>
      <c r="N91" s="69"/>
      <c r="O91" s="69"/>
      <c r="P91" s="69"/>
      <c r="Q91" s="69"/>
      <c r="R91" s="59"/>
      <c r="S91" s="59"/>
      <c r="T91" s="59"/>
      <c r="U91" s="59"/>
      <c r="V91" s="59"/>
      <c r="W91" s="59"/>
    </row>
    <row r="92" spans="1:23" s="52" customFormat="1">
      <c r="A92" s="48">
        <v>1</v>
      </c>
      <c r="B92" s="62">
        <v>230</v>
      </c>
      <c r="C92" s="63" t="s">
        <v>162</v>
      </c>
      <c r="D92" s="64">
        <v>1</v>
      </c>
      <c r="E92" s="64">
        <v>1</v>
      </c>
      <c r="F92" s="64">
        <v>1</v>
      </c>
      <c r="G92" s="64"/>
      <c r="H92" s="64"/>
      <c r="I92" s="64"/>
      <c r="J92" s="65"/>
      <c r="K92" s="65"/>
      <c r="L92" s="65"/>
      <c r="M92" s="65"/>
      <c r="N92" s="65"/>
      <c r="O92" s="65"/>
      <c r="P92" s="65"/>
      <c r="Q92" s="65"/>
      <c r="R92" s="60"/>
      <c r="S92" s="60"/>
      <c r="T92" s="60"/>
      <c r="U92" s="60"/>
      <c r="V92" s="60"/>
      <c r="W92" s="60"/>
    </row>
    <row r="93" spans="1:23" s="58" customFormat="1">
      <c r="A93" s="53">
        <v>1</v>
      </c>
      <c r="B93" s="66">
        <v>231</v>
      </c>
      <c r="C93" s="67" t="s">
        <v>163</v>
      </c>
      <c r="D93" s="68">
        <v>0.75</v>
      </c>
      <c r="E93" s="68">
        <v>0.75</v>
      </c>
      <c r="F93" s="68">
        <v>0.75</v>
      </c>
      <c r="G93" s="68"/>
      <c r="H93" s="68"/>
      <c r="I93" s="68"/>
      <c r="J93" s="69"/>
      <c r="K93" s="69"/>
      <c r="L93" s="69"/>
      <c r="M93" s="69"/>
      <c r="N93" s="69"/>
      <c r="O93" s="69"/>
      <c r="P93" s="69"/>
      <c r="Q93" s="69"/>
      <c r="R93" s="59"/>
      <c r="S93" s="59"/>
      <c r="T93" s="59"/>
      <c r="U93" s="59"/>
      <c r="V93" s="59"/>
      <c r="W93" s="59"/>
    </row>
    <row r="94" spans="1:23" s="52" customFormat="1">
      <c r="A94" s="48">
        <v>1</v>
      </c>
      <c r="B94" s="62">
        <v>240</v>
      </c>
      <c r="C94" s="63" t="s">
        <v>164</v>
      </c>
      <c r="D94" s="64">
        <v>1</v>
      </c>
      <c r="E94" s="64">
        <v>1</v>
      </c>
      <c r="F94" s="64">
        <v>1</v>
      </c>
      <c r="G94" s="64"/>
      <c r="H94" s="64"/>
      <c r="I94" s="64"/>
      <c r="J94" s="65"/>
      <c r="K94" s="65"/>
      <c r="L94" s="65"/>
      <c r="M94" s="65"/>
      <c r="N94" s="65"/>
      <c r="O94" s="65"/>
      <c r="P94" s="65"/>
      <c r="Q94" s="65"/>
      <c r="R94" s="60"/>
      <c r="S94" s="60"/>
      <c r="T94" s="60"/>
      <c r="U94" s="60"/>
      <c r="V94" s="60"/>
      <c r="W94" s="60"/>
    </row>
    <row r="95" spans="1:23" s="58" customFormat="1">
      <c r="A95" s="53">
        <v>1</v>
      </c>
      <c r="B95" s="66">
        <v>241</v>
      </c>
      <c r="C95" s="67" t="s">
        <v>165</v>
      </c>
      <c r="D95" s="68">
        <v>0.75</v>
      </c>
      <c r="E95" s="68">
        <v>0.75</v>
      </c>
      <c r="F95" s="68">
        <v>0.75</v>
      </c>
      <c r="G95" s="68"/>
      <c r="H95" s="68"/>
      <c r="I95" s="68"/>
      <c r="J95" s="69"/>
      <c r="K95" s="69"/>
      <c r="L95" s="69"/>
      <c r="M95" s="69"/>
      <c r="N95" s="69"/>
      <c r="O95" s="69"/>
      <c r="P95" s="69"/>
      <c r="Q95" s="69"/>
      <c r="R95" s="59"/>
      <c r="S95" s="59"/>
      <c r="T95" s="59"/>
      <c r="U95" s="59"/>
      <c r="V95" s="59"/>
      <c r="W95" s="59"/>
    </row>
    <row r="96" spans="1:23" s="52" customFormat="1">
      <c r="A96" s="48">
        <v>1</v>
      </c>
      <c r="B96" s="62">
        <v>250</v>
      </c>
      <c r="C96" s="63" t="s">
        <v>166</v>
      </c>
      <c r="D96" s="70">
        <v>1</v>
      </c>
      <c r="E96" s="70">
        <v>1</v>
      </c>
      <c r="F96" s="70">
        <v>1</v>
      </c>
      <c r="G96" s="70"/>
      <c r="H96" s="70"/>
      <c r="I96" s="70"/>
      <c r="J96" s="71"/>
      <c r="K96" s="71"/>
      <c r="L96" s="71"/>
      <c r="M96" s="71"/>
      <c r="N96" s="71"/>
      <c r="O96" s="71"/>
      <c r="P96" s="71"/>
      <c r="Q96" s="71"/>
      <c r="R96" s="60"/>
      <c r="S96" s="60"/>
      <c r="T96" s="60"/>
      <c r="U96" s="60"/>
      <c r="V96" s="60"/>
      <c r="W96" s="60"/>
    </row>
    <row r="97" spans="1:23" s="58" customFormat="1">
      <c r="A97" s="53">
        <v>1</v>
      </c>
      <c r="B97" s="66">
        <v>251</v>
      </c>
      <c r="C97" s="67" t="s">
        <v>167</v>
      </c>
      <c r="D97" s="72">
        <v>1</v>
      </c>
      <c r="E97" s="72">
        <v>1</v>
      </c>
      <c r="F97" s="72">
        <v>1</v>
      </c>
      <c r="G97" s="72"/>
      <c r="H97" s="72"/>
      <c r="I97" s="72"/>
      <c r="J97" s="73"/>
      <c r="K97" s="73"/>
      <c r="L97" s="73"/>
      <c r="M97" s="73"/>
      <c r="N97" s="73"/>
      <c r="O97" s="73"/>
      <c r="P97" s="73"/>
      <c r="Q97" s="73"/>
      <c r="R97" s="59"/>
      <c r="S97" s="59"/>
      <c r="T97" s="59"/>
      <c r="U97" s="59"/>
      <c r="V97" s="59"/>
      <c r="W97" s="59"/>
    </row>
    <row r="98" spans="1:23" s="58" customFormat="1">
      <c r="A98" s="53">
        <v>1</v>
      </c>
      <c r="B98" s="66">
        <v>252</v>
      </c>
      <c r="C98" s="67" t="s">
        <v>168</v>
      </c>
      <c r="D98" s="72">
        <v>1</v>
      </c>
      <c r="E98" s="72">
        <v>1</v>
      </c>
      <c r="F98" s="72">
        <v>1</v>
      </c>
      <c r="G98" s="72"/>
      <c r="H98" s="72"/>
      <c r="I98" s="72"/>
      <c r="J98" s="73"/>
      <c r="K98" s="73"/>
      <c r="L98" s="73"/>
      <c r="M98" s="73"/>
      <c r="N98" s="73"/>
      <c r="O98" s="73"/>
      <c r="P98" s="73"/>
      <c r="Q98" s="73"/>
      <c r="R98" s="59"/>
      <c r="S98" s="59"/>
      <c r="T98" s="59"/>
      <c r="U98" s="59"/>
      <c r="V98" s="59"/>
      <c r="W98" s="59"/>
    </row>
    <row r="99" spans="1:23" s="52" customFormat="1">
      <c r="A99" s="48">
        <v>1</v>
      </c>
      <c r="B99" s="62">
        <v>260</v>
      </c>
      <c r="C99" s="63" t="s">
        <v>169</v>
      </c>
      <c r="D99" s="70">
        <v>1</v>
      </c>
      <c r="E99" s="70">
        <v>1</v>
      </c>
      <c r="F99" s="70">
        <v>1</v>
      </c>
      <c r="G99" s="70"/>
      <c r="H99" s="70"/>
      <c r="I99" s="70"/>
      <c r="J99" s="71"/>
      <c r="K99" s="71"/>
      <c r="L99" s="71"/>
      <c r="M99" s="71"/>
      <c r="N99" s="71"/>
      <c r="O99" s="71"/>
      <c r="P99" s="71"/>
      <c r="Q99" s="71"/>
      <c r="R99" s="60"/>
      <c r="S99" s="60"/>
      <c r="T99" s="60"/>
      <c r="U99" s="60"/>
      <c r="V99" s="60"/>
      <c r="W99" s="60"/>
    </row>
    <row r="100" spans="1:23" s="58" customFormat="1">
      <c r="A100" s="53">
        <v>1</v>
      </c>
      <c r="B100" s="66">
        <v>261</v>
      </c>
      <c r="C100" s="67" t="s">
        <v>170</v>
      </c>
      <c r="D100" s="68">
        <v>0.75</v>
      </c>
      <c r="E100" s="68">
        <v>0.75</v>
      </c>
      <c r="F100" s="68">
        <v>0.75</v>
      </c>
      <c r="G100" s="72"/>
      <c r="H100" s="72"/>
      <c r="I100" s="72"/>
      <c r="J100" s="73"/>
      <c r="K100" s="73"/>
      <c r="L100" s="73"/>
      <c r="M100" s="73"/>
      <c r="N100" s="73"/>
      <c r="O100" s="73"/>
      <c r="P100" s="73"/>
      <c r="Q100" s="73"/>
      <c r="R100" s="59"/>
      <c r="S100" s="59"/>
      <c r="T100" s="59"/>
      <c r="U100" s="59"/>
      <c r="V100" s="59"/>
      <c r="W100" s="59"/>
    </row>
    <row r="101" spans="1:23" s="58" customFormat="1">
      <c r="A101" s="53">
        <v>1</v>
      </c>
      <c r="B101" s="66">
        <v>262</v>
      </c>
      <c r="C101" s="67" t="s">
        <v>171</v>
      </c>
      <c r="D101" s="68">
        <v>0.75</v>
      </c>
      <c r="E101" s="68">
        <v>0.75</v>
      </c>
      <c r="F101" s="68">
        <v>0.75</v>
      </c>
      <c r="G101" s="72"/>
      <c r="H101" s="72"/>
      <c r="I101" s="72"/>
      <c r="J101" s="73"/>
      <c r="K101" s="73"/>
      <c r="L101" s="73"/>
      <c r="M101" s="73"/>
      <c r="N101" s="73"/>
      <c r="O101" s="73"/>
      <c r="P101" s="73"/>
      <c r="Q101" s="73"/>
      <c r="R101" s="59"/>
      <c r="S101" s="59"/>
      <c r="T101" s="59"/>
      <c r="U101" s="59"/>
      <c r="V101" s="59"/>
      <c r="W101" s="59"/>
    </row>
    <row r="102" spans="1:23" s="52" customFormat="1">
      <c r="A102" s="48">
        <v>1</v>
      </c>
      <c r="B102" s="48">
        <v>300</v>
      </c>
      <c r="C102" s="74" t="s">
        <v>172</v>
      </c>
      <c r="D102" s="75">
        <v>1</v>
      </c>
      <c r="E102" s="75">
        <v>1</v>
      </c>
      <c r="F102" s="75">
        <v>1</v>
      </c>
      <c r="G102" s="75"/>
      <c r="H102" s="76"/>
      <c r="I102" s="75"/>
      <c r="J102" s="77"/>
      <c r="K102" s="77"/>
      <c r="L102" s="77"/>
      <c r="M102" s="77"/>
      <c r="N102" s="78"/>
      <c r="O102" s="77"/>
      <c r="P102" s="78"/>
      <c r="Q102" s="78"/>
      <c r="R102" s="60"/>
      <c r="S102" s="60"/>
      <c r="T102" s="60"/>
      <c r="U102" s="60"/>
      <c r="V102" s="60"/>
      <c r="W102" s="60"/>
    </row>
    <row r="103" spans="1:23" s="58" customFormat="1">
      <c r="A103" s="53">
        <v>1</v>
      </c>
      <c r="B103" s="53">
        <v>301</v>
      </c>
      <c r="C103" s="79" t="s">
        <v>173</v>
      </c>
      <c r="D103" s="80">
        <v>1</v>
      </c>
      <c r="E103" s="80">
        <v>1</v>
      </c>
      <c r="F103" s="80">
        <v>1</v>
      </c>
      <c r="G103" s="80"/>
      <c r="H103" s="80"/>
      <c r="I103" s="80"/>
      <c r="J103" s="81"/>
      <c r="K103" s="81"/>
      <c r="L103" s="81"/>
      <c r="M103" s="81"/>
      <c r="N103" s="81"/>
      <c r="O103" s="81"/>
      <c r="P103" s="81"/>
      <c r="Q103" s="81"/>
      <c r="R103" s="59"/>
      <c r="S103" s="59"/>
      <c r="T103" s="59"/>
      <c r="U103" s="59"/>
      <c r="V103" s="59"/>
      <c r="W103" s="59"/>
    </row>
    <row r="104" spans="1:23" s="52" customFormat="1">
      <c r="A104" s="48">
        <v>1</v>
      </c>
      <c r="B104" s="48">
        <v>350</v>
      </c>
      <c r="C104" s="74" t="s">
        <v>174</v>
      </c>
      <c r="D104" s="75">
        <v>1</v>
      </c>
      <c r="E104" s="75">
        <v>1</v>
      </c>
      <c r="F104" s="75">
        <v>1</v>
      </c>
      <c r="G104" s="75"/>
      <c r="H104" s="76"/>
      <c r="I104" s="75"/>
      <c r="J104" s="77"/>
      <c r="K104" s="77"/>
      <c r="L104" s="77"/>
      <c r="M104" s="77"/>
      <c r="N104" s="78"/>
      <c r="O104" s="77"/>
      <c r="P104" s="78"/>
      <c r="Q104" s="78"/>
      <c r="R104" s="60"/>
      <c r="S104" s="60"/>
      <c r="T104" s="60"/>
      <c r="U104" s="60"/>
      <c r="V104" s="60"/>
      <c r="W104" s="60"/>
    </row>
    <row r="105" spans="1:23" s="58" customFormat="1">
      <c r="A105" s="53">
        <v>1</v>
      </c>
      <c r="B105" s="53">
        <v>351</v>
      </c>
      <c r="C105" s="79" t="s">
        <v>175</v>
      </c>
      <c r="D105" s="80">
        <v>1</v>
      </c>
      <c r="E105" s="80">
        <v>1</v>
      </c>
      <c r="F105" s="80">
        <v>1</v>
      </c>
      <c r="G105" s="80"/>
      <c r="H105" s="80"/>
      <c r="I105" s="80"/>
      <c r="J105" s="81"/>
      <c r="K105" s="81"/>
      <c r="L105" s="81"/>
      <c r="M105" s="81"/>
      <c r="N105" s="81"/>
      <c r="O105" s="81"/>
      <c r="P105" s="81"/>
      <c r="Q105" s="81"/>
      <c r="R105" s="59"/>
      <c r="S105" s="59"/>
      <c r="T105" s="59"/>
      <c r="U105" s="59"/>
      <c r="V105" s="59"/>
      <c r="W105" s="59"/>
    </row>
    <row r="106" spans="1:23" s="52" customFormat="1">
      <c r="A106" s="48">
        <v>1</v>
      </c>
      <c r="B106" s="48">
        <v>400</v>
      </c>
      <c r="C106" s="74" t="s">
        <v>176</v>
      </c>
      <c r="D106" s="76">
        <v>1</v>
      </c>
      <c r="E106" s="76">
        <v>1</v>
      </c>
      <c r="F106" s="76">
        <v>1</v>
      </c>
      <c r="G106" s="76"/>
      <c r="H106" s="76"/>
      <c r="I106" s="76"/>
      <c r="J106" s="78"/>
      <c r="K106" s="78"/>
      <c r="L106" s="78"/>
      <c r="M106" s="78"/>
      <c r="N106" s="78"/>
      <c r="O106" s="78"/>
      <c r="P106" s="78"/>
      <c r="Q106" s="78"/>
      <c r="R106" s="60"/>
      <c r="S106" s="60"/>
      <c r="T106" s="60"/>
      <c r="U106" s="60"/>
      <c r="V106" s="60"/>
      <c r="W106" s="60"/>
    </row>
    <row r="107" spans="1:23" s="58" customFormat="1">
      <c r="A107" s="53">
        <v>1</v>
      </c>
      <c r="B107" s="53">
        <v>401</v>
      </c>
      <c r="C107" s="82" t="s">
        <v>177</v>
      </c>
      <c r="D107" s="80">
        <v>0.5</v>
      </c>
      <c r="E107" s="80">
        <v>0.5</v>
      </c>
      <c r="F107" s="80">
        <v>0.5</v>
      </c>
      <c r="G107" s="80"/>
      <c r="H107" s="80"/>
      <c r="I107" s="80"/>
      <c r="J107" s="81"/>
      <c r="K107" s="81"/>
      <c r="L107" s="81"/>
      <c r="M107" s="81"/>
      <c r="N107" s="81"/>
      <c r="O107" s="81"/>
      <c r="P107" s="81"/>
      <c r="Q107" s="81"/>
      <c r="R107" s="59"/>
      <c r="S107" s="59"/>
      <c r="T107" s="59"/>
      <c r="U107" s="59"/>
      <c r="V107" s="59"/>
      <c r="W107" s="59"/>
    </row>
    <row r="108" spans="1:23" s="58" customFormat="1">
      <c r="A108" s="53">
        <v>1</v>
      </c>
      <c r="B108" s="53">
        <v>402</v>
      </c>
      <c r="C108" s="82" t="s">
        <v>178</v>
      </c>
      <c r="D108" s="80">
        <v>1</v>
      </c>
      <c r="E108" s="80">
        <v>1</v>
      </c>
      <c r="F108" s="80">
        <v>1</v>
      </c>
      <c r="G108" s="80"/>
      <c r="H108" s="80"/>
      <c r="I108" s="80"/>
      <c r="J108" s="81"/>
      <c r="K108" s="81"/>
      <c r="L108" s="81"/>
      <c r="M108" s="81"/>
      <c r="N108" s="81"/>
      <c r="O108" s="81"/>
      <c r="P108" s="81"/>
      <c r="Q108" s="81"/>
      <c r="R108" s="59"/>
      <c r="S108" s="59"/>
      <c r="T108" s="59"/>
      <c r="U108" s="59"/>
      <c r="V108" s="59"/>
      <c r="W108" s="59"/>
    </row>
    <row r="109" spans="1:23" s="58" customFormat="1">
      <c r="A109" s="53">
        <v>1</v>
      </c>
      <c r="B109" s="53">
        <v>403</v>
      </c>
      <c r="C109" s="82" t="s">
        <v>179</v>
      </c>
      <c r="D109" s="80">
        <v>0.75</v>
      </c>
      <c r="E109" s="80">
        <v>0.75</v>
      </c>
      <c r="F109" s="80">
        <v>0.75</v>
      </c>
      <c r="G109" s="80"/>
      <c r="H109" s="80"/>
      <c r="I109" s="80"/>
      <c r="J109" s="81"/>
      <c r="K109" s="81"/>
      <c r="L109" s="81"/>
      <c r="M109" s="81"/>
      <c r="N109" s="81"/>
      <c r="O109" s="81"/>
      <c r="P109" s="81"/>
      <c r="Q109" s="81"/>
      <c r="R109" s="59"/>
      <c r="S109" s="59"/>
      <c r="T109" s="59"/>
      <c r="U109" s="59"/>
      <c r="V109" s="59"/>
      <c r="W109" s="59"/>
    </row>
    <row r="110" spans="1:23" s="58" customFormat="1">
      <c r="A110" s="53">
        <v>1</v>
      </c>
      <c r="B110" s="53">
        <v>404</v>
      </c>
      <c r="C110" s="79" t="s">
        <v>180</v>
      </c>
      <c r="D110" s="80">
        <v>0.75</v>
      </c>
      <c r="E110" s="80">
        <v>0.75</v>
      </c>
      <c r="F110" s="80">
        <v>0.75</v>
      </c>
      <c r="G110" s="80"/>
      <c r="H110" s="80"/>
      <c r="I110" s="80"/>
      <c r="J110" s="81"/>
      <c r="K110" s="81"/>
      <c r="L110" s="81"/>
      <c r="M110" s="81"/>
      <c r="N110" s="81"/>
      <c r="O110" s="81"/>
      <c r="P110" s="81"/>
      <c r="Q110" s="81"/>
      <c r="R110" s="59"/>
      <c r="S110" s="59"/>
      <c r="T110" s="59"/>
      <c r="U110" s="59"/>
      <c r="V110" s="59"/>
      <c r="W110" s="59"/>
    </row>
    <row r="111" spans="1:23" s="58" customFormat="1">
      <c r="A111" s="53">
        <v>1</v>
      </c>
      <c r="B111" s="53">
        <v>405</v>
      </c>
      <c r="C111" s="82" t="s">
        <v>181</v>
      </c>
      <c r="D111" s="80">
        <v>0.8</v>
      </c>
      <c r="E111" s="80">
        <v>0.8</v>
      </c>
      <c r="F111" s="80">
        <v>0.8</v>
      </c>
      <c r="G111" s="80"/>
      <c r="H111" s="80"/>
      <c r="I111" s="80"/>
      <c r="J111" s="81"/>
      <c r="K111" s="81"/>
      <c r="L111" s="81"/>
      <c r="M111" s="81"/>
      <c r="N111" s="81"/>
      <c r="O111" s="81"/>
      <c r="P111" s="81"/>
      <c r="Q111" s="81"/>
      <c r="R111" s="59"/>
      <c r="S111" s="59"/>
      <c r="T111" s="59"/>
      <c r="U111" s="59"/>
      <c r="V111" s="59"/>
      <c r="W111" s="59"/>
    </row>
    <row r="112" spans="1:23" s="58" customFormat="1">
      <c r="A112" s="53">
        <v>1</v>
      </c>
      <c r="B112" s="53">
        <v>406</v>
      </c>
      <c r="C112" s="82" t="s">
        <v>182</v>
      </c>
      <c r="D112" s="80">
        <v>0.75</v>
      </c>
      <c r="E112" s="80">
        <v>0.75</v>
      </c>
      <c r="F112" s="80">
        <v>0.75</v>
      </c>
      <c r="G112" s="80"/>
      <c r="H112" s="80"/>
      <c r="I112" s="80"/>
      <c r="J112" s="81"/>
      <c r="K112" s="81"/>
      <c r="L112" s="81"/>
      <c r="M112" s="81"/>
      <c r="N112" s="81"/>
      <c r="O112" s="81"/>
      <c r="P112" s="81"/>
      <c r="Q112" s="81"/>
      <c r="R112" s="59"/>
      <c r="S112" s="59"/>
      <c r="T112" s="59"/>
      <c r="U112" s="59"/>
      <c r="V112" s="59"/>
      <c r="W112" s="59"/>
    </row>
    <row r="113" spans="1:23" s="58" customFormat="1">
      <c r="A113" s="53">
        <v>1</v>
      </c>
      <c r="B113" s="53">
        <v>407</v>
      </c>
      <c r="C113" s="82" t="s">
        <v>183</v>
      </c>
      <c r="D113" s="80">
        <v>0.9</v>
      </c>
      <c r="E113" s="80">
        <v>0.9</v>
      </c>
      <c r="F113" s="80">
        <v>0.9</v>
      </c>
      <c r="G113" s="80"/>
      <c r="H113" s="80"/>
      <c r="I113" s="80"/>
      <c r="J113" s="81"/>
      <c r="K113" s="81"/>
      <c r="L113" s="81"/>
      <c r="M113" s="81"/>
      <c r="N113" s="81"/>
      <c r="O113" s="81"/>
      <c r="P113" s="81"/>
      <c r="Q113" s="81"/>
      <c r="R113" s="59"/>
      <c r="S113" s="59"/>
      <c r="T113" s="59"/>
      <c r="U113" s="59"/>
      <c r="V113" s="59"/>
      <c r="W113" s="59"/>
    </row>
    <row r="114" spans="1:23" s="58" customFormat="1">
      <c r="A114" s="53">
        <v>1</v>
      </c>
      <c r="B114" s="53">
        <v>408</v>
      </c>
      <c r="C114" s="82" t="s">
        <v>184</v>
      </c>
      <c r="D114" s="80">
        <v>0.6</v>
      </c>
      <c r="E114" s="80">
        <v>0.6</v>
      </c>
      <c r="F114" s="80">
        <v>0.6</v>
      </c>
      <c r="G114" s="80"/>
      <c r="H114" s="80"/>
      <c r="I114" s="80"/>
      <c r="J114" s="81"/>
      <c r="K114" s="81"/>
      <c r="L114" s="81"/>
      <c r="M114" s="81"/>
      <c r="N114" s="81"/>
      <c r="O114" s="81"/>
      <c r="P114" s="81"/>
      <c r="Q114" s="81"/>
      <c r="R114" s="59"/>
      <c r="S114" s="59"/>
      <c r="T114" s="59"/>
      <c r="U114" s="59"/>
      <c r="V114" s="59"/>
      <c r="W114" s="59"/>
    </row>
    <row r="115" spans="1:23" s="58" customFormat="1">
      <c r="A115" s="53">
        <v>1</v>
      </c>
      <c r="B115" s="53">
        <v>409</v>
      </c>
      <c r="C115" s="82" t="s">
        <v>185</v>
      </c>
      <c r="D115" s="80">
        <v>0.6</v>
      </c>
      <c r="E115" s="80">
        <v>0.6</v>
      </c>
      <c r="F115" s="80">
        <v>0.6</v>
      </c>
      <c r="G115" s="80"/>
      <c r="H115" s="80"/>
      <c r="I115" s="80"/>
      <c r="J115" s="81"/>
      <c r="K115" s="81"/>
      <c r="L115" s="81"/>
      <c r="M115" s="81"/>
      <c r="N115" s="81"/>
      <c r="O115" s="81"/>
      <c r="P115" s="81"/>
      <c r="Q115" s="81"/>
      <c r="R115" s="59"/>
      <c r="S115" s="59"/>
      <c r="T115" s="59"/>
      <c r="U115" s="59"/>
      <c r="V115" s="59"/>
      <c r="W115" s="59"/>
    </row>
    <row r="116" spans="1:23" s="58" customFormat="1">
      <c r="A116" s="53">
        <v>1</v>
      </c>
      <c r="B116" s="53">
        <v>410</v>
      </c>
      <c r="C116" s="82" t="s">
        <v>186</v>
      </c>
      <c r="D116" s="80">
        <v>0.6</v>
      </c>
      <c r="E116" s="80">
        <v>0.6</v>
      </c>
      <c r="F116" s="80">
        <v>0.6</v>
      </c>
      <c r="G116" s="80"/>
      <c r="H116" s="80"/>
      <c r="I116" s="80"/>
      <c r="J116" s="81"/>
      <c r="K116" s="81"/>
      <c r="L116" s="81"/>
      <c r="M116" s="81"/>
      <c r="N116" s="81"/>
      <c r="O116" s="81"/>
      <c r="P116" s="81"/>
      <c r="Q116" s="81"/>
      <c r="R116" s="59"/>
      <c r="S116" s="59"/>
      <c r="T116" s="59"/>
      <c r="U116" s="59"/>
      <c r="V116" s="59"/>
      <c r="W116" s="59"/>
    </row>
    <row r="117" spans="1:23" s="58" customFormat="1">
      <c r="A117" s="53">
        <v>1</v>
      </c>
      <c r="B117" s="53">
        <v>411</v>
      </c>
      <c r="C117" s="82" t="s">
        <v>187</v>
      </c>
      <c r="D117" s="80">
        <v>0.6</v>
      </c>
      <c r="E117" s="80">
        <v>0.6</v>
      </c>
      <c r="F117" s="80">
        <v>0.6</v>
      </c>
      <c r="G117" s="80"/>
      <c r="H117" s="80"/>
      <c r="I117" s="80"/>
      <c r="J117" s="81"/>
      <c r="K117" s="81"/>
      <c r="L117" s="81"/>
      <c r="M117" s="81"/>
      <c r="N117" s="81"/>
      <c r="O117" s="81"/>
      <c r="P117" s="81"/>
      <c r="Q117" s="81"/>
      <c r="R117" s="59"/>
      <c r="S117" s="59"/>
      <c r="T117" s="59"/>
      <c r="U117" s="59"/>
      <c r="V117" s="59"/>
      <c r="W117" s="59"/>
    </row>
    <row r="118" spans="1:23" s="52" customFormat="1">
      <c r="A118" s="48">
        <v>1</v>
      </c>
      <c r="B118" s="48">
        <v>500</v>
      </c>
      <c r="C118" s="74" t="s">
        <v>188</v>
      </c>
      <c r="D118" s="76">
        <v>1</v>
      </c>
      <c r="E118" s="76">
        <v>1</v>
      </c>
      <c r="F118" s="76">
        <v>1</v>
      </c>
      <c r="G118" s="76"/>
      <c r="H118" s="76"/>
      <c r="I118" s="76"/>
      <c r="J118" s="78"/>
      <c r="K118" s="78"/>
      <c r="L118" s="78"/>
      <c r="M118" s="78"/>
      <c r="N118" s="78"/>
      <c r="O118" s="78"/>
      <c r="P118" s="78"/>
      <c r="Q118" s="78"/>
      <c r="R118" s="60"/>
      <c r="S118" s="60"/>
      <c r="T118" s="60"/>
      <c r="U118" s="60"/>
      <c r="V118" s="60"/>
      <c r="W118" s="60"/>
    </row>
    <row r="119" spans="1:23" s="58" customFormat="1">
      <c r="A119" s="53">
        <v>1</v>
      </c>
      <c r="B119" s="53">
        <v>501</v>
      </c>
      <c r="C119" s="82" t="s">
        <v>189</v>
      </c>
      <c r="D119" s="80">
        <v>1</v>
      </c>
      <c r="E119" s="80">
        <v>1</v>
      </c>
      <c r="F119" s="80">
        <v>1</v>
      </c>
      <c r="G119" s="80"/>
      <c r="H119" s="80"/>
      <c r="I119" s="80"/>
      <c r="J119" s="81"/>
      <c r="K119" s="81"/>
      <c r="L119" s="81"/>
      <c r="M119" s="81"/>
      <c r="N119" s="81"/>
      <c r="O119" s="81"/>
      <c r="P119" s="81"/>
      <c r="Q119" s="81"/>
      <c r="R119" s="59"/>
      <c r="S119" s="59"/>
      <c r="T119" s="59"/>
      <c r="U119" s="59"/>
      <c r="V119" s="59"/>
      <c r="W119" s="59"/>
    </row>
    <row r="120" spans="1:23" s="58" customFormat="1">
      <c r="A120" s="53">
        <v>1</v>
      </c>
      <c r="B120" s="53">
        <v>502</v>
      </c>
      <c r="C120" s="82" t="s">
        <v>190</v>
      </c>
      <c r="D120" s="80">
        <v>1</v>
      </c>
      <c r="E120" s="80">
        <v>1</v>
      </c>
      <c r="F120" s="80">
        <v>1</v>
      </c>
      <c r="G120" s="80"/>
      <c r="H120" s="80"/>
      <c r="I120" s="80"/>
      <c r="J120" s="81"/>
      <c r="K120" s="81"/>
      <c r="L120" s="81"/>
      <c r="M120" s="81"/>
      <c r="N120" s="81"/>
      <c r="O120" s="81"/>
      <c r="P120" s="81"/>
      <c r="Q120" s="81"/>
      <c r="R120" s="59"/>
      <c r="S120" s="59"/>
      <c r="T120" s="59"/>
      <c r="U120" s="59"/>
      <c r="V120" s="59"/>
      <c r="W120" s="59"/>
    </row>
    <row r="121" spans="1:23" s="58" customFormat="1">
      <c r="A121" s="53">
        <v>1</v>
      </c>
      <c r="B121" s="53">
        <v>503</v>
      </c>
      <c r="C121" s="82" t="s">
        <v>191</v>
      </c>
      <c r="D121" s="80">
        <v>1</v>
      </c>
      <c r="E121" s="80">
        <v>1</v>
      </c>
      <c r="F121" s="80">
        <v>1</v>
      </c>
      <c r="G121" s="80"/>
      <c r="H121" s="80"/>
      <c r="I121" s="80"/>
      <c r="J121" s="81"/>
      <c r="K121" s="81"/>
      <c r="L121" s="81"/>
      <c r="M121" s="81"/>
      <c r="N121" s="81"/>
      <c r="O121" s="81"/>
      <c r="P121" s="81"/>
      <c r="Q121" s="81"/>
      <c r="R121" s="59"/>
      <c r="S121" s="59"/>
      <c r="T121" s="59"/>
      <c r="U121" s="59"/>
      <c r="V121" s="59"/>
      <c r="W121" s="59"/>
    </row>
    <row r="122" spans="1:23" s="52" customFormat="1">
      <c r="A122" s="48">
        <v>1</v>
      </c>
      <c r="B122" s="48">
        <v>600</v>
      </c>
      <c r="C122" s="83" t="s">
        <v>192</v>
      </c>
      <c r="D122" s="76">
        <v>1</v>
      </c>
      <c r="E122" s="76">
        <v>1</v>
      </c>
      <c r="F122" s="76">
        <v>1</v>
      </c>
      <c r="G122" s="76"/>
      <c r="H122" s="76"/>
      <c r="I122" s="76"/>
      <c r="J122" s="78"/>
      <c r="K122" s="78"/>
      <c r="L122" s="78"/>
      <c r="M122" s="78"/>
      <c r="N122" s="78"/>
      <c r="O122" s="78"/>
      <c r="P122" s="78"/>
      <c r="Q122" s="78"/>
      <c r="R122" s="60"/>
      <c r="S122" s="60"/>
      <c r="T122" s="60"/>
      <c r="U122" s="60"/>
      <c r="V122" s="60"/>
      <c r="W122" s="60"/>
    </row>
    <row r="123" spans="1:23" s="58" customFormat="1">
      <c r="A123" s="53">
        <v>1</v>
      </c>
      <c r="B123" s="53">
        <v>610</v>
      </c>
      <c r="C123" s="79" t="s">
        <v>193</v>
      </c>
      <c r="D123" s="80">
        <v>1</v>
      </c>
      <c r="E123" s="80">
        <v>1</v>
      </c>
      <c r="F123" s="80">
        <v>1</v>
      </c>
      <c r="G123" s="80"/>
      <c r="H123" s="80"/>
      <c r="I123" s="80"/>
      <c r="J123" s="81"/>
      <c r="K123" s="81"/>
      <c r="L123" s="81"/>
      <c r="M123" s="81"/>
      <c r="N123" s="81"/>
      <c r="O123" s="81"/>
      <c r="P123" s="81"/>
      <c r="Q123" s="81"/>
      <c r="R123" s="59"/>
      <c r="S123" s="59"/>
      <c r="T123" s="59"/>
      <c r="U123" s="59"/>
      <c r="V123" s="59"/>
      <c r="W123" s="59"/>
    </row>
    <row r="124" spans="1:23" s="52" customFormat="1">
      <c r="A124" s="48">
        <v>1</v>
      </c>
      <c r="B124" s="48">
        <v>700</v>
      </c>
      <c r="C124" s="74" t="s">
        <v>194</v>
      </c>
      <c r="D124" s="76">
        <v>1</v>
      </c>
      <c r="E124" s="76">
        <v>1</v>
      </c>
      <c r="F124" s="76">
        <v>1</v>
      </c>
      <c r="G124" s="76"/>
      <c r="H124" s="76"/>
      <c r="I124" s="76"/>
      <c r="J124" s="78"/>
      <c r="K124" s="78"/>
      <c r="L124" s="78"/>
      <c r="M124" s="78"/>
      <c r="N124" s="78"/>
      <c r="O124" s="78"/>
      <c r="P124" s="78"/>
      <c r="Q124" s="78"/>
      <c r="R124" s="60"/>
      <c r="S124" s="60"/>
      <c r="T124" s="60"/>
      <c r="U124" s="60"/>
      <c r="V124" s="60"/>
      <c r="W124" s="60"/>
    </row>
    <row r="125" spans="1:23" s="58" customFormat="1">
      <c r="A125" s="53">
        <v>1</v>
      </c>
      <c r="B125" s="53">
        <v>701</v>
      </c>
      <c r="C125" s="82" t="s">
        <v>195</v>
      </c>
      <c r="D125" s="80">
        <v>1</v>
      </c>
      <c r="E125" s="80">
        <v>1</v>
      </c>
      <c r="F125" s="80">
        <v>1</v>
      </c>
      <c r="G125" s="80"/>
      <c r="H125" s="80"/>
      <c r="I125" s="80"/>
      <c r="J125" s="81"/>
      <c r="K125" s="81"/>
      <c r="L125" s="81"/>
      <c r="M125" s="81"/>
      <c r="N125" s="81"/>
      <c r="O125" s="81"/>
      <c r="P125" s="81"/>
      <c r="Q125" s="81"/>
      <c r="R125" s="59"/>
      <c r="S125" s="59"/>
      <c r="T125" s="59"/>
      <c r="U125" s="59"/>
      <c r="V125" s="59"/>
      <c r="W125" s="59"/>
    </row>
    <row r="126" spans="1:23" s="52" customFormat="1">
      <c r="A126" s="48">
        <v>1</v>
      </c>
      <c r="B126" s="48">
        <v>800</v>
      </c>
      <c r="C126" s="74" t="s">
        <v>196</v>
      </c>
      <c r="D126" s="76">
        <v>1</v>
      </c>
      <c r="E126" s="76">
        <v>1</v>
      </c>
      <c r="F126" s="76">
        <v>1</v>
      </c>
      <c r="G126" s="76"/>
      <c r="H126" s="76"/>
      <c r="I126" s="76"/>
      <c r="J126" s="78"/>
      <c r="K126" s="78"/>
      <c r="L126" s="78"/>
      <c r="M126" s="78"/>
      <c r="N126" s="78"/>
      <c r="O126" s="78"/>
      <c r="P126" s="78"/>
      <c r="Q126" s="78"/>
      <c r="R126" s="60"/>
      <c r="S126" s="60"/>
      <c r="T126" s="60"/>
      <c r="U126" s="60"/>
      <c r="V126" s="60"/>
      <c r="W126" s="60"/>
    </row>
    <row r="127" spans="1:23" s="58" customFormat="1">
      <c r="A127" s="53">
        <v>1</v>
      </c>
      <c r="B127" s="53">
        <v>801</v>
      </c>
      <c r="C127" s="79" t="s">
        <v>197</v>
      </c>
      <c r="D127" s="80">
        <v>1</v>
      </c>
      <c r="E127" s="80">
        <v>1</v>
      </c>
      <c r="F127" s="80">
        <v>1</v>
      </c>
      <c r="G127" s="80"/>
      <c r="H127" s="80"/>
      <c r="I127" s="80"/>
      <c r="J127" s="81"/>
      <c r="K127" s="81"/>
      <c r="L127" s="81"/>
      <c r="M127" s="81"/>
      <c r="N127" s="81"/>
      <c r="O127" s="81"/>
      <c r="P127" s="81"/>
      <c r="Q127" s="81"/>
      <c r="R127" s="59"/>
      <c r="S127" s="59"/>
      <c r="T127" s="59"/>
      <c r="U127" s="59"/>
      <c r="V127" s="59"/>
      <c r="W127" s="59"/>
    </row>
    <row r="128" spans="1:23" s="58" customFormat="1">
      <c r="A128" s="53">
        <v>1</v>
      </c>
      <c r="B128" s="53">
        <v>802</v>
      </c>
      <c r="C128" s="79" t="s">
        <v>198</v>
      </c>
      <c r="D128" s="80">
        <v>1</v>
      </c>
      <c r="E128" s="80">
        <v>1</v>
      </c>
      <c r="F128" s="80">
        <v>1</v>
      </c>
      <c r="G128" s="80"/>
      <c r="H128" s="80"/>
      <c r="I128" s="80"/>
      <c r="J128" s="81"/>
      <c r="K128" s="81"/>
      <c r="L128" s="81"/>
      <c r="M128" s="81"/>
      <c r="N128" s="81"/>
      <c r="O128" s="81"/>
      <c r="P128" s="81"/>
      <c r="Q128" s="81"/>
      <c r="R128" s="59"/>
      <c r="S128" s="59"/>
      <c r="T128" s="59"/>
      <c r="U128" s="59"/>
      <c r="V128" s="59"/>
      <c r="W128" s="59"/>
    </row>
    <row r="129" spans="1:23" s="58" customFormat="1">
      <c r="A129" s="53">
        <v>1</v>
      </c>
      <c r="B129" s="53">
        <v>803</v>
      </c>
      <c r="C129" s="79" t="s">
        <v>199</v>
      </c>
      <c r="D129" s="84">
        <v>1</v>
      </c>
      <c r="E129" s="84">
        <v>1</v>
      </c>
      <c r="F129" s="84">
        <v>1</v>
      </c>
      <c r="G129" s="80"/>
      <c r="H129" s="80"/>
      <c r="I129" s="80"/>
      <c r="J129" s="81"/>
      <c r="K129" s="81"/>
      <c r="L129" s="81"/>
      <c r="M129" s="81"/>
      <c r="N129" s="81"/>
      <c r="O129" s="81"/>
      <c r="P129" s="81"/>
      <c r="Q129" s="81"/>
      <c r="R129" s="59"/>
      <c r="S129" s="59"/>
      <c r="T129" s="59"/>
      <c r="U129" s="59"/>
      <c r="V129" s="59"/>
      <c r="W129" s="59"/>
    </row>
    <row r="130" spans="1:23" s="58" customFormat="1">
      <c r="A130" s="53">
        <v>1</v>
      </c>
      <c r="B130" s="53">
        <v>804</v>
      </c>
      <c r="C130" s="79" t="s">
        <v>200</v>
      </c>
      <c r="D130" s="85">
        <v>0.66</v>
      </c>
      <c r="E130" s="85">
        <v>0.66</v>
      </c>
      <c r="F130" s="85">
        <v>0.66</v>
      </c>
      <c r="G130" s="80"/>
      <c r="H130" s="80"/>
      <c r="I130" s="80"/>
      <c r="J130" s="81"/>
      <c r="K130" s="81"/>
      <c r="L130" s="81"/>
      <c r="M130" s="81"/>
      <c r="N130" s="81"/>
      <c r="O130" s="81"/>
      <c r="P130" s="81"/>
      <c r="Q130" s="81"/>
      <c r="R130" s="59"/>
      <c r="S130" s="59"/>
      <c r="T130" s="59"/>
      <c r="U130" s="59"/>
      <c r="V130" s="59"/>
      <c r="W130" s="59"/>
    </row>
    <row r="131" spans="1:23" s="52" customFormat="1">
      <c r="A131" s="48">
        <v>1</v>
      </c>
      <c r="B131" s="48">
        <v>900</v>
      </c>
      <c r="C131" s="83" t="s">
        <v>201</v>
      </c>
      <c r="D131" s="86">
        <v>1</v>
      </c>
      <c r="E131" s="86">
        <v>1</v>
      </c>
      <c r="F131" s="86">
        <v>1</v>
      </c>
      <c r="G131" s="87"/>
      <c r="H131" s="87"/>
      <c r="I131" s="87"/>
      <c r="J131" s="87"/>
      <c r="K131" s="87"/>
      <c r="L131" s="87"/>
      <c r="M131" s="87"/>
      <c r="N131" s="87"/>
      <c r="O131" s="87"/>
      <c r="P131" s="87"/>
      <c r="Q131" s="87"/>
      <c r="R131" s="87"/>
      <c r="S131" s="87"/>
      <c r="T131" s="87"/>
      <c r="U131" s="87"/>
      <c r="V131" s="87"/>
      <c r="W131" s="87"/>
    </row>
    <row r="132" spans="1:23" s="58" customFormat="1">
      <c r="A132" s="88">
        <v>1</v>
      </c>
      <c r="B132" s="88">
        <v>901</v>
      </c>
      <c r="C132" s="82" t="s">
        <v>202</v>
      </c>
      <c r="D132" s="89">
        <v>1</v>
      </c>
      <c r="E132" s="89">
        <v>1</v>
      </c>
      <c r="F132" s="89">
        <v>1</v>
      </c>
      <c r="G132" s="90"/>
      <c r="H132" s="90"/>
      <c r="I132" s="90"/>
      <c r="J132" s="90"/>
      <c r="K132" s="90"/>
      <c r="L132" s="90"/>
      <c r="M132" s="90"/>
      <c r="N132" s="90"/>
      <c r="O132" s="90"/>
      <c r="P132" s="90"/>
      <c r="Q132" s="90"/>
      <c r="R132" s="90"/>
      <c r="S132" s="90"/>
      <c r="T132" s="90"/>
      <c r="U132" s="90"/>
      <c r="V132" s="90"/>
      <c r="W132" s="90"/>
    </row>
    <row r="133" spans="1:23" s="52" customFormat="1">
      <c r="A133" s="48">
        <v>1</v>
      </c>
      <c r="B133" s="48">
        <v>910</v>
      </c>
      <c r="C133" s="83" t="s">
        <v>203</v>
      </c>
      <c r="D133" s="86">
        <v>1</v>
      </c>
      <c r="E133" s="86">
        <v>1</v>
      </c>
      <c r="F133" s="86">
        <v>1</v>
      </c>
      <c r="G133" s="87"/>
      <c r="H133" s="87"/>
      <c r="I133" s="87"/>
      <c r="J133" s="87"/>
      <c r="K133" s="87"/>
      <c r="L133" s="87"/>
      <c r="M133" s="87"/>
      <c r="N133" s="87"/>
      <c r="O133" s="87"/>
      <c r="P133" s="87"/>
      <c r="Q133" s="87"/>
      <c r="R133" s="87"/>
      <c r="S133" s="87"/>
      <c r="T133" s="87"/>
      <c r="U133" s="87"/>
      <c r="V133" s="87"/>
      <c r="W133" s="87"/>
    </row>
    <row r="134" spans="1:23" s="58" customFormat="1">
      <c r="A134" s="88">
        <v>1</v>
      </c>
      <c r="B134" s="88">
        <v>911</v>
      </c>
      <c r="C134" s="82" t="s">
        <v>202</v>
      </c>
      <c r="D134" s="89">
        <v>1</v>
      </c>
      <c r="E134" s="89">
        <v>1</v>
      </c>
      <c r="F134" s="89">
        <v>1</v>
      </c>
      <c r="G134" s="90"/>
      <c r="H134" s="90"/>
      <c r="I134" s="90"/>
      <c r="J134" s="90"/>
      <c r="K134" s="90"/>
      <c r="L134" s="90"/>
      <c r="M134" s="90"/>
      <c r="N134" s="90"/>
      <c r="O134" s="90"/>
      <c r="P134" s="90"/>
      <c r="Q134" s="90"/>
      <c r="R134" s="90"/>
      <c r="S134" s="90"/>
      <c r="T134" s="90"/>
      <c r="U134" s="90"/>
      <c r="V134" s="90"/>
      <c r="W134" s="90"/>
    </row>
    <row r="135" spans="1:23" s="52" customFormat="1">
      <c r="A135" s="48">
        <v>1</v>
      </c>
      <c r="B135" s="48">
        <v>920</v>
      </c>
      <c r="C135" s="74" t="s">
        <v>204</v>
      </c>
      <c r="D135" s="86">
        <v>1</v>
      </c>
      <c r="E135" s="86">
        <v>1</v>
      </c>
      <c r="F135" s="86">
        <v>1</v>
      </c>
      <c r="G135" s="87"/>
      <c r="H135" s="87"/>
      <c r="I135" s="87"/>
      <c r="J135" s="87"/>
      <c r="K135" s="87"/>
      <c r="L135" s="87"/>
      <c r="M135" s="87"/>
      <c r="N135" s="87"/>
      <c r="O135" s="87"/>
      <c r="P135" s="87"/>
      <c r="Q135" s="87"/>
      <c r="R135" s="87"/>
      <c r="S135" s="87"/>
      <c r="T135" s="87"/>
      <c r="U135" s="87"/>
      <c r="V135" s="87"/>
      <c r="W135" s="87"/>
    </row>
    <row r="136" spans="1:23" s="58" customFormat="1">
      <c r="A136" s="88">
        <v>1</v>
      </c>
      <c r="B136" s="88">
        <v>921</v>
      </c>
      <c r="C136" s="82" t="s">
        <v>205</v>
      </c>
      <c r="D136" s="89">
        <v>1</v>
      </c>
      <c r="E136" s="89">
        <v>1</v>
      </c>
      <c r="F136" s="89">
        <v>1</v>
      </c>
      <c r="G136" s="90"/>
      <c r="H136" s="90"/>
      <c r="I136" s="90"/>
      <c r="J136" s="90"/>
      <c r="K136" s="90"/>
      <c r="L136" s="90"/>
      <c r="M136" s="90"/>
      <c r="N136" s="90"/>
      <c r="O136" s="90"/>
      <c r="P136" s="90"/>
      <c r="Q136" s="90"/>
      <c r="R136" s="90"/>
      <c r="S136" s="90"/>
      <c r="T136" s="90"/>
      <c r="U136" s="90"/>
      <c r="V136" s="90"/>
      <c r="W136" s="90"/>
    </row>
    <row r="137" spans="1:23" s="52" customFormat="1">
      <c r="A137" s="48">
        <v>1</v>
      </c>
      <c r="B137" s="48">
        <v>930</v>
      </c>
      <c r="C137" s="74" t="s">
        <v>206</v>
      </c>
      <c r="D137" s="86">
        <v>1</v>
      </c>
      <c r="E137" s="86">
        <v>1</v>
      </c>
      <c r="F137" s="86">
        <v>1</v>
      </c>
      <c r="G137" s="87"/>
      <c r="H137" s="87"/>
      <c r="I137" s="87"/>
      <c r="J137" s="87"/>
      <c r="K137" s="87"/>
      <c r="L137" s="87"/>
      <c r="M137" s="87"/>
      <c r="N137" s="87"/>
      <c r="O137" s="87"/>
      <c r="P137" s="87"/>
      <c r="Q137" s="87"/>
      <c r="R137" s="87"/>
      <c r="S137" s="87"/>
      <c r="T137" s="87"/>
      <c r="U137" s="87"/>
      <c r="V137" s="87"/>
      <c r="W137" s="87"/>
    </row>
    <row r="138" spans="1:23" s="58" customFormat="1">
      <c r="A138" s="88">
        <v>1</v>
      </c>
      <c r="B138" s="88">
        <v>931</v>
      </c>
      <c r="C138" s="82" t="s">
        <v>207</v>
      </c>
      <c r="D138" s="89">
        <v>1</v>
      </c>
      <c r="E138" s="89">
        <v>1</v>
      </c>
      <c r="F138" s="89">
        <v>1</v>
      </c>
      <c r="G138" s="90"/>
      <c r="H138" s="90"/>
      <c r="I138" s="90"/>
      <c r="J138" s="90"/>
      <c r="K138" s="90"/>
      <c r="L138" s="90"/>
      <c r="M138" s="90"/>
      <c r="N138" s="90"/>
      <c r="O138" s="90"/>
      <c r="P138" s="90"/>
      <c r="Q138" s="90"/>
      <c r="R138" s="90"/>
      <c r="S138" s="90"/>
      <c r="T138" s="90"/>
      <c r="U138" s="90"/>
      <c r="V138" s="90"/>
      <c r="W138" s="90"/>
    </row>
    <row r="139" spans="1:23" s="52" customFormat="1">
      <c r="A139" s="48">
        <v>1</v>
      </c>
      <c r="B139" s="48">
        <v>940</v>
      </c>
      <c r="C139" s="74" t="s">
        <v>208</v>
      </c>
      <c r="D139" s="86">
        <v>1</v>
      </c>
      <c r="E139" s="86">
        <v>1</v>
      </c>
      <c r="F139" s="86">
        <v>1</v>
      </c>
      <c r="G139" s="87"/>
      <c r="H139" s="87"/>
      <c r="I139" s="87"/>
      <c r="J139" s="87"/>
      <c r="K139" s="87"/>
      <c r="L139" s="87"/>
      <c r="M139" s="87"/>
      <c r="N139" s="87"/>
      <c r="O139" s="87"/>
      <c r="P139" s="87"/>
      <c r="Q139" s="87"/>
      <c r="R139" s="87"/>
      <c r="S139" s="87"/>
      <c r="T139" s="87"/>
      <c r="U139" s="87"/>
      <c r="V139" s="87"/>
      <c r="W139" s="87"/>
    </row>
    <row r="140" spans="1:23">
      <c r="A140" s="88">
        <v>1</v>
      </c>
      <c r="B140" s="88">
        <v>941</v>
      </c>
      <c r="C140" s="82" t="s">
        <v>209</v>
      </c>
      <c r="D140" s="91">
        <v>1</v>
      </c>
      <c r="E140" s="91">
        <v>1</v>
      </c>
      <c r="F140" s="91">
        <v>1</v>
      </c>
    </row>
    <row r="141" spans="1:23" s="52" customFormat="1">
      <c r="A141" s="48">
        <v>1</v>
      </c>
      <c r="B141" s="48">
        <v>950</v>
      </c>
      <c r="C141" s="74" t="s">
        <v>210</v>
      </c>
      <c r="D141" s="86">
        <v>1</v>
      </c>
      <c r="E141" s="86">
        <v>1</v>
      </c>
      <c r="F141" s="86">
        <v>1</v>
      </c>
      <c r="G141" s="87"/>
      <c r="H141" s="87"/>
      <c r="I141" s="87"/>
      <c r="J141" s="87"/>
      <c r="K141" s="87"/>
      <c r="L141" s="87"/>
      <c r="M141" s="87"/>
      <c r="N141" s="87"/>
      <c r="O141" s="87"/>
      <c r="P141" s="87"/>
      <c r="Q141" s="87"/>
      <c r="R141" s="87"/>
      <c r="S141" s="87"/>
      <c r="T141" s="87"/>
      <c r="U141" s="87"/>
      <c r="V141" s="87"/>
      <c r="W141" s="87"/>
    </row>
    <row r="142" spans="1:23">
      <c r="A142" s="88">
        <v>1</v>
      </c>
      <c r="B142" s="88">
        <v>951</v>
      </c>
      <c r="C142" s="82" t="s">
        <v>211</v>
      </c>
      <c r="D142" s="91">
        <v>1</v>
      </c>
      <c r="E142" s="91">
        <v>1</v>
      </c>
      <c r="F142" s="91">
        <v>1</v>
      </c>
    </row>
    <row r="143" spans="1:23" s="52" customFormat="1">
      <c r="A143" s="48">
        <v>1</v>
      </c>
      <c r="B143" s="48">
        <v>960</v>
      </c>
      <c r="C143" s="74" t="s">
        <v>212</v>
      </c>
      <c r="D143" s="86">
        <v>1</v>
      </c>
      <c r="E143" s="86">
        <v>1</v>
      </c>
      <c r="F143" s="86">
        <v>1</v>
      </c>
      <c r="G143" s="87"/>
      <c r="H143" s="87"/>
      <c r="I143" s="87"/>
      <c r="J143" s="87"/>
      <c r="K143" s="87"/>
      <c r="L143" s="87"/>
      <c r="M143" s="87"/>
      <c r="N143" s="87"/>
      <c r="O143" s="87"/>
      <c r="P143" s="87"/>
      <c r="Q143" s="87"/>
      <c r="R143" s="87"/>
      <c r="S143" s="87"/>
      <c r="T143" s="87"/>
      <c r="U143" s="87"/>
      <c r="V143" s="87"/>
      <c r="W143" s="87"/>
    </row>
    <row r="144" spans="1:23">
      <c r="A144" s="88">
        <v>1</v>
      </c>
      <c r="B144" s="88">
        <v>961</v>
      </c>
      <c r="C144" s="82" t="s">
        <v>213</v>
      </c>
      <c r="D144" s="91">
        <v>1</v>
      </c>
      <c r="E144" s="91">
        <v>1</v>
      </c>
      <c r="F144" s="91">
        <v>1</v>
      </c>
    </row>
    <row r="145" spans="1:1">
      <c r="A145" s="93"/>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G110"/>
  <sheetViews>
    <sheetView zoomScale="102" zoomScaleNormal="102" workbookViewId="0">
      <selection activeCell="G19" sqref="G19"/>
    </sheetView>
  </sheetViews>
  <sheetFormatPr defaultRowHeight="14.4"/>
  <cols>
    <col min="1" max="1" width="29.6640625" customWidth="1"/>
    <col min="2" max="2" width="19.6640625" customWidth="1"/>
    <col min="3" max="3" width="17.6640625" customWidth="1"/>
    <col min="4" max="4" width="38.6640625" customWidth="1"/>
    <col min="6" max="6" width="7.6640625" customWidth="1"/>
    <col min="7" max="7" width="54.44140625" customWidth="1"/>
  </cols>
  <sheetData>
    <row r="1" spans="1:7" ht="43.2" customHeight="1">
      <c r="A1" s="1" t="s">
        <v>0</v>
      </c>
      <c r="B1" s="1" t="s">
        <v>378</v>
      </c>
      <c r="C1" s="1" t="s">
        <v>379</v>
      </c>
      <c r="D1" s="1" t="s">
        <v>1</v>
      </c>
    </row>
    <row r="2" spans="1:7" ht="28.8">
      <c r="A2" s="2" t="s">
        <v>2</v>
      </c>
      <c r="B2" s="3">
        <v>13172</v>
      </c>
      <c r="C2" s="4"/>
      <c r="D2" s="108" t="s">
        <v>3</v>
      </c>
    </row>
    <row r="3" spans="1:7">
      <c r="A3" s="5" t="s">
        <v>4</v>
      </c>
      <c r="B3" s="3">
        <v>6084</v>
      </c>
      <c r="C3" s="4">
        <v>0.64</v>
      </c>
      <c r="D3" s="109"/>
    </row>
    <row r="4" spans="1:7">
      <c r="A4" s="5" t="s">
        <v>5</v>
      </c>
      <c r="B4" s="3">
        <v>4368</v>
      </c>
      <c r="C4" s="4">
        <v>0.95</v>
      </c>
      <c r="D4" s="109"/>
    </row>
    <row r="5" spans="1:7">
      <c r="A5" s="5" t="s">
        <v>6</v>
      </c>
      <c r="B5" s="3">
        <v>2720</v>
      </c>
      <c r="C5" s="4">
        <v>0.8</v>
      </c>
      <c r="D5" s="109"/>
      <c r="F5" s="111" t="s">
        <v>7</v>
      </c>
      <c r="G5" s="111"/>
    </row>
    <row r="6" spans="1:7" ht="38.25" customHeight="1">
      <c r="A6" s="2" t="s">
        <v>8</v>
      </c>
      <c r="B6" s="3"/>
      <c r="C6" s="4"/>
      <c r="D6" s="109"/>
      <c r="F6" s="6"/>
      <c r="G6" s="7" t="s">
        <v>9</v>
      </c>
    </row>
    <row r="7" spans="1:7">
      <c r="A7" s="5" t="s">
        <v>10</v>
      </c>
      <c r="B7" s="3">
        <v>68</v>
      </c>
      <c r="C7" s="4" t="s">
        <v>11</v>
      </c>
      <c r="D7" s="110"/>
      <c r="F7" s="8"/>
      <c r="G7" s="7" t="s">
        <v>12</v>
      </c>
    </row>
    <row r="8" spans="1:7">
      <c r="A8" s="9" t="s">
        <v>13</v>
      </c>
      <c r="B8" s="10">
        <v>157</v>
      </c>
      <c r="C8" s="11">
        <v>0.5</v>
      </c>
      <c r="D8" s="112" t="s">
        <v>14</v>
      </c>
    </row>
    <row r="9" spans="1:7">
      <c r="A9" s="12" t="s">
        <v>15</v>
      </c>
      <c r="B9" s="10">
        <v>117</v>
      </c>
      <c r="C9" s="11">
        <v>0.61</v>
      </c>
      <c r="D9" s="113"/>
    </row>
    <row r="10" spans="1:7">
      <c r="A10" s="12" t="s">
        <v>16</v>
      </c>
      <c r="B10" s="10">
        <v>39</v>
      </c>
      <c r="C10" s="11">
        <v>0.32</v>
      </c>
      <c r="D10" s="114"/>
    </row>
    <row r="11" spans="1:7">
      <c r="A11" s="2" t="s">
        <v>17</v>
      </c>
      <c r="B11" s="3"/>
      <c r="C11" s="4"/>
      <c r="D11" s="13"/>
    </row>
    <row r="12" spans="1:7">
      <c r="A12" s="5" t="s">
        <v>18</v>
      </c>
      <c r="B12" s="3">
        <v>1665</v>
      </c>
      <c r="C12" s="4">
        <v>0.21</v>
      </c>
      <c r="D12" s="13"/>
    </row>
    <row r="13" spans="1:7">
      <c r="A13" s="5" t="s">
        <v>19</v>
      </c>
      <c r="B13" s="3">
        <v>388</v>
      </c>
      <c r="C13" s="4">
        <v>0.04</v>
      </c>
      <c r="D13" s="13"/>
    </row>
    <row r="14" spans="1:7">
      <c r="A14" s="2" t="s">
        <v>20</v>
      </c>
      <c r="B14" s="3">
        <v>1727</v>
      </c>
      <c r="C14" s="4">
        <v>0.25</v>
      </c>
      <c r="D14" s="13"/>
    </row>
    <row r="15" spans="1:7" ht="15">
      <c r="A15" s="5" t="s">
        <v>21</v>
      </c>
      <c r="B15" s="3">
        <v>791</v>
      </c>
      <c r="C15" s="4">
        <v>0.34</v>
      </c>
      <c r="D15" s="13"/>
    </row>
    <row r="16" spans="1:7">
      <c r="A16" s="5" t="s">
        <v>22</v>
      </c>
      <c r="B16" s="3">
        <v>935</v>
      </c>
      <c r="C16" s="4">
        <v>0.21</v>
      </c>
      <c r="D16" s="13"/>
    </row>
    <row r="17" spans="1:4">
      <c r="A17" s="14" t="s">
        <v>23</v>
      </c>
      <c r="B17" s="15">
        <v>6067</v>
      </c>
      <c r="C17" s="16">
        <v>0.68</v>
      </c>
      <c r="D17" s="17"/>
    </row>
    <row r="18" spans="1:4">
      <c r="A18" s="18" t="s">
        <v>24</v>
      </c>
      <c r="B18" s="15">
        <v>6002</v>
      </c>
      <c r="C18" s="16">
        <v>0.69</v>
      </c>
      <c r="D18" s="19" t="s">
        <v>25</v>
      </c>
    </row>
    <row r="19" spans="1:4">
      <c r="A19" s="5" t="s">
        <v>26</v>
      </c>
      <c r="B19" s="3">
        <v>65</v>
      </c>
      <c r="C19" s="4">
        <v>0.4</v>
      </c>
      <c r="D19" s="20" t="s">
        <v>3</v>
      </c>
    </row>
    <row r="20" spans="1:4">
      <c r="A20" s="2" t="s">
        <v>27</v>
      </c>
      <c r="B20" s="3">
        <v>41</v>
      </c>
      <c r="C20" s="4">
        <v>0.64</v>
      </c>
      <c r="D20" s="13"/>
    </row>
    <row r="21" spans="1:4">
      <c r="A21" s="2" t="s">
        <v>28</v>
      </c>
      <c r="B21" s="3">
        <v>20</v>
      </c>
      <c r="C21" s="4">
        <v>0.23</v>
      </c>
      <c r="D21" s="13"/>
    </row>
    <row r="22" spans="1:4">
      <c r="A22" s="2" t="s">
        <v>29</v>
      </c>
      <c r="B22" s="3">
        <v>2</v>
      </c>
      <c r="C22" s="4">
        <v>0.2</v>
      </c>
      <c r="D22" s="13"/>
    </row>
    <row r="23" spans="1:4" ht="26.4">
      <c r="A23" s="2" t="s">
        <v>30</v>
      </c>
      <c r="B23" s="3">
        <v>7</v>
      </c>
      <c r="C23" s="4">
        <v>0.13</v>
      </c>
      <c r="D23" s="13"/>
    </row>
    <row r="24" spans="1:4">
      <c r="A24" s="2" t="s">
        <v>31</v>
      </c>
      <c r="B24" s="3">
        <v>100</v>
      </c>
      <c r="C24" s="4">
        <v>0.53</v>
      </c>
      <c r="D24" s="13"/>
    </row>
    <row r="25" spans="1:4">
      <c r="A25" s="2" t="s">
        <v>32</v>
      </c>
      <c r="B25" s="3">
        <v>23</v>
      </c>
      <c r="C25" s="4">
        <v>0.51</v>
      </c>
      <c r="D25" s="13"/>
    </row>
    <row r="26" spans="1:4" ht="26.4">
      <c r="A26" s="9" t="s">
        <v>33</v>
      </c>
      <c r="B26" s="10">
        <v>395</v>
      </c>
      <c r="C26" s="11">
        <v>0.55000000000000004</v>
      </c>
      <c r="D26" s="21" t="s">
        <v>14</v>
      </c>
    </row>
    <row r="27" spans="1:4">
      <c r="A27" s="2" t="s">
        <v>34</v>
      </c>
      <c r="B27" s="3">
        <v>6</v>
      </c>
      <c r="C27" s="4">
        <v>0.33</v>
      </c>
      <c r="D27" s="13"/>
    </row>
    <row r="28" spans="1:4" ht="24.75" customHeight="1">
      <c r="A28" s="2" t="s">
        <v>35</v>
      </c>
      <c r="B28" s="3">
        <v>39</v>
      </c>
      <c r="C28" s="4">
        <v>0.42</v>
      </c>
      <c r="D28" s="13"/>
    </row>
    <row r="29" spans="1:4">
      <c r="A29" s="2" t="s">
        <v>36</v>
      </c>
      <c r="B29" s="3">
        <v>245</v>
      </c>
      <c r="C29" s="4">
        <v>7.0000000000000007E-2</v>
      </c>
      <c r="D29" s="13"/>
    </row>
    <row r="30" spans="1:4">
      <c r="A30" s="9" t="s">
        <v>37</v>
      </c>
      <c r="B30" s="10">
        <v>72242</v>
      </c>
      <c r="C30" s="11"/>
      <c r="D30" s="112" t="s">
        <v>38</v>
      </c>
    </row>
    <row r="31" spans="1:4">
      <c r="A31" s="12" t="s">
        <v>39</v>
      </c>
      <c r="B31" s="10">
        <v>8249</v>
      </c>
      <c r="C31" s="11">
        <v>0.34</v>
      </c>
      <c r="D31" s="113"/>
    </row>
    <row r="32" spans="1:4">
      <c r="A32" s="12" t="s">
        <v>40</v>
      </c>
      <c r="B32" s="10">
        <v>40539</v>
      </c>
      <c r="C32" s="11">
        <v>0.93</v>
      </c>
      <c r="D32" s="113"/>
    </row>
    <row r="33" spans="1:4">
      <c r="A33" s="12" t="s">
        <v>41</v>
      </c>
      <c r="B33" s="10">
        <v>22094</v>
      </c>
      <c r="C33" s="11">
        <v>0.28000000000000003</v>
      </c>
      <c r="D33" s="113"/>
    </row>
    <row r="34" spans="1:4">
      <c r="A34" s="12" t="s">
        <v>42</v>
      </c>
      <c r="B34" s="10">
        <v>19</v>
      </c>
      <c r="C34" s="11">
        <v>0</v>
      </c>
      <c r="D34" s="113"/>
    </row>
    <row r="35" spans="1:4">
      <c r="A35" s="12" t="s">
        <v>43</v>
      </c>
      <c r="B35" s="10">
        <v>1187</v>
      </c>
      <c r="C35" s="11" t="s">
        <v>11</v>
      </c>
      <c r="D35" s="113"/>
    </row>
    <row r="36" spans="1:4">
      <c r="A36" s="12" t="s">
        <v>44</v>
      </c>
      <c r="B36" s="10">
        <v>153</v>
      </c>
      <c r="C36" s="11">
        <v>0.19</v>
      </c>
      <c r="D36" s="114"/>
    </row>
    <row r="37" spans="1:4">
      <c r="A37" s="2" t="s">
        <v>45</v>
      </c>
      <c r="B37" s="3">
        <v>18</v>
      </c>
      <c r="C37" s="4" t="s">
        <v>11</v>
      </c>
      <c r="D37" s="13"/>
    </row>
    <row r="38" spans="1:4">
      <c r="A38" s="2" t="s">
        <v>46</v>
      </c>
      <c r="B38" s="3">
        <v>42002</v>
      </c>
      <c r="C38" s="4">
        <v>0.27</v>
      </c>
      <c r="D38" s="13"/>
    </row>
    <row r="39" spans="1:4">
      <c r="A39" s="2" t="s">
        <v>47</v>
      </c>
      <c r="B39" s="3">
        <v>2003</v>
      </c>
      <c r="C39" s="4">
        <v>0.89</v>
      </c>
      <c r="D39" s="20" t="s">
        <v>3</v>
      </c>
    </row>
    <row r="40" spans="1:4" ht="15.6">
      <c r="A40" s="14" t="s">
        <v>48</v>
      </c>
      <c r="B40" s="22">
        <v>6346</v>
      </c>
      <c r="C40" s="16">
        <v>0.92</v>
      </c>
      <c r="D40" s="19" t="s">
        <v>49</v>
      </c>
    </row>
    <row r="41" spans="1:4">
      <c r="A41" s="14" t="s">
        <v>50</v>
      </c>
      <c r="B41" s="22">
        <v>19854</v>
      </c>
      <c r="C41" s="16">
        <v>0.75</v>
      </c>
      <c r="D41" s="103" t="s">
        <v>51</v>
      </c>
    </row>
    <row r="42" spans="1:4">
      <c r="A42" s="18" t="s">
        <v>52</v>
      </c>
      <c r="B42" s="22">
        <v>19733</v>
      </c>
      <c r="C42" s="16">
        <v>0.88</v>
      </c>
      <c r="D42" s="104"/>
    </row>
    <row r="43" spans="1:4" ht="15.6">
      <c r="A43" s="18" t="s">
        <v>53</v>
      </c>
      <c r="B43" s="22">
        <v>122</v>
      </c>
      <c r="C43" s="16" t="s">
        <v>54</v>
      </c>
      <c r="D43" s="105"/>
    </row>
    <row r="44" spans="1:4" ht="15.6">
      <c r="A44" s="9" t="s">
        <v>55</v>
      </c>
      <c r="B44" s="23">
        <v>536</v>
      </c>
      <c r="C44" s="11">
        <v>0.28999999999999998</v>
      </c>
      <c r="D44" s="24" t="s">
        <v>56</v>
      </c>
    </row>
    <row r="45" spans="1:4">
      <c r="A45" s="2" t="s">
        <v>57</v>
      </c>
      <c r="B45" s="25">
        <v>665</v>
      </c>
      <c r="C45" s="4">
        <v>0.24</v>
      </c>
      <c r="D45" s="26"/>
    </row>
    <row r="46" spans="1:4">
      <c r="A46" s="5" t="s">
        <v>58</v>
      </c>
      <c r="B46" s="25">
        <v>659</v>
      </c>
      <c r="C46" s="4">
        <v>0.24</v>
      </c>
      <c r="D46" s="26"/>
    </row>
    <row r="47" spans="1:4">
      <c r="A47" s="5" t="s">
        <v>59</v>
      </c>
      <c r="B47" s="25">
        <v>5</v>
      </c>
      <c r="C47" s="4">
        <v>0.15</v>
      </c>
      <c r="D47" s="26"/>
    </row>
    <row r="48" spans="1:4" ht="15.6">
      <c r="A48" s="2" t="s">
        <v>60</v>
      </c>
      <c r="B48" s="25">
        <v>37</v>
      </c>
      <c r="C48" s="4">
        <v>0.17</v>
      </c>
      <c r="D48" s="26"/>
    </row>
    <row r="49" spans="1:4">
      <c r="A49" s="2" t="s">
        <v>61</v>
      </c>
      <c r="B49" s="25"/>
      <c r="C49" s="4"/>
      <c r="D49" s="26"/>
    </row>
    <row r="50" spans="1:4">
      <c r="A50" s="5" t="s">
        <v>62</v>
      </c>
      <c r="B50" s="25">
        <v>4</v>
      </c>
      <c r="C50" s="4" t="s">
        <v>11</v>
      </c>
      <c r="D50" s="26"/>
    </row>
    <row r="51" spans="1:4">
      <c r="A51" s="5" t="s">
        <v>63</v>
      </c>
      <c r="B51" s="25">
        <v>72</v>
      </c>
      <c r="C51" s="4" t="s">
        <v>11</v>
      </c>
      <c r="D51" s="26"/>
    </row>
    <row r="52" spans="1:4" ht="28.2">
      <c r="A52" s="27" t="s">
        <v>64</v>
      </c>
      <c r="B52" s="25">
        <v>23936</v>
      </c>
      <c r="C52" s="4">
        <v>0.99</v>
      </c>
      <c r="D52" s="26"/>
    </row>
    <row r="53" spans="1:4">
      <c r="A53" s="27" t="s">
        <v>65</v>
      </c>
      <c r="B53" s="25">
        <v>780</v>
      </c>
      <c r="C53" s="4" t="s">
        <v>11</v>
      </c>
      <c r="D53" s="26"/>
    </row>
    <row r="54" spans="1:4" ht="15.6">
      <c r="A54" s="2" t="s">
        <v>66</v>
      </c>
      <c r="B54" s="25">
        <v>286028</v>
      </c>
      <c r="C54" s="4">
        <v>0.15</v>
      </c>
      <c r="D54" s="26"/>
    </row>
    <row r="55" spans="1:4" ht="28.2">
      <c r="A55" s="5" t="s">
        <v>67</v>
      </c>
      <c r="B55" s="25">
        <v>206970</v>
      </c>
      <c r="C55" s="4">
        <v>0.64</v>
      </c>
      <c r="D55" s="26"/>
    </row>
    <row r="56" spans="1:4">
      <c r="A56" s="5" t="s">
        <v>68</v>
      </c>
      <c r="B56" s="25">
        <v>79058</v>
      </c>
      <c r="C56" s="4">
        <v>0.75</v>
      </c>
      <c r="D56" s="26"/>
    </row>
    <row r="57" spans="1:4" ht="16.2">
      <c r="A57" s="26" t="s">
        <v>69</v>
      </c>
      <c r="B57" s="20" t="s">
        <v>70</v>
      </c>
      <c r="C57" s="4">
        <v>0.27</v>
      </c>
      <c r="D57" s="26"/>
    </row>
    <row r="58" spans="1:4" ht="16.2">
      <c r="A58" s="26" t="s">
        <v>71</v>
      </c>
      <c r="B58" s="25">
        <v>24813</v>
      </c>
      <c r="C58" s="4">
        <v>0.15</v>
      </c>
      <c r="D58" s="26"/>
    </row>
    <row r="59" spans="1:4">
      <c r="A59" s="28" t="s">
        <v>72</v>
      </c>
      <c r="B59" s="25">
        <v>22602</v>
      </c>
      <c r="C59" s="4">
        <v>0.13</v>
      </c>
      <c r="D59" s="26"/>
    </row>
    <row r="60" spans="1:4">
      <c r="A60" s="28" t="s">
        <v>73</v>
      </c>
      <c r="B60" s="25">
        <v>2212</v>
      </c>
      <c r="C60" s="4">
        <v>7.0000000000000007E-2</v>
      </c>
      <c r="D60" s="26"/>
    </row>
    <row r="61" spans="1:4">
      <c r="A61" s="28" t="s">
        <v>74</v>
      </c>
      <c r="B61" s="25">
        <v>15255</v>
      </c>
      <c r="C61" s="4" t="s">
        <v>11</v>
      </c>
      <c r="D61" s="26"/>
    </row>
    <row r="62" spans="1:4">
      <c r="A62" s="26" t="s">
        <v>75</v>
      </c>
      <c r="B62" s="25">
        <v>199</v>
      </c>
      <c r="C62" s="4">
        <v>0.3</v>
      </c>
      <c r="D62" s="26"/>
    </row>
    <row r="63" spans="1:4" ht="16.2">
      <c r="A63" s="6" t="s">
        <v>76</v>
      </c>
      <c r="B63" s="23">
        <v>7347</v>
      </c>
      <c r="C63" s="11">
        <v>0.75</v>
      </c>
      <c r="D63" s="24" t="s">
        <v>56</v>
      </c>
    </row>
    <row r="64" spans="1:4" ht="16.2">
      <c r="A64" s="26" t="s">
        <v>77</v>
      </c>
      <c r="B64" s="20" t="s">
        <v>78</v>
      </c>
      <c r="C64" s="4">
        <v>0.34</v>
      </c>
      <c r="D64" s="26"/>
    </row>
    <row r="65" spans="1:4">
      <c r="A65" s="28" t="s">
        <v>79</v>
      </c>
      <c r="B65" s="20" t="s">
        <v>80</v>
      </c>
      <c r="C65" s="4">
        <v>0.26</v>
      </c>
      <c r="D65" s="26"/>
    </row>
    <row r="66" spans="1:4">
      <c r="A66" s="28" t="s">
        <v>81</v>
      </c>
      <c r="B66" s="20" t="s">
        <v>82</v>
      </c>
      <c r="C66" s="4">
        <v>0.37</v>
      </c>
      <c r="D66" s="26"/>
    </row>
    <row r="67" spans="1:4">
      <c r="A67" s="26" t="s">
        <v>83</v>
      </c>
      <c r="B67" s="25">
        <v>1105</v>
      </c>
      <c r="C67" s="4">
        <v>0.22</v>
      </c>
      <c r="D67" s="26"/>
    </row>
    <row r="68" spans="1:4">
      <c r="A68" s="8" t="s">
        <v>84</v>
      </c>
      <c r="B68" s="22">
        <v>2981</v>
      </c>
      <c r="C68" s="16">
        <v>0.5</v>
      </c>
      <c r="D68" s="19" t="s">
        <v>85</v>
      </c>
    </row>
    <row r="69" spans="1:4" ht="16.2">
      <c r="A69" s="6" t="s">
        <v>86</v>
      </c>
      <c r="B69" s="23">
        <v>39758</v>
      </c>
      <c r="C69" s="11">
        <v>0.88</v>
      </c>
      <c r="D69" s="112" t="s">
        <v>87</v>
      </c>
    </row>
    <row r="70" spans="1:4">
      <c r="A70" s="29" t="s">
        <v>88</v>
      </c>
      <c r="B70" s="23">
        <v>16326</v>
      </c>
      <c r="C70" s="11">
        <v>1</v>
      </c>
      <c r="D70" s="113"/>
    </row>
    <row r="71" spans="1:4">
      <c r="A71" s="29" t="s">
        <v>89</v>
      </c>
      <c r="B71" s="23">
        <v>6994</v>
      </c>
      <c r="C71" s="11">
        <v>0.92</v>
      </c>
      <c r="D71" s="113"/>
    </row>
    <row r="72" spans="1:4">
      <c r="A72" s="29" t="s">
        <v>90</v>
      </c>
      <c r="B72" s="23">
        <v>8101</v>
      </c>
      <c r="C72" s="11">
        <v>0.56000000000000005</v>
      </c>
      <c r="D72" s="113"/>
    </row>
    <row r="73" spans="1:4">
      <c r="A73" s="29" t="s">
        <v>91</v>
      </c>
      <c r="B73" s="23">
        <v>8337</v>
      </c>
      <c r="C73" s="11">
        <v>0.87</v>
      </c>
      <c r="D73" s="114"/>
    </row>
    <row r="74" spans="1:4">
      <c r="A74" s="26" t="s">
        <v>92</v>
      </c>
      <c r="B74" s="30">
        <v>1188</v>
      </c>
      <c r="C74" s="4">
        <v>0.02</v>
      </c>
      <c r="D74" s="26"/>
    </row>
    <row r="75" spans="1:4">
      <c r="A75" s="6" t="s">
        <v>93</v>
      </c>
      <c r="B75" s="23">
        <v>18687</v>
      </c>
      <c r="C75" s="11">
        <v>0.46</v>
      </c>
      <c r="D75" s="24" t="s">
        <v>14</v>
      </c>
    </row>
    <row r="76" spans="1:4">
      <c r="A76" s="29" t="s">
        <v>94</v>
      </c>
      <c r="B76" s="23">
        <v>18561</v>
      </c>
      <c r="C76" s="11">
        <v>0.56000000000000005</v>
      </c>
      <c r="D76" s="6"/>
    </row>
    <row r="77" spans="1:4">
      <c r="A77" s="28" t="s">
        <v>95</v>
      </c>
      <c r="B77" s="25">
        <v>126</v>
      </c>
      <c r="C77" s="4">
        <v>0.02</v>
      </c>
      <c r="D77" s="26"/>
    </row>
    <row r="78" spans="1:4">
      <c r="A78" s="8" t="s">
        <v>96</v>
      </c>
      <c r="B78" s="22">
        <v>35102</v>
      </c>
      <c r="C78" s="16">
        <v>0.99</v>
      </c>
      <c r="D78" s="103" t="s">
        <v>97</v>
      </c>
    </row>
    <row r="79" spans="1:4">
      <c r="A79" s="31" t="s">
        <v>98</v>
      </c>
      <c r="B79" s="22">
        <v>38284</v>
      </c>
      <c r="C79" s="16">
        <v>1</v>
      </c>
      <c r="D79" s="104"/>
    </row>
    <row r="80" spans="1:4">
      <c r="A80" s="31" t="s">
        <v>99</v>
      </c>
      <c r="B80" s="22">
        <v>13</v>
      </c>
      <c r="C80" s="16">
        <v>0.34</v>
      </c>
      <c r="D80" s="104"/>
    </row>
    <row r="81" spans="1:4">
      <c r="A81" s="31" t="s">
        <v>100</v>
      </c>
      <c r="B81" s="22">
        <v>588</v>
      </c>
      <c r="C81" s="16">
        <v>0.55000000000000004</v>
      </c>
      <c r="D81" s="104"/>
    </row>
    <row r="82" spans="1:4">
      <c r="A82" s="31" t="s">
        <v>101</v>
      </c>
      <c r="B82" s="22">
        <v>217</v>
      </c>
      <c r="C82" s="16">
        <v>0.13</v>
      </c>
      <c r="D82" s="105"/>
    </row>
    <row r="83" spans="1:4">
      <c r="A83" s="26" t="s">
        <v>102</v>
      </c>
      <c r="B83" s="25">
        <v>3790</v>
      </c>
      <c r="C83" s="4" t="s">
        <v>11</v>
      </c>
      <c r="D83" s="26"/>
    </row>
    <row r="84" spans="1:4">
      <c r="A84" s="26" t="s">
        <v>103</v>
      </c>
      <c r="B84" s="25">
        <v>54</v>
      </c>
      <c r="C84" s="4">
        <v>0.22</v>
      </c>
      <c r="D84" s="26"/>
    </row>
    <row r="85" spans="1:4">
      <c r="A85" s="8" t="s">
        <v>104</v>
      </c>
      <c r="B85" s="22">
        <v>3434</v>
      </c>
      <c r="C85" s="16" t="s">
        <v>11</v>
      </c>
      <c r="D85" s="32" t="s">
        <v>105</v>
      </c>
    </row>
    <row r="86" spans="1:4">
      <c r="A86" s="26" t="s">
        <v>106</v>
      </c>
      <c r="B86" s="25">
        <v>1223</v>
      </c>
      <c r="C86" s="4">
        <v>0.65</v>
      </c>
      <c r="D86" s="26"/>
    </row>
    <row r="87" spans="1:4">
      <c r="A87" s="26" t="s">
        <v>107</v>
      </c>
      <c r="B87" s="25"/>
      <c r="C87" s="33" t="s">
        <v>11</v>
      </c>
      <c r="D87" s="34"/>
    </row>
    <row r="88" spans="1:4">
      <c r="A88" s="28" t="s">
        <v>108</v>
      </c>
      <c r="B88" s="25">
        <v>216</v>
      </c>
      <c r="C88" s="33">
        <v>0.05</v>
      </c>
      <c r="D88" s="34"/>
    </row>
    <row r="89" spans="1:4">
      <c r="A89" s="28" t="s">
        <v>109</v>
      </c>
      <c r="B89" s="25">
        <v>416</v>
      </c>
      <c r="C89" s="33" t="s">
        <v>11</v>
      </c>
      <c r="D89" s="34"/>
    </row>
    <row r="90" spans="1:4">
      <c r="A90" s="28" t="s">
        <v>110</v>
      </c>
      <c r="B90" s="25">
        <v>46</v>
      </c>
      <c r="C90" s="33">
        <v>0.01</v>
      </c>
      <c r="D90" s="34"/>
    </row>
    <row r="91" spans="1:4">
      <c r="A91" s="28" t="s">
        <v>111</v>
      </c>
      <c r="B91" s="25">
        <v>3</v>
      </c>
      <c r="C91" s="33" t="s">
        <v>11</v>
      </c>
      <c r="D91" s="34"/>
    </row>
    <row r="92" spans="1:4" ht="44.4" customHeight="1">
      <c r="A92" s="35" t="s">
        <v>112</v>
      </c>
      <c r="B92" s="22">
        <v>46404</v>
      </c>
      <c r="C92" s="16">
        <v>0.81</v>
      </c>
      <c r="D92" s="36" t="s">
        <v>113</v>
      </c>
    </row>
    <row r="93" spans="1:4" ht="25.95" customHeight="1">
      <c r="A93" s="106" t="s">
        <v>114</v>
      </c>
      <c r="B93" s="106"/>
      <c r="C93" s="106"/>
      <c r="D93" s="106"/>
    </row>
    <row r="94" spans="1:4">
      <c r="A94" s="107"/>
      <c r="B94" s="107"/>
      <c r="C94" s="107"/>
      <c r="D94" s="107"/>
    </row>
    <row r="95" spans="1:4">
      <c r="A95" s="107"/>
      <c r="B95" s="107"/>
      <c r="C95" s="107"/>
      <c r="D95" s="107"/>
    </row>
    <row r="96" spans="1:4">
      <c r="A96" s="107"/>
      <c r="B96" s="107"/>
      <c r="C96" s="107"/>
      <c r="D96" s="107"/>
    </row>
    <row r="97" spans="1:4">
      <c r="A97" s="107"/>
      <c r="B97" s="107"/>
      <c r="C97" s="107"/>
      <c r="D97" s="107"/>
    </row>
    <row r="98" spans="1:4">
      <c r="A98" s="107"/>
      <c r="B98" s="107"/>
      <c r="C98" s="107"/>
      <c r="D98" s="107"/>
    </row>
    <row r="99" spans="1:4">
      <c r="A99" s="107"/>
      <c r="B99" s="107"/>
      <c r="C99" s="107"/>
      <c r="D99" s="107"/>
    </row>
    <row r="100" spans="1:4">
      <c r="A100" s="107"/>
      <c r="B100" s="107"/>
      <c r="C100" s="107"/>
      <c r="D100" s="107"/>
    </row>
    <row r="101" spans="1:4">
      <c r="A101" s="107"/>
      <c r="B101" s="107"/>
      <c r="C101" s="107"/>
      <c r="D101" s="107"/>
    </row>
    <row r="102" spans="1:4">
      <c r="A102" s="107"/>
      <c r="B102" s="107"/>
      <c r="C102" s="107"/>
      <c r="D102" s="107"/>
    </row>
    <row r="103" spans="1:4">
      <c r="A103" s="107"/>
      <c r="B103" s="107"/>
      <c r="C103" s="107"/>
      <c r="D103" s="107"/>
    </row>
    <row r="104" spans="1:4">
      <c r="A104" s="107"/>
      <c r="B104" s="107"/>
      <c r="C104" s="107"/>
      <c r="D104" s="107"/>
    </row>
    <row r="105" spans="1:4">
      <c r="A105" s="107"/>
      <c r="B105" s="107"/>
      <c r="C105" s="107"/>
      <c r="D105" s="107"/>
    </row>
    <row r="106" spans="1:4">
      <c r="A106" s="107"/>
      <c r="B106" s="107"/>
      <c r="C106" s="107"/>
      <c r="D106" s="107"/>
    </row>
    <row r="107" spans="1:4">
      <c r="A107" s="107"/>
      <c r="B107" s="107"/>
      <c r="C107" s="107"/>
      <c r="D107" s="107"/>
    </row>
    <row r="108" spans="1:4" ht="71.25" customHeight="1">
      <c r="A108" s="107"/>
      <c r="B108" s="107"/>
      <c r="C108" s="107"/>
      <c r="D108" s="107"/>
    </row>
    <row r="109" spans="1:4">
      <c r="A109" s="37"/>
      <c r="B109" s="37"/>
      <c r="C109" s="37"/>
      <c r="D109" s="37"/>
    </row>
    <row r="110" spans="1:4">
      <c r="A110" s="37"/>
      <c r="B110" s="37"/>
      <c r="C110" s="37"/>
      <c r="D110" s="37"/>
    </row>
  </sheetData>
  <mergeCells count="8">
    <mergeCell ref="D78:D82"/>
    <mergeCell ref="A93:D108"/>
    <mergeCell ref="D2:D7"/>
    <mergeCell ref="F5:G5"/>
    <mergeCell ref="D8:D10"/>
    <mergeCell ref="D30:D36"/>
    <mergeCell ref="D41:D43"/>
    <mergeCell ref="D69:D7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D93"/>
  <sheetViews>
    <sheetView workbookViewId="0">
      <selection activeCell="C20" sqref="C20"/>
    </sheetView>
  </sheetViews>
  <sheetFormatPr defaultRowHeight="14.4"/>
  <cols>
    <col min="1" max="1" width="48.109375" customWidth="1"/>
    <col min="2" max="2" width="48" customWidth="1"/>
    <col min="3" max="3" width="35.5546875" customWidth="1"/>
    <col min="4" max="4" width="30" customWidth="1"/>
  </cols>
  <sheetData>
    <row r="1" spans="1:4">
      <c r="A1" t="s">
        <v>305</v>
      </c>
      <c r="B1" t="s">
        <v>362</v>
      </c>
      <c r="C1" t="s">
        <v>363</v>
      </c>
      <c r="D1" t="s">
        <v>380</v>
      </c>
    </row>
    <row r="2" spans="1:4">
      <c r="A2" t="s">
        <v>220</v>
      </c>
      <c r="B2" t="s">
        <v>193</v>
      </c>
      <c r="C2" t="s">
        <v>24</v>
      </c>
      <c r="D2" t="s">
        <v>317</v>
      </c>
    </row>
    <row r="3" spans="1:4">
      <c r="A3" t="s">
        <v>225</v>
      </c>
      <c r="B3" t="s">
        <v>191</v>
      </c>
      <c r="C3" t="s">
        <v>24</v>
      </c>
      <c r="D3" t="s">
        <v>310</v>
      </c>
    </row>
    <row r="4" spans="1:4">
      <c r="A4" t="s">
        <v>226</v>
      </c>
      <c r="B4" t="s">
        <v>195</v>
      </c>
      <c r="C4" t="s">
        <v>364</v>
      </c>
    </row>
    <row r="5" spans="1:4">
      <c r="A5" t="s">
        <v>227</v>
      </c>
      <c r="B5" t="s">
        <v>175</v>
      </c>
      <c r="C5" t="s">
        <v>365</v>
      </c>
      <c r="D5" t="s">
        <v>319</v>
      </c>
    </row>
    <row r="6" spans="1:4">
      <c r="A6" t="s">
        <v>228</v>
      </c>
      <c r="B6" t="s">
        <v>173</v>
      </c>
      <c r="C6" t="s">
        <v>366</v>
      </c>
      <c r="D6" t="s">
        <v>327</v>
      </c>
    </row>
    <row r="7" spans="1:4">
      <c r="A7" t="s">
        <v>229</v>
      </c>
      <c r="B7" t="s">
        <v>193</v>
      </c>
      <c r="C7" t="s">
        <v>24</v>
      </c>
      <c r="D7" t="s">
        <v>318</v>
      </c>
    </row>
    <row r="8" spans="1:4">
      <c r="A8" t="s">
        <v>230</v>
      </c>
      <c r="D8" t="s">
        <v>311</v>
      </c>
    </row>
    <row r="9" spans="1:4">
      <c r="A9" t="s">
        <v>231</v>
      </c>
      <c r="D9" t="s">
        <v>312</v>
      </c>
    </row>
    <row r="10" spans="1:4">
      <c r="A10" t="s">
        <v>232</v>
      </c>
      <c r="B10" t="s">
        <v>177</v>
      </c>
      <c r="C10" t="s">
        <v>110</v>
      </c>
      <c r="D10" t="s">
        <v>328</v>
      </c>
    </row>
    <row r="11" spans="1:4">
      <c r="A11" t="s">
        <v>233</v>
      </c>
      <c r="B11" t="s">
        <v>178</v>
      </c>
      <c r="D11" t="s">
        <v>233</v>
      </c>
    </row>
    <row r="12" spans="1:4">
      <c r="A12" t="s">
        <v>234</v>
      </c>
      <c r="B12" t="s">
        <v>179</v>
      </c>
      <c r="C12" t="s">
        <v>110</v>
      </c>
      <c r="D12" t="s">
        <v>234</v>
      </c>
    </row>
    <row r="13" spans="1:4">
      <c r="A13" t="s">
        <v>235</v>
      </c>
      <c r="B13" s="94">
        <v>1</v>
      </c>
      <c r="C13" t="s">
        <v>83</v>
      </c>
      <c r="D13" t="s">
        <v>351</v>
      </c>
    </row>
    <row r="14" spans="1:4">
      <c r="A14" t="s">
        <v>236</v>
      </c>
      <c r="B14" t="s">
        <v>207</v>
      </c>
      <c r="C14" t="s">
        <v>6</v>
      </c>
      <c r="D14" t="s">
        <v>340</v>
      </c>
    </row>
    <row r="15" spans="1:4">
      <c r="A15" t="s">
        <v>237</v>
      </c>
      <c r="B15" s="94">
        <v>1</v>
      </c>
      <c r="D15" t="s">
        <v>341</v>
      </c>
    </row>
    <row r="16" spans="1:4">
      <c r="A16" t="s">
        <v>238</v>
      </c>
      <c r="B16" t="s">
        <v>211</v>
      </c>
      <c r="C16" t="s">
        <v>39</v>
      </c>
    </row>
    <row r="17" spans="1:4">
      <c r="A17" t="s">
        <v>202</v>
      </c>
      <c r="B17" t="s">
        <v>202</v>
      </c>
      <c r="C17" s="94" t="s">
        <v>96</v>
      </c>
    </row>
    <row r="18" spans="1:4">
      <c r="A18" t="s">
        <v>239</v>
      </c>
      <c r="B18" t="s">
        <v>132</v>
      </c>
      <c r="C18" t="s">
        <v>367</v>
      </c>
      <c r="D18" t="s">
        <v>320</v>
      </c>
    </row>
    <row r="19" spans="1:4">
      <c r="A19" t="s">
        <v>240</v>
      </c>
      <c r="B19" t="s">
        <v>133</v>
      </c>
      <c r="C19" t="s">
        <v>367</v>
      </c>
      <c r="D19" t="s">
        <v>320</v>
      </c>
    </row>
    <row r="20" spans="1:4">
      <c r="A20" t="s">
        <v>241</v>
      </c>
      <c r="B20" t="s">
        <v>129</v>
      </c>
      <c r="C20" t="s">
        <v>22</v>
      </c>
      <c r="D20" t="s">
        <v>313</v>
      </c>
    </row>
    <row r="21" spans="1:4">
      <c r="A21" t="s">
        <v>242</v>
      </c>
      <c r="B21" t="s">
        <v>134</v>
      </c>
      <c r="C21" t="s">
        <v>367</v>
      </c>
      <c r="D21" t="s">
        <v>320</v>
      </c>
    </row>
    <row r="22" spans="1:4">
      <c r="A22" t="s">
        <v>243</v>
      </c>
      <c r="B22" t="s">
        <v>130</v>
      </c>
      <c r="C22" t="s">
        <v>22</v>
      </c>
      <c r="D22" t="s">
        <v>313</v>
      </c>
    </row>
    <row r="23" spans="1:4">
      <c r="A23" t="s">
        <v>244</v>
      </c>
      <c r="B23" t="s">
        <v>134</v>
      </c>
      <c r="C23" t="s">
        <v>367</v>
      </c>
      <c r="D23" t="s">
        <v>320</v>
      </c>
    </row>
    <row r="24" spans="1:4">
      <c r="A24" t="s">
        <v>245</v>
      </c>
      <c r="B24" t="s">
        <v>130</v>
      </c>
      <c r="C24" t="s">
        <v>22</v>
      </c>
      <c r="D24" t="s">
        <v>313</v>
      </c>
    </row>
    <row r="25" spans="1:4">
      <c r="A25" t="s">
        <v>246</v>
      </c>
      <c r="B25" t="s">
        <v>134</v>
      </c>
      <c r="C25" t="s">
        <v>367</v>
      </c>
      <c r="D25" t="s">
        <v>321</v>
      </c>
    </row>
    <row r="26" spans="1:4">
      <c r="A26" t="s">
        <v>247</v>
      </c>
      <c r="B26" t="s">
        <v>130</v>
      </c>
      <c r="C26" t="s">
        <v>22</v>
      </c>
      <c r="D26" t="s">
        <v>314</v>
      </c>
    </row>
    <row r="27" spans="1:4">
      <c r="A27" t="s">
        <v>248</v>
      </c>
      <c r="B27" t="s">
        <v>134</v>
      </c>
      <c r="C27" t="s">
        <v>367</v>
      </c>
      <c r="D27" t="s">
        <v>322</v>
      </c>
    </row>
    <row r="28" spans="1:4">
      <c r="A28" t="s">
        <v>249</v>
      </c>
      <c r="B28" t="s">
        <v>134</v>
      </c>
      <c r="C28" t="s">
        <v>367</v>
      </c>
      <c r="D28" t="s">
        <v>322</v>
      </c>
    </row>
    <row r="29" spans="1:4">
      <c r="A29" t="s">
        <v>250</v>
      </c>
      <c r="B29" t="s">
        <v>130</v>
      </c>
      <c r="C29" t="s">
        <v>22</v>
      </c>
      <c r="D29" t="s">
        <v>315</v>
      </c>
    </row>
    <row r="30" spans="1:4">
      <c r="A30" t="s">
        <v>251</v>
      </c>
      <c r="B30" t="s">
        <v>159</v>
      </c>
      <c r="C30" t="s">
        <v>84</v>
      </c>
      <c r="D30" t="s">
        <v>316</v>
      </c>
    </row>
    <row r="31" spans="1:4">
      <c r="A31" t="s">
        <v>252</v>
      </c>
      <c r="B31" t="s">
        <v>135</v>
      </c>
      <c r="C31" t="s">
        <v>367</v>
      </c>
      <c r="D31" t="s">
        <v>323</v>
      </c>
    </row>
    <row r="32" spans="1:4">
      <c r="A32" t="s">
        <v>253</v>
      </c>
      <c r="B32" t="s">
        <v>134</v>
      </c>
      <c r="C32" t="s">
        <v>367</v>
      </c>
      <c r="D32" t="s">
        <v>356</v>
      </c>
    </row>
    <row r="33" spans="1:4">
      <c r="A33" t="s">
        <v>254</v>
      </c>
      <c r="B33" t="s">
        <v>169</v>
      </c>
      <c r="C33" t="s">
        <v>368</v>
      </c>
      <c r="D33" t="s">
        <v>333</v>
      </c>
    </row>
    <row r="34" spans="1:4">
      <c r="A34" t="s">
        <v>255</v>
      </c>
      <c r="B34" t="s">
        <v>164</v>
      </c>
      <c r="C34" t="s">
        <v>368</v>
      </c>
      <c r="D34" t="s">
        <v>324</v>
      </c>
    </row>
    <row r="35" spans="1:4">
      <c r="A35" t="s">
        <v>256</v>
      </c>
      <c r="B35" t="s">
        <v>164</v>
      </c>
      <c r="C35" t="s">
        <v>368</v>
      </c>
      <c r="D35" t="s">
        <v>324</v>
      </c>
    </row>
    <row r="36" spans="1:4">
      <c r="A36" t="s">
        <v>257</v>
      </c>
      <c r="B36" t="s">
        <v>164</v>
      </c>
      <c r="C36" t="s">
        <v>368</v>
      </c>
      <c r="D36" t="s">
        <v>324</v>
      </c>
    </row>
    <row r="37" spans="1:4">
      <c r="A37" t="s">
        <v>258</v>
      </c>
      <c r="B37" t="s">
        <v>165</v>
      </c>
      <c r="C37" t="s">
        <v>68</v>
      </c>
      <c r="D37" t="s">
        <v>325</v>
      </c>
    </row>
    <row r="38" spans="1:4">
      <c r="A38" t="s">
        <v>259</v>
      </c>
      <c r="B38" t="s">
        <v>170</v>
      </c>
      <c r="C38" t="s">
        <v>68</v>
      </c>
      <c r="D38" t="s">
        <v>325</v>
      </c>
    </row>
    <row r="39" spans="1:4">
      <c r="A39" t="s">
        <v>260</v>
      </c>
      <c r="B39" t="s">
        <v>165</v>
      </c>
      <c r="C39" t="s">
        <v>68</v>
      </c>
      <c r="D39" t="s">
        <v>325</v>
      </c>
    </row>
    <row r="40" spans="1:4">
      <c r="A40" t="s">
        <v>261</v>
      </c>
      <c r="B40" t="s">
        <v>165</v>
      </c>
      <c r="C40" t="s">
        <v>68</v>
      </c>
      <c r="D40" t="s">
        <v>325</v>
      </c>
    </row>
    <row r="41" spans="1:4">
      <c r="A41" t="s">
        <v>262</v>
      </c>
      <c r="B41" t="s">
        <v>165</v>
      </c>
      <c r="C41" t="s">
        <v>68</v>
      </c>
      <c r="D41" t="s">
        <v>325</v>
      </c>
    </row>
    <row r="42" spans="1:4">
      <c r="A42" t="s">
        <v>263</v>
      </c>
      <c r="B42" t="s">
        <v>166</v>
      </c>
      <c r="C42" t="s">
        <v>72</v>
      </c>
    </row>
    <row r="43" spans="1:4">
      <c r="A43" t="s">
        <v>264</v>
      </c>
      <c r="B43" t="s">
        <v>166</v>
      </c>
      <c r="C43" t="s">
        <v>72</v>
      </c>
    </row>
    <row r="44" spans="1:4">
      <c r="A44" t="s">
        <v>265</v>
      </c>
      <c r="B44" t="s">
        <v>137</v>
      </c>
      <c r="D44" t="s">
        <v>343</v>
      </c>
    </row>
    <row r="45" spans="1:4">
      <c r="A45" t="s">
        <v>266</v>
      </c>
      <c r="B45" s="94">
        <v>1</v>
      </c>
      <c r="C45" t="s">
        <v>18</v>
      </c>
      <c r="D45" t="s">
        <v>308</v>
      </c>
    </row>
    <row r="46" spans="1:4">
      <c r="A46" t="s">
        <v>267</v>
      </c>
      <c r="B46" s="94">
        <v>1</v>
      </c>
      <c r="C46" t="s">
        <v>47</v>
      </c>
      <c r="D46" t="s">
        <v>334</v>
      </c>
    </row>
    <row r="47" spans="1:4">
      <c r="A47" t="s">
        <v>268</v>
      </c>
      <c r="B47" t="s">
        <v>198</v>
      </c>
      <c r="C47" t="s">
        <v>75</v>
      </c>
      <c r="D47" t="s">
        <v>326</v>
      </c>
    </row>
    <row r="48" spans="1:4">
      <c r="A48" t="s">
        <v>375</v>
      </c>
      <c r="B48" t="s">
        <v>198</v>
      </c>
      <c r="C48" t="s">
        <v>75</v>
      </c>
      <c r="D48" t="s">
        <v>326</v>
      </c>
    </row>
    <row r="49" spans="1:4">
      <c r="A49" t="s">
        <v>376</v>
      </c>
      <c r="C49" t="s">
        <v>75</v>
      </c>
      <c r="D49" t="s">
        <v>326</v>
      </c>
    </row>
    <row r="50" spans="1:4">
      <c r="A50" t="s">
        <v>269</v>
      </c>
      <c r="B50" t="s">
        <v>197</v>
      </c>
      <c r="C50" t="s">
        <v>75</v>
      </c>
      <c r="D50" t="s">
        <v>326</v>
      </c>
    </row>
    <row r="51" spans="1:4">
      <c r="A51" t="s">
        <v>270</v>
      </c>
      <c r="B51" t="s">
        <v>199</v>
      </c>
      <c r="C51" t="s">
        <v>75</v>
      </c>
      <c r="D51" t="s">
        <v>326</v>
      </c>
    </row>
    <row r="52" spans="1:4">
      <c r="A52" t="s">
        <v>271</v>
      </c>
      <c r="B52" s="98">
        <v>0.26600000000000001</v>
      </c>
      <c r="D52" t="s">
        <v>350</v>
      </c>
    </row>
    <row r="53" spans="1:4">
      <c r="A53" t="s">
        <v>273</v>
      </c>
      <c r="B53" t="s">
        <v>180</v>
      </c>
      <c r="D53" t="s">
        <v>335</v>
      </c>
    </row>
    <row r="54" spans="1:4">
      <c r="A54" t="s">
        <v>274</v>
      </c>
      <c r="B54" t="s">
        <v>183</v>
      </c>
      <c r="D54" t="s">
        <v>358</v>
      </c>
    </row>
    <row r="55" spans="1:4">
      <c r="A55" t="s">
        <v>187</v>
      </c>
      <c r="B55" t="s">
        <v>187</v>
      </c>
      <c r="D55" t="s">
        <v>358</v>
      </c>
    </row>
    <row r="56" spans="1:4">
      <c r="A56" t="s">
        <v>275</v>
      </c>
      <c r="B56" t="s">
        <v>182</v>
      </c>
      <c r="D56" t="s">
        <v>358</v>
      </c>
    </row>
    <row r="57" spans="1:4">
      <c r="A57" t="s">
        <v>181</v>
      </c>
      <c r="B57" t="s">
        <v>181</v>
      </c>
      <c r="D57" t="s">
        <v>358</v>
      </c>
    </row>
    <row r="58" spans="1:4">
      <c r="A58" t="s">
        <v>276</v>
      </c>
      <c r="B58" t="s">
        <v>181</v>
      </c>
      <c r="D58" t="s">
        <v>358</v>
      </c>
    </row>
    <row r="59" spans="1:4">
      <c r="A59" t="s">
        <v>184</v>
      </c>
      <c r="B59" t="s">
        <v>184</v>
      </c>
      <c r="D59" t="s">
        <v>358</v>
      </c>
    </row>
    <row r="60" spans="1:4">
      <c r="A60" t="s">
        <v>277</v>
      </c>
      <c r="B60" t="s">
        <v>185</v>
      </c>
      <c r="D60" t="s">
        <v>358</v>
      </c>
    </row>
    <row r="61" spans="1:4">
      <c r="A61" t="s">
        <v>186</v>
      </c>
      <c r="B61" t="s">
        <v>186</v>
      </c>
      <c r="D61" t="s">
        <v>359</v>
      </c>
    </row>
    <row r="62" spans="1:4">
      <c r="A62" t="s">
        <v>278</v>
      </c>
      <c r="B62" s="94">
        <v>1</v>
      </c>
      <c r="D62" t="s">
        <v>353</v>
      </c>
    </row>
    <row r="63" spans="1:4">
      <c r="A63" t="s">
        <v>279</v>
      </c>
      <c r="B63" t="s">
        <v>155</v>
      </c>
      <c r="D63" t="s">
        <v>347</v>
      </c>
    </row>
    <row r="64" spans="1:4">
      <c r="A64" t="s">
        <v>280</v>
      </c>
      <c r="B64" t="s">
        <v>150</v>
      </c>
      <c r="D64" t="s">
        <v>331</v>
      </c>
    </row>
    <row r="65" spans="1:4">
      <c r="A65" t="s">
        <v>281</v>
      </c>
      <c r="B65" t="s">
        <v>151</v>
      </c>
      <c r="D65" t="s">
        <v>332</v>
      </c>
    </row>
    <row r="66" spans="1:4">
      <c r="A66" t="s">
        <v>373</v>
      </c>
      <c r="B66" t="s">
        <v>150</v>
      </c>
      <c r="D66" t="s">
        <v>330</v>
      </c>
    </row>
    <row r="67" spans="1:4">
      <c r="A67" t="s">
        <v>371</v>
      </c>
      <c r="B67" t="s">
        <v>150</v>
      </c>
      <c r="D67" t="s">
        <v>330</v>
      </c>
    </row>
    <row r="68" spans="1:4">
      <c r="A68" t="s">
        <v>282</v>
      </c>
      <c r="B68" t="s">
        <v>140</v>
      </c>
      <c r="D68" t="s">
        <v>329</v>
      </c>
    </row>
    <row r="69" spans="1:4">
      <c r="A69" t="s">
        <v>283</v>
      </c>
      <c r="B69" t="s">
        <v>143</v>
      </c>
      <c r="D69" t="s">
        <v>336</v>
      </c>
    </row>
    <row r="70" spans="1:4">
      <c r="A70" t="s">
        <v>143</v>
      </c>
      <c r="B70" t="s">
        <v>143</v>
      </c>
      <c r="D70" t="s">
        <v>337</v>
      </c>
    </row>
    <row r="71" spans="1:4">
      <c r="A71" t="s">
        <v>284</v>
      </c>
      <c r="D71" t="s">
        <v>342</v>
      </c>
    </row>
    <row r="72" spans="1:4">
      <c r="A72" t="s">
        <v>285</v>
      </c>
      <c r="B72" t="s">
        <v>153</v>
      </c>
      <c r="C72" t="s">
        <v>369</v>
      </c>
      <c r="D72" t="s">
        <v>339</v>
      </c>
    </row>
    <row r="73" spans="1:4">
      <c r="A73" t="s">
        <v>286</v>
      </c>
      <c r="B73" t="s">
        <v>149</v>
      </c>
      <c r="C73" t="s">
        <v>369</v>
      </c>
      <c r="D73" t="s">
        <v>344</v>
      </c>
    </row>
    <row r="74" spans="1:4">
      <c r="A74" t="s">
        <v>287</v>
      </c>
      <c r="B74" t="s">
        <v>151</v>
      </c>
      <c r="D74" t="s">
        <v>345</v>
      </c>
    </row>
    <row r="75" spans="1:4">
      <c r="A75" t="s">
        <v>288</v>
      </c>
      <c r="D75" t="s">
        <v>342</v>
      </c>
    </row>
    <row r="76" spans="1:4">
      <c r="A76" t="s">
        <v>289</v>
      </c>
      <c r="B76" t="s">
        <v>136</v>
      </c>
      <c r="D76" t="s">
        <v>346</v>
      </c>
    </row>
    <row r="77" spans="1:4">
      <c r="A77" t="s">
        <v>290</v>
      </c>
      <c r="D77" t="s">
        <v>290</v>
      </c>
    </row>
    <row r="78" spans="1:4">
      <c r="A78" t="s">
        <v>291</v>
      </c>
      <c r="B78" t="s">
        <v>142</v>
      </c>
      <c r="D78" t="s">
        <v>338</v>
      </c>
    </row>
    <row r="79" spans="1:4">
      <c r="A79" t="s">
        <v>292</v>
      </c>
      <c r="B79" s="94">
        <v>1</v>
      </c>
      <c r="D79" t="s">
        <v>292</v>
      </c>
    </row>
    <row r="80" spans="1:4">
      <c r="A80" t="s">
        <v>293</v>
      </c>
      <c r="B80" t="s">
        <v>145</v>
      </c>
      <c r="D80" t="s">
        <v>293</v>
      </c>
    </row>
    <row r="81" spans="1:4">
      <c r="A81" t="s">
        <v>294</v>
      </c>
      <c r="D81" t="s">
        <v>352</v>
      </c>
    </row>
    <row r="82" spans="1:4">
      <c r="A82" t="s">
        <v>295</v>
      </c>
      <c r="B82" s="94">
        <v>1</v>
      </c>
      <c r="D82" t="s">
        <v>353</v>
      </c>
    </row>
    <row r="83" spans="1:4">
      <c r="A83" t="s">
        <v>296</v>
      </c>
      <c r="B83" t="s">
        <v>138</v>
      </c>
      <c r="D83" t="s">
        <v>355</v>
      </c>
    </row>
    <row r="84" spans="1:4">
      <c r="A84" t="s">
        <v>297</v>
      </c>
      <c r="B84" t="s">
        <v>138</v>
      </c>
      <c r="D84" t="s">
        <v>355</v>
      </c>
    </row>
    <row r="85" spans="1:4">
      <c r="A85" t="s">
        <v>372</v>
      </c>
      <c r="B85" t="s">
        <v>138</v>
      </c>
      <c r="D85" t="s">
        <v>355</v>
      </c>
    </row>
    <row r="86" spans="1:4">
      <c r="A86" t="s">
        <v>374</v>
      </c>
      <c r="B86" t="s">
        <v>138</v>
      </c>
      <c r="D86" t="s">
        <v>355</v>
      </c>
    </row>
    <row r="87" spans="1:4">
      <c r="A87" t="s">
        <v>298</v>
      </c>
      <c r="B87" t="s">
        <v>153</v>
      </c>
      <c r="C87" t="s">
        <v>369</v>
      </c>
      <c r="D87" t="s">
        <v>298</v>
      </c>
    </row>
    <row r="88" spans="1:4">
      <c r="A88" t="s">
        <v>299</v>
      </c>
      <c r="B88" t="s">
        <v>152</v>
      </c>
      <c r="D88" t="s">
        <v>357</v>
      </c>
    </row>
    <row r="89" spans="1:4">
      <c r="A89" t="s">
        <v>300</v>
      </c>
      <c r="B89" t="s">
        <v>148</v>
      </c>
      <c r="D89" t="s">
        <v>360</v>
      </c>
    </row>
    <row r="90" spans="1:4">
      <c r="A90" t="s">
        <v>301</v>
      </c>
      <c r="B90" t="s">
        <v>171</v>
      </c>
      <c r="D90" t="s">
        <v>349</v>
      </c>
    </row>
    <row r="91" spans="1:4">
      <c r="A91" t="s">
        <v>302</v>
      </c>
      <c r="B91" s="94">
        <v>1</v>
      </c>
      <c r="D91" t="s">
        <v>348</v>
      </c>
    </row>
    <row r="92" spans="1:4">
      <c r="A92" t="s">
        <v>303</v>
      </c>
      <c r="B92" t="s">
        <v>137</v>
      </c>
      <c r="D92" t="s">
        <v>354</v>
      </c>
    </row>
    <row r="93" spans="1:4">
      <c r="A93" t="s">
        <v>304</v>
      </c>
      <c r="D93" t="s">
        <v>361</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ReadMe</vt:lpstr>
      <vt:lpstr>Applicability</vt:lpstr>
      <vt:lpstr>Feasibility Factor</vt:lpstr>
      <vt:lpstr>ESShip</vt:lpstr>
      <vt:lpstr>PairList</vt:lpstr>
      <vt:lpstr>Feasible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Wenjia</dc:creator>
  <cp:lastModifiedBy>Zhu, Wenjia</cp:lastModifiedBy>
  <dcterms:created xsi:type="dcterms:W3CDTF">2018-03-13T18:11:35Z</dcterms:created>
  <dcterms:modified xsi:type="dcterms:W3CDTF">2018-06-11T16:18:25Z</dcterms:modified>
</cp:coreProperties>
</file>