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20"/>
  </bookViews>
  <sheets>
    <sheet name="PairList" sheetId="1" r:id="rId1"/>
    <sheet name="FL Res Load Shapes" sheetId="2" r:id="rId2"/>
    <sheet name="Nexant Res Load Shapes" sheetId="3" r:id="rId3"/>
  </sheets>
  <externalReferences>
    <externalReference r:id="rId4"/>
  </externalReferences>
  <definedNames>
    <definedName name="_xlnm._FilterDatabase" localSheetId="1" hidden="1">'FL Res Load Shapes'!$A$1:$AD$55</definedName>
    <definedName name="_xlnm._FilterDatabase" localSheetId="2" hidden="1">'Nexant Res Load Shapes'!$A$1:$Q$164</definedName>
    <definedName name="_xlnm._FilterDatabase" localSheetId="0" hidden="1">PairList!$H$1:$K$93</definedName>
    <definedName name="DukeLoadshapes">'[1]DEF Appliances Load Shapes'!$AC$7:$AN$7</definedName>
    <definedName name="FLLoadShapes" localSheetId="2">'[1]FL Res Load Shapes'!$C$64:$E$75</definedName>
    <definedName name="FLLoadShapes">'FL Res Load Shapes'!$C$64:$E$75</definedName>
    <definedName name="GPCLoadshapes">'[1]DEF Appliances Load Shapes'!$AR$7:$BY$7</definedName>
    <definedName name="LoadShapeRef" localSheetId="1">[1]PairList!$H$1:$J$93</definedName>
    <definedName name="LoadShapeRef" localSheetId="2">[1]PairList!$H$1:$J$93</definedName>
    <definedName name="LoadShapeRef">PairList!$H$1:$J$93</definedName>
    <definedName name="solver_adj" localSheetId="1" hidden="1">'FL Res Load Shapes'!$AF$15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'FL Res Load Shapes'!$AH$19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3289.762</definedName>
    <definedName name="solver_ver" localSheetId="1" hidden="1">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5" i="2" l="1"/>
  <c r="AG55" i="2" s="1"/>
  <c r="AE54" i="2"/>
  <c r="AG54" i="2" s="1"/>
  <c r="AE53" i="2"/>
  <c r="AG53" i="2" s="1"/>
  <c r="AE52" i="2"/>
  <c r="AG52" i="2" s="1"/>
  <c r="AE51" i="2"/>
  <c r="AG51" i="2" s="1"/>
  <c r="AE50" i="2"/>
  <c r="AG50" i="2" s="1"/>
  <c r="AH55" i="2" s="1"/>
  <c r="AE49" i="2"/>
  <c r="AF48" i="2"/>
  <c r="AG48" i="2" s="1"/>
  <c r="AE48" i="2"/>
  <c r="AE47" i="2"/>
  <c r="AG47" i="2" s="1"/>
  <c r="AG46" i="2"/>
  <c r="AF46" i="2"/>
  <c r="AF49" i="2" s="1"/>
  <c r="AG49" i="2" s="1"/>
  <c r="AE46" i="2"/>
  <c r="AE45" i="2"/>
  <c r="AG45" i="2" s="1"/>
  <c r="AE44" i="2"/>
  <c r="AG44" i="2" s="1"/>
  <c r="AG43" i="2"/>
  <c r="AE43" i="2"/>
  <c r="AE42" i="2"/>
  <c r="AG42" i="2" s="1"/>
  <c r="AG41" i="2"/>
  <c r="AE41" i="2"/>
  <c r="AE40" i="2"/>
  <c r="AG40" i="2" s="1"/>
  <c r="AG39" i="2"/>
  <c r="AE39" i="2"/>
  <c r="AE38" i="2"/>
  <c r="AG38" i="2" s="1"/>
  <c r="AE37" i="2"/>
  <c r="AG36" i="2"/>
  <c r="AF36" i="2"/>
  <c r="AE36" i="2"/>
  <c r="AE35" i="2"/>
  <c r="AG35" i="2" s="1"/>
  <c r="AF34" i="2"/>
  <c r="AF37" i="2" s="1"/>
  <c r="AE34" i="2"/>
  <c r="AG34" i="2" s="1"/>
  <c r="AG33" i="2"/>
  <c r="AE33" i="2"/>
  <c r="AE32" i="2"/>
  <c r="AG32" i="2" s="1"/>
  <c r="AE31" i="2"/>
  <c r="AG30" i="2"/>
  <c r="AF30" i="2"/>
  <c r="AE30" i="2"/>
  <c r="AE29" i="2"/>
  <c r="AG29" i="2" s="1"/>
  <c r="AF28" i="2"/>
  <c r="AF31" i="2" s="1"/>
  <c r="AE28" i="2"/>
  <c r="AG28" i="2" s="1"/>
  <c r="AG27" i="2"/>
  <c r="AE27" i="2"/>
  <c r="AE26" i="2"/>
  <c r="AG26" i="2" s="1"/>
  <c r="AE25" i="2"/>
  <c r="AG24" i="2"/>
  <c r="AF24" i="2"/>
  <c r="AE24" i="2"/>
  <c r="AE23" i="2"/>
  <c r="AG23" i="2" s="1"/>
  <c r="AF22" i="2"/>
  <c r="AF25" i="2" s="1"/>
  <c r="AE22" i="2"/>
  <c r="AG22" i="2" s="1"/>
  <c r="AG21" i="2"/>
  <c r="AE21" i="2"/>
  <c r="AE20" i="2"/>
  <c r="AG20" i="2" s="1"/>
  <c r="AE19" i="2"/>
  <c r="AG18" i="2"/>
  <c r="AF18" i="2"/>
  <c r="AE18" i="2"/>
  <c r="AE17" i="2"/>
  <c r="AG17" i="2" s="1"/>
  <c r="AF16" i="2"/>
  <c r="AF19" i="2" s="1"/>
  <c r="AE16" i="2"/>
  <c r="AG16" i="2" s="1"/>
  <c r="AG15" i="2"/>
  <c r="AE15" i="2"/>
  <c r="AE14" i="2"/>
  <c r="AG14" i="2" s="1"/>
  <c r="AE13" i="2"/>
  <c r="AG12" i="2"/>
  <c r="AF12" i="2"/>
  <c r="AE12" i="2"/>
  <c r="AE11" i="2"/>
  <c r="AG11" i="2" s="1"/>
  <c r="AF10" i="2"/>
  <c r="AF13" i="2" s="1"/>
  <c r="AE10" i="2"/>
  <c r="AG10" i="2" s="1"/>
  <c r="AG9" i="2"/>
  <c r="AE9" i="2"/>
  <c r="AE8" i="2"/>
  <c r="AG8" i="2" s="1"/>
  <c r="AE7" i="2"/>
  <c r="AG6" i="2"/>
  <c r="AF6" i="2"/>
  <c r="AE6" i="2"/>
  <c r="AE5" i="2"/>
  <c r="AG5" i="2" s="1"/>
  <c r="AF4" i="2"/>
  <c r="AF7" i="2" s="1"/>
  <c r="AE4" i="2"/>
  <c r="AG4" i="2" s="1"/>
  <c r="AG3" i="2"/>
  <c r="AE3" i="2"/>
  <c r="AE2" i="2"/>
  <c r="AG2" i="2" s="1"/>
  <c r="AH25" i="2" l="1"/>
  <c r="D73" i="2"/>
  <c r="E73" i="2"/>
  <c r="AG13" i="2"/>
  <c r="AH13" i="2" s="1"/>
  <c r="AG25" i="2"/>
  <c r="AG37" i="2"/>
  <c r="AH37" i="2" s="1"/>
  <c r="AH43" i="2"/>
  <c r="AG7" i="2"/>
  <c r="AH7" i="2" s="1"/>
  <c r="AG19" i="2"/>
  <c r="AH19" i="2" s="1"/>
  <c r="AG31" i="2"/>
  <c r="AH31" i="2" s="1"/>
  <c r="AH49" i="2"/>
  <c r="D69" i="2" l="1"/>
  <c r="E69" i="2"/>
  <c r="E70" i="2"/>
  <c r="D70" i="2"/>
  <c r="D67" i="2"/>
  <c r="E67" i="2"/>
  <c r="D65" i="2"/>
  <c r="E65" i="2"/>
  <c r="E66" i="2"/>
  <c r="D66" i="2"/>
  <c r="E68" i="2"/>
  <c r="D68" i="2"/>
  <c r="E72" i="2"/>
  <c r="D72" i="2"/>
  <c r="D71" i="2"/>
  <c r="E71" i="2"/>
</calcChain>
</file>

<file path=xl/comments1.xml><?xml version="1.0" encoding="utf-8"?>
<comments xmlns="http://schemas.openxmlformats.org/spreadsheetml/2006/main">
  <authors>
    <author>Zhu, Wenjia</author>
  </authors>
  <commentList>
    <comment ref="B52" authorId="0">
      <text>
        <r>
          <rPr>
            <b/>
            <sz val="9"/>
            <color indexed="81"/>
            <rFont val="Tahoma"/>
            <family val="2"/>
          </rPr>
          <t>Zhu, Wenjia:</t>
        </r>
        <r>
          <rPr>
            <sz val="9"/>
            <color indexed="81"/>
            <rFont val="Tahoma"/>
            <family val="2"/>
          </rPr>
          <t xml:space="preserve">
from RECS</t>
        </r>
      </text>
    </comment>
  </commentList>
</comments>
</file>

<file path=xl/sharedStrings.xml><?xml version="1.0" encoding="utf-8"?>
<sst xmlns="http://schemas.openxmlformats.org/spreadsheetml/2006/main" count="2318" uniqueCount="466">
  <si>
    <t>Measure Name</t>
  </si>
  <si>
    <t>Proxy Name in "Feasibility Factor"</t>
  </si>
  <si>
    <t>Proxy Name in "ESShip"</t>
  </si>
  <si>
    <t>FEECA Measure Name</t>
  </si>
  <si>
    <t>Duke Proxy Name</t>
  </si>
  <si>
    <t>Duke Adjust List</t>
  </si>
  <si>
    <t>EquipType</t>
  </si>
  <si>
    <t>End Use</t>
  </si>
  <si>
    <t>FL LoadShape</t>
  </si>
  <si>
    <t>Energy Star Clothes Dryer</t>
  </si>
  <si>
    <t>High Efficiency CD (EF=3.01 w/moisture sensor)</t>
  </si>
  <si>
    <t>Clothes Dryers - Electric</t>
  </si>
  <si>
    <t>Clothes Dryer - Energy Star</t>
  </si>
  <si>
    <t>Clothes Dryer - ENERGY STAR</t>
  </si>
  <si>
    <t>Dryer</t>
  </si>
  <si>
    <t>Equipment</t>
  </si>
  <si>
    <t>Appliances</t>
  </si>
  <si>
    <t>Laundry Loadshape (Combining CW and CD)</t>
  </si>
  <si>
    <t>Energy Star Clothes Washer</t>
  </si>
  <si>
    <t>Energy Star CW CEE Tier 3 (MEF=2.3)</t>
  </si>
  <si>
    <t>Residential Use</t>
  </si>
  <si>
    <t>Clothes Washer - Energy Star</t>
  </si>
  <si>
    <t>Clothes Washer - ENERGY STAR</t>
  </si>
  <si>
    <t>Washer</t>
  </si>
  <si>
    <t>Energy Star Dishwasher</t>
  </si>
  <si>
    <t>Energy Star DW (EF=0.68)</t>
  </si>
  <si>
    <t>Dishwashers6</t>
  </si>
  <si>
    <t>Dishwasher - ENERGY STAR</t>
  </si>
  <si>
    <t>Energy Star Freezer</t>
  </si>
  <si>
    <t>HE Freezer</t>
  </si>
  <si>
    <t>Freezers7</t>
  </si>
  <si>
    <t>High efficiency Freezer (10% above std.) - Energy Star</t>
  </si>
  <si>
    <t>High Efficiency Freezer (10% above std.) - ENERGY STAR</t>
  </si>
  <si>
    <t>Refrigerator</t>
  </si>
  <si>
    <t>Energy Star Refrigerator</t>
  </si>
  <si>
    <t>HE Refrigerator - Energy Star version of above</t>
  </si>
  <si>
    <t>Refrigerators11</t>
  </si>
  <si>
    <t>High Eff. Refrigerator - Energy Star</t>
  </si>
  <si>
    <t>High Efficiency Refrigerator - ENERGY STAR</t>
  </si>
  <si>
    <t>Heat Pump Clothes Dryer</t>
  </si>
  <si>
    <t>Clothes Dryer - Heat Pump</t>
  </si>
  <si>
    <t>High Efficiency Convection Oven</t>
  </si>
  <si>
    <t>Oven - High-Efficiency Convection</t>
  </si>
  <si>
    <t>Range</t>
  </si>
  <si>
    <t>Cooking</t>
  </si>
  <si>
    <t>High Efficiency Induction Cooktop</t>
  </si>
  <si>
    <t>Cooktop - High-Efficiency Induction</t>
  </si>
  <si>
    <t>Heat Pump Water Heater</t>
  </si>
  <si>
    <t>Heat Pump Water Heater (EF=2.9)</t>
  </si>
  <si>
    <t>Heat Pump</t>
  </si>
  <si>
    <t>Integral Heat Pump Water Heater</t>
  </si>
  <si>
    <t>WH</t>
  </si>
  <si>
    <t>Domestic Hot Water</t>
  </si>
  <si>
    <t>Instantaneous Hot Water System</t>
  </si>
  <si>
    <t>HE Water Heater (EF=0.93)</t>
  </si>
  <si>
    <t>Solar Water Heater</t>
  </si>
  <si>
    <t>Solar Water Heat</t>
  </si>
  <si>
    <t>Solar Water Heater_FP Study</t>
  </si>
  <si>
    <t>Energy Star Air Purifier</t>
  </si>
  <si>
    <t>Room Air Cleaners</t>
  </si>
  <si>
    <t>Room Air Cleaner - Energy Star</t>
  </si>
  <si>
    <t>Room Air Cleaner - ENERGY STAR</t>
  </si>
  <si>
    <t>Electronics</t>
  </si>
  <si>
    <t>Energy Star Audio-Video Equipment</t>
  </si>
  <si>
    <t>Energy Star DVD Player</t>
  </si>
  <si>
    <t>DVD Players</t>
  </si>
  <si>
    <t>Energy Star Home Audio</t>
  </si>
  <si>
    <t>ENERGY STAR Home Audio</t>
  </si>
  <si>
    <t>Energy Star Imaging Equipment</t>
  </si>
  <si>
    <t>Multi-function Devices and Printers</t>
  </si>
  <si>
    <t>Energy Star imaging equipment</t>
  </si>
  <si>
    <t>ENERGY STAR imaging equipment</t>
  </si>
  <si>
    <t>Energy Star Personal Computer</t>
  </si>
  <si>
    <t>Energy Star Desktop PC</t>
  </si>
  <si>
    <t>Computers</t>
  </si>
  <si>
    <t>ENERGY STAR Computer (desktop or laptop)</t>
  </si>
  <si>
    <t>Energy Star TV</t>
  </si>
  <si>
    <t>Televisions</t>
  </si>
  <si>
    <t>ENERGY STAR TV</t>
  </si>
  <si>
    <t>14 SEER ASHP from base electric resistance heating</t>
  </si>
  <si>
    <t>Air Source Heat Pump Split System Energy Star</t>
  </si>
  <si>
    <t>Air Source Heat Pump (18.0 SEER)</t>
  </si>
  <si>
    <t>HP</t>
  </si>
  <si>
    <t>HVAC Adj</t>
  </si>
  <si>
    <t>Space Cooling</t>
  </si>
  <si>
    <t>15 SEER Air Source Heat Pump</t>
  </si>
  <si>
    <t>15 SEER Split-System Heat Pump</t>
  </si>
  <si>
    <t>ASHP5</t>
  </si>
  <si>
    <t>Space Heating</t>
  </si>
  <si>
    <t>15 SEER Central AC</t>
  </si>
  <si>
    <t>15 SEER Split-System Air Conditioner</t>
  </si>
  <si>
    <t>CAC</t>
  </si>
  <si>
    <t>AC Split Systems, Energy Star</t>
  </si>
  <si>
    <t>AC Split Systems, ENERGY STAR</t>
  </si>
  <si>
    <t>ACEF</t>
  </si>
  <si>
    <t>16 SEER Air Source Heat Pump</t>
  </si>
  <si>
    <t>17 SEER Split-System Heat Pump</t>
  </si>
  <si>
    <t>16 SEER Central AC</t>
  </si>
  <si>
    <t>17 SEER Split-System Air Conditioner</t>
  </si>
  <si>
    <t>CentralAirConditioningCAC</t>
  </si>
  <si>
    <t>17 SEER Air Source Heat Pump</t>
  </si>
  <si>
    <t>17 SEER Central AC</t>
  </si>
  <si>
    <t>18 SEER Air Source Heat Pump</t>
  </si>
  <si>
    <t>18 SEER Central AC</t>
  </si>
  <si>
    <t>AC Split Systems 18 SEER</t>
  </si>
  <si>
    <t>21 SEER Air Source Heat Pump</t>
  </si>
  <si>
    <t>Air Source Heat Pump (21.0 SEER)</t>
  </si>
  <si>
    <t>21 SEER ASHP from base electric resistance heating</t>
  </si>
  <si>
    <t>21 SEER Central AC</t>
  </si>
  <si>
    <t>AC Split Systems 21 SEER</t>
  </si>
  <si>
    <t>Energy Star Room AC</t>
  </si>
  <si>
    <t>HE Room Air Conditioner - EER 12</t>
  </si>
  <si>
    <t>Room Air Conditioners</t>
  </si>
  <si>
    <t>Room/PTAC AC Energy Star</t>
  </si>
  <si>
    <t>Ground Source Heat Pump</t>
  </si>
  <si>
    <t>Geothermal Heat Pump, DX 3.6 COP/16 SEER  Energy Star</t>
  </si>
  <si>
    <t>Geothermal Heat Pump, Closed Loop 3.6 COP/17.1 EER  ENERGY STAR</t>
  </si>
  <si>
    <t>Variable Refrigerant Flow (VRF) HVAC Systems</t>
  </si>
  <si>
    <t>Variable Refrigerant Flow Heat Pump</t>
  </si>
  <si>
    <t>CFL - 15W Flood (Exterior)</t>
  </si>
  <si>
    <t>Base Outdoor Lighting</t>
  </si>
  <si>
    <t>Outdoor</t>
  </si>
  <si>
    <t>Compact Fluorescent - Exterior (Screw-in lamp) Energy Star</t>
  </si>
  <si>
    <t>LED replacement for incandescent bulbs, Exterior</t>
  </si>
  <si>
    <t>Nite Lght</t>
  </si>
  <si>
    <t>CFL - 15W Flood</t>
  </si>
  <si>
    <t>Base Lighting (60-Watt incandescent), 6.0 hr/hday</t>
  </si>
  <si>
    <t>Integral LED Lamps</t>
  </si>
  <si>
    <t>Compact Fluorescent - Interior (Screw-in lamp) Energy Star</t>
  </si>
  <si>
    <t>LED replacement for incandescent bulbs</t>
  </si>
  <si>
    <t>CFL-13W</t>
  </si>
  <si>
    <t>CFL-23W</t>
  </si>
  <si>
    <t>LED - 14W</t>
  </si>
  <si>
    <t>CFL (18-Watt integral ballast), 6.0 hr/day</t>
  </si>
  <si>
    <t>LED - 9W Flood (Exterior)</t>
  </si>
  <si>
    <t>CFL - medium screw based &lt;30 Watts</t>
  </si>
  <si>
    <t>LED - 9W Flood</t>
  </si>
  <si>
    <t>LED - 9W</t>
  </si>
  <si>
    <t>LED Specialty Lamps-5W Chandelier</t>
  </si>
  <si>
    <t>Linear LED</t>
  </si>
  <si>
    <t>Base Fluorescent Fixture, 2L4'T12, 40W, 1EEMAG</t>
  </si>
  <si>
    <t>Indoor</t>
  </si>
  <si>
    <t>LED replacement for T8</t>
  </si>
  <si>
    <t>Lighting</t>
  </si>
  <si>
    <t>Low Wattage T8 Fixture</t>
  </si>
  <si>
    <t>T8 Premium lamp, replacing standard T8</t>
  </si>
  <si>
    <t>Energy Star Bathroom Ventilating Fan</t>
  </si>
  <si>
    <t>Attic Venting</t>
  </si>
  <si>
    <t>Energy Star Ventilation Fan</t>
  </si>
  <si>
    <t>ENERGY STAR Ventilation Fan</t>
  </si>
  <si>
    <t>Energy Star Ceiling Fan</t>
  </si>
  <si>
    <t>Ceiling Fan Only4</t>
  </si>
  <si>
    <t>Ceiling fan (Energy Star)</t>
  </si>
  <si>
    <t>Ceiling fan (ENERGY STAR)</t>
  </si>
  <si>
    <t>Energy Star Dehumidifier</t>
  </si>
  <si>
    <t>Dehumidifiers</t>
  </si>
  <si>
    <t>Dehumidifier - Energy Star</t>
  </si>
  <si>
    <t>Dehumidifier - ENERGY STAR</t>
  </si>
  <si>
    <t>Heat Pump Pool Heater</t>
  </si>
  <si>
    <t>High Efficiency One Speed Pool Pump  (1.5 hp)</t>
  </si>
  <si>
    <t>Pool Pumps</t>
  </si>
  <si>
    <t>high efficiency pool pump (single speed, two speed, variable speed)</t>
  </si>
  <si>
    <t>Solar Pool Heater</t>
  </si>
  <si>
    <t>Two Speed Pool Pump</t>
  </si>
  <si>
    <t>PP</t>
  </si>
  <si>
    <t>Solar Powered Pool Pumps</t>
  </si>
  <si>
    <t>Two Speed Pool Pump  (1.5 hp)</t>
  </si>
  <si>
    <t>Variable Speed Pool Pump</t>
  </si>
  <si>
    <t>Variable-Speed Pool Pump (&lt;1 hp)</t>
  </si>
  <si>
    <t>Removal of 2nd Refrigerator-Freezer</t>
  </si>
  <si>
    <t>Refrigerator/Freezer Recycling</t>
  </si>
  <si>
    <t>Drain Water Heat Recovery</t>
  </si>
  <si>
    <t>AC Heat Recovery Units</t>
  </si>
  <si>
    <t>Drain Heat Exchanger</t>
  </si>
  <si>
    <t>Miscellaneous</t>
  </si>
  <si>
    <t>Faucet Aerator</t>
  </si>
  <si>
    <t>Faucet Aerators</t>
  </si>
  <si>
    <t>Water Heater Audit (Includes Insul. Jacket, Aerator, Low-flow Showerhead, Pipe Insulation</t>
  </si>
  <si>
    <t>Water Heater Audit (Includes Insul. Jacket, Aerator, Low-flow Showerhead, Pipe Insulation)</t>
  </si>
  <si>
    <t>Heat Trap</t>
  </si>
  <si>
    <t>Hot Water Pipe Insulation</t>
  </si>
  <si>
    <t>Pipe Wrap</t>
  </si>
  <si>
    <t>pipe insulation</t>
  </si>
  <si>
    <t>Low Flow Showerhead</t>
  </si>
  <si>
    <t>Thermostatic Shower Restriction Valve</t>
  </si>
  <si>
    <t>Water Heater Blanket</t>
  </si>
  <si>
    <t>Water Heater Thermostat Setback</t>
  </si>
  <si>
    <t>Water Heater Temperature Check and Adjustment</t>
  </si>
  <si>
    <t>Water Heater Timeclock</t>
  </si>
  <si>
    <t>Water Heater Timer</t>
  </si>
  <si>
    <t>Nonequipment</t>
  </si>
  <si>
    <t>Smart Power Strip</t>
  </si>
  <si>
    <t>Smart strip</t>
  </si>
  <si>
    <t>WaterHeating</t>
  </si>
  <si>
    <t>Air Sealing-Infiltration Control</t>
  </si>
  <si>
    <t>Sealed Attics</t>
  </si>
  <si>
    <t>Infiltration Reduction Air Sealing</t>
  </si>
  <si>
    <t>DukeHVAC</t>
  </si>
  <si>
    <t>Ceiling Insulation(R19 to R38)</t>
  </si>
  <si>
    <t>Ceiling R-0 to R-19 Insulation</t>
  </si>
  <si>
    <t>Ceiling Insulation R19 - R30</t>
  </si>
  <si>
    <t>Ceiling Insulation R19 - R38</t>
  </si>
  <si>
    <t>Ceiling Insulation(R30 to R38)</t>
  </si>
  <si>
    <t>Ceiling R-19 to R-38 Insulation</t>
  </si>
  <si>
    <t>Ceiling Insulation R30 - R38</t>
  </si>
  <si>
    <t>Ceiling Insulation(R2 to R38)</t>
  </si>
  <si>
    <t>Ceiling Insulation R0 - R30</t>
  </si>
  <si>
    <t>Ceiling Insulation R0 - R38</t>
  </si>
  <si>
    <t>Ceiling Insulation(R12 to R38)</t>
  </si>
  <si>
    <t>Ceiling Insulation R11 - R38</t>
  </si>
  <si>
    <t>Central AC Tune Up</t>
  </si>
  <si>
    <t>AC Maintenance (Indoor Coil Cleaning)</t>
  </si>
  <si>
    <t>A/C filter replacement/cleaning</t>
  </si>
  <si>
    <t>HVAC Diagnostics and Servicing</t>
  </si>
  <si>
    <t>Duct Insulation</t>
  </si>
  <si>
    <t>Duct Repair</t>
  </si>
  <si>
    <t>Duct insulation</t>
  </si>
  <si>
    <t>Duct Testing &amp; Sealing</t>
  </si>
  <si>
    <t>Energy Star Certified Roof Products</t>
  </si>
  <si>
    <t>Energy Star Reflective Roof Products</t>
  </si>
  <si>
    <t>ENERGY STAR Reflective Roof Products</t>
  </si>
  <si>
    <t>Energy Star Door</t>
  </si>
  <si>
    <t xml:space="preserve">Weather Strip/Caulk w/Blower Door </t>
  </si>
  <si>
    <t>Windows, Doors and Skylights15</t>
  </si>
  <si>
    <t>ENERGY STAR glass door</t>
  </si>
  <si>
    <t>Energy Star Windows</t>
  </si>
  <si>
    <t>Single Pane Clear Windows to Double Pane Low-E Windows</t>
  </si>
  <si>
    <t>Energy Star Windows (U=.35 SHGC=.3)</t>
  </si>
  <si>
    <t>ENERGY STAR Windows (U=.3 SHGC=.25)</t>
  </si>
  <si>
    <t>Heating</t>
  </si>
  <si>
    <t>Floor Insulation</t>
  </si>
  <si>
    <t>Floor Insulation R0 - R19</t>
  </si>
  <si>
    <t>Green Roof</t>
  </si>
  <si>
    <t>Heat Pump Tune Up</t>
  </si>
  <si>
    <t>HVAC Proper Sizing</t>
  </si>
  <si>
    <t>HVAC Diagnostics and Servicing Heat Pump</t>
  </si>
  <si>
    <t>Home Energy Management System</t>
  </si>
  <si>
    <t>HVAC ECM Motor</t>
  </si>
  <si>
    <t>Electronically Commutated Motors (ECM) on an Air Handler Unit</t>
  </si>
  <si>
    <t>ECM Motor for HVAC equip (A/C, HP, &amp;  furnace)</t>
  </si>
  <si>
    <t>Programmable Thermostat</t>
  </si>
  <si>
    <t>Smart, Wi-Fi-Enabled Thermostat</t>
  </si>
  <si>
    <t>Radiant Barrier</t>
  </si>
  <si>
    <t>Radient Barrier</t>
  </si>
  <si>
    <t>Sealed crawlspace</t>
  </si>
  <si>
    <t>Sealed Crawlspace Encapsulation</t>
  </si>
  <si>
    <t>Smart Thermostat</t>
  </si>
  <si>
    <t>Spray Foam Insulation(Base R19)</t>
  </si>
  <si>
    <t>Spray Foam Insulation(Base R30)</t>
  </si>
  <si>
    <t>Spray Foam Insulation(Base R12)</t>
  </si>
  <si>
    <t>Spray Foam Insulation(Base R2)</t>
  </si>
  <si>
    <t>Storm Door</t>
  </si>
  <si>
    <t>Wall Insulation</t>
  </si>
  <si>
    <t>Wall 2x4 R-0 to Blow-In R-13 Insulation</t>
  </si>
  <si>
    <t>Wall Insulation R0 - R13</t>
  </si>
  <si>
    <t>Wall Insulation R0 - R20</t>
  </si>
  <si>
    <t>Window Sun Protection</t>
  </si>
  <si>
    <t>Default Window With Sunscreen</t>
  </si>
  <si>
    <t>Window Sun Screens</t>
  </si>
  <si>
    <t>Exterior Lighting Controls</t>
  </si>
  <si>
    <t>Photocell/timeclock</t>
  </si>
  <si>
    <t>Photocells</t>
  </si>
  <si>
    <t>Interior Lighting Controls</t>
  </si>
  <si>
    <t>Occupancy sensor</t>
  </si>
  <si>
    <t>Solar Attic Fan</t>
  </si>
  <si>
    <t>Solar Attic Vent</t>
  </si>
  <si>
    <t>ENERGY STAR Certified Home</t>
  </si>
  <si>
    <t>ENERGY STAR HOME EarthCents Home</t>
  </si>
  <si>
    <t>New MF HP home - 16 SEER</t>
  </si>
  <si>
    <t>space Heating</t>
  </si>
  <si>
    <t>Domestic Hot water</t>
  </si>
  <si>
    <t>Proxy Name in "NexantApp"</t>
  </si>
  <si>
    <t>Nexant Measure Name</t>
  </si>
  <si>
    <t>Region</t>
  </si>
  <si>
    <t>Season</t>
  </si>
  <si>
    <t>Day Type</t>
  </si>
  <si>
    <t>Sector</t>
  </si>
  <si>
    <t>Scale Multiplier</t>
  </si>
  <si>
    <t>HR1</t>
  </si>
  <si>
    <t>HR2</t>
  </si>
  <si>
    <t>HR3</t>
  </si>
  <si>
    <t>HR4</t>
  </si>
  <si>
    <t>HR5</t>
  </si>
  <si>
    <t>HR6</t>
  </si>
  <si>
    <t>HR7</t>
  </si>
  <si>
    <t>HR8</t>
  </si>
  <si>
    <t>HR9</t>
  </si>
  <si>
    <t>HR10</t>
  </si>
  <si>
    <t>HR11</t>
  </si>
  <si>
    <t>HR12</t>
  </si>
  <si>
    <t>HR13</t>
  </si>
  <si>
    <t>HR14</t>
  </si>
  <si>
    <t>HR15</t>
  </si>
  <si>
    <t>HR16</t>
  </si>
  <si>
    <t>HR17</t>
  </si>
  <si>
    <t>HR18</t>
  </si>
  <si>
    <t>HR19</t>
  </si>
  <si>
    <t>HR20</t>
  </si>
  <si>
    <t>HR21</t>
  </si>
  <si>
    <t>HR22</t>
  </si>
  <si>
    <t>HR23</t>
  </si>
  <si>
    <t>HR24</t>
  </si>
  <si>
    <t>Daily kWh</t>
  </si>
  <si>
    <t>Days</t>
  </si>
  <si>
    <t>Total kWh</t>
  </si>
  <si>
    <t>SERC_FL</t>
  </si>
  <si>
    <t>Peak</t>
  </si>
  <si>
    <t>PeakWeekday</t>
  </si>
  <si>
    <t>Residential</t>
  </si>
  <si>
    <t>AverageWeekday</t>
  </si>
  <si>
    <t>AverageWeekend</t>
  </si>
  <si>
    <t>OffPeak</t>
  </si>
  <si>
    <t>Calculated kWh</t>
  </si>
  <si>
    <t>Target kWh</t>
  </si>
  <si>
    <t>ClothesDryer</t>
  </si>
  <si>
    <t>ClothesWasher</t>
  </si>
  <si>
    <t>Dishwasher</t>
  </si>
  <si>
    <t>All</t>
  </si>
  <si>
    <t>TvAndPc</t>
  </si>
  <si>
    <t>For Demand Saving Calculation</t>
  </si>
  <si>
    <t>Assumption</t>
  </si>
  <si>
    <t>Summer (Aug)</t>
  </si>
  <si>
    <t>Winter (Jan)</t>
  </si>
  <si>
    <t>Peak Hour</t>
  </si>
  <si>
    <t>Ratio</t>
  </si>
  <si>
    <t>ExteriorLighting</t>
  </si>
  <si>
    <t>MeasureName</t>
  </si>
  <si>
    <t>MeasureCategory</t>
  </si>
  <si>
    <t>Subcategory</t>
  </si>
  <si>
    <t>Segment</t>
  </si>
  <si>
    <t>EndUse</t>
  </si>
  <si>
    <t>EquipmentNonEquipment</t>
  </si>
  <si>
    <t>peakkW1_EMD</t>
  </si>
  <si>
    <t>peakkW8_EMD</t>
  </si>
  <si>
    <t>annualkW_EMD</t>
  </si>
  <si>
    <t>peakkW1_BASE</t>
  </si>
  <si>
    <t>peakkW8_BASE</t>
  </si>
  <si>
    <t>annualkW_BASE</t>
  </si>
  <si>
    <t>savekW_8</t>
  </si>
  <si>
    <t>savekW_1</t>
  </si>
  <si>
    <t>saveannualkW</t>
  </si>
  <si>
    <t>summer_ratio</t>
  </si>
  <si>
    <t>winter_ratio</t>
  </si>
  <si>
    <t>HVAC</t>
  </si>
  <si>
    <t>HVAC:thermostat</t>
  </si>
  <si>
    <t>Multi-family</t>
  </si>
  <si>
    <t>Construction</t>
  </si>
  <si>
    <t>non-equipment</t>
  </si>
  <si>
    <t>New MF GH home - 16 SEER</t>
  </si>
  <si>
    <t>Construction:Whole building</t>
  </si>
  <si>
    <t>New MF GH home - 18 SEER</t>
  </si>
  <si>
    <t>New MF HP home w/ HERS index of 77</t>
  </si>
  <si>
    <t>New MF HP home - 18 SEER</t>
  </si>
  <si>
    <t>HVAC:Central Air Conditioning</t>
  </si>
  <si>
    <t>Manufactured Home</t>
  </si>
  <si>
    <t>Cool Central</t>
  </si>
  <si>
    <t>high-eff equip.</t>
  </si>
  <si>
    <t>Room Air Conditioners, ENERGY STAR - Reverse Cycle/Heat Pump</t>
  </si>
  <si>
    <t>HVAC:Room Air Conditioning</t>
  </si>
  <si>
    <t/>
  </si>
  <si>
    <t>Appliances:Refrigerator</t>
  </si>
  <si>
    <t>Single-family</t>
  </si>
  <si>
    <t>Appliances:Other</t>
  </si>
  <si>
    <t>Construction: whole building</t>
  </si>
  <si>
    <t>ENERGY STAR Cordless Phones</t>
  </si>
  <si>
    <t>ENERGY STAR Battery Charging System</t>
  </si>
  <si>
    <t>ENERGY STAR Set-Top Boxes</t>
  </si>
  <si>
    <t>Appliances:A/V</t>
  </si>
  <si>
    <t>ENERGY STAR DVD</t>
  </si>
  <si>
    <t>Appliances:Plug loads</t>
  </si>
  <si>
    <t>Pool Pump Timer</t>
  </si>
  <si>
    <t>Reduce Pool Filtration Pump runtime seasonally</t>
  </si>
  <si>
    <t>HVAC:Other</t>
  </si>
  <si>
    <t>HVAC:Service/Testing/Maintenance</t>
  </si>
  <si>
    <t>Room/PTAC AC ENERGY STAR</t>
  </si>
  <si>
    <t>Single Family</t>
  </si>
  <si>
    <t>Shell/Envelope</t>
  </si>
  <si>
    <t>Shell/Envelope:Window Measures</t>
  </si>
  <si>
    <t>Shell/Envelope:Duct Measures</t>
  </si>
  <si>
    <t>Shell/Envelope:Door Measures</t>
  </si>
  <si>
    <t>HVAC:Air-Source Heat Pump</t>
  </si>
  <si>
    <t>Non-EQ</t>
  </si>
  <si>
    <t>Shell/Envelope:Other</t>
  </si>
  <si>
    <t>Shell/Envelope:Ceiling Insulation</t>
  </si>
  <si>
    <t>HVAC:other</t>
  </si>
  <si>
    <t>Shell/Envelope:Infiltration Reduction Measures</t>
  </si>
  <si>
    <t>Shell/Envelope:Floor Insulation</t>
  </si>
  <si>
    <t>Torchiere Floor Lamps (ENERGY STAR)</t>
  </si>
  <si>
    <t>Lighting:Interior Lighting</t>
  </si>
  <si>
    <t>Compact Fluorescent - Interior (Hard-Wired Fixture) ENERGY STAR</t>
  </si>
  <si>
    <t>Shell/Envelop:Other</t>
  </si>
  <si>
    <t>Room air conditioner recycling</t>
  </si>
  <si>
    <t>HVAC:Ventilation</t>
  </si>
  <si>
    <t>Lighting:Light-Emitting Diode</t>
  </si>
  <si>
    <t>Ceramic Metal Halide</t>
  </si>
  <si>
    <t>LED Hard-Wired Fixture, Exterior</t>
  </si>
  <si>
    <t>Lighting:Exterior Lighting</t>
  </si>
  <si>
    <t>Solar powered exterior lighting</t>
  </si>
  <si>
    <t>HID Fixtures - pulse start</t>
  </si>
  <si>
    <t>Compact Fluorescent - Exterior (Hard-Wired Fixture) ENERGY STAR</t>
  </si>
  <si>
    <t>Lighting:Exterior</t>
  </si>
  <si>
    <t>ENERGY STAR Decorative Light Strings</t>
  </si>
  <si>
    <t>LED Hard-Wired Fixture, Interior</t>
  </si>
  <si>
    <t>LED task lights</t>
  </si>
  <si>
    <t>Shell/Envelope:Wall Insulation</t>
  </si>
  <si>
    <t>Shell/Envelope:Ventilation</t>
  </si>
  <si>
    <t>Appliances:Clothers Washer</t>
  </si>
  <si>
    <t>Appliances:Freezer</t>
  </si>
  <si>
    <t>Efficient Refrigerator O&amp;M</t>
  </si>
  <si>
    <t>Appliances:Cooking</t>
  </si>
  <si>
    <t>ENERGY STAR Compact Refrigerator (&lt;7.75 cu. ft.)</t>
  </si>
  <si>
    <t>Dehumidifier Recycling</t>
  </si>
  <si>
    <t>ENERGY STAR Compact Freezer (&lt;7.75 cu. Ft.)</t>
  </si>
  <si>
    <t>ENERGY STAR Monitor</t>
  </si>
  <si>
    <t>Central A/C / Heat Pump Quality Installation Verification (QIV)</t>
  </si>
  <si>
    <t>Geothermal Heat Pump, Open Loop 4.1 COP/21.1 EER ENERGY STAR</t>
  </si>
  <si>
    <t>HVAC:Ground-Source Heat Pump</t>
  </si>
  <si>
    <t>Dual Fuel Heat Pump Package System ENERGY STAR</t>
  </si>
  <si>
    <t>Geothermal Heat Pump, DX 3.6 COP/16 SEER  ENERGY STAR</t>
  </si>
  <si>
    <t>Dual Fuel Heat Pump Split System ENERGY STAR</t>
  </si>
  <si>
    <t>Air Source Heat Pump Split System ENERGY STAR</t>
  </si>
  <si>
    <t>Air Source Heat Pump Package System ENERGY STAR</t>
  </si>
  <si>
    <t>Residential EnergyPlus run w/ Daylighting</t>
  </si>
  <si>
    <t>Attic knee wall - insulation and air sealing</t>
  </si>
  <si>
    <t>High Performance Windows (U=.22 SHGC=.2, low-e)</t>
  </si>
  <si>
    <t>Window and Wall A/C winterization kit</t>
  </si>
  <si>
    <t>Weatherization Measures kit</t>
  </si>
  <si>
    <t>Appliances:Dryer</t>
  </si>
  <si>
    <t>Storm Windows (single pane base)</t>
  </si>
  <si>
    <t>Compact Fluorescent - Interior (Screw-in lamp) ENERGY STAR</t>
  </si>
  <si>
    <t>Ridge Vent</t>
  </si>
  <si>
    <t>Foundation/Slab Insulation</t>
  </si>
  <si>
    <t>TV Occupancy Sensor Power Strip</t>
  </si>
  <si>
    <t>Duct design/compact ducts</t>
  </si>
  <si>
    <t>Water Heating</t>
  </si>
  <si>
    <t>Water Heater:Solar</t>
  </si>
  <si>
    <t>Behavioral changes from utility-provided information</t>
  </si>
  <si>
    <t>Thermal Door (ENERGY STAR)</t>
  </si>
  <si>
    <t>Energy efficiency kits (CFLs, furnace whistles)</t>
  </si>
  <si>
    <t>Attic Tent</t>
  </si>
  <si>
    <t>Window Film</t>
  </si>
  <si>
    <t>Real-Time Information Monitoring</t>
  </si>
  <si>
    <t>Appliance: dishwasher</t>
  </si>
  <si>
    <t>Highly Insulating Windows (R5+)</t>
  </si>
  <si>
    <t>Spray-in foam insulation</t>
  </si>
  <si>
    <t>RIM Joists Insulation</t>
  </si>
  <si>
    <t>ENERGY STAR skylight</t>
  </si>
  <si>
    <t>Ceiling Insulation R30 - R49</t>
  </si>
  <si>
    <t>Wall Insulation R16 - R20</t>
  </si>
  <si>
    <t>Water Heater:Other</t>
  </si>
  <si>
    <t>Hot Water Recirculating Systems</t>
  </si>
  <si>
    <t>Water Heating:Other</t>
  </si>
  <si>
    <t>Water heater Direct Load Control</t>
  </si>
  <si>
    <t>Water Heating:Heat Pump Water Heaters</t>
  </si>
  <si>
    <t>Water Heating:Instantaneous</t>
  </si>
  <si>
    <t>Heat Recovery Water Heater With Heat Pump</t>
  </si>
  <si>
    <t>Storage Water Heater (Off peak heating)</t>
  </si>
  <si>
    <t>Timer for recirculation pump</t>
  </si>
  <si>
    <t>ECM circulating pumps</t>
  </si>
  <si>
    <t>GSHP desuperheater</t>
  </si>
  <si>
    <t>HVAC: heating</t>
  </si>
  <si>
    <t>Heat Central</t>
  </si>
  <si>
    <t>Active solar space heating</t>
  </si>
  <si>
    <t>New Home - 50% above code</t>
  </si>
  <si>
    <t>New Home - 30% above code</t>
  </si>
  <si>
    <t>Energy Recovery Ventilation (ERV)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</si>
</sst>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2" borderId="0" xfId="0" applyFill="1"/>
    <xf numFmtId="10" fontId="0" fillId="0" borderId="0" xfId="0" applyNumberFormat="1"/>
    <xf numFmtId="0" fontId="3" fillId="3" borderId="0" xfId="0" applyFont="1" applyFill="1"/>
    <xf numFmtId="0" fontId="6" fillId="0" borderId="0" xfId="0" applyFont="1" applyFill="1"/>
    <xf numFmtId="0" fontId="0" fillId="4" borderId="0" xfId="0" applyFill="1"/>
    <xf numFmtId="164" fontId="1" fillId="4" borderId="0" xfId="0" applyNumberFormat="1" applyFont="1" applyFill="1"/>
    <xf numFmtId="2" fontId="0" fillId="4" borderId="0" xfId="0" applyNumberFormat="1" applyFill="1"/>
    <xf numFmtId="2" fontId="1" fillId="4" borderId="0" xfId="0" applyNumberFormat="1" applyFont="1" applyFill="1"/>
    <xf numFmtId="2" fontId="0" fillId="5" borderId="0" xfId="0" applyNumberFormat="1" applyFill="1"/>
    <xf numFmtId="0" fontId="6" fillId="4" borderId="0" xfId="0" applyFont="1" applyFill="1"/>
    <xf numFmtId="0" fontId="2" fillId="4" borderId="0" xfId="0" applyFont="1" applyFill="1"/>
    <xf numFmtId="164" fontId="1" fillId="0" borderId="0" xfId="0" applyNumberFormat="1" applyFont="1"/>
    <xf numFmtId="2" fontId="0" fillId="0" borderId="0" xfId="0" applyNumberFormat="1" applyFill="1"/>
    <xf numFmtId="2" fontId="1" fillId="0" borderId="0" xfId="0" applyNumberFormat="1" applyFont="1" applyFill="1"/>
    <xf numFmtId="0" fontId="0" fillId="0" borderId="0" xfId="0" applyFill="1"/>
    <xf numFmtId="164" fontId="1" fillId="0" borderId="0" xfId="0" applyNumberFormat="1" applyFont="1" applyFill="1"/>
    <xf numFmtId="0" fontId="2" fillId="0" borderId="0" xfId="0" applyFont="1" applyFill="1"/>
    <xf numFmtId="0" fontId="2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8" Type="http://schemas.openxmlformats.org/officeDocument/2006/relationships/calcChain" Target="calcChain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CSPA%20Projects/610025%20-%20FEECA%20Potential%20Study/Model%20input%20and%20market%20research/Applicability%20factors/Applicability_res_020719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ankingApplicability"/>
      <sheetName val="Applicability"/>
      <sheetName val="Feasibility Factor"/>
      <sheetName val="ESShip"/>
      <sheetName val="GPCApp"/>
      <sheetName val="PairList"/>
      <sheetName val="ParentCategory"/>
      <sheetName val="FL Res Load Shapes"/>
      <sheetName val="GPC Res Load Shapes"/>
      <sheetName val="DEF Appliances Load Shapes"/>
      <sheetName val="FPL Adjustment"/>
      <sheetName val="DEF"/>
      <sheetName val="FPUC"/>
      <sheetName val="Gulf"/>
      <sheetName val="JEA"/>
      <sheetName val="OUC"/>
      <sheetName val="TECO"/>
      <sheetName val="FPL"/>
      <sheetName val="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H1" t="str">
            <v>FEECA Measure Name</v>
          </cell>
          <cell r="I1" t="str">
            <v>GPC Measure Name</v>
          </cell>
          <cell r="J1" t="str">
            <v>Duke Proxy Name</v>
          </cell>
        </row>
        <row r="2">
          <cell r="H2" t="str">
            <v>Energy Star Clothes Dryer</v>
          </cell>
          <cell r="I2" t="str">
            <v>Clothes Dryer - ENERGY STAR</v>
          </cell>
          <cell r="J2" t="str">
            <v>Dryer</v>
          </cell>
        </row>
        <row r="3">
          <cell r="H3" t="str">
            <v>Energy Star Clothes Washer</v>
          </cell>
          <cell r="I3" t="str">
            <v>Clothes Washer - ENERGY STAR</v>
          </cell>
          <cell r="J3" t="str">
            <v>Washer</v>
          </cell>
        </row>
        <row r="4">
          <cell r="H4" t="str">
            <v>Energy Star Dishwasher</v>
          </cell>
          <cell r="I4" t="str">
            <v>Dishwasher - ENERGY STAR</v>
          </cell>
        </row>
        <row r="5">
          <cell r="H5" t="str">
            <v>Energy Star Freezer</v>
          </cell>
          <cell r="I5" t="str">
            <v>High Efficiency Freezer (10% above std.) - ENERGY STAR</v>
          </cell>
          <cell r="J5" t="str">
            <v>Refrigerator</v>
          </cell>
        </row>
        <row r="6">
          <cell r="H6" t="str">
            <v>Energy Star Refrigerator</v>
          </cell>
          <cell r="I6" t="str">
            <v>High Efficiency Refrigerator - ENERGY STAR</v>
          </cell>
          <cell r="J6" t="str">
            <v>Refrigerator</v>
          </cell>
        </row>
        <row r="7">
          <cell r="H7" t="str">
            <v>Heat Pump Clothes Dryer</v>
          </cell>
          <cell r="I7" t="str">
            <v>Clothes Dryer - Heat Pump</v>
          </cell>
          <cell r="J7" t="str">
            <v>Dryer</v>
          </cell>
        </row>
        <row r="8">
          <cell r="H8" t="str">
            <v>High Efficiency Convection Oven</v>
          </cell>
          <cell r="I8" t="str">
            <v>Oven - High-Efficiency Convection</v>
          </cell>
          <cell r="J8" t="str">
            <v>Range</v>
          </cell>
        </row>
        <row r="9">
          <cell r="H9" t="str">
            <v>High Efficiency Induction Cooktop</v>
          </cell>
          <cell r="I9" t="str">
            <v>Cooktop - High-Efficiency Induction</v>
          </cell>
          <cell r="J9" t="str">
            <v>Range</v>
          </cell>
        </row>
        <row r="10">
          <cell r="H10" t="str">
            <v>Heat Pump Water Heater</v>
          </cell>
          <cell r="I10" t="str">
            <v>Integral Heat Pump Water Heater</v>
          </cell>
          <cell r="J10" t="str">
            <v>WH</v>
          </cell>
        </row>
        <row r="11">
          <cell r="H11" t="str">
            <v>Instantaneous Hot Water System</v>
          </cell>
          <cell r="I11" t="str">
            <v>Instantaneous Hot Water System</v>
          </cell>
        </row>
        <row r="12">
          <cell r="H12" t="str">
            <v>Solar Water Heater</v>
          </cell>
          <cell r="I12" t="str">
            <v>Solar Water Heater_FP Study</v>
          </cell>
        </row>
        <row r="13">
          <cell r="H13" t="str">
            <v>Energy Star Air Purifier</v>
          </cell>
          <cell r="I13" t="str">
            <v>Room Air Cleaner - ENERGY STAR</v>
          </cell>
        </row>
        <row r="14">
          <cell r="H14" t="str">
            <v>Energy Star Audio-Video Equipment</v>
          </cell>
          <cell r="I14" t="str">
            <v>ENERGY STAR Home Audio</v>
          </cell>
        </row>
        <row r="15">
          <cell r="H15" t="str">
            <v>Energy Star Imaging Equipment</v>
          </cell>
          <cell r="I15" t="str">
            <v>ENERGY STAR imaging equipment</v>
          </cell>
        </row>
        <row r="16">
          <cell r="H16" t="str">
            <v>Energy Star Personal Computer</v>
          </cell>
          <cell r="I16" t="str">
            <v>ENERGY STAR Computer (desktop or laptop)</v>
          </cell>
        </row>
        <row r="17">
          <cell r="H17" t="str">
            <v>Energy Star TV</v>
          </cell>
          <cell r="I17" t="str">
            <v>ENERGY STAR TV</v>
          </cell>
        </row>
        <row r="18">
          <cell r="H18" t="str">
            <v>14 SEER ASHP from base electric resistance heating</v>
          </cell>
          <cell r="I18" t="str">
            <v>Air Source Heat Pump (18.0 SEER)</v>
          </cell>
          <cell r="J18" t="str">
            <v>HP</v>
          </cell>
        </row>
        <row r="19">
          <cell r="H19" t="str">
            <v>15 SEER Air Source Heat Pump</v>
          </cell>
          <cell r="I19" t="str">
            <v>Air Source Heat Pump (18.0 SEER)</v>
          </cell>
          <cell r="J19" t="str">
            <v>HP</v>
          </cell>
        </row>
        <row r="20">
          <cell r="H20" t="str">
            <v>15 SEER Central AC</v>
          </cell>
          <cell r="I20" t="str">
            <v>AC Split Systems, ENERGY STAR</v>
          </cell>
          <cell r="J20" t="str">
            <v>ACEF</v>
          </cell>
        </row>
        <row r="21">
          <cell r="H21" t="str">
            <v>16 SEER Air Source Heat Pump</v>
          </cell>
          <cell r="I21" t="str">
            <v>Air Source Heat Pump (18.0 SEER)</v>
          </cell>
          <cell r="J21" t="str">
            <v>HP</v>
          </cell>
        </row>
        <row r="22">
          <cell r="H22" t="str">
            <v>16 SEER Central AC</v>
          </cell>
          <cell r="I22" t="str">
            <v>AC Split Systems, ENERGY STAR</v>
          </cell>
          <cell r="J22" t="str">
            <v>ACEF</v>
          </cell>
        </row>
        <row r="23">
          <cell r="H23" t="str">
            <v>17 SEER Air Source Heat Pump</v>
          </cell>
          <cell r="I23" t="str">
            <v>Air Source Heat Pump (18.0 SEER)</v>
          </cell>
          <cell r="J23" t="str">
            <v>HP</v>
          </cell>
        </row>
        <row r="24">
          <cell r="H24" t="str">
            <v>17 SEER Central AC</v>
          </cell>
          <cell r="I24" t="str">
            <v>AC Split Systems, ENERGY STAR</v>
          </cell>
          <cell r="J24" t="str">
            <v>ACEF</v>
          </cell>
        </row>
        <row r="25">
          <cell r="H25" t="str">
            <v>18 SEER Air Source Heat Pump</v>
          </cell>
          <cell r="I25" t="str">
            <v>Air Source Heat Pump (18.0 SEER)</v>
          </cell>
          <cell r="J25" t="str">
            <v>HP</v>
          </cell>
        </row>
        <row r="26">
          <cell r="H26" t="str">
            <v>18 SEER Central AC</v>
          </cell>
          <cell r="I26" t="str">
            <v>AC Split Systems 18 SEER</v>
          </cell>
          <cell r="J26" t="str">
            <v>ACEF</v>
          </cell>
        </row>
        <row r="27">
          <cell r="H27" t="str">
            <v>21 SEER Air Source Heat Pump</v>
          </cell>
          <cell r="I27" t="str">
            <v>Air Source Heat Pump (21.0 SEER)</v>
          </cell>
          <cell r="J27" t="str">
            <v>HP</v>
          </cell>
        </row>
        <row r="28">
          <cell r="H28" t="str">
            <v>21 SEER ASHP from base electric resistance heating</v>
          </cell>
          <cell r="I28" t="str">
            <v>Air Source Heat Pump (21.0 SEER)</v>
          </cell>
          <cell r="J28" t="str">
            <v>HP</v>
          </cell>
        </row>
        <row r="29">
          <cell r="H29" t="str">
            <v>21 SEER Central AC</v>
          </cell>
          <cell r="I29" t="str">
            <v>AC Split Systems 21 SEER</v>
          </cell>
          <cell r="J29" t="str">
            <v>ACEF</v>
          </cell>
        </row>
        <row r="30">
          <cell r="H30" t="str">
            <v>Energy Star Room AC</v>
          </cell>
          <cell r="I30" t="str">
            <v>AC Split Systems, ENERGY STAR</v>
          </cell>
          <cell r="J30" t="str">
            <v>ACEF</v>
          </cell>
        </row>
        <row r="31">
          <cell r="H31" t="str">
            <v>Ground Source Heat Pump</v>
          </cell>
          <cell r="I31" t="str">
            <v>Geothermal Heat Pump, Closed Loop 3.6 COP/17.1 EER  ENERGY STAR</v>
          </cell>
          <cell r="J31" t="str">
            <v>HP</v>
          </cell>
        </row>
        <row r="32">
          <cell r="H32" t="str">
            <v>Variable Refrigerant Flow (VRF) HVAC Systems</v>
          </cell>
          <cell r="I32" t="str">
            <v>Variable Refrigerant Flow Heat Pump</v>
          </cell>
          <cell r="J32" t="str">
            <v>HP</v>
          </cell>
        </row>
        <row r="33">
          <cell r="H33" t="str">
            <v>CFL - 15W Flood (Exterior)</v>
          </cell>
          <cell r="I33" t="str">
            <v>LED replacement for incandescent bulbs, Exterior</v>
          </cell>
          <cell r="J33" t="str">
            <v>Nite Lght</v>
          </cell>
        </row>
        <row r="34">
          <cell r="H34" t="str">
            <v>CFL - 15W Flood</v>
          </cell>
          <cell r="I34" t="str">
            <v>LED replacement for incandescent bulbs</v>
          </cell>
        </row>
        <row r="35">
          <cell r="H35" t="str">
            <v>CFL-13W</v>
          </cell>
          <cell r="I35" t="str">
            <v>LED replacement for incandescent bulbs</v>
          </cell>
        </row>
        <row r="36">
          <cell r="H36" t="str">
            <v>CFL-23W</v>
          </cell>
          <cell r="I36" t="str">
            <v>LED replacement for incandescent bulbs</v>
          </cell>
        </row>
        <row r="37">
          <cell r="H37" t="str">
            <v>LED - 14W</v>
          </cell>
          <cell r="I37" t="str">
            <v>LED replacement for incandescent bulbs</v>
          </cell>
        </row>
        <row r="38">
          <cell r="H38" t="str">
            <v>LED - 9W Flood (Exterior)</v>
          </cell>
          <cell r="I38" t="str">
            <v>LED replacement for incandescent bulbs, Exterior</v>
          </cell>
          <cell r="J38" t="str">
            <v>Nite Lght</v>
          </cell>
        </row>
        <row r="39">
          <cell r="H39" t="str">
            <v>LED - 9W Flood</v>
          </cell>
          <cell r="I39" t="str">
            <v>LED replacement for incandescent bulbs</v>
          </cell>
        </row>
        <row r="40">
          <cell r="H40" t="str">
            <v>LED - 9W</v>
          </cell>
          <cell r="I40" t="str">
            <v>LED replacement for incandescent bulbs</v>
          </cell>
        </row>
        <row r="41">
          <cell r="H41" t="str">
            <v>LED Specialty Lamps-5W Chandelier</v>
          </cell>
          <cell r="I41" t="str">
            <v>LED replacement for incandescent bulbs</v>
          </cell>
        </row>
        <row r="42">
          <cell r="H42" t="str">
            <v>Linear LED</v>
          </cell>
          <cell r="I42" t="str">
            <v>LED replacement for T8</v>
          </cell>
        </row>
        <row r="43">
          <cell r="H43" t="str">
            <v>Low Wattage T8 Fixture</v>
          </cell>
          <cell r="I43" t="str">
            <v>T8 Premium lamp, replacing standard T8</v>
          </cell>
        </row>
        <row r="44">
          <cell r="H44" t="str">
            <v>Energy Star Bathroom Ventilating Fan</v>
          </cell>
          <cell r="I44" t="str">
            <v>ENERGY STAR Ventilation Fan</v>
          </cell>
        </row>
        <row r="45">
          <cell r="H45" t="str">
            <v>Energy Star Ceiling Fan</v>
          </cell>
          <cell r="I45" t="str">
            <v>Ceiling fan (ENERGY STAR)</v>
          </cell>
        </row>
        <row r="46">
          <cell r="H46" t="str">
            <v>Energy Star Dehumidifier</v>
          </cell>
          <cell r="I46" t="str">
            <v>Dehumidifier - ENERGY STAR</v>
          </cell>
        </row>
        <row r="47">
          <cell r="H47" t="str">
            <v>Heat Pump Pool Heater</v>
          </cell>
          <cell r="I47" t="str">
            <v>Heat Pump Pool Heater</v>
          </cell>
        </row>
        <row r="48">
          <cell r="H48" t="str">
            <v>Two Speed Pool Pump</v>
          </cell>
          <cell r="I48" t="str">
            <v>high efficiency pool pump (single speed, two speed, variable speed)</v>
          </cell>
          <cell r="J48" t="str">
            <v>PP</v>
          </cell>
        </row>
        <row r="49">
          <cell r="H49" t="str">
            <v>Solar Pool Heater</v>
          </cell>
          <cell r="I49" t="str">
            <v>Heat Pump Pool Heater</v>
          </cell>
        </row>
        <row r="50">
          <cell r="H50" t="str">
            <v>Solar Powered Pool Pumps</v>
          </cell>
          <cell r="I50" t="str">
            <v>high efficiency pool pump (single speed, two speed, variable speed)</v>
          </cell>
          <cell r="J50" t="str">
            <v>PP</v>
          </cell>
        </row>
        <row r="51">
          <cell r="H51" t="str">
            <v>Variable Speed Pool Pump</v>
          </cell>
          <cell r="I51" t="str">
            <v>high efficiency pool pump (single speed, two speed, variable speed)</v>
          </cell>
          <cell r="J51" t="str">
            <v>PP</v>
          </cell>
        </row>
        <row r="52">
          <cell r="H52" t="str">
            <v>Removal of 2nd Refrigerator-Freezer</v>
          </cell>
          <cell r="I52" t="str">
            <v>High Efficiency Refrigerator - ENERGY STAR</v>
          </cell>
          <cell r="J52" t="str">
            <v>Refrigerator</v>
          </cell>
        </row>
        <row r="53">
          <cell r="H53" t="str">
            <v>Drain Water Heat Recovery</v>
          </cell>
          <cell r="I53" t="str">
            <v>Drain Heat Exchanger</v>
          </cell>
        </row>
        <row r="54">
          <cell r="H54" t="str">
            <v>Faucet Aerator</v>
          </cell>
          <cell r="I54" t="str">
            <v>Water Heater Audit (Includes Insul. Jacket, Aerator, Low-flow Showerhead, Pipe Insulation)</v>
          </cell>
        </row>
        <row r="55">
          <cell r="H55" t="str">
            <v>Heat Trap</v>
          </cell>
          <cell r="I55" t="str">
            <v>Water Heater Audit (Includes Insul. Jacket, Aerator, Low-flow Showerhead, Pipe Insulation)</v>
          </cell>
        </row>
        <row r="56">
          <cell r="H56" t="str">
            <v>Hot Water Pipe Insulation</v>
          </cell>
          <cell r="I56" t="str">
            <v>pipe insulation</v>
          </cell>
        </row>
        <row r="57">
          <cell r="H57" t="str">
            <v>Low Flow Showerhead</v>
          </cell>
          <cell r="I57" t="str">
            <v>Water Heater Audit (Includes Insul. Jacket, Aerator, Low-flow Showerhead, Pipe Insulation)</v>
          </cell>
        </row>
        <row r="58">
          <cell r="H58" t="str">
            <v>Thermostatic Shower Restriction Valve</v>
          </cell>
          <cell r="I58" t="str">
            <v>Thermostatic Shower Restriction Valve</v>
          </cell>
        </row>
        <row r="59">
          <cell r="H59" t="str">
            <v>Water Heater Blanket</v>
          </cell>
          <cell r="I59" t="str">
            <v>Water Heater Audit (Includes Insul. Jacket, Aerator, Low-flow Showerhead, Pipe Insulation)</v>
          </cell>
        </row>
        <row r="60">
          <cell r="H60" t="str">
            <v>Water Heater Thermostat Setback</v>
          </cell>
          <cell r="I60" t="str">
            <v>Water Heater Audit (Includes Insul. Jacket, Aerator, Low-flow Showerhead, Pipe Insulation)</v>
          </cell>
        </row>
        <row r="61">
          <cell r="H61" t="str">
            <v>Water Heater Timeclock</v>
          </cell>
          <cell r="I61" t="str">
            <v>Water Heater Timer</v>
          </cell>
        </row>
        <row r="62">
          <cell r="H62" t="str">
            <v>Smart Power Strip</v>
          </cell>
          <cell r="I62" t="str">
            <v>Smart strip</v>
          </cell>
        </row>
        <row r="63">
          <cell r="H63" t="str">
            <v>Air Sealing-Infiltration Control</v>
          </cell>
          <cell r="I63" t="str">
            <v>Infiltration Reduction Air Sealing</v>
          </cell>
          <cell r="J63" t="str">
            <v>DukeHVAC</v>
          </cell>
        </row>
        <row r="64">
          <cell r="H64" t="str">
            <v>Ceiling Insulation(R19 to R38)</v>
          </cell>
          <cell r="I64" t="str">
            <v>Ceiling Insulation R19 - R38</v>
          </cell>
          <cell r="J64" t="str">
            <v>DukeHVAC</v>
          </cell>
        </row>
        <row r="65">
          <cell r="H65" t="str">
            <v>Ceiling Insulation(R30 to R38)</v>
          </cell>
          <cell r="I65" t="str">
            <v>Ceiling Insulation R30 - R38</v>
          </cell>
          <cell r="J65" t="str">
            <v>DukeHVAC</v>
          </cell>
        </row>
        <row r="66">
          <cell r="H66" t="str">
            <v>Ceiling Insulation(R2 to R38)</v>
          </cell>
          <cell r="I66" t="str">
            <v>Ceiling Insulation R0 - R38</v>
          </cell>
          <cell r="J66" t="str">
            <v>DukeHVAC</v>
          </cell>
        </row>
        <row r="67">
          <cell r="H67" t="str">
            <v>Ceiling Insulation(R12 to R38)</v>
          </cell>
          <cell r="I67" t="str">
            <v>Ceiling Insulation R11 - R38</v>
          </cell>
          <cell r="J67" t="str">
            <v>DukeHVAC</v>
          </cell>
        </row>
        <row r="68">
          <cell r="H68" t="str">
            <v>Central AC Tune Up</v>
          </cell>
          <cell r="I68" t="str">
            <v>HVAC Diagnostics and Servicing</v>
          </cell>
          <cell r="J68" t="str">
            <v>DukeHVAC</v>
          </cell>
        </row>
        <row r="69">
          <cell r="H69" t="str">
            <v>Duct Insulation</v>
          </cell>
          <cell r="I69" t="str">
            <v>Duct insulation</v>
          </cell>
          <cell r="J69" t="str">
            <v>DukeHVAC</v>
          </cell>
        </row>
        <row r="70">
          <cell r="H70" t="str">
            <v>Duct Repair</v>
          </cell>
          <cell r="I70" t="str">
            <v>Duct Testing &amp; Sealing</v>
          </cell>
          <cell r="J70" t="str">
            <v>DukeHVAC</v>
          </cell>
        </row>
        <row r="71">
          <cell r="H71" t="str">
            <v>Energy Star Certified Roof Products</v>
          </cell>
          <cell r="I71" t="str">
            <v>ENERGY STAR Reflective Roof Products</v>
          </cell>
          <cell r="J71" t="str">
            <v>DukeHVAC</v>
          </cell>
        </row>
        <row r="72">
          <cell r="H72" t="str">
            <v>Energy Star Door</v>
          </cell>
          <cell r="I72" t="str">
            <v>ENERGY STAR glass door</v>
          </cell>
          <cell r="J72" t="str">
            <v>DukeHVAC</v>
          </cell>
        </row>
        <row r="73">
          <cell r="H73" t="str">
            <v>Energy Star Windows</v>
          </cell>
          <cell r="I73" t="str">
            <v>ENERGY STAR Windows (U=.3 SHGC=.25)</v>
          </cell>
          <cell r="J73" t="str">
            <v>DukeHVAC</v>
          </cell>
        </row>
        <row r="74">
          <cell r="H74" t="str">
            <v>Floor Insulation</v>
          </cell>
          <cell r="I74" t="str">
            <v>Floor Insulation R0 - R19</v>
          </cell>
          <cell r="J74" t="str">
            <v>DukeHVAC</v>
          </cell>
        </row>
        <row r="75">
          <cell r="H75" t="str">
            <v>Green Roof</v>
          </cell>
          <cell r="I75" t="str">
            <v>ENERGY STAR Reflective Roof Products</v>
          </cell>
          <cell r="J75" t="str">
            <v>DukeHVAC</v>
          </cell>
        </row>
        <row r="76">
          <cell r="H76" t="str">
            <v>Heat Pump Tune Up</v>
          </cell>
          <cell r="I76" t="str">
            <v>HVAC Diagnostics and Servicing Heat Pump</v>
          </cell>
          <cell r="J76" t="str">
            <v>DukeHVAC</v>
          </cell>
        </row>
        <row r="77">
          <cell r="H77" t="str">
            <v>Home Energy Management System</v>
          </cell>
          <cell r="I77" t="str">
            <v>Home Energy Management System</v>
          </cell>
          <cell r="J77" t="str">
            <v>DukeHVAC</v>
          </cell>
        </row>
        <row r="78">
          <cell r="H78" t="str">
            <v>HVAC ECM Motor</v>
          </cell>
          <cell r="I78" t="str">
            <v>ECM Motor for HVAC equip (A/C, HP, &amp;  furnace)</v>
          </cell>
          <cell r="J78" t="str">
            <v>DukeHVAC</v>
          </cell>
        </row>
        <row r="79">
          <cell r="H79" t="str">
            <v>Programmable Thermostat</v>
          </cell>
          <cell r="I79" t="str">
            <v>Smart, Wi-Fi-Enabled Thermostat</v>
          </cell>
          <cell r="J79" t="str">
            <v>DukeHVAC</v>
          </cell>
        </row>
        <row r="80">
          <cell r="H80" t="str">
            <v>Radiant Barrier</v>
          </cell>
          <cell r="I80" t="str">
            <v>Radiant Barrier</v>
          </cell>
          <cell r="J80" t="str">
            <v>DukeHVAC</v>
          </cell>
        </row>
        <row r="81">
          <cell r="H81" t="str">
            <v>Sealed crawlspace</v>
          </cell>
          <cell r="I81" t="str">
            <v>Sealed Crawlspace Encapsulation</v>
          </cell>
          <cell r="J81" t="str">
            <v>DukeHVAC</v>
          </cell>
        </row>
        <row r="82">
          <cell r="H82" t="str">
            <v>Smart Thermostat</v>
          </cell>
          <cell r="I82" t="str">
            <v>Smart, Wi-Fi-Enabled Thermostat</v>
          </cell>
          <cell r="J82" t="str">
            <v>DukeHVAC</v>
          </cell>
        </row>
        <row r="83">
          <cell r="H83" t="str">
            <v>Spray Foam Insulation(Base R19)</v>
          </cell>
          <cell r="I83" t="str">
            <v>Ceiling Insulation R19 - R38</v>
          </cell>
          <cell r="J83" t="str">
            <v>DukeHVAC</v>
          </cell>
        </row>
        <row r="84">
          <cell r="H84" t="str">
            <v>Spray Foam Insulation(Base R30)</v>
          </cell>
          <cell r="I84" t="str">
            <v>Ceiling Insulation R30 - R38</v>
          </cell>
          <cell r="J84" t="str">
            <v>DukeHVAC</v>
          </cell>
        </row>
        <row r="85">
          <cell r="H85" t="str">
            <v>Spray Foam Insulation(Base R12)</v>
          </cell>
          <cell r="I85" t="str">
            <v>Ceiling Insulation R0 - R38</v>
          </cell>
          <cell r="J85" t="str">
            <v>DukeHVAC</v>
          </cell>
        </row>
        <row r="86">
          <cell r="H86" t="str">
            <v>Spray Foam Insulation(Base R2)</v>
          </cell>
          <cell r="I86" t="str">
            <v>Ceiling Insulation R11 - R38</v>
          </cell>
          <cell r="J86" t="str">
            <v>DukeHVAC</v>
          </cell>
        </row>
        <row r="87">
          <cell r="H87" t="str">
            <v>Storm Door</v>
          </cell>
          <cell r="I87" t="str">
            <v>Storm Door</v>
          </cell>
          <cell r="J87" t="str">
            <v>DukeHVAC</v>
          </cell>
        </row>
        <row r="88">
          <cell r="H88" t="str">
            <v>Wall Insulation</v>
          </cell>
          <cell r="I88" t="str">
            <v>Wall Insulation R0 - R20</v>
          </cell>
          <cell r="J88" t="str">
            <v>DukeHVAC</v>
          </cell>
        </row>
        <row r="89">
          <cell r="H89" t="str">
            <v>Window Sun Protection</v>
          </cell>
          <cell r="I89" t="str">
            <v>Window Sun Screens</v>
          </cell>
          <cell r="J89" t="str">
            <v>DukeHVAC</v>
          </cell>
        </row>
        <row r="90">
          <cell r="H90" t="str">
            <v>Exterior Lighting Controls</v>
          </cell>
          <cell r="I90" t="str">
            <v>Photocells</v>
          </cell>
        </row>
        <row r="91">
          <cell r="H91" t="str">
            <v>Interior Lighting Controls</v>
          </cell>
          <cell r="I91" t="str">
            <v>Occupancy sensor</v>
          </cell>
        </row>
        <row r="92">
          <cell r="H92" t="str">
            <v>Solar Attic Fan</v>
          </cell>
          <cell r="I92" t="str">
            <v>Radiant Barrier</v>
          </cell>
        </row>
        <row r="93">
          <cell r="H93" t="str">
            <v>ENERGY STAR Certified Home</v>
          </cell>
          <cell r="I93" t="str">
            <v>New MF HP home - 16 SEER</v>
          </cell>
        </row>
      </sheetData>
      <sheetData sheetId="7" refreshError="1"/>
      <sheetData sheetId="8">
        <row r="64">
          <cell r="C64" t="str">
            <v>End Use</v>
          </cell>
          <cell r="D64" t="str">
            <v>Ratio</v>
          </cell>
          <cell r="E64" t="str">
            <v>Ratio</v>
          </cell>
        </row>
        <row r="65">
          <cell r="C65" t="str">
            <v>CentralAirConditioningCAC</v>
          </cell>
          <cell r="D65">
            <v>6.1734118931197298E-4</v>
          </cell>
          <cell r="E65">
            <v>0</v>
          </cell>
        </row>
        <row r="66">
          <cell r="C66" t="str">
            <v>ClothesDryer</v>
          </cell>
          <cell r="D66">
            <v>1.2447749365265592E-4</v>
          </cell>
          <cell r="E66">
            <v>1.0128867051303993E-4</v>
          </cell>
        </row>
        <row r="67">
          <cell r="C67" t="str">
            <v>ClothesWasher</v>
          </cell>
          <cell r="D67">
            <v>1.4714786476663751E-4</v>
          </cell>
          <cell r="E67">
            <v>9.2074107423972332E-5</v>
          </cell>
        </row>
        <row r="68">
          <cell r="C68" t="str">
            <v>Dishwasher</v>
          </cell>
          <cell r="D68">
            <v>1.0638262261221554E-4</v>
          </cell>
          <cell r="E68">
            <v>9.2341414625156138E-5</v>
          </cell>
        </row>
        <row r="69">
          <cell r="C69" t="str">
            <v>Heating</v>
          </cell>
          <cell r="D69">
            <v>0</v>
          </cell>
          <cell r="E69">
            <v>8.9048709555079723E-4</v>
          </cell>
        </row>
        <row r="70">
          <cell r="C70" t="str">
            <v>WaterHeating</v>
          </cell>
          <cell r="D70">
            <v>9.0070861659047996E-5</v>
          </cell>
          <cell r="E70">
            <v>1.9388653162790906E-4</v>
          </cell>
        </row>
        <row r="71">
          <cell r="C71" t="str">
            <v>Lighting</v>
          </cell>
          <cell r="D71">
            <v>1.8047095531194106E-4</v>
          </cell>
          <cell r="E71">
            <v>1.4663265119095191E-4</v>
          </cell>
        </row>
        <row r="72">
          <cell r="C72" t="str">
            <v>Refrigerator</v>
          </cell>
          <cell r="D72">
            <v>1.3700578165837523E-4</v>
          </cell>
          <cell r="E72">
            <v>1.0244555930979235E-4</v>
          </cell>
        </row>
        <row r="73">
          <cell r="C73" t="str">
            <v>TvAndPc</v>
          </cell>
          <cell r="D73">
            <v>1.5732867246396199E-4</v>
          </cell>
          <cell r="E73">
            <v>1.2750109202135237E-4</v>
          </cell>
        </row>
        <row r="74">
          <cell r="C74" t="str">
            <v>ExteriorLighting</v>
          </cell>
          <cell r="D74">
            <v>0</v>
          </cell>
          <cell r="E74">
            <v>0</v>
          </cell>
        </row>
        <row r="75">
          <cell r="C75" t="str">
            <v>Laundry Loadshape (Combining CW and CD)</v>
          </cell>
          <cell r="D75">
            <v>1.5726179313484332E-4</v>
          </cell>
          <cell r="E75">
            <v>9.1338395454728966E-5</v>
          </cell>
        </row>
      </sheetData>
      <sheetData sheetId="9">
        <row r="122">
          <cell r="T122">
            <v>1.6737572150304914E-4</v>
          </cell>
        </row>
      </sheetData>
      <sheetData sheetId="10">
        <row r="7">
          <cell r="AC7" t="str">
            <v>Pool</v>
          </cell>
          <cell r="AD7" t="str">
            <v>Range</v>
          </cell>
          <cell r="AE7" t="str">
            <v>Dryer</v>
          </cell>
          <cell r="AF7" t="str">
            <v>Other</v>
          </cell>
          <cell r="AG7" t="str">
            <v>Refrigerator</v>
          </cell>
          <cell r="AH7" t="str">
            <v>Water</v>
          </cell>
          <cell r="AI7" t="str">
            <v>Nite Lght</v>
          </cell>
          <cell r="AJ7" t="str">
            <v>Washer</v>
          </cell>
          <cell r="AK7" t="str">
            <v>WH</v>
          </cell>
          <cell r="AL7" t="str">
            <v>PP</v>
          </cell>
          <cell r="AM7" t="str">
            <v>ACEF</v>
          </cell>
          <cell r="AN7" t="str">
            <v>HP</v>
          </cell>
          <cell r="AR7" t="str">
            <v>AC Split Systems 18 SEER</v>
          </cell>
          <cell r="AS7" t="str">
            <v>AC Split Systems 21 SEER</v>
          </cell>
          <cell r="AT7" t="str">
            <v>AC Split Systems, ENERGY STAR</v>
          </cell>
          <cell r="AU7" t="str">
            <v>Room Air Conditioners, ENERGY STAR - Reverse Cycle/Heat Pump</v>
          </cell>
          <cell r="AV7" t="str">
            <v>high efficiency pool pump (single speed, two speed, variable speed)</v>
          </cell>
          <cell r="AW7" t="str">
            <v>AC Split Systems, ENERGY STAR</v>
          </cell>
          <cell r="AX7" t="str">
            <v>AC Split Systems 21 SEER</v>
          </cell>
          <cell r="AY7" t="str">
            <v>AC Split Systems 18 SEER</v>
          </cell>
          <cell r="AZ7" t="str">
            <v>LED replacement for incandescent bulbs, Exterior</v>
          </cell>
          <cell r="BA7" t="str">
            <v>Compact Fluorescent - Exterior (Hard-Wired Fixture) ENERGY STAR</v>
          </cell>
          <cell r="BB7" t="str">
            <v>Clothes Washer - ENERGY STAR</v>
          </cell>
          <cell r="BC7" t="str">
            <v>High Efficiency Freezer (10% above std.) - ENERGY STAR</v>
          </cell>
          <cell r="BD7" t="str">
            <v>High Efficiency Refrigerator - ENERGY STAR</v>
          </cell>
          <cell r="BE7" t="str">
            <v>Oven - High-Efficiency Convection</v>
          </cell>
          <cell r="BF7" t="str">
            <v>Cooktop - High-Efficiency Induction</v>
          </cell>
          <cell r="BG7" t="str">
            <v>Air Source Heat Pump (18.0 SEER)</v>
          </cell>
          <cell r="BH7" t="str">
            <v>Geothermal Heat Pump, Closed Loop 3.6 COP/17.1 EER  ENERGY STAR</v>
          </cell>
          <cell r="BI7" t="str">
            <v>Air Source Heat Pump Package System ENERGY STAR</v>
          </cell>
          <cell r="BJ7" t="str">
            <v>Air Source Heat Pump (21.0 SEER)</v>
          </cell>
          <cell r="BK7" t="str">
            <v>Clothes Dryer - ENERGY STAR</v>
          </cell>
          <cell r="BL7" t="str">
            <v>Solar Water Heater</v>
          </cell>
          <cell r="BM7" t="str">
            <v>Clothes Dryer - Heat Pump</v>
          </cell>
          <cell r="BN7" t="str">
            <v>Integral Heat Pump Water Heater</v>
          </cell>
          <cell r="BO7" t="str">
            <v>Instantaneous Hot Water System</v>
          </cell>
          <cell r="BP7" t="str">
            <v>AC Split Systems 21 SEER</v>
          </cell>
          <cell r="BQ7" t="str">
            <v>AC Split Systems 18 SEER</v>
          </cell>
          <cell r="BR7" t="str">
            <v>AC Split Systems, ENERGY STAR</v>
          </cell>
          <cell r="BS7" t="str">
            <v>AC Split Systems 21 SEER</v>
          </cell>
          <cell r="BT7" t="str">
            <v>AC Split Systems 18 SEER</v>
          </cell>
          <cell r="BU7" t="str">
            <v>AC Split Systems, ENERGY STAR</v>
          </cell>
          <cell r="BV7" t="str">
            <v>Air Source Heat Pump (21.0 SEER)</v>
          </cell>
          <cell r="BW7" t="str">
            <v>Geothermal Heat Pump, Closed Loop 3.6 COP/17.1 EER  ENERGY STAR</v>
          </cell>
          <cell r="BX7" t="str">
            <v>Air Source Heat Pump (18.0 SEER)</v>
          </cell>
          <cell r="BY7" t="str">
            <v>Variable Refrigerant Flow Heat Pump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3"/>
  <sheetViews>
    <sheetView tabSelected="1" topLeftCell="J1" workbookViewId="0">
      <selection activeCell="J22" sqref="J22"/>
    </sheetView>
  </sheetViews>
  <sheetFormatPr defaultRowHeight="15" x14ac:dyDescent="0.25"/>
  <cols>
    <col min="1" max="1" width="48.140625" customWidth="1"/>
    <col min="2" max="2" width="48" customWidth="1"/>
    <col min="3" max="3" width="35.5703125" customWidth="1"/>
    <col min="4" max="4" width="30" customWidth="1"/>
    <col min="8" max="8" width="29.28515625" customWidth="1"/>
    <col min="9" max="9" width="30" customWidth="1"/>
    <col min="10" max="10" width="36.7109375" customWidth="1"/>
    <col min="11" max="11" width="17.5703125" customWidth="1"/>
    <col min="12" max="12" width="14.42578125" customWidth="1"/>
    <col min="13" max="13" width="22.85546875" customWidth="1"/>
    <col min="14" max="14" width="11.42578125" customWidth="1"/>
    <col min="15" max="15" width="12.140625" customWidth="1"/>
  </cols>
  <sheetData>
    <row r="1" spans="1:16" ht="14.45" x14ac:dyDescent="0.3">
      <c r="A1" t="s">
        <v>0</v>
      </c>
      <c r="B1" t="s">
        <v>1</v>
      </c>
      <c r="C1" t="s">
        <v>2</v>
      </c>
      <c r="D1" t="s">
        <v>271</v>
      </c>
      <c r="H1" t="s">
        <v>3</v>
      </c>
      <c r="I1" t="s">
        <v>272</v>
      </c>
      <c r="J1" t="s">
        <v>4</v>
      </c>
      <c r="K1" t="s">
        <v>5</v>
      </c>
      <c r="M1" t="s">
        <v>3</v>
      </c>
      <c r="N1" t="s">
        <v>6</v>
      </c>
      <c r="O1" t="s">
        <v>7</v>
      </c>
      <c r="P1" t="s">
        <v>8</v>
      </c>
    </row>
    <row r="2" spans="1:16" ht="14.45" x14ac:dyDescent="0.3">
      <c r="A2" t="s">
        <v>9</v>
      </c>
      <c r="B2" t="s">
        <v>10</v>
      </c>
      <c r="C2" t="s">
        <v>11</v>
      </c>
      <c r="D2" t="s">
        <v>12</v>
      </c>
      <c r="H2" t="s">
        <v>9</v>
      </c>
      <c r="I2" t="s">
        <v>13</v>
      </c>
      <c r="J2" t="s">
        <v>14</v>
      </c>
      <c r="M2" t="s">
        <v>9</v>
      </c>
      <c r="N2" t="s">
        <v>15</v>
      </c>
      <c r="O2" t="s">
        <v>16</v>
      </c>
      <c r="P2" t="s">
        <v>17</v>
      </c>
    </row>
    <row r="3" spans="1:16" ht="14.45" x14ac:dyDescent="0.3">
      <c r="A3" t="s">
        <v>18</v>
      </c>
      <c r="B3" t="s">
        <v>19</v>
      </c>
      <c r="C3" t="s">
        <v>20</v>
      </c>
      <c r="D3" t="s">
        <v>21</v>
      </c>
      <c r="H3" t="s">
        <v>18</v>
      </c>
      <c r="I3" t="s">
        <v>22</v>
      </c>
      <c r="J3" t="s">
        <v>23</v>
      </c>
      <c r="M3" t="s">
        <v>18</v>
      </c>
      <c r="N3" t="s">
        <v>15</v>
      </c>
      <c r="O3" t="s">
        <v>16</v>
      </c>
      <c r="P3" t="s">
        <v>17</v>
      </c>
    </row>
    <row r="4" spans="1:16" ht="14.45" x14ac:dyDescent="0.3">
      <c r="A4" t="s">
        <v>24</v>
      </c>
      <c r="B4" t="s">
        <v>25</v>
      </c>
      <c r="C4" t="s">
        <v>26</v>
      </c>
      <c r="H4" t="s">
        <v>24</v>
      </c>
      <c r="I4" t="s">
        <v>27</v>
      </c>
      <c r="M4" t="s">
        <v>24</v>
      </c>
      <c r="N4" t="s">
        <v>15</v>
      </c>
      <c r="O4" t="s">
        <v>16</v>
      </c>
    </row>
    <row r="5" spans="1:16" ht="14.45" x14ac:dyDescent="0.3">
      <c r="A5" t="s">
        <v>28</v>
      </c>
      <c r="B5" t="s">
        <v>29</v>
      </c>
      <c r="C5" t="s">
        <v>30</v>
      </c>
      <c r="D5" t="s">
        <v>31</v>
      </c>
      <c r="H5" t="s">
        <v>28</v>
      </c>
      <c r="I5" t="s">
        <v>32</v>
      </c>
      <c r="J5" t="s">
        <v>33</v>
      </c>
      <c r="M5" t="s">
        <v>28</v>
      </c>
      <c r="N5" t="s">
        <v>15</v>
      </c>
      <c r="O5" t="s">
        <v>16</v>
      </c>
    </row>
    <row r="6" spans="1:16" ht="14.45" x14ac:dyDescent="0.3">
      <c r="A6" t="s">
        <v>34</v>
      </c>
      <c r="B6" t="s">
        <v>35</v>
      </c>
      <c r="C6" t="s">
        <v>36</v>
      </c>
      <c r="D6" t="s">
        <v>37</v>
      </c>
      <c r="H6" t="s">
        <v>34</v>
      </c>
      <c r="I6" t="s">
        <v>38</v>
      </c>
      <c r="J6" t="s">
        <v>33</v>
      </c>
      <c r="M6" t="s">
        <v>34</v>
      </c>
      <c r="N6" t="s">
        <v>15</v>
      </c>
      <c r="O6" t="s">
        <v>16</v>
      </c>
    </row>
    <row r="7" spans="1:16" ht="14.45" x14ac:dyDescent="0.3">
      <c r="A7" t="s">
        <v>39</v>
      </c>
      <c r="B7" t="s">
        <v>10</v>
      </c>
      <c r="C7" t="s">
        <v>20</v>
      </c>
      <c r="D7" t="s">
        <v>40</v>
      </c>
      <c r="H7" t="s">
        <v>39</v>
      </c>
      <c r="I7" t="s">
        <v>40</v>
      </c>
      <c r="J7" t="s">
        <v>14</v>
      </c>
      <c r="M7" t="s">
        <v>39</v>
      </c>
      <c r="N7" t="s">
        <v>15</v>
      </c>
      <c r="O7" t="s">
        <v>16</v>
      </c>
      <c r="P7" t="s">
        <v>17</v>
      </c>
    </row>
    <row r="8" spans="1:16" ht="14.45" x14ac:dyDescent="0.3">
      <c r="A8" t="s">
        <v>41</v>
      </c>
      <c r="D8" t="s">
        <v>42</v>
      </c>
      <c r="H8" t="s">
        <v>41</v>
      </c>
      <c r="I8" t="s">
        <v>42</v>
      </c>
      <c r="J8" t="s">
        <v>43</v>
      </c>
      <c r="M8" t="s">
        <v>41</v>
      </c>
      <c r="N8" t="s">
        <v>15</v>
      </c>
      <c r="O8" t="s">
        <v>44</v>
      </c>
    </row>
    <row r="9" spans="1:16" ht="14.45" x14ac:dyDescent="0.3">
      <c r="A9" t="s">
        <v>45</v>
      </c>
      <c r="D9" t="s">
        <v>46</v>
      </c>
      <c r="H9" t="s">
        <v>45</v>
      </c>
      <c r="I9" t="s">
        <v>46</v>
      </c>
      <c r="J9" t="s">
        <v>43</v>
      </c>
      <c r="M9" t="s">
        <v>45</v>
      </c>
      <c r="N9" t="s">
        <v>15</v>
      </c>
      <c r="O9" t="s">
        <v>44</v>
      </c>
    </row>
    <row r="10" spans="1:16" ht="14.45" x14ac:dyDescent="0.3">
      <c r="A10" t="s">
        <v>47</v>
      </c>
      <c r="B10" t="s">
        <v>48</v>
      </c>
      <c r="C10" t="s">
        <v>49</v>
      </c>
      <c r="D10" t="s">
        <v>50</v>
      </c>
      <c r="H10" t="s">
        <v>47</v>
      </c>
      <c r="I10" t="s">
        <v>50</v>
      </c>
      <c r="J10" t="s">
        <v>51</v>
      </c>
      <c r="M10" t="s">
        <v>47</v>
      </c>
      <c r="N10" t="s">
        <v>15</v>
      </c>
      <c r="O10" t="s">
        <v>52</v>
      </c>
    </row>
    <row r="11" spans="1:16" ht="14.45" x14ac:dyDescent="0.3">
      <c r="A11" t="s">
        <v>53</v>
      </c>
      <c r="B11" t="s">
        <v>54</v>
      </c>
      <c r="D11" t="s">
        <v>53</v>
      </c>
      <c r="H11" t="s">
        <v>53</v>
      </c>
      <c r="I11" t="s">
        <v>53</v>
      </c>
      <c r="M11" t="s">
        <v>53</v>
      </c>
      <c r="N11" t="s">
        <v>15</v>
      </c>
      <c r="O11" t="s">
        <v>52</v>
      </c>
    </row>
    <row r="12" spans="1:16" ht="14.45" x14ac:dyDescent="0.3">
      <c r="A12" t="s">
        <v>55</v>
      </c>
      <c r="B12" t="s">
        <v>56</v>
      </c>
      <c r="C12" t="s">
        <v>49</v>
      </c>
      <c r="D12" t="s">
        <v>55</v>
      </c>
      <c r="H12" t="s">
        <v>55</v>
      </c>
      <c r="I12" s="1" t="s">
        <v>57</v>
      </c>
      <c r="M12" t="s">
        <v>55</v>
      </c>
      <c r="N12" t="s">
        <v>15</v>
      </c>
      <c r="O12" t="s">
        <v>52</v>
      </c>
    </row>
    <row r="13" spans="1:16" ht="14.45" x14ac:dyDescent="0.3">
      <c r="A13" t="s">
        <v>58</v>
      </c>
      <c r="B13" s="2">
        <v>1</v>
      </c>
      <c r="C13" t="s">
        <v>59</v>
      </c>
      <c r="D13" t="s">
        <v>60</v>
      </c>
      <c r="H13" t="s">
        <v>58</v>
      </c>
      <c r="I13" t="s">
        <v>61</v>
      </c>
      <c r="M13" t="s">
        <v>58</v>
      </c>
      <c r="N13" t="s">
        <v>15</v>
      </c>
      <c r="O13" t="s">
        <v>62</v>
      </c>
    </row>
    <row r="14" spans="1:16" ht="14.45" x14ac:dyDescent="0.3">
      <c r="A14" t="s">
        <v>63</v>
      </c>
      <c r="B14" t="s">
        <v>64</v>
      </c>
      <c r="C14" t="s">
        <v>65</v>
      </c>
      <c r="D14" t="s">
        <v>66</v>
      </c>
      <c r="H14" t="s">
        <v>63</v>
      </c>
      <c r="I14" t="s">
        <v>67</v>
      </c>
      <c r="M14" t="s">
        <v>63</v>
      </c>
      <c r="N14" t="s">
        <v>15</v>
      </c>
      <c r="O14" t="s">
        <v>62</v>
      </c>
    </row>
    <row r="15" spans="1:16" ht="14.45" x14ac:dyDescent="0.3">
      <c r="A15" t="s">
        <v>68</v>
      </c>
      <c r="B15" s="2">
        <v>1</v>
      </c>
      <c r="C15" t="s">
        <v>69</v>
      </c>
      <c r="D15" t="s">
        <v>70</v>
      </c>
      <c r="H15" t="s">
        <v>68</v>
      </c>
      <c r="I15" t="s">
        <v>71</v>
      </c>
      <c r="M15" t="s">
        <v>68</v>
      </c>
      <c r="N15" t="s">
        <v>15</v>
      </c>
      <c r="O15" t="s">
        <v>62</v>
      </c>
    </row>
    <row r="16" spans="1:16" ht="14.45" x14ac:dyDescent="0.3">
      <c r="A16" t="s">
        <v>72</v>
      </c>
      <c r="B16" t="s">
        <v>73</v>
      </c>
      <c r="C16" t="s">
        <v>74</v>
      </c>
      <c r="H16" t="s">
        <v>72</v>
      </c>
      <c r="I16" t="s">
        <v>75</v>
      </c>
      <c r="M16" t="s">
        <v>72</v>
      </c>
      <c r="N16" t="s">
        <v>15</v>
      </c>
      <c r="O16" t="s">
        <v>62</v>
      </c>
    </row>
    <row r="17" spans="1:16" ht="14.45" x14ac:dyDescent="0.3">
      <c r="A17" t="s">
        <v>76</v>
      </c>
      <c r="B17" t="s">
        <v>76</v>
      </c>
      <c r="C17" s="2" t="s">
        <v>77</v>
      </c>
      <c r="H17" t="s">
        <v>76</v>
      </c>
      <c r="I17" t="s">
        <v>78</v>
      </c>
      <c r="M17" t="s">
        <v>76</v>
      </c>
      <c r="N17" t="s">
        <v>15</v>
      </c>
      <c r="O17" t="s">
        <v>62</v>
      </c>
    </row>
    <row r="18" spans="1:16" ht="14.45" x14ac:dyDescent="0.3">
      <c r="A18" t="s">
        <v>79</v>
      </c>
      <c r="D18" t="s">
        <v>80</v>
      </c>
      <c r="H18" t="s">
        <v>79</v>
      </c>
      <c r="I18" t="s">
        <v>81</v>
      </c>
      <c r="J18" t="s">
        <v>82</v>
      </c>
      <c r="K18" t="s">
        <v>83</v>
      </c>
      <c r="M18" t="s">
        <v>79</v>
      </c>
      <c r="N18" t="s">
        <v>15</v>
      </c>
      <c r="O18" t="s">
        <v>84</v>
      </c>
    </row>
    <row r="19" spans="1:16" ht="14.45" x14ac:dyDescent="0.3">
      <c r="A19" t="s">
        <v>85</v>
      </c>
      <c r="B19" t="s">
        <v>86</v>
      </c>
      <c r="C19" t="s">
        <v>87</v>
      </c>
      <c r="D19" t="s">
        <v>80</v>
      </c>
      <c r="H19" t="s">
        <v>85</v>
      </c>
      <c r="I19" t="s">
        <v>81</v>
      </c>
      <c r="J19" t="s">
        <v>82</v>
      </c>
      <c r="K19" t="s">
        <v>83</v>
      </c>
      <c r="M19" t="s">
        <v>79</v>
      </c>
      <c r="N19" t="s">
        <v>15</v>
      </c>
      <c r="O19" t="s">
        <v>88</v>
      </c>
    </row>
    <row r="20" spans="1:16" ht="14.45" x14ac:dyDescent="0.3">
      <c r="A20" t="s">
        <v>89</v>
      </c>
      <c r="B20" t="s">
        <v>90</v>
      </c>
      <c r="C20" t="s">
        <v>91</v>
      </c>
      <c r="D20" t="s">
        <v>92</v>
      </c>
      <c r="H20" t="s">
        <v>89</v>
      </c>
      <c r="I20" t="s">
        <v>93</v>
      </c>
      <c r="J20" t="s">
        <v>94</v>
      </c>
      <c r="K20" t="s">
        <v>83</v>
      </c>
      <c r="M20" t="s">
        <v>85</v>
      </c>
      <c r="N20" t="s">
        <v>15</v>
      </c>
      <c r="O20" t="s">
        <v>84</v>
      </c>
    </row>
    <row r="21" spans="1:16" ht="14.45" x14ac:dyDescent="0.3">
      <c r="A21" t="s">
        <v>95</v>
      </c>
      <c r="B21" t="s">
        <v>96</v>
      </c>
      <c r="C21" t="s">
        <v>87</v>
      </c>
      <c r="D21" t="s">
        <v>80</v>
      </c>
      <c r="H21" t="s">
        <v>95</v>
      </c>
      <c r="I21" t="s">
        <v>81</v>
      </c>
      <c r="J21" t="s">
        <v>82</v>
      </c>
      <c r="K21" t="s">
        <v>83</v>
      </c>
      <c r="M21" t="s">
        <v>85</v>
      </c>
      <c r="N21" t="s">
        <v>15</v>
      </c>
      <c r="O21" t="s">
        <v>88</v>
      </c>
    </row>
    <row r="22" spans="1:16" ht="14.45" x14ac:dyDescent="0.3">
      <c r="A22" t="s">
        <v>97</v>
      </c>
      <c r="B22" t="s">
        <v>98</v>
      </c>
      <c r="C22" t="s">
        <v>91</v>
      </c>
      <c r="D22" t="s">
        <v>92</v>
      </c>
      <c r="H22" t="s">
        <v>97</v>
      </c>
      <c r="I22" t="s">
        <v>93</v>
      </c>
      <c r="J22" t="s">
        <v>94</v>
      </c>
      <c r="K22" t="s">
        <v>83</v>
      </c>
      <c r="M22" t="s">
        <v>89</v>
      </c>
      <c r="N22" t="s">
        <v>15</v>
      </c>
      <c r="O22" t="s">
        <v>84</v>
      </c>
      <c r="P22" t="s">
        <v>99</v>
      </c>
    </row>
    <row r="23" spans="1:16" ht="14.45" x14ac:dyDescent="0.3">
      <c r="A23" t="s">
        <v>100</v>
      </c>
      <c r="B23" t="s">
        <v>96</v>
      </c>
      <c r="C23" t="s">
        <v>87</v>
      </c>
      <c r="D23" t="s">
        <v>80</v>
      </c>
      <c r="H23" t="s">
        <v>100</v>
      </c>
      <c r="I23" t="s">
        <v>81</v>
      </c>
      <c r="J23" t="s">
        <v>82</v>
      </c>
      <c r="K23" t="s">
        <v>83</v>
      </c>
      <c r="M23" t="s">
        <v>95</v>
      </c>
      <c r="N23" t="s">
        <v>15</v>
      </c>
      <c r="O23" t="s">
        <v>84</v>
      </c>
    </row>
    <row r="24" spans="1:16" ht="14.45" x14ac:dyDescent="0.3">
      <c r="A24" t="s">
        <v>101</v>
      </c>
      <c r="B24" t="s">
        <v>98</v>
      </c>
      <c r="C24" t="s">
        <v>91</v>
      </c>
      <c r="D24" t="s">
        <v>92</v>
      </c>
      <c r="H24" t="s">
        <v>101</v>
      </c>
      <c r="I24" t="s">
        <v>93</v>
      </c>
      <c r="J24" t="s">
        <v>94</v>
      </c>
      <c r="K24" t="s">
        <v>83</v>
      </c>
      <c r="M24" t="s">
        <v>95</v>
      </c>
      <c r="N24" t="s">
        <v>15</v>
      </c>
      <c r="O24" t="s">
        <v>88</v>
      </c>
    </row>
    <row r="25" spans="1:16" ht="14.45" x14ac:dyDescent="0.3">
      <c r="A25" t="s">
        <v>102</v>
      </c>
      <c r="B25" t="s">
        <v>96</v>
      </c>
      <c r="C25" t="s">
        <v>87</v>
      </c>
      <c r="D25" t="s">
        <v>81</v>
      </c>
      <c r="H25" t="s">
        <v>102</v>
      </c>
      <c r="I25" t="s">
        <v>81</v>
      </c>
      <c r="J25" t="s">
        <v>82</v>
      </c>
      <c r="K25" t="s">
        <v>83</v>
      </c>
      <c r="M25" t="s">
        <v>97</v>
      </c>
      <c r="N25" t="s">
        <v>15</v>
      </c>
      <c r="O25" t="s">
        <v>84</v>
      </c>
      <c r="P25" t="s">
        <v>99</v>
      </c>
    </row>
    <row r="26" spans="1:16" ht="14.45" x14ac:dyDescent="0.3">
      <c r="A26" t="s">
        <v>103</v>
      </c>
      <c r="B26" t="s">
        <v>98</v>
      </c>
      <c r="C26" t="s">
        <v>91</v>
      </c>
      <c r="D26" t="s">
        <v>104</v>
      </c>
      <c r="H26" t="s">
        <v>103</v>
      </c>
      <c r="I26" t="s">
        <v>104</v>
      </c>
      <c r="J26" t="s">
        <v>94</v>
      </c>
      <c r="K26" t="s">
        <v>83</v>
      </c>
      <c r="M26" t="s">
        <v>100</v>
      </c>
      <c r="N26" t="s">
        <v>15</v>
      </c>
      <c r="O26" t="s">
        <v>84</v>
      </c>
    </row>
    <row r="27" spans="1:16" ht="14.45" x14ac:dyDescent="0.3">
      <c r="A27" t="s">
        <v>105</v>
      </c>
      <c r="B27" t="s">
        <v>96</v>
      </c>
      <c r="C27" t="s">
        <v>87</v>
      </c>
      <c r="D27" t="s">
        <v>106</v>
      </c>
      <c r="H27" t="s">
        <v>105</v>
      </c>
      <c r="I27" t="s">
        <v>106</v>
      </c>
      <c r="J27" t="s">
        <v>82</v>
      </c>
      <c r="K27" t="s">
        <v>83</v>
      </c>
      <c r="M27" t="s">
        <v>100</v>
      </c>
      <c r="N27" t="s">
        <v>15</v>
      </c>
      <c r="O27" t="s">
        <v>88</v>
      </c>
    </row>
    <row r="28" spans="1:16" x14ac:dyDescent="0.25">
      <c r="A28" t="s">
        <v>107</v>
      </c>
      <c r="D28" t="s">
        <v>106</v>
      </c>
      <c r="H28" t="s">
        <v>107</v>
      </c>
      <c r="I28" t="s">
        <v>106</v>
      </c>
      <c r="J28" t="s">
        <v>82</v>
      </c>
      <c r="K28" t="s">
        <v>83</v>
      </c>
      <c r="M28" t="s">
        <v>101</v>
      </c>
      <c r="N28" t="s">
        <v>15</v>
      </c>
      <c r="O28" t="s">
        <v>84</v>
      </c>
      <c r="P28" t="s">
        <v>99</v>
      </c>
    </row>
    <row r="29" spans="1:16" x14ac:dyDescent="0.25">
      <c r="A29" t="s">
        <v>108</v>
      </c>
      <c r="B29" t="s">
        <v>98</v>
      </c>
      <c r="C29" t="s">
        <v>91</v>
      </c>
      <c r="D29" t="s">
        <v>109</v>
      </c>
      <c r="H29" t="s">
        <v>108</v>
      </c>
      <c r="I29" t="s">
        <v>109</v>
      </c>
      <c r="J29" t="s">
        <v>94</v>
      </c>
      <c r="K29" t="s">
        <v>83</v>
      </c>
      <c r="M29" t="s">
        <v>102</v>
      </c>
      <c r="N29" t="s">
        <v>15</v>
      </c>
      <c r="O29" t="s">
        <v>84</v>
      </c>
    </row>
    <row r="30" spans="1:16" x14ac:dyDescent="0.25">
      <c r="A30" t="s">
        <v>110</v>
      </c>
      <c r="B30" t="s">
        <v>111</v>
      </c>
      <c r="C30" t="s">
        <v>112</v>
      </c>
      <c r="D30" t="s">
        <v>113</v>
      </c>
      <c r="H30" t="s">
        <v>110</v>
      </c>
      <c r="I30" s="3" t="s">
        <v>93</v>
      </c>
      <c r="J30" t="s">
        <v>94</v>
      </c>
      <c r="M30" t="s">
        <v>102</v>
      </c>
      <c r="N30" t="s">
        <v>15</v>
      </c>
      <c r="O30" t="s">
        <v>88</v>
      </c>
    </row>
    <row r="31" spans="1:16" x14ac:dyDescent="0.25">
      <c r="A31" t="s">
        <v>114</v>
      </c>
      <c r="D31" t="s">
        <v>115</v>
      </c>
      <c r="H31" t="s">
        <v>114</v>
      </c>
      <c r="I31" t="s">
        <v>116</v>
      </c>
      <c r="J31" t="s">
        <v>82</v>
      </c>
      <c r="M31" t="s">
        <v>103</v>
      </c>
      <c r="N31" t="s">
        <v>15</v>
      </c>
      <c r="O31" t="s">
        <v>84</v>
      </c>
      <c r="P31" t="s">
        <v>99</v>
      </c>
    </row>
    <row r="32" spans="1:16" x14ac:dyDescent="0.25">
      <c r="A32" t="s">
        <v>117</v>
      </c>
      <c r="D32" t="s">
        <v>118</v>
      </c>
      <c r="H32" t="s">
        <v>117</v>
      </c>
      <c r="I32" t="s">
        <v>118</v>
      </c>
      <c r="J32" t="s">
        <v>82</v>
      </c>
      <c r="M32" t="s">
        <v>105</v>
      </c>
      <c r="N32" t="s">
        <v>15</v>
      </c>
      <c r="O32" t="s">
        <v>84</v>
      </c>
    </row>
    <row r="33" spans="1:16" x14ac:dyDescent="0.25">
      <c r="A33" t="s">
        <v>119</v>
      </c>
      <c r="B33" t="s">
        <v>120</v>
      </c>
      <c r="C33" t="s">
        <v>121</v>
      </c>
      <c r="D33" t="s">
        <v>122</v>
      </c>
      <c r="H33" t="s">
        <v>119</v>
      </c>
      <c r="I33" s="3" t="s">
        <v>123</v>
      </c>
      <c r="J33" t="s">
        <v>124</v>
      </c>
      <c r="M33" t="s">
        <v>105</v>
      </c>
      <c r="N33" t="s">
        <v>15</v>
      </c>
      <c r="O33" t="s">
        <v>88</v>
      </c>
    </row>
    <row r="34" spans="1:16" x14ac:dyDescent="0.25">
      <c r="A34" t="s">
        <v>125</v>
      </c>
      <c r="B34" t="s">
        <v>126</v>
      </c>
      <c r="C34" t="s">
        <v>127</v>
      </c>
      <c r="D34" t="s">
        <v>128</v>
      </c>
      <c r="H34" t="s">
        <v>125</v>
      </c>
      <c r="I34" s="3" t="s">
        <v>129</v>
      </c>
      <c r="M34" t="s">
        <v>107</v>
      </c>
      <c r="N34" t="s">
        <v>15</v>
      </c>
      <c r="O34" t="s">
        <v>84</v>
      </c>
    </row>
    <row r="35" spans="1:16" x14ac:dyDescent="0.25">
      <c r="A35" t="s">
        <v>130</v>
      </c>
      <c r="B35" t="s">
        <v>126</v>
      </c>
      <c r="C35" t="s">
        <v>127</v>
      </c>
      <c r="D35" t="s">
        <v>128</v>
      </c>
      <c r="H35" t="s">
        <v>130</v>
      </c>
      <c r="I35" s="3" t="s">
        <v>129</v>
      </c>
      <c r="M35" t="s">
        <v>107</v>
      </c>
      <c r="N35" t="s">
        <v>15</v>
      </c>
      <c r="O35" t="s">
        <v>88</v>
      </c>
    </row>
    <row r="36" spans="1:16" x14ac:dyDescent="0.25">
      <c r="A36" t="s">
        <v>131</v>
      </c>
      <c r="B36" t="s">
        <v>126</v>
      </c>
      <c r="C36" t="s">
        <v>127</v>
      </c>
      <c r="D36" t="s">
        <v>128</v>
      </c>
      <c r="H36" t="s">
        <v>131</v>
      </c>
      <c r="I36" s="3" t="s">
        <v>129</v>
      </c>
      <c r="M36" t="s">
        <v>108</v>
      </c>
      <c r="N36" t="s">
        <v>15</v>
      </c>
      <c r="O36" t="s">
        <v>84</v>
      </c>
      <c r="P36" t="s">
        <v>99</v>
      </c>
    </row>
    <row r="37" spans="1:16" x14ac:dyDescent="0.25">
      <c r="A37" t="s">
        <v>132</v>
      </c>
      <c r="B37" t="s">
        <v>133</v>
      </c>
      <c r="C37" t="s">
        <v>127</v>
      </c>
      <c r="D37" t="s">
        <v>129</v>
      </c>
      <c r="H37" t="s">
        <v>132</v>
      </c>
      <c r="I37" t="s">
        <v>129</v>
      </c>
      <c r="M37" t="s">
        <v>110</v>
      </c>
      <c r="N37" t="s">
        <v>15</v>
      </c>
      <c r="O37" t="s">
        <v>84</v>
      </c>
      <c r="P37" s="3" t="s">
        <v>99</v>
      </c>
    </row>
    <row r="38" spans="1:16" x14ac:dyDescent="0.25">
      <c r="A38" t="s">
        <v>134</v>
      </c>
      <c r="B38" t="s">
        <v>135</v>
      </c>
      <c r="C38" t="s">
        <v>121</v>
      </c>
      <c r="D38" t="s">
        <v>129</v>
      </c>
      <c r="H38" t="s">
        <v>134</v>
      </c>
      <c r="I38" t="s">
        <v>123</v>
      </c>
      <c r="J38" t="s">
        <v>124</v>
      </c>
      <c r="M38" t="s">
        <v>114</v>
      </c>
      <c r="N38" t="s">
        <v>15</v>
      </c>
      <c r="O38" t="s">
        <v>84</v>
      </c>
    </row>
    <row r="39" spans="1:16" x14ac:dyDescent="0.25">
      <c r="A39" t="s">
        <v>136</v>
      </c>
      <c r="B39" t="s">
        <v>133</v>
      </c>
      <c r="C39" t="s">
        <v>127</v>
      </c>
      <c r="D39" t="s">
        <v>129</v>
      </c>
      <c r="H39" t="s">
        <v>136</v>
      </c>
      <c r="I39" t="s">
        <v>129</v>
      </c>
      <c r="M39" t="s">
        <v>114</v>
      </c>
      <c r="N39" t="s">
        <v>15</v>
      </c>
      <c r="O39" t="s">
        <v>88</v>
      </c>
    </row>
    <row r="40" spans="1:16" x14ac:dyDescent="0.25">
      <c r="A40" t="s">
        <v>137</v>
      </c>
      <c r="B40" t="s">
        <v>133</v>
      </c>
      <c r="C40" t="s">
        <v>127</v>
      </c>
      <c r="D40" t="s">
        <v>129</v>
      </c>
      <c r="H40" t="s">
        <v>137</v>
      </c>
      <c r="I40" t="s">
        <v>129</v>
      </c>
      <c r="M40" t="s">
        <v>117</v>
      </c>
      <c r="N40" t="s">
        <v>15</v>
      </c>
      <c r="O40" t="s">
        <v>84</v>
      </c>
    </row>
    <row r="41" spans="1:16" x14ac:dyDescent="0.25">
      <c r="A41" t="s">
        <v>138</v>
      </c>
      <c r="B41" t="s">
        <v>133</v>
      </c>
      <c r="C41" t="s">
        <v>127</v>
      </c>
      <c r="D41" t="s">
        <v>129</v>
      </c>
      <c r="H41" t="s">
        <v>138</v>
      </c>
      <c r="I41" t="s">
        <v>129</v>
      </c>
      <c r="M41" t="s">
        <v>117</v>
      </c>
      <c r="N41" t="s">
        <v>15</v>
      </c>
      <c r="O41" t="s">
        <v>88</v>
      </c>
    </row>
    <row r="42" spans="1:16" x14ac:dyDescent="0.25">
      <c r="A42" t="s">
        <v>139</v>
      </c>
      <c r="B42" t="s">
        <v>140</v>
      </c>
      <c r="C42" t="s">
        <v>141</v>
      </c>
      <c r="H42" t="s">
        <v>139</v>
      </c>
      <c r="I42" t="s">
        <v>142</v>
      </c>
      <c r="M42" t="s">
        <v>119</v>
      </c>
      <c r="N42" t="s">
        <v>15</v>
      </c>
      <c r="O42" t="s">
        <v>143</v>
      </c>
    </row>
    <row r="43" spans="1:16" x14ac:dyDescent="0.25">
      <c r="A43" t="s">
        <v>144</v>
      </c>
      <c r="B43" t="s">
        <v>140</v>
      </c>
      <c r="C43" t="s">
        <v>141</v>
      </c>
      <c r="H43" t="s">
        <v>144</v>
      </c>
      <c r="I43" t="s">
        <v>145</v>
      </c>
      <c r="M43" t="s">
        <v>125</v>
      </c>
      <c r="N43" t="s">
        <v>15</v>
      </c>
      <c r="O43" t="s">
        <v>143</v>
      </c>
    </row>
    <row r="44" spans="1:16" x14ac:dyDescent="0.25">
      <c r="A44" t="s">
        <v>146</v>
      </c>
      <c r="B44" t="s">
        <v>147</v>
      </c>
      <c r="D44" t="s">
        <v>148</v>
      </c>
      <c r="H44" t="s">
        <v>146</v>
      </c>
      <c r="I44" t="s">
        <v>149</v>
      </c>
      <c r="M44" t="s">
        <v>130</v>
      </c>
      <c r="N44" t="s">
        <v>15</v>
      </c>
      <c r="O44" t="s">
        <v>143</v>
      </c>
    </row>
    <row r="45" spans="1:16" x14ac:dyDescent="0.25">
      <c r="A45" t="s">
        <v>150</v>
      </c>
      <c r="B45" s="2">
        <v>1</v>
      </c>
      <c r="C45" t="s">
        <v>151</v>
      </c>
      <c r="D45" t="s">
        <v>152</v>
      </c>
      <c r="H45" t="s">
        <v>150</v>
      </c>
      <c r="I45" t="s">
        <v>153</v>
      </c>
      <c r="M45" t="s">
        <v>131</v>
      </c>
      <c r="N45" t="s">
        <v>15</v>
      </c>
      <c r="O45" t="s">
        <v>143</v>
      </c>
    </row>
    <row r="46" spans="1:16" x14ac:dyDescent="0.25">
      <c r="A46" t="s">
        <v>154</v>
      </c>
      <c r="B46" s="2">
        <v>1</v>
      </c>
      <c r="C46" t="s">
        <v>155</v>
      </c>
      <c r="D46" t="s">
        <v>156</v>
      </c>
      <c r="H46" t="s">
        <v>154</v>
      </c>
      <c r="I46" t="s">
        <v>157</v>
      </c>
      <c r="M46" t="s">
        <v>132</v>
      </c>
      <c r="N46" t="s">
        <v>15</v>
      </c>
      <c r="O46" t="s">
        <v>143</v>
      </c>
    </row>
    <row r="47" spans="1:16" x14ac:dyDescent="0.25">
      <c r="A47" t="s">
        <v>158</v>
      </c>
      <c r="B47" t="s">
        <v>159</v>
      </c>
      <c r="C47" t="s">
        <v>160</v>
      </c>
      <c r="D47" t="s">
        <v>161</v>
      </c>
      <c r="H47" t="s">
        <v>158</v>
      </c>
      <c r="I47" t="s">
        <v>158</v>
      </c>
      <c r="M47" t="s">
        <v>134</v>
      </c>
      <c r="N47" t="s">
        <v>15</v>
      </c>
      <c r="O47" t="s">
        <v>143</v>
      </c>
    </row>
    <row r="48" spans="1:16" x14ac:dyDescent="0.25">
      <c r="A48" t="s">
        <v>162</v>
      </c>
      <c r="B48" s="2">
        <v>0.22</v>
      </c>
      <c r="C48" t="s">
        <v>160</v>
      </c>
      <c r="D48" t="s">
        <v>161</v>
      </c>
      <c r="H48" t="s">
        <v>163</v>
      </c>
      <c r="I48" t="s">
        <v>161</v>
      </c>
      <c r="J48" t="s">
        <v>164</v>
      </c>
      <c r="M48" t="s">
        <v>136</v>
      </c>
      <c r="N48" t="s">
        <v>15</v>
      </c>
      <c r="O48" t="s">
        <v>143</v>
      </c>
    </row>
    <row r="49" spans="1:16" x14ac:dyDescent="0.25">
      <c r="A49" t="s">
        <v>165</v>
      </c>
      <c r="B49" s="2">
        <v>0.22</v>
      </c>
      <c r="C49" t="s">
        <v>160</v>
      </c>
      <c r="D49" t="s">
        <v>161</v>
      </c>
      <c r="H49" t="s">
        <v>162</v>
      </c>
      <c r="I49" t="s">
        <v>158</v>
      </c>
      <c r="M49" t="s">
        <v>137</v>
      </c>
      <c r="N49" t="s">
        <v>15</v>
      </c>
      <c r="O49" t="s">
        <v>143</v>
      </c>
    </row>
    <row r="50" spans="1:16" x14ac:dyDescent="0.25">
      <c r="A50" t="s">
        <v>163</v>
      </c>
      <c r="B50" t="s">
        <v>166</v>
      </c>
      <c r="C50" t="s">
        <v>160</v>
      </c>
      <c r="D50" t="s">
        <v>161</v>
      </c>
      <c r="H50" t="s">
        <v>165</v>
      </c>
      <c r="I50" t="s">
        <v>161</v>
      </c>
      <c r="J50" t="s">
        <v>164</v>
      </c>
      <c r="M50" t="s">
        <v>138</v>
      </c>
      <c r="N50" t="s">
        <v>15</v>
      </c>
      <c r="O50" t="s">
        <v>143</v>
      </c>
    </row>
    <row r="51" spans="1:16" x14ac:dyDescent="0.25">
      <c r="A51" t="s">
        <v>167</v>
      </c>
      <c r="B51" t="s">
        <v>168</v>
      </c>
      <c r="C51" t="s">
        <v>160</v>
      </c>
      <c r="D51" t="s">
        <v>161</v>
      </c>
      <c r="H51" t="s">
        <v>167</v>
      </c>
      <c r="I51" t="s">
        <v>161</v>
      </c>
      <c r="J51" t="s">
        <v>164</v>
      </c>
      <c r="M51" t="s">
        <v>139</v>
      </c>
      <c r="N51" t="s">
        <v>15</v>
      </c>
      <c r="O51" t="s">
        <v>143</v>
      </c>
    </row>
    <row r="52" spans="1:16" x14ac:dyDescent="0.25">
      <c r="A52" t="s">
        <v>169</v>
      </c>
      <c r="B52" s="4">
        <v>0.26600000000000001</v>
      </c>
      <c r="D52" t="s">
        <v>170</v>
      </c>
      <c r="H52" t="s">
        <v>169</v>
      </c>
      <c r="I52" s="3" t="s">
        <v>38</v>
      </c>
      <c r="J52" s="3" t="s">
        <v>33</v>
      </c>
      <c r="M52" t="s">
        <v>144</v>
      </c>
      <c r="N52" t="s">
        <v>15</v>
      </c>
      <c r="O52" t="s">
        <v>143</v>
      </c>
    </row>
    <row r="53" spans="1:16" x14ac:dyDescent="0.25">
      <c r="A53" t="s">
        <v>171</v>
      </c>
      <c r="B53" t="s">
        <v>172</v>
      </c>
      <c r="D53" t="s">
        <v>173</v>
      </c>
      <c r="H53" t="s">
        <v>171</v>
      </c>
      <c r="I53" t="s">
        <v>173</v>
      </c>
      <c r="M53" t="s">
        <v>146</v>
      </c>
      <c r="N53" t="s">
        <v>15</v>
      </c>
      <c r="O53" t="s">
        <v>174</v>
      </c>
    </row>
    <row r="54" spans="1:16" x14ac:dyDescent="0.25">
      <c r="A54" t="s">
        <v>175</v>
      </c>
      <c r="B54" t="s">
        <v>176</v>
      </c>
      <c r="D54" t="s">
        <v>177</v>
      </c>
      <c r="H54" t="s">
        <v>175</v>
      </c>
      <c r="I54" t="s">
        <v>178</v>
      </c>
      <c r="M54" t="s">
        <v>150</v>
      </c>
      <c r="N54" t="s">
        <v>15</v>
      </c>
      <c r="O54" t="s">
        <v>174</v>
      </c>
    </row>
    <row r="55" spans="1:16" x14ac:dyDescent="0.25">
      <c r="A55" t="s">
        <v>179</v>
      </c>
      <c r="B55" t="s">
        <v>179</v>
      </c>
      <c r="D55" t="s">
        <v>177</v>
      </c>
      <c r="H55" t="s">
        <v>179</v>
      </c>
      <c r="I55" t="s">
        <v>178</v>
      </c>
      <c r="M55" t="s">
        <v>154</v>
      </c>
      <c r="N55" t="s">
        <v>15</v>
      </c>
      <c r="O55" t="s">
        <v>174</v>
      </c>
    </row>
    <row r="56" spans="1:16" x14ac:dyDescent="0.25">
      <c r="A56" t="s">
        <v>180</v>
      </c>
      <c r="B56" t="s">
        <v>181</v>
      </c>
      <c r="D56" t="s">
        <v>177</v>
      </c>
      <c r="H56" t="s">
        <v>180</v>
      </c>
      <c r="I56" t="s">
        <v>182</v>
      </c>
      <c r="M56" t="s">
        <v>158</v>
      </c>
      <c r="N56" t="s">
        <v>15</v>
      </c>
      <c r="O56" t="s">
        <v>174</v>
      </c>
    </row>
    <row r="57" spans="1:16" x14ac:dyDescent="0.25">
      <c r="A57" t="s">
        <v>183</v>
      </c>
      <c r="B57" t="s">
        <v>183</v>
      </c>
      <c r="D57" t="s">
        <v>177</v>
      </c>
      <c r="H57" t="s">
        <v>183</v>
      </c>
      <c r="I57" t="s">
        <v>178</v>
      </c>
      <c r="M57" t="s">
        <v>162</v>
      </c>
      <c r="N57" t="s">
        <v>15</v>
      </c>
      <c r="O57" t="s">
        <v>174</v>
      </c>
    </row>
    <row r="58" spans="1:16" x14ac:dyDescent="0.25">
      <c r="A58" t="s">
        <v>184</v>
      </c>
      <c r="B58" t="s">
        <v>183</v>
      </c>
      <c r="D58" t="s">
        <v>177</v>
      </c>
      <c r="H58" t="s">
        <v>184</v>
      </c>
      <c r="I58" t="s">
        <v>184</v>
      </c>
      <c r="M58" t="s">
        <v>165</v>
      </c>
      <c r="N58" t="s">
        <v>15</v>
      </c>
      <c r="O58" t="s">
        <v>174</v>
      </c>
    </row>
    <row r="59" spans="1:16" x14ac:dyDescent="0.25">
      <c r="A59" t="s">
        <v>185</v>
      </c>
      <c r="B59" t="s">
        <v>185</v>
      </c>
      <c r="D59" t="s">
        <v>177</v>
      </c>
      <c r="H59" t="s">
        <v>185</v>
      </c>
      <c r="I59" t="s">
        <v>178</v>
      </c>
      <c r="M59" t="s">
        <v>163</v>
      </c>
      <c r="N59" t="s">
        <v>15</v>
      </c>
      <c r="O59" t="s">
        <v>174</v>
      </c>
    </row>
    <row r="60" spans="1:16" x14ac:dyDescent="0.25">
      <c r="A60" t="s">
        <v>186</v>
      </c>
      <c r="B60" t="s">
        <v>187</v>
      </c>
      <c r="D60" t="s">
        <v>177</v>
      </c>
      <c r="H60" t="s">
        <v>186</v>
      </c>
      <c r="I60" t="s">
        <v>178</v>
      </c>
      <c r="M60" t="s">
        <v>167</v>
      </c>
      <c r="N60" t="s">
        <v>15</v>
      </c>
      <c r="O60" t="s">
        <v>174</v>
      </c>
    </row>
    <row r="61" spans="1:16" x14ac:dyDescent="0.25">
      <c r="A61" t="s">
        <v>188</v>
      </c>
      <c r="B61" t="s">
        <v>188</v>
      </c>
      <c r="D61" t="s">
        <v>189</v>
      </c>
      <c r="H61" t="s">
        <v>188</v>
      </c>
      <c r="I61" t="s">
        <v>189</v>
      </c>
      <c r="M61" t="s">
        <v>169</v>
      </c>
      <c r="N61" t="s">
        <v>190</v>
      </c>
      <c r="O61" t="s">
        <v>16</v>
      </c>
    </row>
    <row r="62" spans="1:16" x14ac:dyDescent="0.25">
      <c r="A62" t="s">
        <v>191</v>
      </c>
      <c r="B62" s="2">
        <v>1</v>
      </c>
      <c r="D62" t="s">
        <v>192</v>
      </c>
      <c r="H62" t="s">
        <v>191</v>
      </c>
      <c r="I62" t="s">
        <v>192</v>
      </c>
      <c r="M62" t="s">
        <v>171</v>
      </c>
      <c r="N62" t="s">
        <v>190</v>
      </c>
      <c r="O62" t="s">
        <v>52</v>
      </c>
      <c r="P62" t="s">
        <v>193</v>
      </c>
    </row>
    <row r="63" spans="1:16" x14ac:dyDescent="0.25">
      <c r="A63" t="s">
        <v>194</v>
      </c>
      <c r="B63" t="s">
        <v>195</v>
      </c>
      <c r="D63" t="s">
        <v>196</v>
      </c>
      <c r="H63" t="s">
        <v>194</v>
      </c>
      <c r="I63" t="s">
        <v>196</v>
      </c>
      <c r="J63" s="1" t="s">
        <v>197</v>
      </c>
      <c r="M63" t="s">
        <v>175</v>
      </c>
      <c r="N63" t="s">
        <v>190</v>
      </c>
      <c r="O63" t="s">
        <v>52</v>
      </c>
      <c r="P63" t="s">
        <v>193</v>
      </c>
    </row>
    <row r="64" spans="1:16" x14ac:dyDescent="0.25">
      <c r="A64" t="s">
        <v>198</v>
      </c>
      <c r="B64" t="s">
        <v>199</v>
      </c>
      <c r="D64" t="s">
        <v>200</v>
      </c>
      <c r="H64" t="s">
        <v>198</v>
      </c>
      <c r="I64" t="s">
        <v>201</v>
      </c>
      <c r="J64" s="1" t="s">
        <v>197</v>
      </c>
      <c r="M64" t="s">
        <v>179</v>
      </c>
      <c r="N64" t="s">
        <v>190</v>
      </c>
      <c r="O64" t="s">
        <v>52</v>
      </c>
      <c r="P64" t="s">
        <v>193</v>
      </c>
    </row>
    <row r="65" spans="1:16" x14ac:dyDescent="0.25">
      <c r="A65" t="s">
        <v>202</v>
      </c>
      <c r="B65" t="s">
        <v>203</v>
      </c>
      <c r="D65" t="s">
        <v>204</v>
      </c>
      <c r="H65" t="s">
        <v>202</v>
      </c>
      <c r="I65" t="s">
        <v>204</v>
      </c>
      <c r="J65" s="1" t="s">
        <v>197</v>
      </c>
      <c r="M65" t="s">
        <v>180</v>
      </c>
      <c r="N65" t="s">
        <v>190</v>
      </c>
      <c r="O65" t="s">
        <v>52</v>
      </c>
      <c r="P65" t="s">
        <v>193</v>
      </c>
    </row>
    <row r="66" spans="1:16" x14ac:dyDescent="0.25">
      <c r="A66" t="s">
        <v>205</v>
      </c>
      <c r="B66" t="s">
        <v>199</v>
      </c>
      <c r="D66" t="s">
        <v>206</v>
      </c>
      <c r="H66" t="s">
        <v>205</v>
      </c>
      <c r="I66" t="s">
        <v>207</v>
      </c>
      <c r="J66" s="1" t="s">
        <v>197</v>
      </c>
      <c r="M66" t="s">
        <v>183</v>
      </c>
      <c r="N66" t="s">
        <v>190</v>
      </c>
      <c r="O66" t="s">
        <v>52</v>
      </c>
      <c r="P66" t="s">
        <v>193</v>
      </c>
    </row>
    <row r="67" spans="1:16" x14ac:dyDescent="0.25">
      <c r="A67" t="s">
        <v>208</v>
      </c>
      <c r="B67" t="s">
        <v>199</v>
      </c>
      <c r="D67" t="s">
        <v>206</v>
      </c>
      <c r="H67" t="s">
        <v>208</v>
      </c>
      <c r="I67" t="s">
        <v>209</v>
      </c>
      <c r="J67" s="1" t="s">
        <v>197</v>
      </c>
      <c r="M67" t="s">
        <v>184</v>
      </c>
      <c r="N67" t="s">
        <v>190</v>
      </c>
      <c r="O67" t="s">
        <v>52</v>
      </c>
      <c r="P67" t="s">
        <v>193</v>
      </c>
    </row>
    <row r="68" spans="1:16" x14ac:dyDescent="0.25">
      <c r="A68" t="s">
        <v>210</v>
      </c>
      <c r="B68" t="s">
        <v>211</v>
      </c>
      <c r="D68" t="s">
        <v>212</v>
      </c>
      <c r="H68" t="s">
        <v>210</v>
      </c>
      <c r="I68" t="s">
        <v>213</v>
      </c>
      <c r="J68" s="1" t="s">
        <v>197</v>
      </c>
      <c r="M68" t="s">
        <v>185</v>
      </c>
      <c r="N68" t="s">
        <v>190</v>
      </c>
      <c r="O68" t="s">
        <v>52</v>
      </c>
      <c r="P68" t="s">
        <v>193</v>
      </c>
    </row>
    <row r="69" spans="1:16" x14ac:dyDescent="0.25">
      <c r="A69" t="s">
        <v>214</v>
      </c>
      <c r="B69" t="s">
        <v>215</v>
      </c>
      <c r="D69" t="s">
        <v>216</v>
      </c>
      <c r="H69" t="s">
        <v>214</v>
      </c>
      <c r="I69" t="s">
        <v>216</v>
      </c>
      <c r="J69" s="1" t="s">
        <v>197</v>
      </c>
      <c r="M69" t="s">
        <v>186</v>
      </c>
      <c r="N69" t="s">
        <v>190</v>
      </c>
      <c r="O69" t="s">
        <v>52</v>
      </c>
      <c r="P69" t="s">
        <v>193</v>
      </c>
    </row>
    <row r="70" spans="1:16" x14ac:dyDescent="0.25">
      <c r="A70" t="s">
        <v>215</v>
      </c>
      <c r="B70" t="s">
        <v>215</v>
      </c>
      <c r="D70" t="s">
        <v>217</v>
      </c>
      <c r="H70" t="s">
        <v>215</v>
      </c>
      <c r="I70" t="s">
        <v>217</v>
      </c>
      <c r="J70" s="1" t="s">
        <v>197</v>
      </c>
      <c r="M70" t="s">
        <v>188</v>
      </c>
      <c r="N70" t="s">
        <v>190</v>
      </c>
      <c r="O70" t="s">
        <v>52</v>
      </c>
    </row>
    <row r="71" spans="1:16" x14ac:dyDescent="0.25">
      <c r="A71" t="s">
        <v>218</v>
      </c>
      <c r="D71" t="s">
        <v>219</v>
      </c>
      <c r="H71" t="s">
        <v>218</v>
      </c>
      <c r="I71" t="s">
        <v>220</v>
      </c>
      <c r="J71" s="1" t="s">
        <v>197</v>
      </c>
      <c r="M71" t="s">
        <v>191</v>
      </c>
      <c r="N71" t="s">
        <v>190</v>
      </c>
      <c r="O71" t="s">
        <v>62</v>
      </c>
    </row>
    <row r="72" spans="1:16" x14ac:dyDescent="0.25">
      <c r="A72" t="s">
        <v>221</v>
      </c>
      <c r="B72" t="s">
        <v>222</v>
      </c>
      <c r="C72" t="s">
        <v>223</v>
      </c>
      <c r="D72" t="s">
        <v>224</v>
      </c>
      <c r="H72" t="s">
        <v>221</v>
      </c>
      <c r="I72" t="s">
        <v>224</v>
      </c>
      <c r="J72" s="1" t="s">
        <v>197</v>
      </c>
      <c r="M72" t="s">
        <v>194</v>
      </c>
      <c r="N72" t="s">
        <v>190</v>
      </c>
      <c r="O72" t="s">
        <v>84</v>
      </c>
      <c r="P72" t="s">
        <v>99</v>
      </c>
    </row>
    <row r="73" spans="1:16" x14ac:dyDescent="0.25">
      <c r="A73" t="s">
        <v>225</v>
      </c>
      <c r="B73" t="s">
        <v>226</v>
      </c>
      <c r="C73" t="s">
        <v>223</v>
      </c>
      <c r="D73" t="s">
        <v>227</v>
      </c>
      <c r="H73" t="s">
        <v>225</v>
      </c>
      <c r="I73" t="s">
        <v>228</v>
      </c>
      <c r="J73" s="1" t="s">
        <v>197</v>
      </c>
      <c r="M73" t="s">
        <v>194</v>
      </c>
      <c r="N73" t="s">
        <v>190</v>
      </c>
      <c r="O73" t="s">
        <v>88</v>
      </c>
      <c r="P73" t="s">
        <v>229</v>
      </c>
    </row>
    <row r="74" spans="1:16" x14ac:dyDescent="0.25">
      <c r="A74" t="s">
        <v>230</v>
      </c>
      <c r="B74" t="s">
        <v>203</v>
      </c>
      <c r="D74" t="s">
        <v>231</v>
      </c>
      <c r="H74" t="s">
        <v>230</v>
      </c>
      <c r="I74" t="s">
        <v>231</v>
      </c>
      <c r="J74" s="1" t="s">
        <v>197</v>
      </c>
      <c r="M74" t="s">
        <v>208</v>
      </c>
      <c r="N74" t="s">
        <v>190</v>
      </c>
      <c r="O74" t="s">
        <v>88</v>
      </c>
    </row>
    <row r="75" spans="1:16" x14ac:dyDescent="0.25">
      <c r="A75" t="s">
        <v>232</v>
      </c>
      <c r="D75" t="s">
        <v>219</v>
      </c>
      <c r="H75" t="s">
        <v>232</v>
      </c>
      <c r="I75" t="s">
        <v>220</v>
      </c>
      <c r="J75" s="1" t="s">
        <v>197</v>
      </c>
      <c r="M75" t="s">
        <v>208</v>
      </c>
      <c r="N75" t="s">
        <v>190</v>
      </c>
      <c r="O75" t="s">
        <v>84</v>
      </c>
    </row>
    <row r="76" spans="1:16" x14ac:dyDescent="0.25">
      <c r="A76" t="s">
        <v>233</v>
      </c>
      <c r="B76" t="s">
        <v>234</v>
      </c>
      <c r="D76" t="s">
        <v>235</v>
      </c>
      <c r="H76" t="s">
        <v>233</v>
      </c>
      <c r="I76" t="s">
        <v>235</v>
      </c>
      <c r="J76" s="1" t="s">
        <v>197</v>
      </c>
      <c r="M76" t="s">
        <v>198</v>
      </c>
      <c r="N76" t="s">
        <v>190</v>
      </c>
      <c r="O76" t="s">
        <v>88</v>
      </c>
    </row>
    <row r="77" spans="1:16" x14ac:dyDescent="0.25">
      <c r="A77" t="s">
        <v>236</v>
      </c>
      <c r="D77" t="s">
        <v>236</v>
      </c>
      <c r="H77" t="s">
        <v>236</v>
      </c>
      <c r="I77" t="s">
        <v>236</v>
      </c>
      <c r="J77" s="1" t="s">
        <v>197</v>
      </c>
      <c r="M77" t="s">
        <v>198</v>
      </c>
      <c r="N77" t="s">
        <v>190</v>
      </c>
      <c r="O77" t="s">
        <v>84</v>
      </c>
    </row>
    <row r="78" spans="1:16" x14ac:dyDescent="0.25">
      <c r="A78" t="s">
        <v>237</v>
      </c>
      <c r="B78" t="s">
        <v>238</v>
      </c>
      <c r="D78" t="s">
        <v>239</v>
      </c>
      <c r="H78" t="s">
        <v>237</v>
      </c>
      <c r="I78" t="s">
        <v>239</v>
      </c>
      <c r="J78" s="1" t="s">
        <v>197</v>
      </c>
      <c r="M78" t="s">
        <v>205</v>
      </c>
      <c r="N78" t="s">
        <v>190</v>
      </c>
      <c r="O78" t="s">
        <v>88</v>
      </c>
    </row>
    <row r="79" spans="1:16" x14ac:dyDescent="0.25">
      <c r="A79" t="s">
        <v>240</v>
      </c>
      <c r="B79" s="2">
        <v>1</v>
      </c>
      <c r="D79" t="s">
        <v>240</v>
      </c>
      <c r="H79" t="s">
        <v>240</v>
      </c>
      <c r="I79" t="s">
        <v>241</v>
      </c>
      <c r="J79" s="1" t="s">
        <v>197</v>
      </c>
      <c r="M79" t="s">
        <v>205</v>
      </c>
      <c r="N79" t="s">
        <v>190</v>
      </c>
      <c r="O79" t="s">
        <v>84</v>
      </c>
    </row>
    <row r="80" spans="1:16" x14ac:dyDescent="0.25">
      <c r="A80" t="s">
        <v>242</v>
      </c>
      <c r="B80" t="s">
        <v>243</v>
      </c>
      <c r="D80" t="s">
        <v>242</v>
      </c>
      <c r="H80" t="s">
        <v>242</v>
      </c>
      <c r="I80" t="s">
        <v>242</v>
      </c>
      <c r="J80" s="1" t="s">
        <v>197</v>
      </c>
      <c r="M80" t="s">
        <v>202</v>
      </c>
      <c r="N80" t="s">
        <v>190</v>
      </c>
      <c r="O80" t="s">
        <v>88</v>
      </c>
    </row>
    <row r="81" spans="1:16" x14ac:dyDescent="0.25">
      <c r="A81" t="s">
        <v>244</v>
      </c>
      <c r="D81" t="s">
        <v>245</v>
      </c>
      <c r="H81" t="s">
        <v>244</v>
      </c>
      <c r="I81" t="s">
        <v>245</v>
      </c>
      <c r="J81" s="1" t="s">
        <v>197</v>
      </c>
      <c r="M81" t="s">
        <v>202</v>
      </c>
      <c r="N81" t="s">
        <v>190</v>
      </c>
      <c r="O81" t="s">
        <v>84</v>
      </c>
    </row>
    <row r="82" spans="1:16" x14ac:dyDescent="0.25">
      <c r="A82" t="s">
        <v>246</v>
      </c>
      <c r="B82" s="2">
        <v>1</v>
      </c>
      <c r="D82" t="s">
        <v>192</v>
      </c>
      <c r="H82" t="s">
        <v>246</v>
      </c>
      <c r="I82" t="s">
        <v>241</v>
      </c>
      <c r="J82" s="1" t="s">
        <v>197</v>
      </c>
      <c r="M82" t="s">
        <v>210</v>
      </c>
      <c r="N82" t="s">
        <v>190</v>
      </c>
      <c r="O82" t="s">
        <v>84</v>
      </c>
      <c r="P82" t="s">
        <v>99</v>
      </c>
    </row>
    <row r="83" spans="1:16" x14ac:dyDescent="0.25">
      <c r="A83" t="s">
        <v>247</v>
      </c>
      <c r="B83" t="s">
        <v>199</v>
      </c>
      <c r="D83" t="s">
        <v>200</v>
      </c>
      <c r="H83" t="s">
        <v>247</v>
      </c>
      <c r="I83" t="s">
        <v>201</v>
      </c>
      <c r="J83" s="1" t="s">
        <v>197</v>
      </c>
      <c r="M83" t="s">
        <v>214</v>
      </c>
      <c r="N83" t="s">
        <v>190</v>
      </c>
      <c r="O83" t="s">
        <v>84</v>
      </c>
      <c r="P83" t="s">
        <v>99</v>
      </c>
    </row>
    <row r="84" spans="1:16" x14ac:dyDescent="0.25">
      <c r="A84" t="s">
        <v>248</v>
      </c>
      <c r="B84" t="s">
        <v>203</v>
      </c>
      <c r="D84" t="s">
        <v>204</v>
      </c>
      <c r="H84" t="s">
        <v>248</v>
      </c>
      <c r="I84" t="s">
        <v>204</v>
      </c>
      <c r="J84" s="1" t="s">
        <v>197</v>
      </c>
      <c r="M84" t="s">
        <v>214</v>
      </c>
      <c r="N84" t="s">
        <v>190</v>
      </c>
      <c r="O84" t="s">
        <v>88</v>
      </c>
      <c r="P84" t="s">
        <v>229</v>
      </c>
    </row>
    <row r="85" spans="1:16" x14ac:dyDescent="0.25">
      <c r="A85" t="s">
        <v>249</v>
      </c>
      <c r="B85" t="s">
        <v>199</v>
      </c>
      <c r="D85" t="s">
        <v>206</v>
      </c>
      <c r="H85" t="s">
        <v>249</v>
      </c>
      <c r="I85" t="s">
        <v>207</v>
      </c>
      <c r="J85" s="1" t="s">
        <v>197</v>
      </c>
      <c r="M85" t="s">
        <v>215</v>
      </c>
      <c r="N85" t="s">
        <v>190</v>
      </c>
      <c r="O85" t="s">
        <v>84</v>
      </c>
      <c r="P85" t="s">
        <v>99</v>
      </c>
    </row>
    <row r="86" spans="1:16" x14ac:dyDescent="0.25">
      <c r="A86" t="s">
        <v>250</v>
      </c>
      <c r="B86" t="s">
        <v>199</v>
      </c>
      <c r="D86" t="s">
        <v>206</v>
      </c>
      <c r="H86" t="s">
        <v>250</v>
      </c>
      <c r="I86" t="s">
        <v>209</v>
      </c>
      <c r="J86" s="1" t="s">
        <v>197</v>
      </c>
      <c r="M86" t="s">
        <v>215</v>
      </c>
      <c r="N86" t="s">
        <v>190</v>
      </c>
      <c r="O86" t="s">
        <v>88</v>
      </c>
      <c r="P86" t="s">
        <v>229</v>
      </c>
    </row>
    <row r="87" spans="1:16" x14ac:dyDescent="0.25">
      <c r="A87" t="s">
        <v>251</v>
      </c>
      <c r="B87" t="s">
        <v>222</v>
      </c>
      <c r="C87" t="s">
        <v>223</v>
      </c>
      <c r="D87" t="s">
        <v>251</v>
      </c>
      <c r="H87" t="s">
        <v>251</v>
      </c>
      <c r="I87" t="s">
        <v>251</v>
      </c>
      <c r="J87" s="1" t="s">
        <v>197</v>
      </c>
      <c r="M87" t="s">
        <v>218</v>
      </c>
      <c r="N87" t="s">
        <v>190</v>
      </c>
      <c r="O87" t="s">
        <v>84</v>
      </c>
      <c r="P87" t="s">
        <v>99</v>
      </c>
    </row>
    <row r="88" spans="1:16" x14ac:dyDescent="0.25">
      <c r="A88" t="s">
        <v>252</v>
      </c>
      <c r="B88" t="s">
        <v>253</v>
      </c>
      <c r="D88" t="s">
        <v>254</v>
      </c>
      <c r="H88" t="s">
        <v>252</v>
      </c>
      <c r="I88" t="s">
        <v>255</v>
      </c>
      <c r="J88" s="1" t="s">
        <v>197</v>
      </c>
      <c r="M88" t="s">
        <v>218</v>
      </c>
      <c r="N88" t="s">
        <v>190</v>
      </c>
      <c r="O88" t="s">
        <v>88</v>
      </c>
      <c r="P88" t="s">
        <v>229</v>
      </c>
    </row>
    <row r="89" spans="1:16" x14ac:dyDescent="0.25">
      <c r="A89" t="s">
        <v>256</v>
      </c>
      <c r="B89" t="s">
        <v>257</v>
      </c>
      <c r="D89" t="s">
        <v>258</v>
      </c>
      <c r="H89" t="s">
        <v>256</v>
      </c>
      <c r="I89" t="s">
        <v>258</v>
      </c>
      <c r="J89" s="1" t="s">
        <v>197</v>
      </c>
      <c r="M89" t="s">
        <v>221</v>
      </c>
      <c r="N89" t="s">
        <v>190</v>
      </c>
      <c r="O89" t="s">
        <v>84</v>
      </c>
    </row>
    <row r="90" spans="1:16" x14ac:dyDescent="0.25">
      <c r="A90" t="s">
        <v>259</v>
      </c>
      <c r="B90" t="s">
        <v>260</v>
      </c>
      <c r="D90" t="s">
        <v>261</v>
      </c>
      <c r="H90" t="s">
        <v>259</v>
      </c>
      <c r="I90" t="s">
        <v>261</v>
      </c>
      <c r="M90" t="s">
        <v>221</v>
      </c>
      <c r="N90" t="s">
        <v>190</v>
      </c>
      <c r="O90" t="s">
        <v>88</v>
      </c>
    </row>
    <row r="91" spans="1:16" x14ac:dyDescent="0.25">
      <c r="A91" t="s">
        <v>262</v>
      </c>
      <c r="B91" s="2">
        <v>1</v>
      </c>
      <c r="D91" t="s">
        <v>263</v>
      </c>
      <c r="H91" t="s">
        <v>262</v>
      </c>
      <c r="I91" t="s">
        <v>263</v>
      </c>
      <c r="M91" t="s">
        <v>225</v>
      </c>
      <c r="N91" t="s">
        <v>190</v>
      </c>
      <c r="O91" t="s">
        <v>84</v>
      </c>
    </row>
    <row r="92" spans="1:16" x14ac:dyDescent="0.25">
      <c r="A92" t="s">
        <v>264</v>
      </c>
      <c r="B92" t="s">
        <v>147</v>
      </c>
      <c r="D92" t="s">
        <v>265</v>
      </c>
      <c r="H92" t="s">
        <v>264</v>
      </c>
      <c r="I92" s="3" t="s">
        <v>242</v>
      </c>
      <c r="M92" t="s">
        <v>225</v>
      </c>
      <c r="N92" t="s">
        <v>190</v>
      </c>
      <c r="O92" t="s">
        <v>88</v>
      </c>
    </row>
    <row r="93" spans="1:16" x14ac:dyDescent="0.25">
      <c r="A93" t="s">
        <v>266</v>
      </c>
      <c r="D93" t="s">
        <v>267</v>
      </c>
      <c r="H93" t="s">
        <v>266</v>
      </c>
      <c r="I93" t="s">
        <v>268</v>
      </c>
      <c r="M93" t="s">
        <v>230</v>
      </c>
      <c r="N93" t="s">
        <v>190</v>
      </c>
      <c r="O93" t="s">
        <v>88</v>
      </c>
    </row>
    <row r="94" spans="1:16" x14ac:dyDescent="0.25">
      <c r="M94" t="s">
        <v>232</v>
      </c>
      <c r="N94" t="s">
        <v>190</v>
      </c>
      <c r="O94" t="s">
        <v>84</v>
      </c>
      <c r="P94" t="s">
        <v>99</v>
      </c>
    </row>
    <row r="95" spans="1:16" x14ac:dyDescent="0.25">
      <c r="M95" t="s">
        <v>232</v>
      </c>
      <c r="N95" t="s">
        <v>190</v>
      </c>
      <c r="O95" t="s">
        <v>88</v>
      </c>
      <c r="P95" t="s">
        <v>229</v>
      </c>
    </row>
    <row r="96" spans="1:16" x14ac:dyDescent="0.25">
      <c r="M96" t="s">
        <v>233</v>
      </c>
      <c r="N96" t="s">
        <v>190</v>
      </c>
      <c r="O96" t="s">
        <v>88</v>
      </c>
      <c r="P96" t="s">
        <v>229</v>
      </c>
    </row>
    <row r="97" spans="13:16" x14ac:dyDescent="0.25">
      <c r="M97" t="s">
        <v>233</v>
      </c>
      <c r="N97" t="s">
        <v>190</v>
      </c>
      <c r="O97" t="s">
        <v>84</v>
      </c>
      <c r="P97" t="s">
        <v>99</v>
      </c>
    </row>
    <row r="98" spans="13:16" x14ac:dyDescent="0.25">
      <c r="M98" t="s">
        <v>236</v>
      </c>
      <c r="N98" t="s">
        <v>190</v>
      </c>
      <c r="O98" t="s">
        <v>84</v>
      </c>
    </row>
    <row r="99" spans="13:16" x14ac:dyDescent="0.25">
      <c r="M99" t="s">
        <v>236</v>
      </c>
      <c r="N99" t="s">
        <v>190</v>
      </c>
      <c r="O99" t="s">
        <v>88</v>
      </c>
    </row>
    <row r="100" spans="13:16" x14ac:dyDescent="0.25">
      <c r="M100" t="s">
        <v>237</v>
      </c>
      <c r="N100" t="s">
        <v>190</v>
      </c>
      <c r="O100" t="s">
        <v>84</v>
      </c>
    </row>
    <row r="101" spans="13:16" x14ac:dyDescent="0.25">
      <c r="M101" t="s">
        <v>237</v>
      </c>
      <c r="N101" t="s">
        <v>190</v>
      </c>
      <c r="O101" t="s">
        <v>88</v>
      </c>
    </row>
    <row r="102" spans="13:16" x14ac:dyDescent="0.25">
      <c r="M102" t="s">
        <v>240</v>
      </c>
      <c r="N102" t="s">
        <v>190</v>
      </c>
      <c r="O102" t="s">
        <v>84</v>
      </c>
    </row>
    <row r="103" spans="13:16" x14ac:dyDescent="0.25">
      <c r="M103" t="s">
        <v>240</v>
      </c>
      <c r="N103" t="s">
        <v>190</v>
      </c>
      <c r="O103" t="s">
        <v>88</v>
      </c>
    </row>
    <row r="104" spans="13:16" x14ac:dyDescent="0.25">
      <c r="M104" t="s">
        <v>242</v>
      </c>
      <c r="N104" t="s">
        <v>190</v>
      </c>
      <c r="O104" t="s">
        <v>88</v>
      </c>
    </row>
    <row r="105" spans="13:16" x14ac:dyDescent="0.25">
      <c r="M105" t="s">
        <v>242</v>
      </c>
      <c r="N105" t="s">
        <v>190</v>
      </c>
      <c r="O105" t="s">
        <v>84</v>
      </c>
    </row>
    <row r="106" spans="13:16" x14ac:dyDescent="0.25">
      <c r="M106" t="s">
        <v>244</v>
      </c>
      <c r="N106" t="s">
        <v>190</v>
      </c>
      <c r="O106" t="s">
        <v>84</v>
      </c>
    </row>
    <row r="107" spans="13:16" x14ac:dyDescent="0.25">
      <c r="M107" t="s">
        <v>244</v>
      </c>
      <c r="N107" t="s">
        <v>190</v>
      </c>
      <c r="O107" t="s">
        <v>88</v>
      </c>
    </row>
    <row r="108" spans="13:16" x14ac:dyDescent="0.25">
      <c r="M108" t="s">
        <v>246</v>
      </c>
      <c r="N108" t="s">
        <v>190</v>
      </c>
      <c r="O108" t="s">
        <v>84</v>
      </c>
    </row>
    <row r="109" spans="13:16" x14ac:dyDescent="0.25">
      <c r="M109" t="s">
        <v>246</v>
      </c>
      <c r="N109" t="s">
        <v>190</v>
      </c>
      <c r="O109" t="s">
        <v>88</v>
      </c>
    </row>
    <row r="110" spans="13:16" x14ac:dyDescent="0.25">
      <c r="M110" t="s">
        <v>249</v>
      </c>
      <c r="N110" t="s">
        <v>190</v>
      </c>
      <c r="O110" t="s">
        <v>88</v>
      </c>
    </row>
    <row r="111" spans="13:16" x14ac:dyDescent="0.25">
      <c r="M111" t="s">
        <v>249</v>
      </c>
      <c r="N111" t="s">
        <v>190</v>
      </c>
      <c r="O111" t="s">
        <v>84</v>
      </c>
    </row>
    <row r="112" spans="13:16" x14ac:dyDescent="0.25">
      <c r="M112" t="s">
        <v>247</v>
      </c>
      <c r="N112" t="s">
        <v>190</v>
      </c>
      <c r="O112" t="s">
        <v>88</v>
      </c>
    </row>
    <row r="113" spans="13:16" x14ac:dyDescent="0.25">
      <c r="M113" t="s">
        <v>247</v>
      </c>
      <c r="N113" t="s">
        <v>190</v>
      </c>
      <c r="O113" t="s">
        <v>84</v>
      </c>
    </row>
    <row r="114" spans="13:16" x14ac:dyDescent="0.25">
      <c r="M114" t="s">
        <v>250</v>
      </c>
      <c r="N114" t="s">
        <v>190</v>
      </c>
      <c r="O114" t="s">
        <v>88</v>
      </c>
    </row>
    <row r="115" spans="13:16" x14ac:dyDescent="0.25">
      <c r="M115" t="s">
        <v>250</v>
      </c>
      <c r="N115" t="s">
        <v>190</v>
      </c>
      <c r="O115" t="s">
        <v>84</v>
      </c>
    </row>
    <row r="116" spans="13:16" x14ac:dyDescent="0.25">
      <c r="M116" t="s">
        <v>248</v>
      </c>
      <c r="N116" t="s">
        <v>190</v>
      </c>
      <c r="O116" t="s">
        <v>88</v>
      </c>
    </row>
    <row r="117" spans="13:16" x14ac:dyDescent="0.25">
      <c r="M117" t="s">
        <v>248</v>
      </c>
      <c r="N117" t="s">
        <v>190</v>
      </c>
      <c r="O117" t="s">
        <v>84</v>
      </c>
    </row>
    <row r="118" spans="13:16" x14ac:dyDescent="0.25">
      <c r="M118" t="s">
        <v>251</v>
      </c>
      <c r="N118" t="s">
        <v>190</v>
      </c>
      <c r="O118" t="s">
        <v>84</v>
      </c>
    </row>
    <row r="119" spans="13:16" x14ac:dyDescent="0.25">
      <c r="M119" t="s">
        <v>251</v>
      </c>
      <c r="N119" t="s">
        <v>190</v>
      </c>
      <c r="O119" t="s">
        <v>88</v>
      </c>
    </row>
    <row r="120" spans="13:16" x14ac:dyDescent="0.25">
      <c r="M120" t="s">
        <v>252</v>
      </c>
      <c r="N120" t="s">
        <v>190</v>
      </c>
      <c r="O120" t="s">
        <v>84</v>
      </c>
      <c r="P120" t="s">
        <v>99</v>
      </c>
    </row>
    <row r="121" spans="13:16" x14ac:dyDescent="0.25">
      <c r="M121" t="s">
        <v>252</v>
      </c>
      <c r="N121" t="s">
        <v>190</v>
      </c>
      <c r="O121" t="s">
        <v>88</v>
      </c>
      <c r="P121" t="s">
        <v>229</v>
      </c>
    </row>
    <row r="122" spans="13:16" x14ac:dyDescent="0.25">
      <c r="M122" t="s">
        <v>256</v>
      </c>
      <c r="N122" t="s">
        <v>190</v>
      </c>
      <c r="O122" t="s">
        <v>84</v>
      </c>
    </row>
    <row r="123" spans="13:16" x14ac:dyDescent="0.25">
      <c r="M123" t="s">
        <v>259</v>
      </c>
      <c r="N123" t="s">
        <v>190</v>
      </c>
      <c r="O123" t="s">
        <v>143</v>
      </c>
    </row>
    <row r="124" spans="13:16" x14ac:dyDescent="0.25">
      <c r="M124" t="s">
        <v>262</v>
      </c>
      <c r="N124" t="s">
        <v>190</v>
      </c>
      <c r="O124" t="s">
        <v>143</v>
      </c>
    </row>
    <row r="125" spans="13:16" x14ac:dyDescent="0.25">
      <c r="M125" t="s">
        <v>264</v>
      </c>
      <c r="N125" t="s">
        <v>190</v>
      </c>
      <c r="O125" t="s">
        <v>84</v>
      </c>
    </row>
    <row r="126" spans="13:16" x14ac:dyDescent="0.25">
      <c r="M126" t="s">
        <v>266</v>
      </c>
      <c r="N126" t="s">
        <v>190</v>
      </c>
      <c r="O126" t="s">
        <v>84</v>
      </c>
    </row>
    <row r="127" spans="13:16" x14ac:dyDescent="0.25">
      <c r="M127" t="s">
        <v>266</v>
      </c>
      <c r="N127" t="s">
        <v>190</v>
      </c>
      <c r="O127" t="s">
        <v>269</v>
      </c>
    </row>
    <row r="128" spans="13:16" x14ac:dyDescent="0.25">
      <c r="M128" t="s">
        <v>266</v>
      </c>
      <c r="N128" t="s">
        <v>190</v>
      </c>
      <c r="O128" t="s">
        <v>270</v>
      </c>
    </row>
    <row r="129" spans="13:15" x14ac:dyDescent="0.25">
      <c r="M129" t="s">
        <v>266</v>
      </c>
      <c r="N129" t="s">
        <v>190</v>
      </c>
      <c r="O129" t="s">
        <v>143</v>
      </c>
    </row>
    <row r="130" spans="13:15" x14ac:dyDescent="0.25">
      <c r="M130" t="s">
        <v>266</v>
      </c>
      <c r="N130" t="s">
        <v>190</v>
      </c>
      <c r="O130" t="s">
        <v>44</v>
      </c>
    </row>
    <row r="131" spans="13:15" x14ac:dyDescent="0.25">
      <c r="M131" t="s">
        <v>266</v>
      </c>
      <c r="N131" t="s">
        <v>190</v>
      </c>
      <c r="O131" t="s">
        <v>16</v>
      </c>
    </row>
    <row r="132" spans="13:15" x14ac:dyDescent="0.25">
      <c r="M132" t="s">
        <v>266</v>
      </c>
      <c r="N132" t="s">
        <v>190</v>
      </c>
      <c r="O132" t="s">
        <v>62</v>
      </c>
    </row>
    <row r="133" spans="13:15" x14ac:dyDescent="0.25">
      <c r="M133" t="s">
        <v>266</v>
      </c>
      <c r="N133" t="s">
        <v>190</v>
      </c>
      <c r="O133" t="s">
        <v>174</v>
      </c>
    </row>
  </sheetData>
  <autoFilter ref="H1:K93"/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I75"/>
  <sheetViews>
    <sheetView workbookViewId="0">
      <pane xSplit="3" ySplit="1" topLeftCell="D2" activePane="bottomRight" state="frozenSplit"/>
      <selection pane="topRight" activeCell="K1" sqref="K1"/>
      <selection pane="bottomLeft" activeCell="A16" sqref="A16"/>
      <selection pane="bottomRight" activeCell="E21" sqref="E21"/>
    </sheetView>
  </sheetViews>
  <sheetFormatPr defaultRowHeight="15" x14ac:dyDescent="0.25"/>
  <cols>
    <col min="3" max="3" width="23.85546875" customWidth="1"/>
    <col min="4" max="4" width="12" bestFit="1" customWidth="1"/>
    <col min="5" max="5" width="19.85546875" customWidth="1"/>
    <col min="34" max="34" width="14.7109375" customWidth="1"/>
    <col min="35" max="35" width="15.7109375" customWidth="1"/>
  </cols>
  <sheetData>
    <row r="1" spans="1:35" ht="14.45" x14ac:dyDescent="0.3">
      <c r="A1" s="5" t="s">
        <v>273</v>
      </c>
      <c r="B1" s="5" t="s">
        <v>274</v>
      </c>
      <c r="C1" s="5" t="s">
        <v>275</v>
      </c>
      <c r="D1" s="5" t="s">
        <v>276</v>
      </c>
      <c r="E1" s="5" t="s">
        <v>7</v>
      </c>
      <c r="F1" s="5" t="s">
        <v>277</v>
      </c>
      <c r="G1" s="5" t="s">
        <v>278</v>
      </c>
      <c r="H1" s="5" t="s">
        <v>279</v>
      </c>
      <c r="I1" s="5" t="s">
        <v>280</v>
      </c>
      <c r="J1" s="5" t="s">
        <v>281</v>
      </c>
      <c r="K1" s="5" t="s">
        <v>282</v>
      </c>
      <c r="L1" s="5" t="s">
        <v>283</v>
      </c>
      <c r="M1" s="5" t="s">
        <v>284</v>
      </c>
      <c r="N1" s="5" t="s">
        <v>285</v>
      </c>
      <c r="O1" s="5" t="s">
        <v>286</v>
      </c>
      <c r="P1" s="5" t="s">
        <v>287</v>
      </c>
      <c r="Q1" s="5" t="s">
        <v>288</v>
      </c>
      <c r="R1" s="5" t="s">
        <v>289</v>
      </c>
      <c r="S1" s="5" t="s">
        <v>290</v>
      </c>
      <c r="T1" s="5" t="s">
        <v>291</v>
      </c>
      <c r="U1" s="5" t="s">
        <v>292</v>
      </c>
      <c r="V1" s="5" t="s">
        <v>293</v>
      </c>
      <c r="W1" s="5" t="s">
        <v>294</v>
      </c>
      <c r="X1" s="5" t="s">
        <v>295</v>
      </c>
      <c r="Y1" s="5" t="s">
        <v>296</v>
      </c>
      <c r="Z1" s="5" t="s">
        <v>297</v>
      </c>
      <c r="AA1" s="5" t="s">
        <v>298</v>
      </c>
      <c r="AB1" s="5" t="s">
        <v>299</v>
      </c>
      <c r="AC1" s="5" t="s">
        <v>300</v>
      </c>
      <c r="AD1" s="5" t="s">
        <v>301</v>
      </c>
      <c r="AE1" s="6" t="s">
        <v>302</v>
      </c>
      <c r="AF1" s="6" t="s">
        <v>303</v>
      </c>
      <c r="AG1" s="6" t="s">
        <v>304</v>
      </c>
    </row>
    <row r="2" spans="1:35" s="7" customFormat="1" ht="14.45" x14ac:dyDescent="0.3">
      <c r="A2" s="7" t="s">
        <v>305</v>
      </c>
      <c r="B2" s="7" t="s">
        <v>306</v>
      </c>
      <c r="C2" s="7" t="s">
        <v>307</v>
      </c>
      <c r="D2" s="7" t="s">
        <v>308</v>
      </c>
      <c r="E2" s="7" t="s">
        <v>99</v>
      </c>
      <c r="F2" s="7">
        <v>1</v>
      </c>
      <c r="G2" s="7">
        <v>0.31707797288035799</v>
      </c>
      <c r="H2" s="7">
        <v>0.31707797288035799</v>
      </c>
      <c r="I2" s="7">
        <v>0.27333427943430999</v>
      </c>
      <c r="J2" s="7">
        <v>0.23952583431260099</v>
      </c>
      <c r="K2" s="7">
        <v>0.21557762144482701</v>
      </c>
      <c r="L2" s="7">
        <v>0.20217920505978099</v>
      </c>
      <c r="M2" s="7">
        <v>0.20174834908911299</v>
      </c>
      <c r="N2" s="7">
        <v>0.218963103739092</v>
      </c>
      <c r="O2" s="7">
        <v>0.259541845647287</v>
      </c>
      <c r="P2" s="7">
        <v>0.32718613734315499</v>
      </c>
      <c r="Q2" s="7">
        <v>0.42117634066774001</v>
      </c>
      <c r="R2" s="7">
        <v>0.53578914477015804</v>
      </c>
      <c r="S2" s="7">
        <v>0.66016191301737903</v>
      </c>
      <c r="T2" s="7">
        <v>0.779981292728542</v>
      </c>
      <c r="U2" s="7">
        <v>0.88220842730955296</v>
      </c>
      <c r="V2" s="7">
        <v>0.95786909775991003</v>
      </c>
      <c r="W2" s="7">
        <v>0.99953607013499302</v>
      </c>
      <c r="X2" s="7">
        <v>1</v>
      </c>
      <c r="Y2" s="7">
        <v>0.95725460652739203</v>
      </c>
      <c r="Z2" s="7">
        <v>0.87845687026210795</v>
      </c>
      <c r="AA2" s="7">
        <v>0.77681222883072298</v>
      </c>
      <c r="AB2" s="7">
        <v>0.66618086320988701</v>
      </c>
      <c r="AC2" s="7">
        <v>0.55833201348848305</v>
      </c>
      <c r="AD2" s="7">
        <v>0.46269246868886799</v>
      </c>
      <c r="AE2" s="8">
        <f>SUM(G2:AD2)</f>
        <v>13.108663659226616</v>
      </c>
      <c r="AF2" s="9">
        <v>1</v>
      </c>
      <c r="AG2" s="10">
        <f>AE2*AF2</f>
        <v>13.108663659226616</v>
      </c>
    </row>
    <row r="3" spans="1:35" s="7" customFormat="1" ht="14.45" x14ac:dyDescent="0.3">
      <c r="A3" s="7" t="s">
        <v>305</v>
      </c>
      <c r="B3" s="7" t="s">
        <v>306</v>
      </c>
      <c r="C3" s="7" t="s">
        <v>309</v>
      </c>
      <c r="D3" s="7" t="s">
        <v>308</v>
      </c>
      <c r="E3" s="7" t="s">
        <v>99</v>
      </c>
      <c r="F3" s="7">
        <v>1</v>
      </c>
      <c r="G3" s="7">
        <v>0.21984855082930199</v>
      </c>
      <c r="H3" s="7">
        <v>0.21984855082930199</v>
      </c>
      <c r="I3" s="7">
        <v>0.18521752340554101</v>
      </c>
      <c r="J3" s="7">
        <v>0.16023770168495</v>
      </c>
      <c r="K3" s="7">
        <v>0.14370860751283601</v>
      </c>
      <c r="L3" s="7">
        <v>0.134924882559989</v>
      </c>
      <c r="M3" s="7">
        <v>0.13438221232522701</v>
      </c>
      <c r="N3" s="7">
        <v>0.144311446456935</v>
      </c>
      <c r="O3" s="7">
        <v>0.16818272985438501</v>
      </c>
      <c r="P3" s="7">
        <v>0.20895667618646199</v>
      </c>
      <c r="Q3" s="7">
        <v>0.26750607247215302</v>
      </c>
      <c r="R3" s="7">
        <v>0.341982164456203</v>
      </c>
      <c r="S3" s="7">
        <v>0.42719644585125899</v>
      </c>
      <c r="T3" s="7">
        <v>0.51478899230202302</v>
      </c>
      <c r="U3" s="7">
        <v>0.595275058574251</v>
      </c>
      <c r="V3" s="7">
        <v>0.65940670949376701</v>
      </c>
      <c r="W3" s="7">
        <v>0.69745959371165001</v>
      </c>
      <c r="X3" s="7">
        <v>0.70108000427286099</v>
      </c>
      <c r="Y3" s="7">
        <v>0.66905640942415301</v>
      </c>
      <c r="Z3" s="7">
        <v>0.60934548405995304</v>
      </c>
      <c r="AA3" s="7">
        <v>0.53441995823741895</v>
      </c>
      <c r="AB3" s="7">
        <v>0.45604111911879103</v>
      </c>
      <c r="AC3" s="7">
        <v>0.38329114017529098</v>
      </c>
      <c r="AD3" s="7">
        <v>0.32283968837929899</v>
      </c>
      <c r="AE3" s="8">
        <f t="shared" ref="AE3:AE13" si="0">SUM(G3:AD3)</f>
        <v>8.8993077221740009</v>
      </c>
      <c r="AF3" s="11">
        <v>110.90617707787476</v>
      </c>
      <c r="AG3" s="10">
        <f t="shared" ref="AG3:AG7" si="1">AE3*AF3</f>
        <v>986.98819810592806</v>
      </c>
    </row>
    <row r="4" spans="1:35" s="7" customFormat="1" ht="14.45" x14ac:dyDescent="0.3">
      <c r="A4" s="7" t="s">
        <v>305</v>
      </c>
      <c r="B4" s="7" t="s">
        <v>306</v>
      </c>
      <c r="C4" s="7" t="s">
        <v>310</v>
      </c>
      <c r="D4" s="7" t="s">
        <v>308</v>
      </c>
      <c r="E4" s="7" t="s">
        <v>99</v>
      </c>
      <c r="F4" s="7">
        <v>1</v>
      </c>
      <c r="G4" s="7">
        <v>0.22389898492631499</v>
      </c>
      <c r="H4" s="7">
        <v>0.22389898492631499</v>
      </c>
      <c r="I4" s="7">
        <v>0.186496499635423</v>
      </c>
      <c r="J4" s="7">
        <v>0.160437813927923</v>
      </c>
      <c r="K4" s="7">
        <v>0.14294635289160801</v>
      </c>
      <c r="L4" s="7">
        <v>0.13243816367833</v>
      </c>
      <c r="M4" s="7">
        <v>0.129909876178468</v>
      </c>
      <c r="N4" s="7">
        <v>0.13980367196096</v>
      </c>
      <c r="O4" s="7">
        <v>0.16834759489703399</v>
      </c>
      <c r="P4" s="7">
        <v>0.219198737297126</v>
      </c>
      <c r="Q4" s="7">
        <v>0.29071301525034199</v>
      </c>
      <c r="R4" s="7">
        <v>0.37735030334311698</v>
      </c>
      <c r="S4" s="7">
        <v>0.47145028188893801</v>
      </c>
      <c r="T4" s="7">
        <v>0.563687274506529</v>
      </c>
      <c r="U4" s="7">
        <v>0.64433254967102505</v>
      </c>
      <c r="V4" s="7">
        <v>0.70443703804773505</v>
      </c>
      <c r="W4" s="7">
        <v>0.73550056939561403</v>
      </c>
      <c r="X4" s="7">
        <v>0.73110707098126604</v>
      </c>
      <c r="Y4" s="7">
        <v>0.69165920388381796</v>
      </c>
      <c r="Z4" s="7">
        <v>0.62575279367329295</v>
      </c>
      <c r="AA4" s="7">
        <v>0.54584223853835401</v>
      </c>
      <c r="AB4" s="7">
        <v>0.46356416959713198</v>
      </c>
      <c r="AC4" s="7">
        <v>0.38799475866436101</v>
      </c>
      <c r="AD4" s="7">
        <v>0.325884376169982</v>
      </c>
      <c r="AE4" s="8">
        <f t="shared" si="0"/>
        <v>9.2866523239310101</v>
      </c>
      <c r="AF4" s="9">
        <f>(AF3+1)/5*2</f>
        <v>44.762470831149905</v>
      </c>
      <c r="AG4" s="10">
        <f t="shared" si="1"/>
        <v>415.69350376899234</v>
      </c>
    </row>
    <row r="5" spans="1:35" s="7" customFormat="1" ht="14.45" x14ac:dyDescent="0.3">
      <c r="A5" s="7" t="s">
        <v>305</v>
      </c>
      <c r="B5" s="7" t="s">
        <v>311</v>
      </c>
      <c r="C5" s="7" t="s">
        <v>307</v>
      </c>
      <c r="D5" s="7" t="s">
        <v>308</v>
      </c>
      <c r="E5" s="7" t="s">
        <v>99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1.28519021018871E-23</v>
      </c>
      <c r="L5" s="7">
        <v>0</v>
      </c>
      <c r="M5" s="7">
        <v>0</v>
      </c>
      <c r="N5" s="7">
        <v>0</v>
      </c>
      <c r="O5" s="7">
        <v>1.64221171765672E-23</v>
      </c>
      <c r="P5" s="7">
        <v>0</v>
      </c>
      <c r="Q5" s="7">
        <v>0</v>
      </c>
      <c r="R5" s="7">
        <v>0</v>
      </c>
      <c r="S5" s="7">
        <v>8.2333264948480597E-23</v>
      </c>
      <c r="T5" s="7">
        <v>1.2940460632306599E-22</v>
      </c>
      <c r="U5" s="7">
        <v>8.2459053498691901E-23</v>
      </c>
      <c r="V5" s="7">
        <v>0</v>
      </c>
      <c r="W5" s="7">
        <v>0</v>
      </c>
      <c r="X5" s="7">
        <v>0</v>
      </c>
      <c r="Y5" s="7">
        <v>1.7041809054071799E-23</v>
      </c>
      <c r="Z5" s="7">
        <v>0</v>
      </c>
      <c r="AA5" s="7">
        <v>0</v>
      </c>
      <c r="AB5" s="7">
        <v>0</v>
      </c>
      <c r="AC5" s="7">
        <v>3.1807433672773502E-23</v>
      </c>
      <c r="AD5" s="7">
        <v>0</v>
      </c>
      <c r="AE5" s="8">
        <f t="shared" si="0"/>
        <v>3.7232018677553806E-22</v>
      </c>
      <c r="AF5" s="9">
        <v>1</v>
      </c>
      <c r="AG5" s="10">
        <f t="shared" si="1"/>
        <v>3.7232018677553806E-22</v>
      </c>
    </row>
    <row r="6" spans="1:35" s="7" customFormat="1" ht="14.45" x14ac:dyDescent="0.3">
      <c r="A6" s="7" t="s">
        <v>305</v>
      </c>
      <c r="B6" s="7" t="s">
        <v>311</v>
      </c>
      <c r="C6" s="7" t="s">
        <v>309</v>
      </c>
      <c r="D6" s="7" t="s">
        <v>308</v>
      </c>
      <c r="E6" s="7" t="s">
        <v>99</v>
      </c>
      <c r="F6" s="7">
        <v>1</v>
      </c>
      <c r="G6" s="7">
        <v>2.5352050796555801E-2</v>
      </c>
      <c r="H6" s="7">
        <v>2.5352050796555801E-2</v>
      </c>
      <c r="I6" s="7">
        <v>2.0544003564873198E-2</v>
      </c>
      <c r="J6" s="7">
        <v>1.73772497968704E-2</v>
      </c>
      <c r="K6" s="7">
        <v>1.5468438444511399E-2</v>
      </c>
      <c r="L6" s="7">
        <v>1.45179717406459E-2</v>
      </c>
      <c r="M6" s="7">
        <v>1.4373189714542401E-2</v>
      </c>
      <c r="N6" s="7">
        <v>1.5085638790092899E-2</v>
      </c>
      <c r="O6" s="7">
        <v>1.6916553359133502E-2</v>
      </c>
      <c r="P6" s="7">
        <v>2.02738505282497E-2</v>
      </c>
      <c r="Q6" s="7">
        <v>2.5620546228405702E-2</v>
      </c>
      <c r="R6" s="7">
        <v>3.3327436480716302E-2</v>
      </c>
      <c r="S6" s="7">
        <v>4.3408237481255198E-2</v>
      </c>
      <c r="T6" s="7">
        <v>5.52823659491056E-2</v>
      </c>
      <c r="U6" s="7">
        <v>6.7703413500956294E-2</v>
      </c>
      <c r="V6" s="7">
        <v>7.8699439962122697E-2</v>
      </c>
      <c r="W6" s="7">
        <v>8.5731046973197E-2</v>
      </c>
      <c r="X6" s="7">
        <v>8.6796956295354402E-2</v>
      </c>
      <c r="Y6" s="7">
        <v>8.1890785831867596E-2</v>
      </c>
      <c r="Z6" s="7">
        <v>7.2957581476138497E-2</v>
      </c>
      <c r="AA6" s="7">
        <v>6.2468202256895998E-2</v>
      </c>
      <c r="AB6" s="7">
        <v>5.23165306370003E-2</v>
      </c>
      <c r="AC6" s="7">
        <v>4.3608812117272001E-2</v>
      </c>
      <c r="AD6" s="7">
        <v>3.6880221476518003E-2</v>
      </c>
      <c r="AE6" s="8">
        <f t="shared" si="0"/>
        <v>1.0119525741988367</v>
      </c>
      <c r="AF6" s="9">
        <f>365/7*5-SUM(AF2:AF3,AF5)</f>
        <v>147.80810863641096</v>
      </c>
      <c r="AG6" s="10">
        <f t="shared" si="1"/>
        <v>149.57479602207738</v>
      </c>
      <c r="AH6" s="12" t="s">
        <v>312</v>
      </c>
      <c r="AI6" s="13" t="s">
        <v>313</v>
      </c>
    </row>
    <row r="7" spans="1:35" s="7" customFormat="1" ht="14.45" x14ac:dyDescent="0.3">
      <c r="A7" s="7" t="s">
        <v>305</v>
      </c>
      <c r="B7" s="7" t="s">
        <v>311</v>
      </c>
      <c r="C7" s="7" t="s">
        <v>310</v>
      </c>
      <c r="D7" s="7" t="s">
        <v>308</v>
      </c>
      <c r="E7" s="7" t="s">
        <v>99</v>
      </c>
      <c r="F7" s="7">
        <v>1</v>
      </c>
      <c r="G7" s="7">
        <v>2.0883887872554099E-2</v>
      </c>
      <c r="H7" s="7">
        <v>2.0883887872554099E-2</v>
      </c>
      <c r="I7" s="7">
        <v>1.7655289673627301E-2</v>
      </c>
      <c r="J7" s="7">
        <v>1.5369217824119E-2</v>
      </c>
      <c r="K7" s="7">
        <v>1.38793932444106E-2</v>
      </c>
      <c r="L7" s="7">
        <v>1.30942248650672E-2</v>
      </c>
      <c r="M7" s="7">
        <v>1.30032201493412E-2</v>
      </c>
      <c r="N7" s="7">
        <v>1.36982409501145E-2</v>
      </c>
      <c r="O7" s="7">
        <v>1.54030196946795E-2</v>
      </c>
      <c r="P7" s="7">
        <v>1.8523666268210202E-2</v>
      </c>
      <c r="Q7" s="7">
        <v>2.3623987425100499E-2</v>
      </c>
      <c r="R7" s="7">
        <v>3.1143916165428401E-2</v>
      </c>
      <c r="S7" s="7">
        <v>4.0933695049242699E-2</v>
      </c>
      <c r="T7" s="7">
        <v>5.2036467893479502E-2</v>
      </c>
      <c r="U7" s="7">
        <v>6.2935036214523704E-2</v>
      </c>
      <c r="V7" s="7">
        <v>7.18616849649448E-2</v>
      </c>
      <c r="W7" s="7">
        <v>7.6983919914272406E-2</v>
      </c>
      <c r="X7" s="7">
        <v>7.7025579448840198E-2</v>
      </c>
      <c r="Y7" s="7">
        <v>7.2161755917100598E-2</v>
      </c>
      <c r="Z7" s="7">
        <v>6.3970813334732396E-2</v>
      </c>
      <c r="AA7" s="7">
        <v>5.4434943922434503E-2</v>
      </c>
      <c r="AB7" s="7">
        <v>4.5142476594984403E-2</v>
      </c>
      <c r="AC7" s="7">
        <v>3.7116787168393998E-2</v>
      </c>
      <c r="AD7" s="7">
        <v>3.09601983118486E-2</v>
      </c>
      <c r="AE7" s="8">
        <f t="shared" si="0"/>
        <v>0.90272531074000451</v>
      </c>
      <c r="AF7" s="9">
        <f>365/7*2-AF4</f>
        <v>59.523243454564387</v>
      </c>
      <c r="AG7" s="10">
        <f t="shared" si="1"/>
        <v>53.733138443774578</v>
      </c>
      <c r="AH7" s="10">
        <f>SUM(AG2:AG7)</f>
        <v>1619.098299999999</v>
      </c>
      <c r="AI7" s="7">
        <v>1619.0983000000001</v>
      </c>
    </row>
    <row r="8" spans="1:35" ht="14.45" x14ac:dyDescent="0.3">
      <c r="A8" t="s">
        <v>305</v>
      </c>
      <c r="B8" t="s">
        <v>306</v>
      </c>
      <c r="C8" t="s">
        <v>307</v>
      </c>
      <c r="D8" t="s">
        <v>308</v>
      </c>
      <c r="E8" t="s">
        <v>314</v>
      </c>
      <c r="F8">
        <v>1</v>
      </c>
      <c r="G8">
        <v>0.11617488749074199</v>
      </c>
      <c r="H8">
        <v>0.11617488749074199</v>
      </c>
      <c r="I8">
        <v>4.7934832924028899E-2</v>
      </c>
      <c r="J8">
        <v>3.4690133641311197E-2</v>
      </c>
      <c r="K8">
        <v>7.0259252319035098E-2</v>
      </c>
      <c r="L8">
        <v>0.14185445472073399</v>
      </c>
      <c r="M8">
        <v>0.23111795082471101</v>
      </c>
      <c r="N8">
        <v>0.31954664715822301</v>
      </c>
      <c r="O8">
        <v>0.39683914092068501</v>
      </c>
      <c r="P8">
        <v>0.46279650047940402</v>
      </c>
      <c r="Q8">
        <v>0.51805365796935399</v>
      </c>
      <c r="R8">
        <v>0.55760030806758498</v>
      </c>
      <c r="S8">
        <v>0.57642135901853797</v>
      </c>
      <c r="T8">
        <v>0.57490660092661605</v>
      </c>
      <c r="U8">
        <v>0.55650666392055104</v>
      </c>
      <c r="V8">
        <v>0.52783203251198796</v>
      </c>
      <c r="W8">
        <v>0.50364170262658803</v>
      </c>
      <c r="X8">
        <v>0.50062604241599495</v>
      </c>
      <c r="Y8">
        <v>0.51935055839701005</v>
      </c>
      <c r="Z8">
        <v>0.53989589583734499</v>
      </c>
      <c r="AA8">
        <v>0.536946013917734</v>
      </c>
      <c r="AB8">
        <v>0.49403775701413499</v>
      </c>
      <c r="AC8">
        <v>0.40700524199135601</v>
      </c>
      <c r="AD8">
        <v>0.281194892459117</v>
      </c>
      <c r="AE8" s="14">
        <f t="shared" si="0"/>
        <v>9.03140741504353</v>
      </c>
      <c r="AF8" s="15">
        <v>1</v>
      </c>
      <c r="AG8" s="16">
        <f>AE8*AF8</f>
        <v>9.03140741504353</v>
      </c>
      <c r="AH8" s="17"/>
      <c r="AI8" s="17"/>
    </row>
    <row r="9" spans="1:35" ht="14.45" x14ac:dyDescent="0.3">
      <c r="A9" t="s">
        <v>305</v>
      </c>
      <c r="B9" t="s">
        <v>306</v>
      </c>
      <c r="C9" t="s">
        <v>309</v>
      </c>
      <c r="D9" t="s">
        <v>308</v>
      </c>
      <c r="E9" t="s">
        <v>314</v>
      </c>
      <c r="F9">
        <v>1</v>
      </c>
      <c r="G9">
        <v>0.115879493204636</v>
      </c>
      <c r="H9">
        <v>0.115879493204636</v>
      </c>
      <c r="I9">
        <v>4.99045895058884E-2</v>
      </c>
      <c r="J9">
        <v>3.39227747685917E-2</v>
      </c>
      <c r="K9">
        <v>6.9223443536801599E-2</v>
      </c>
      <c r="L9">
        <v>0.151280503744116</v>
      </c>
      <c r="M9">
        <v>0.265190938749783</v>
      </c>
      <c r="N9">
        <v>0.38472711210551902</v>
      </c>
      <c r="O9">
        <v>0.48219254279538998</v>
      </c>
      <c r="P9">
        <v>0.54525295108524796</v>
      </c>
      <c r="Q9">
        <v>0.57965888026778301</v>
      </c>
      <c r="R9">
        <v>0.59331144483935006</v>
      </c>
      <c r="S9">
        <v>0.58724503781127602</v>
      </c>
      <c r="T9">
        <v>0.56364224507872795</v>
      </c>
      <c r="U9">
        <v>0.53275039016366099</v>
      </c>
      <c r="V9">
        <v>0.50774936226927303</v>
      </c>
      <c r="W9">
        <v>0.49700036302822598</v>
      </c>
      <c r="X9">
        <v>0.50220490067484103</v>
      </c>
      <c r="Y9">
        <v>0.51912907587444002</v>
      </c>
      <c r="Z9">
        <v>0.537677529960365</v>
      </c>
      <c r="AA9">
        <v>0.54323608599823203</v>
      </c>
      <c r="AB9">
        <v>0.51946157911090396</v>
      </c>
      <c r="AC9">
        <v>0.45056912157414197</v>
      </c>
      <c r="AD9">
        <v>0.32236336017445599</v>
      </c>
      <c r="AE9" s="14">
        <f t="shared" si="0"/>
        <v>9.4694532195262884</v>
      </c>
      <c r="AF9" s="11">
        <v>122.81036173027238</v>
      </c>
      <c r="AG9" s="16">
        <f t="shared" ref="AG9:AG13" si="2">AE9*AF9</f>
        <v>1162.9469752779157</v>
      </c>
      <c r="AH9" s="17"/>
      <c r="AI9" s="17"/>
    </row>
    <row r="10" spans="1:35" ht="14.45" x14ac:dyDescent="0.3">
      <c r="A10" t="s">
        <v>305</v>
      </c>
      <c r="B10" t="s">
        <v>306</v>
      </c>
      <c r="C10" t="s">
        <v>310</v>
      </c>
      <c r="D10" t="s">
        <v>308</v>
      </c>
      <c r="E10" t="s">
        <v>314</v>
      </c>
      <c r="F10">
        <v>1</v>
      </c>
      <c r="G10">
        <v>0.12726994148822399</v>
      </c>
      <c r="H10">
        <v>0.12726994148822399</v>
      </c>
      <c r="I10">
        <v>6.15138105108958E-2</v>
      </c>
      <c r="J10">
        <v>3.3833233398855599E-2</v>
      </c>
      <c r="K10">
        <v>4.3683230147280198E-2</v>
      </c>
      <c r="L10">
        <v>9.3878459345471094E-2</v>
      </c>
      <c r="M10">
        <v>0.18890997725245001</v>
      </c>
      <c r="N10">
        <v>0.32878394563531599</v>
      </c>
      <c r="O10">
        <v>0.49932840600074602</v>
      </c>
      <c r="P10">
        <v>0.66877942422471104</v>
      </c>
      <c r="Q10">
        <v>0.79959162569223197</v>
      </c>
      <c r="R10">
        <v>0.86641645970400105</v>
      </c>
      <c r="S10">
        <v>0.86611935544681395</v>
      </c>
      <c r="T10">
        <v>0.81692938923687397</v>
      </c>
      <c r="U10">
        <v>0.74760336926294502</v>
      </c>
      <c r="V10">
        <v>0.68234528018972795</v>
      </c>
      <c r="W10">
        <v>0.63276769389628895</v>
      </c>
      <c r="X10">
        <v>0.60019135510634003</v>
      </c>
      <c r="Y10">
        <v>0.58066129384912402</v>
      </c>
      <c r="Z10">
        <v>0.566748978736906</v>
      </c>
      <c r="AA10">
        <v>0.54773475966702101</v>
      </c>
      <c r="AB10">
        <v>0.51052991421877802</v>
      </c>
      <c r="AC10">
        <v>0.44096111771864899</v>
      </c>
      <c r="AD10">
        <v>0.32463744718577697</v>
      </c>
      <c r="AE10" s="14">
        <f t="shared" si="0"/>
        <v>11.15648840940365</v>
      </c>
      <c r="AF10" s="15">
        <f>(AF9+1)/5*2</f>
        <v>49.524144692108948</v>
      </c>
      <c r="AG10" s="16">
        <f t="shared" si="2"/>
        <v>552.51554624314281</v>
      </c>
      <c r="AH10" s="17"/>
      <c r="AI10" s="17"/>
    </row>
    <row r="11" spans="1:35" ht="14.45" x14ac:dyDescent="0.3">
      <c r="A11" t="s">
        <v>305</v>
      </c>
      <c r="B11" t="s">
        <v>311</v>
      </c>
      <c r="C11" t="s">
        <v>309</v>
      </c>
      <c r="D11" t="s">
        <v>308</v>
      </c>
      <c r="E11" t="s">
        <v>314</v>
      </c>
      <c r="F11">
        <v>1</v>
      </c>
      <c r="G11">
        <v>0.123842717091769</v>
      </c>
      <c r="H11">
        <v>0.123842717091769</v>
      </c>
      <c r="I11">
        <v>5.7756464369576897E-2</v>
      </c>
      <c r="J11">
        <v>3.6634354255186102E-2</v>
      </c>
      <c r="K11">
        <v>6.3810192366225094E-2</v>
      </c>
      <c r="L11">
        <v>0.14053362042332099</v>
      </c>
      <c r="M11">
        <v>0.26170913891041803</v>
      </c>
      <c r="N11">
        <v>0.410365701681211</v>
      </c>
      <c r="O11">
        <v>0.557193796271928</v>
      </c>
      <c r="P11">
        <v>0.67188255384570295</v>
      </c>
      <c r="Q11">
        <v>0.73796953386290298</v>
      </c>
      <c r="R11">
        <v>0.75522268584353303</v>
      </c>
      <c r="S11">
        <v>0.73314202179515697</v>
      </c>
      <c r="T11">
        <v>0.688028599032254</v>
      </c>
      <c r="U11">
        <v>0.642135779029816</v>
      </c>
      <c r="V11">
        <v>0.61761261180479998</v>
      </c>
      <c r="W11">
        <v>0.62489220429536296</v>
      </c>
      <c r="X11">
        <v>0.65413050829784702</v>
      </c>
      <c r="Y11">
        <v>0.68106894280828401</v>
      </c>
      <c r="Z11">
        <v>0.68326404047950995</v>
      </c>
      <c r="AA11">
        <v>0.64956500733897604</v>
      </c>
      <c r="AB11">
        <v>0.57834836858911598</v>
      </c>
      <c r="AC11">
        <v>0.47235485476815298</v>
      </c>
      <c r="AD11">
        <v>0.33533241576714201</v>
      </c>
      <c r="AE11" s="14">
        <f t="shared" si="0"/>
        <v>11.300638830019963</v>
      </c>
      <c r="AF11" s="15">
        <v>1</v>
      </c>
      <c r="AG11" s="16">
        <f t="shared" si="2"/>
        <v>11.300638830019963</v>
      </c>
      <c r="AH11" s="17"/>
      <c r="AI11" s="17"/>
    </row>
    <row r="12" spans="1:35" s="17" customFormat="1" ht="14.45" x14ac:dyDescent="0.3">
      <c r="A12" s="17" t="s">
        <v>305</v>
      </c>
      <c r="B12" s="17" t="s">
        <v>311</v>
      </c>
      <c r="C12" s="17" t="s">
        <v>307</v>
      </c>
      <c r="D12" s="17" t="s">
        <v>308</v>
      </c>
      <c r="E12" s="17" t="s">
        <v>314</v>
      </c>
      <c r="F12" s="17">
        <v>1</v>
      </c>
      <c r="G12" s="17">
        <v>0.132244178997039</v>
      </c>
      <c r="H12" s="17">
        <v>0.132244178997039</v>
      </c>
      <c r="I12" s="17">
        <v>6.6452787192164506E-2</v>
      </c>
      <c r="J12" s="17">
        <v>4.87003370792774E-2</v>
      </c>
      <c r="K12" s="17">
        <v>8.0059301143686298E-2</v>
      </c>
      <c r="L12" s="17">
        <v>0.157912369639613</v>
      </c>
      <c r="M12" s="17">
        <v>0.27350060362979001</v>
      </c>
      <c r="N12" s="17">
        <v>0.40981865056119299</v>
      </c>
      <c r="O12" s="17">
        <v>0.54351831260225902</v>
      </c>
      <c r="P12" s="17">
        <v>0.65281593205070598</v>
      </c>
      <c r="Q12" s="17">
        <v>0.72504350410450003</v>
      </c>
      <c r="R12" s="17">
        <v>0.75697947273671595</v>
      </c>
      <c r="S12" s="17">
        <v>0.75215024595030699</v>
      </c>
      <c r="T12" s="17">
        <v>0.72026435352075002</v>
      </c>
      <c r="U12" s="17">
        <v>0.67727712696227105</v>
      </c>
      <c r="V12" s="17">
        <v>0.64377961586941501</v>
      </c>
      <c r="W12" s="17">
        <v>0.63811038151733401</v>
      </c>
      <c r="X12" s="17">
        <v>0.66291579511814402</v>
      </c>
      <c r="Y12" s="17">
        <v>0.69882088135509302</v>
      </c>
      <c r="Z12" s="17">
        <v>0.71692273336467305</v>
      </c>
      <c r="AA12" s="17">
        <v>0.69597708381939605</v>
      </c>
      <c r="AB12" s="17">
        <v>0.62821474239578201</v>
      </c>
      <c r="AC12" s="17">
        <v>0.51604762342089305</v>
      </c>
      <c r="AD12" s="17">
        <v>0.36730960779673399</v>
      </c>
      <c r="AE12" s="18">
        <f t="shared" si="0"/>
        <v>11.697079819824776</v>
      </c>
      <c r="AF12" s="15">
        <f>365/7*5-SUM(AF8:AF9,AF11)</f>
        <v>135.90392398401335</v>
      </c>
      <c r="AG12" s="16">
        <f t="shared" si="2"/>
        <v>1589.6790466684029</v>
      </c>
      <c r="AH12" s="6" t="s">
        <v>312</v>
      </c>
      <c r="AI12" s="19" t="s">
        <v>313</v>
      </c>
    </row>
    <row r="13" spans="1:35" ht="14.45" x14ac:dyDescent="0.3">
      <c r="A13" t="s">
        <v>305</v>
      </c>
      <c r="B13" t="s">
        <v>311</v>
      </c>
      <c r="C13" t="s">
        <v>310</v>
      </c>
      <c r="D13" t="s">
        <v>308</v>
      </c>
      <c r="E13" t="s">
        <v>314</v>
      </c>
      <c r="F13">
        <v>1</v>
      </c>
      <c r="G13">
        <v>0.12768711734854199</v>
      </c>
      <c r="H13">
        <v>0.12768711734854199</v>
      </c>
      <c r="I13">
        <v>6.8541741413641999E-2</v>
      </c>
      <c r="J13">
        <v>3.6940480687861099E-2</v>
      </c>
      <c r="K13">
        <v>3.8401451472701499E-2</v>
      </c>
      <c r="L13">
        <v>8.17750681397586E-2</v>
      </c>
      <c r="M13">
        <v>0.17654531745507299</v>
      </c>
      <c r="N13">
        <v>0.32531521447775502</v>
      </c>
      <c r="O13">
        <v>0.51371805068016896</v>
      </c>
      <c r="P13">
        <v>0.70869541520733803</v>
      </c>
      <c r="Q13">
        <v>0.87190104540316804</v>
      </c>
      <c r="R13">
        <v>0.97630716512895599</v>
      </c>
      <c r="S13">
        <v>1</v>
      </c>
      <c r="T13">
        <v>1</v>
      </c>
      <c r="U13">
        <v>0.95789545652152897</v>
      </c>
      <c r="V13">
        <v>0.90926640688082905</v>
      </c>
      <c r="W13">
        <v>0.86093891279216495</v>
      </c>
      <c r="X13">
        <v>0.81137873927487503</v>
      </c>
      <c r="Y13">
        <v>0.76054609117022998</v>
      </c>
      <c r="Z13">
        <v>0.70973281637103602</v>
      </c>
      <c r="AA13">
        <v>0.65569684603304101</v>
      </c>
      <c r="AB13">
        <v>0.58864077787601699</v>
      </c>
      <c r="AC13">
        <v>0.49427939562693401</v>
      </c>
      <c r="AD13">
        <v>0.35647373136055799</v>
      </c>
      <c r="AE13" s="14">
        <f t="shared" si="0"/>
        <v>13.15836435867072</v>
      </c>
      <c r="AF13" s="15">
        <f>365/7*2-AF10</f>
        <v>54.761569593605344</v>
      </c>
      <c r="AG13" s="16">
        <f t="shared" si="2"/>
        <v>720.5726855653628</v>
      </c>
      <c r="AH13" s="16">
        <f>SUM(AG8:AG13)</f>
        <v>4046.0462999998881</v>
      </c>
      <c r="AI13" s="17">
        <v>4046.0463</v>
      </c>
    </row>
    <row r="14" spans="1:35" s="7" customFormat="1" ht="14.45" x14ac:dyDescent="0.3">
      <c r="A14" s="7" t="s">
        <v>305</v>
      </c>
      <c r="B14" s="7" t="s">
        <v>306</v>
      </c>
      <c r="C14" s="7" t="s">
        <v>307</v>
      </c>
      <c r="D14" s="7" t="s">
        <v>308</v>
      </c>
      <c r="E14" s="7" t="s">
        <v>315</v>
      </c>
      <c r="F14" s="7">
        <v>1</v>
      </c>
      <c r="G14" s="7">
        <v>2.0161585354034801E-2</v>
      </c>
      <c r="H14" s="7">
        <v>2.0161585354034801E-2</v>
      </c>
      <c r="I14" s="7">
        <v>9.16790437779701E-3</v>
      </c>
      <c r="J14" s="7">
        <v>2.6751723383174102E-2</v>
      </c>
      <c r="K14" s="7">
        <v>8.1905945417453094E-2</v>
      </c>
      <c r="L14" s="7">
        <v>0.179386221220489</v>
      </c>
      <c r="M14" s="7">
        <v>0.31529700895878499</v>
      </c>
      <c r="N14" s="7">
        <v>0.47022095043911499</v>
      </c>
      <c r="O14" s="7">
        <v>0.60704942046196597</v>
      </c>
      <c r="P14" s="7">
        <v>0.68520180824020904</v>
      </c>
      <c r="Q14" s="7">
        <v>0.68622495094484703</v>
      </c>
      <c r="R14" s="7">
        <v>0.62563088855862603</v>
      </c>
      <c r="S14" s="7">
        <v>0.54099341281011404</v>
      </c>
      <c r="T14" s="7">
        <v>0.47017287221223097</v>
      </c>
      <c r="U14" s="7">
        <v>0.43607312702113699</v>
      </c>
      <c r="V14" s="7">
        <v>0.44386411975449502</v>
      </c>
      <c r="W14" s="7">
        <v>0.48204994467387902</v>
      </c>
      <c r="X14" s="7">
        <v>0.52250994981971799</v>
      </c>
      <c r="Y14" s="7">
        <v>0.53113517794702803</v>
      </c>
      <c r="Z14" s="7">
        <v>0.48815571236641597</v>
      </c>
      <c r="AA14" s="7">
        <v>0.39793036951222499</v>
      </c>
      <c r="AB14" s="7">
        <v>0.28330988237464899</v>
      </c>
      <c r="AC14" s="7">
        <v>0.17609321505512501</v>
      </c>
      <c r="AD14" s="7">
        <v>0.110861426104501</v>
      </c>
      <c r="AE14" s="8">
        <f>SUM(G14:AD14)</f>
        <v>8.6103092023620498</v>
      </c>
      <c r="AF14" s="9">
        <v>1</v>
      </c>
      <c r="AG14" s="10">
        <f>AE14*AF14</f>
        <v>8.6103092023620498</v>
      </c>
    </row>
    <row r="15" spans="1:35" s="7" customFormat="1" ht="14.45" x14ac:dyDescent="0.3">
      <c r="A15" s="7" t="s">
        <v>305</v>
      </c>
      <c r="B15" s="7" t="s">
        <v>306</v>
      </c>
      <c r="C15" s="7" t="s">
        <v>309</v>
      </c>
      <c r="D15" s="7" t="s">
        <v>308</v>
      </c>
      <c r="E15" s="7" t="s">
        <v>315</v>
      </c>
      <c r="F15" s="7">
        <v>1</v>
      </c>
      <c r="G15" s="7">
        <v>2.54563801547559E-2</v>
      </c>
      <c r="H15" s="7">
        <v>2.54563801547559E-2</v>
      </c>
      <c r="I15" s="7">
        <v>1.16222869477919E-2</v>
      </c>
      <c r="J15" s="7">
        <v>2.86936989452902E-2</v>
      </c>
      <c r="K15" s="7">
        <v>8.9622068954626793E-2</v>
      </c>
      <c r="L15" s="7">
        <v>0.19737293255505201</v>
      </c>
      <c r="M15" s="7">
        <v>0.34022211813400299</v>
      </c>
      <c r="N15" s="7">
        <v>0.489706070618248</v>
      </c>
      <c r="O15" s="7">
        <v>0.60870604888868196</v>
      </c>
      <c r="P15" s="7">
        <v>0.67021801945565296</v>
      </c>
      <c r="Q15" s="7">
        <v>0.670356708092126</v>
      </c>
      <c r="R15" s="7">
        <v>0.62458405922305404</v>
      </c>
      <c r="S15" s="7">
        <v>0.55849403560756905</v>
      </c>
      <c r="T15" s="7">
        <v>0.49985736363066702</v>
      </c>
      <c r="U15" s="7">
        <v>0.46835856298707601</v>
      </c>
      <c r="V15" s="7">
        <v>0.46772175035244701</v>
      </c>
      <c r="W15" s="7">
        <v>0.48602309772209101</v>
      </c>
      <c r="X15" s="7">
        <v>0.50171831102494302</v>
      </c>
      <c r="Y15" s="7">
        <v>0.49303409038491203</v>
      </c>
      <c r="Z15" s="7">
        <v>0.44793870787208301</v>
      </c>
      <c r="AA15" s="7">
        <v>0.36862199279206198</v>
      </c>
      <c r="AB15" s="7">
        <v>0.26957594169978399</v>
      </c>
      <c r="AC15" s="7">
        <v>0.17361394211850301</v>
      </c>
      <c r="AD15" s="7">
        <v>0.108739840388034</v>
      </c>
      <c r="AE15" s="8">
        <f t="shared" ref="AE15:AE19" si="3">SUM(G15:AD15)</f>
        <v>8.6257144087042121</v>
      </c>
      <c r="AF15" s="11">
        <v>122.81036173027238</v>
      </c>
      <c r="AG15" s="10">
        <f t="shared" ref="AG15:AG19" si="4">AE15*AF15</f>
        <v>1059.3271067149867</v>
      </c>
    </row>
    <row r="16" spans="1:35" s="7" customFormat="1" ht="14.45" x14ac:dyDescent="0.3">
      <c r="A16" s="7" t="s">
        <v>305</v>
      </c>
      <c r="B16" s="7" t="s">
        <v>306</v>
      </c>
      <c r="C16" s="7" t="s">
        <v>310</v>
      </c>
      <c r="D16" s="7" t="s">
        <v>308</v>
      </c>
      <c r="E16" s="7" t="s">
        <v>315</v>
      </c>
      <c r="F16" s="7">
        <v>1</v>
      </c>
      <c r="G16" s="7">
        <v>3.4865047548328497E-2</v>
      </c>
      <c r="H16" s="7">
        <v>3.4865047548328497E-2</v>
      </c>
      <c r="I16" s="7">
        <v>2.2948834892408902E-2</v>
      </c>
      <c r="J16" s="7">
        <v>2.3965001503266699E-2</v>
      </c>
      <c r="K16" s="7">
        <v>6.2051145803102802E-2</v>
      </c>
      <c r="L16" s="7">
        <v>0.155366205573233</v>
      </c>
      <c r="M16" s="7">
        <v>0.30983856382287001</v>
      </c>
      <c r="N16" s="7">
        <v>0.50894904722262602</v>
      </c>
      <c r="O16" s="7">
        <v>0.70831471892859099</v>
      </c>
      <c r="P16" s="7">
        <v>0.85148001345184898</v>
      </c>
      <c r="Q16" s="7">
        <v>0.90368377955942303</v>
      </c>
      <c r="R16" s="7">
        <v>0.87175340560730197</v>
      </c>
      <c r="S16" s="7">
        <v>0.79305519431961602</v>
      </c>
      <c r="T16" s="7">
        <v>0.707094504263312</v>
      </c>
      <c r="U16" s="7">
        <v>0.633010468920985</v>
      </c>
      <c r="V16" s="7">
        <v>0.57089624453416599</v>
      </c>
      <c r="W16" s="7">
        <v>0.519132329370803</v>
      </c>
      <c r="X16" s="7">
        <v>0.47977370069779801</v>
      </c>
      <c r="Y16" s="7">
        <v>0.44738587624651499</v>
      </c>
      <c r="Z16" s="7">
        <v>0.40640564490089798</v>
      </c>
      <c r="AA16" s="7">
        <v>0.34387219739116298</v>
      </c>
      <c r="AB16" s="7">
        <v>0.26043308277497601</v>
      </c>
      <c r="AC16" s="7">
        <v>0.17174592678926201</v>
      </c>
      <c r="AD16" s="7">
        <v>0.104789663791543</v>
      </c>
      <c r="AE16" s="8">
        <f t="shared" si="3"/>
        <v>9.9256756454623645</v>
      </c>
      <c r="AF16" s="9">
        <f>(AF15+1)/5*2</f>
        <v>49.524144692108948</v>
      </c>
      <c r="AG16" s="10">
        <f t="shared" si="4"/>
        <v>491.56059683282001</v>
      </c>
    </row>
    <row r="17" spans="1:35" s="7" customFormat="1" ht="14.45" x14ac:dyDescent="0.3">
      <c r="A17" s="7" t="s">
        <v>305</v>
      </c>
      <c r="B17" s="7" t="s">
        <v>311</v>
      </c>
      <c r="C17" s="7" t="s">
        <v>307</v>
      </c>
      <c r="D17" s="7" t="s">
        <v>308</v>
      </c>
      <c r="E17" s="7" t="s">
        <v>315</v>
      </c>
      <c r="F17" s="7">
        <v>1</v>
      </c>
      <c r="G17" s="7">
        <v>6.0215180499250197E-2</v>
      </c>
      <c r="H17" s="7">
        <v>6.0215180499250197E-2</v>
      </c>
      <c r="I17" s="7">
        <v>4.1408143264522301E-2</v>
      </c>
      <c r="J17" s="7">
        <v>3.8478618722486202E-2</v>
      </c>
      <c r="K17" s="7">
        <v>5.94595261164335E-2</v>
      </c>
      <c r="L17" s="7">
        <v>0.109873973516408</v>
      </c>
      <c r="M17" s="7">
        <v>0.19186019879867799</v>
      </c>
      <c r="N17" s="7">
        <v>0.30163073354827102</v>
      </c>
      <c r="O17" s="7">
        <v>0.42562914999326101</v>
      </c>
      <c r="P17" s="7">
        <v>0.54023263556457202</v>
      </c>
      <c r="Q17" s="7">
        <v>0.62040680785151103</v>
      </c>
      <c r="R17" s="7">
        <v>0.65284707233809602</v>
      </c>
      <c r="S17" s="7">
        <v>0.64225920059777297</v>
      </c>
      <c r="T17" s="7">
        <v>0.60534578495955804</v>
      </c>
      <c r="U17" s="7">
        <v>0.55853651719008202</v>
      </c>
      <c r="V17" s="7">
        <v>0.51205397276511599</v>
      </c>
      <c r="W17" s="7">
        <v>0.47261022962629001</v>
      </c>
      <c r="X17" s="7">
        <v>0.44341226419718599</v>
      </c>
      <c r="Y17" s="7">
        <v>0.41926011185059697</v>
      </c>
      <c r="Z17" s="7">
        <v>0.38828228147979499</v>
      </c>
      <c r="AA17" s="7">
        <v>0.34104346667436303</v>
      </c>
      <c r="AB17" s="7">
        <v>0.276816597760774</v>
      </c>
      <c r="AC17" s="7">
        <v>0.20379385577878401</v>
      </c>
      <c r="AD17" s="7">
        <v>0.13657999729147999</v>
      </c>
      <c r="AE17" s="8">
        <f t="shared" si="3"/>
        <v>8.1022515008845399</v>
      </c>
      <c r="AF17" s="9">
        <v>1</v>
      </c>
      <c r="AG17" s="10">
        <f t="shared" si="4"/>
        <v>8.1022515008845399</v>
      </c>
    </row>
    <row r="18" spans="1:35" s="7" customFormat="1" ht="14.45" x14ac:dyDescent="0.3">
      <c r="A18" s="7" t="s">
        <v>305</v>
      </c>
      <c r="B18" s="7" t="s">
        <v>311</v>
      </c>
      <c r="C18" s="7" t="s">
        <v>309</v>
      </c>
      <c r="D18" s="7" t="s">
        <v>308</v>
      </c>
      <c r="E18" s="7" t="s">
        <v>315</v>
      </c>
      <c r="F18" s="7">
        <v>1</v>
      </c>
      <c r="G18" s="7">
        <v>3.34652206548679E-2</v>
      </c>
      <c r="H18" s="7">
        <v>3.34652206548679E-2</v>
      </c>
      <c r="I18" s="7">
        <v>1.7871701350696701E-2</v>
      </c>
      <c r="J18" s="7">
        <v>2.1241033852986299E-2</v>
      </c>
      <c r="K18" s="7">
        <v>5.6636681559657003E-2</v>
      </c>
      <c r="L18" s="7">
        <v>0.132193130142504</v>
      </c>
      <c r="M18" s="7">
        <v>0.247216909133847</v>
      </c>
      <c r="N18" s="7">
        <v>0.38740203035666299</v>
      </c>
      <c r="O18" s="7">
        <v>0.52442750414504702</v>
      </c>
      <c r="P18" s="7">
        <v>0.626197901644448</v>
      </c>
      <c r="Q18" s="7">
        <v>0.67266179667083303</v>
      </c>
      <c r="R18" s="7">
        <v>0.66401487221837097</v>
      </c>
      <c r="S18" s="7">
        <v>0.61866074148453098</v>
      </c>
      <c r="T18" s="7">
        <v>0.56407844275913299</v>
      </c>
      <c r="U18" s="7">
        <v>0.52243222807720002</v>
      </c>
      <c r="V18" s="7">
        <v>0.49984707194850098</v>
      </c>
      <c r="W18" s="7">
        <v>0.487862732028015</v>
      </c>
      <c r="X18" s="7">
        <v>0.47292324100560501</v>
      </c>
      <c r="Y18" s="7">
        <v>0.44436741077867598</v>
      </c>
      <c r="Z18" s="7">
        <v>0.39731004408066201</v>
      </c>
      <c r="AA18" s="7">
        <v>0.332627815614567</v>
      </c>
      <c r="AB18" s="7">
        <v>0.25635420462442599</v>
      </c>
      <c r="AC18" s="7">
        <v>0.178999071345189</v>
      </c>
      <c r="AD18" s="7">
        <v>0.114761519611464</v>
      </c>
      <c r="AE18" s="8">
        <f t="shared" si="3"/>
        <v>8.3070185257427571</v>
      </c>
      <c r="AF18" s="9">
        <f>365/7*5-SUM(AF14:AF15,AF17)</f>
        <v>135.90392398401335</v>
      </c>
      <c r="AG18" s="10">
        <f t="shared" si="4"/>
        <v>1128.9564142563343</v>
      </c>
      <c r="AH18" s="12" t="s">
        <v>312</v>
      </c>
      <c r="AI18" s="13" t="s">
        <v>313</v>
      </c>
    </row>
    <row r="19" spans="1:35" s="7" customFormat="1" ht="14.45" x14ac:dyDescent="0.3">
      <c r="A19" s="7" t="s">
        <v>305</v>
      </c>
      <c r="B19" s="7" t="s">
        <v>311</v>
      </c>
      <c r="C19" s="7" t="s">
        <v>310</v>
      </c>
      <c r="D19" s="7" t="s">
        <v>308</v>
      </c>
      <c r="E19" s="7" t="s">
        <v>315</v>
      </c>
      <c r="F19" s="7">
        <v>1</v>
      </c>
      <c r="G19" s="7">
        <v>4.1957678071123897E-2</v>
      </c>
      <c r="H19" s="7">
        <v>4.1957678071123897E-2</v>
      </c>
      <c r="I19" s="7">
        <v>2.7407797254720801E-2</v>
      </c>
      <c r="J19" s="7">
        <v>2.17605192149594E-2</v>
      </c>
      <c r="K19" s="7">
        <v>3.6865744289729399E-2</v>
      </c>
      <c r="L19" s="7">
        <v>8.7917746936362298E-2</v>
      </c>
      <c r="M19" s="7">
        <v>0.19270935637325501</v>
      </c>
      <c r="N19" s="7">
        <v>0.36256961652792802</v>
      </c>
      <c r="O19" s="7">
        <v>0.58307939335688097</v>
      </c>
      <c r="P19" s="7">
        <v>0.80253572849688004</v>
      </c>
      <c r="Q19" s="7">
        <v>0.95424292585693005</v>
      </c>
      <c r="R19" s="7">
        <v>1</v>
      </c>
      <c r="S19" s="7">
        <v>0.952688847222668</v>
      </c>
      <c r="T19" s="7">
        <v>0.860610171303686</v>
      </c>
      <c r="U19" s="7">
        <v>0.77010044909792996</v>
      </c>
      <c r="V19" s="7">
        <v>0.69883317598733297</v>
      </c>
      <c r="W19" s="7">
        <v>0.63910335545337904</v>
      </c>
      <c r="X19" s="7">
        <v>0.57832280624976196</v>
      </c>
      <c r="Y19" s="7">
        <v>0.51144602256618299</v>
      </c>
      <c r="Z19" s="7">
        <v>0.43882545053451799</v>
      </c>
      <c r="AA19" s="7">
        <v>0.36157599472610802</v>
      </c>
      <c r="AB19" s="7">
        <v>0.281437808353874</v>
      </c>
      <c r="AC19" s="7">
        <v>0.20248942365976899</v>
      </c>
      <c r="AD19" s="7">
        <v>0.13196426607418199</v>
      </c>
      <c r="AE19" s="8">
        <f t="shared" si="3"/>
        <v>10.580401955679283</v>
      </c>
      <c r="AF19" s="9">
        <f>365/7*2-AF16</f>
        <v>54.761569593605344</v>
      </c>
      <c r="AG19" s="10">
        <f t="shared" si="4"/>
        <v>579.39941802424914</v>
      </c>
      <c r="AH19" s="10">
        <f>SUM(AG14:AG19)</f>
        <v>3275.9560965316368</v>
      </c>
      <c r="AI19" s="7">
        <v>3289.7620000000002</v>
      </c>
    </row>
    <row r="20" spans="1:35" ht="14.45" x14ac:dyDescent="0.3">
      <c r="A20" t="s">
        <v>305</v>
      </c>
      <c r="B20" t="s">
        <v>306</v>
      </c>
      <c r="C20" t="s">
        <v>307</v>
      </c>
      <c r="D20" t="s">
        <v>308</v>
      </c>
      <c r="E20" t="s">
        <v>316</v>
      </c>
      <c r="F20">
        <v>1</v>
      </c>
      <c r="G20">
        <v>0.19650671432275099</v>
      </c>
      <c r="H20">
        <v>0.19650671432275099</v>
      </c>
      <c r="I20">
        <v>9.4942256159484595E-2</v>
      </c>
      <c r="J20">
        <v>4.6133900050075401E-2</v>
      </c>
      <c r="K20">
        <v>5.9805027126666702E-2</v>
      </c>
      <c r="L20">
        <v>0.142413570973385</v>
      </c>
      <c r="M20">
        <v>0.28580342281384102</v>
      </c>
      <c r="N20">
        <v>0.453294394095685</v>
      </c>
      <c r="O20">
        <v>0.58395045253524602</v>
      </c>
      <c r="P20">
        <v>0.63378225391067899</v>
      </c>
      <c r="Q20">
        <v>0.61763253265765605</v>
      </c>
      <c r="R20">
        <v>0.58982414069579803</v>
      </c>
      <c r="S20">
        <v>0.58229565171030795</v>
      </c>
      <c r="T20">
        <v>0.57725580987021197</v>
      </c>
      <c r="U20">
        <v>0.54483850499447195</v>
      </c>
      <c r="V20">
        <v>0.49776481940990802</v>
      </c>
      <c r="W20">
        <v>0.49096657991503601</v>
      </c>
      <c r="X20">
        <v>0.55880034769251097</v>
      </c>
      <c r="Y20">
        <v>0.67084588062425399</v>
      </c>
      <c r="Z20">
        <v>0.76261044805669798</v>
      </c>
      <c r="AA20">
        <v>0.78824305038954301</v>
      </c>
      <c r="AB20">
        <v>0.736976782807229</v>
      </c>
      <c r="AC20">
        <v>0.62136358403633396</v>
      </c>
      <c r="AD20">
        <v>0.462667230526835</v>
      </c>
      <c r="AE20" s="18">
        <f>SUM(G20:AD20)</f>
        <v>11.19522406969736</v>
      </c>
      <c r="AF20" s="15">
        <v>1</v>
      </c>
      <c r="AG20" s="16">
        <f>AE20*AF20</f>
        <v>11.19522406969736</v>
      </c>
      <c r="AH20" s="17"/>
      <c r="AI20" s="17"/>
    </row>
    <row r="21" spans="1:35" ht="14.45" x14ac:dyDescent="0.3">
      <c r="A21" t="s">
        <v>305</v>
      </c>
      <c r="B21" t="s">
        <v>306</v>
      </c>
      <c r="C21" t="s">
        <v>309</v>
      </c>
      <c r="D21" t="s">
        <v>308</v>
      </c>
      <c r="E21" t="s">
        <v>316</v>
      </c>
      <c r="F21">
        <v>1</v>
      </c>
      <c r="G21">
        <v>0.20367267619049301</v>
      </c>
      <c r="H21">
        <v>0.20367267619049301</v>
      </c>
      <c r="I21">
        <v>0.103059143010533</v>
      </c>
      <c r="J21">
        <v>5.5147874020196198E-2</v>
      </c>
      <c r="K21">
        <v>6.7217812794572104E-2</v>
      </c>
      <c r="L21">
        <v>0.14508763270953101</v>
      </c>
      <c r="M21">
        <v>0.282708967600654</v>
      </c>
      <c r="N21">
        <v>0.44769238137810902</v>
      </c>
      <c r="O21">
        <v>0.58197524972872205</v>
      </c>
      <c r="P21">
        <v>0.63899915302284604</v>
      </c>
      <c r="Q21">
        <v>0.627611438796145</v>
      </c>
      <c r="R21">
        <v>0.59965001798868101</v>
      </c>
      <c r="S21">
        <v>0.59037358114708005</v>
      </c>
      <c r="T21">
        <v>0.586328796089157</v>
      </c>
      <c r="U21">
        <v>0.55850599694944403</v>
      </c>
      <c r="V21">
        <v>0.51800175494627099</v>
      </c>
      <c r="W21">
        <v>0.51873705484633803</v>
      </c>
      <c r="X21">
        <v>0.59468453939269705</v>
      </c>
      <c r="Y21">
        <v>0.71387489992866504</v>
      </c>
      <c r="Z21">
        <v>0.80949686576233204</v>
      </c>
      <c r="AA21">
        <v>0.834465184576756</v>
      </c>
      <c r="AB21">
        <v>0.77852264198071297</v>
      </c>
      <c r="AC21">
        <v>0.65585526120911097</v>
      </c>
      <c r="AD21">
        <v>0.48967052818033502</v>
      </c>
      <c r="AE21" s="18">
        <f t="shared" ref="AE21:AE25" si="5">SUM(G21:AD21)</f>
        <v>11.605012128439874</v>
      </c>
      <c r="AF21" s="11">
        <v>105.20343025156221</v>
      </c>
      <c r="AG21" s="16">
        <f t="shared" ref="AG21:AG25" si="6">AE21*AF21</f>
        <v>1220.8870840228578</v>
      </c>
      <c r="AH21" s="17"/>
      <c r="AI21" s="17"/>
    </row>
    <row r="22" spans="1:35" ht="14.45" x14ac:dyDescent="0.3">
      <c r="A22" t="s">
        <v>305</v>
      </c>
      <c r="B22" t="s">
        <v>306</v>
      </c>
      <c r="C22" t="s">
        <v>310</v>
      </c>
      <c r="D22" t="s">
        <v>308</v>
      </c>
      <c r="E22" t="s">
        <v>316</v>
      </c>
      <c r="F22">
        <v>1</v>
      </c>
      <c r="G22">
        <v>0.178894678801823</v>
      </c>
      <c r="H22">
        <v>0.178894678801823</v>
      </c>
      <c r="I22">
        <v>9.2479560048939494E-2</v>
      </c>
      <c r="J22">
        <v>4.0913260000334899E-2</v>
      </c>
      <c r="K22">
        <v>3.7906292527197703E-2</v>
      </c>
      <c r="L22">
        <v>9.2472399466530006E-2</v>
      </c>
      <c r="M22">
        <v>0.205273439408731</v>
      </c>
      <c r="N22">
        <v>0.36030150922248599</v>
      </c>
      <c r="O22">
        <v>0.51853407715635402</v>
      </c>
      <c r="P22">
        <v>0.63131144919249405</v>
      </c>
      <c r="Q22">
        <v>0.67458743082607497</v>
      </c>
      <c r="R22">
        <v>0.66743787923734899</v>
      </c>
      <c r="S22">
        <v>0.648310364148037</v>
      </c>
      <c r="T22">
        <v>0.63511294073148195</v>
      </c>
      <c r="U22">
        <v>0.61872595696013499</v>
      </c>
      <c r="V22">
        <v>0.60012363607464203</v>
      </c>
      <c r="W22">
        <v>0.61430561001274497</v>
      </c>
      <c r="X22">
        <v>0.69095359100943998</v>
      </c>
      <c r="Y22">
        <v>0.80289291533861196</v>
      </c>
      <c r="Z22">
        <v>0.88264010560697104</v>
      </c>
      <c r="AA22">
        <v>0.87906706181261096</v>
      </c>
      <c r="AB22">
        <v>0.78531995465384596</v>
      </c>
      <c r="AC22">
        <v>0.63187801065997196</v>
      </c>
      <c r="AD22">
        <v>0.470169424815707</v>
      </c>
      <c r="AE22" s="18">
        <f t="shared" si="5"/>
        <v>11.938506226514333</v>
      </c>
      <c r="AF22" s="15">
        <f>(AF21+1)/5*2</f>
        <v>42.481372100624881</v>
      </c>
      <c r="AG22" s="16">
        <f t="shared" si="6"/>
        <v>507.16412533418242</v>
      </c>
      <c r="AH22" s="17"/>
      <c r="AI22" s="17"/>
    </row>
    <row r="23" spans="1:35" ht="14.45" x14ac:dyDescent="0.3">
      <c r="A23" t="s">
        <v>305</v>
      </c>
      <c r="B23" t="s">
        <v>311</v>
      </c>
      <c r="C23" t="s">
        <v>307</v>
      </c>
      <c r="D23" t="s">
        <v>308</v>
      </c>
      <c r="E23" t="s">
        <v>316</v>
      </c>
      <c r="F23">
        <v>1</v>
      </c>
      <c r="G23">
        <v>0.28314127724502097</v>
      </c>
      <c r="H23">
        <v>0.28314127724502097</v>
      </c>
      <c r="I23">
        <v>0.209685455193279</v>
      </c>
      <c r="J23">
        <v>0.161813601462092</v>
      </c>
      <c r="K23">
        <v>0.154963095370729</v>
      </c>
      <c r="L23">
        <v>0.19911886916527999</v>
      </c>
      <c r="M23">
        <v>0.294976599372828</v>
      </c>
      <c r="N23">
        <v>0.42616498268038899</v>
      </c>
      <c r="O23">
        <v>0.55477293054111498</v>
      </c>
      <c r="P23">
        <v>0.63711219045418399</v>
      </c>
      <c r="Q23">
        <v>0.65822452056260505</v>
      </c>
      <c r="R23">
        <v>0.64694463882295905</v>
      </c>
      <c r="S23">
        <v>0.64585709377397604</v>
      </c>
      <c r="T23">
        <v>0.66525409461143203</v>
      </c>
      <c r="U23">
        <v>0.67712511628057104</v>
      </c>
      <c r="V23">
        <v>0.66403887429198905</v>
      </c>
      <c r="W23">
        <v>0.65937897235489895</v>
      </c>
      <c r="X23">
        <v>0.71140247253270195</v>
      </c>
      <c r="Y23">
        <v>0.81456677313244297</v>
      </c>
      <c r="Z23">
        <v>0.90800241100790102</v>
      </c>
      <c r="AA23">
        <v>0.93192673452589803</v>
      </c>
      <c r="AB23">
        <v>0.865493190532168</v>
      </c>
      <c r="AC23">
        <v>0.72696310907169204</v>
      </c>
      <c r="AD23">
        <v>0.55927899759484001</v>
      </c>
      <c r="AE23" s="18">
        <f t="shared" si="5"/>
        <v>13.339347277826013</v>
      </c>
      <c r="AF23" s="15">
        <v>1</v>
      </c>
      <c r="AG23" s="16">
        <f t="shared" si="6"/>
        <v>13.339347277826013</v>
      </c>
      <c r="AH23" s="17"/>
      <c r="AI23" s="17"/>
    </row>
    <row r="24" spans="1:35" ht="14.45" x14ac:dyDescent="0.3">
      <c r="A24" t="s">
        <v>305</v>
      </c>
      <c r="B24" t="s">
        <v>311</v>
      </c>
      <c r="C24" t="s">
        <v>309</v>
      </c>
      <c r="D24" t="s">
        <v>308</v>
      </c>
      <c r="E24" t="s">
        <v>316</v>
      </c>
      <c r="F24">
        <v>1</v>
      </c>
      <c r="G24">
        <v>0.25062087322073201</v>
      </c>
      <c r="H24">
        <v>0.25062087322073201</v>
      </c>
      <c r="I24">
        <v>0.16560074348932699</v>
      </c>
      <c r="J24">
        <v>0.117354563856053</v>
      </c>
      <c r="K24">
        <v>0.114942043187126</v>
      </c>
      <c r="L24">
        <v>0.16607646883906901</v>
      </c>
      <c r="M24">
        <v>0.272113421650859</v>
      </c>
      <c r="N24">
        <v>0.41622383027674797</v>
      </c>
      <c r="O24">
        <v>0.55482534066711997</v>
      </c>
      <c r="P24">
        <v>0.63688112696139199</v>
      </c>
      <c r="Q24">
        <v>0.64867537232894701</v>
      </c>
      <c r="R24">
        <v>0.62956806297919699</v>
      </c>
      <c r="S24">
        <v>0.62822357136215901</v>
      </c>
      <c r="T24">
        <v>0.64788170989682403</v>
      </c>
      <c r="U24">
        <v>0.651028502403033</v>
      </c>
      <c r="V24">
        <v>0.62447419818025396</v>
      </c>
      <c r="W24">
        <v>0.61743874854269998</v>
      </c>
      <c r="X24">
        <v>0.68624926143869303</v>
      </c>
      <c r="Y24">
        <v>0.81612579834628796</v>
      </c>
      <c r="Z24">
        <v>0.93119188602506298</v>
      </c>
      <c r="AA24">
        <v>0.96374931688975296</v>
      </c>
      <c r="AB24">
        <v>0.89291502198759498</v>
      </c>
      <c r="AC24">
        <v>0.73951860273756798</v>
      </c>
      <c r="AD24">
        <v>0.54757301812334502</v>
      </c>
      <c r="AE24" s="18">
        <f t="shared" si="5"/>
        <v>12.969872356610576</v>
      </c>
      <c r="AF24" s="15">
        <f>365/7*5-SUM(AF20:AF21,AF23)</f>
        <v>153.5108554627235</v>
      </c>
      <c r="AG24" s="16">
        <f t="shared" si="6"/>
        <v>1991.0162007056192</v>
      </c>
      <c r="AH24" s="6" t="s">
        <v>312</v>
      </c>
      <c r="AI24" s="19" t="s">
        <v>313</v>
      </c>
    </row>
    <row r="25" spans="1:35" ht="14.45" x14ac:dyDescent="0.3">
      <c r="A25" t="s">
        <v>305</v>
      </c>
      <c r="B25" t="s">
        <v>311</v>
      </c>
      <c r="C25" t="s">
        <v>310</v>
      </c>
      <c r="D25" t="s">
        <v>308</v>
      </c>
      <c r="E25" t="s">
        <v>316</v>
      </c>
      <c r="F25">
        <v>1</v>
      </c>
      <c r="G25">
        <v>0.249266086535473</v>
      </c>
      <c r="H25">
        <v>0.249266086535473</v>
      </c>
      <c r="I25">
        <v>0.160876051951166</v>
      </c>
      <c r="J25">
        <v>0.105568068411099</v>
      </c>
      <c r="K25">
        <v>9.2357203967893597E-2</v>
      </c>
      <c r="L25">
        <v>0.12766071633010601</v>
      </c>
      <c r="M25">
        <v>0.21760116057345899</v>
      </c>
      <c r="N25">
        <v>0.36244855383534702</v>
      </c>
      <c r="O25">
        <v>0.54018856317086705</v>
      </c>
      <c r="P25">
        <v>0.70007355132571603</v>
      </c>
      <c r="Q25">
        <v>0.79488152844482596</v>
      </c>
      <c r="R25">
        <v>0.82422509434040103</v>
      </c>
      <c r="S25">
        <v>0.82598461579067595</v>
      </c>
      <c r="T25">
        <v>0.82139275987687499</v>
      </c>
      <c r="U25">
        <v>0.79330733123785502</v>
      </c>
      <c r="V25">
        <v>0.737485637106852</v>
      </c>
      <c r="W25">
        <v>0.70850304007249498</v>
      </c>
      <c r="X25">
        <v>0.76761580562655496</v>
      </c>
      <c r="Y25">
        <v>0.89499620371719502</v>
      </c>
      <c r="Z25">
        <v>1</v>
      </c>
      <c r="AA25">
        <v>1</v>
      </c>
      <c r="AB25">
        <v>0.89385211822756905</v>
      </c>
      <c r="AC25">
        <v>0.70861843978975203</v>
      </c>
      <c r="AD25">
        <v>0.52477134589086305</v>
      </c>
      <c r="AE25" s="18">
        <f t="shared" si="5"/>
        <v>14.100939962758515</v>
      </c>
      <c r="AF25" s="15">
        <f>365/7*2-AF22</f>
        <v>61.804342185089411</v>
      </c>
      <c r="AG25" s="16">
        <f t="shared" si="6"/>
        <v>871.49931858972923</v>
      </c>
      <c r="AH25" s="16">
        <f>SUM(AG20:AG25)</f>
        <v>4615.101299999912</v>
      </c>
      <c r="AI25" s="17">
        <v>4615.1013000000003</v>
      </c>
    </row>
    <row r="26" spans="1:35" s="7" customFormat="1" ht="14.45" x14ac:dyDescent="0.3">
      <c r="A26" s="7" t="s">
        <v>305</v>
      </c>
      <c r="B26" s="7" t="s">
        <v>306</v>
      </c>
      <c r="C26" s="7" t="s">
        <v>307</v>
      </c>
      <c r="D26" s="7" t="s">
        <v>308</v>
      </c>
      <c r="E26" s="7" t="s">
        <v>229</v>
      </c>
      <c r="F26" s="7">
        <v>1</v>
      </c>
      <c r="G26" s="7">
        <v>7.4041800726188197E-23</v>
      </c>
      <c r="H26" s="7">
        <v>7.4041800726188197E-23</v>
      </c>
      <c r="I26" s="7">
        <v>1.61140303703601E-22</v>
      </c>
      <c r="J26" s="7">
        <v>0</v>
      </c>
      <c r="K26" s="7">
        <v>0</v>
      </c>
      <c r="L26" s="7">
        <v>0</v>
      </c>
      <c r="M26" s="7">
        <v>2.5067652132116701E-22</v>
      </c>
      <c r="N26" s="7">
        <v>4.4425079987055202E-22</v>
      </c>
      <c r="O26" s="7">
        <v>4.1542050285872598E-22</v>
      </c>
      <c r="P26" s="7">
        <v>2.2212541501355801E-22</v>
      </c>
      <c r="Q26" s="7">
        <v>5.6070779075152096E-23</v>
      </c>
      <c r="R26" s="7">
        <v>0</v>
      </c>
      <c r="S26" s="7">
        <v>0</v>
      </c>
      <c r="T26" s="7">
        <v>0</v>
      </c>
      <c r="U26" s="7">
        <v>4.2917878463317696E-24</v>
      </c>
      <c r="V26" s="7">
        <v>0</v>
      </c>
      <c r="W26" s="7">
        <v>0</v>
      </c>
      <c r="X26" s="7">
        <v>0</v>
      </c>
      <c r="Y26" s="7">
        <v>9.6057278294985799E-23</v>
      </c>
      <c r="Z26" s="7">
        <v>2.2212541501355801E-22</v>
      </c>
      <c r="AA26" s="7">
        <v>2.79544333057288E-22</v>
      </c>
      <c r="AB26" s="7">
        <v>2.2212541501355801E-22</v>
      </c>
      <c r="AC26" s="7">
        <v>1.1657584239415401E-22</v>
      </c>
      <c r="AD26" s="7">
        <v>1.4808360145237599E-22</v>
      </c>
      <c r="AE26" s="8">
        <f>SUM(G26:AD26)</f>
        <v>2.7865715963673841E-21</v>
      </c>
      <c r="AF26" s="9">
        <v>1</v>
      </c>
      <c r="AG26" s="10">
        <f>AE26*AF26</f>
        <v>2.7865715963673841E-21</v>
      </c>
    </row>
    <row r="27" spans="1:35" s="7" customFormat="1" ht="14.45" x14ac:dyDescent="0.3">
      <c r="A27" s="7" t="s">
        <v>305</v>
      </c>
      <c r="B27" s="7" t="s">
        <v>306</v>
      </c>
      <c r="C27" s="7" t="s">
        <v>309</v>
      </c>
      <c r="D27" s="7" t="s">
        <v>308</v>
      </c>
      <c r="E27" s="7" t="s">
        <v>229</v>
      </c>
      <c r="F27" s="7">
        <v>1</v>
      </c>
      <c r="G27" s="7">
        <v>1.8787737538988799E-4</v>
      </c>
      <c r="H27" s="7">
        <v>1.8787737538988799E-4</v>
      </c>
      <c r="I27" s="7">
        <v>5.1952434243999103E-5</v>
      </c>
      <c r="J27" s="7">
        <v>0</v>
      </c>
      <c r="K27" s="7">
        <v>0</v>
      </c>
      <c r="L27" s="7">
        <v>0</v>
      </c>
      <c r="M27" s="7">
        <v>3.0927901718015599E-6</v>
      </c>
      <c r="N27" s="7">
        <v>4.4425079987055099E-22</v>
      </c>
      <c r="O27" s="7">
        <v>0</v>
      </c>
      <c r="P27" s="7">
        <v>2.2212541501355801E-22</v>
      </c>
      <c r="Q27" s="7">
        <v>1.6627639408445101E-6</v>
      </c>
      <c r="R27" s="7">
        <v>0</v>
      </c>
      <c r="S27" s="7">
        <v>0</v>
      </c>
      <c r="T27" s="7">
        <v>0</v>
      </c>
      <c r="U27" s="7">
        <v>1.15114426673851E-6</v>
      </c>
      <c r="V27" s="7">
        <v>0</v>
      </c>
      <c r="W27" s="7">
        <v>0</v>
      </c>
      <c r="X27" s="7">
        <v>0</v>
      </c>
      <c r="Y27" s="7">
        <v>9.0964416817692905E-7</v>
      </c>
      <c r="Z27" s="7">
        <v>2.2212541501355801E-22</v>
      </c>
      <c r="AA27" s="7">
        <v>0</v>
      </c>
      <c r="AB27" s="7">
        <v>2.2212541501355801E-22</v>
      </c>
      <c r="AC27" s="7">
        <v>2.4739254401904301E-6</v>
      </c>
      <c r="AD27" s="7">
        <v>1.4808360145237701E-22</v>
      </c>
      <c r="AE27" s="8">
        <f t="shared" ref="AE27:AE31" si="7">SUM(G27:AD27)</f>
        <v>4.36997453011527E-4</v>
      </c>
      <c r="AF27" s="11">
        <v>89.693840341832299</v>
      </c>
      <c r="AG27" s="10">
        <f t="shared" ref="AG27:AG31" si="8">AE27*AF27</f>
        <v>3.9195979780203262E-2</v>
      </c>
    </row>
    <row r="28" spans="1:35" s="7" customFormat="1" ht="14.45" x14ac:dyDescent="0.3">
      <c r="A28" s="7" t="s">
        <v>305</v>
      </c>
      <c r="B28" s="7" t="s">
        <v>306</v>
      </c>
      <c r="C28" s="7" t="s">
        <v>310</v>
      </c>
      <c r="D28" s="7" t="s">
        <v>308</v>
      </c>
      <c r="E28" s="7" t="s">
        <v>229</v>
      </c>
      <c r="F28" s="7">
        <v>1</v>
      </c>
      <c r="G28" s="7">
        <v>7.4041800726188103E-23</v>
      </c>
      <c r="H28" s="7">
        <v>7.4041800726188103E-23</v>
      </c>
      <c r="I28" s="7">
        <v>1.61140303703601E-22</v>
      </c>
      <c r="J28" s="7">
        <v>0</v>
      </c>
      <c r="K28" s="7">
        <v>0</v>
      </c>
      <c r="L28" s="7">
        <v>0</v>
      </c>
      <c r="M28" s="7">
        <v>2.5067652132116701E-22</v>
      </c>
      <c r="N28" s="7">
        <v>4.4425079987055202E-22</v>
      </c>
      <c r="O28" s="7">
        <v>4.1542050285872598E-22</v>
      </c>
      <c r="P28" s="7">
        <v>2.2212541501355801E-22</v>
      </c>
      <c r="Q28" s="7">
        <v>5.6070779075152001E-23</v>
      </c>
      <c r="R28" s="7">
        <v>0</v>
      </c>
      <c r="S28" s="7">
        <v>0</v>
      </c>
      <c r="T28" s="7">
        <v>0</v>
      </c>
      <c r="U28" s="7">
        <v>4.2917878463317696E-24</v>
      </c>
      <c r="V28" s="7">
        <v>0</v>
      </c>
      <c r="W28" s="7">
        <v>0</v>
      </c>
      <c r="X28" s="7">
        <v>0</v>
      </c>
      <c r="Y28" s="7">
        <v>9.6057278294985799E-23</v>
      </c>
      <c r="Z28" s="7">
        <v>2.2212541501355801E-22</v>
      </c>
      <c r="AA28" s="7">
        <v>2.79544333057288E-22</v>
      </c>
      <c r="AB28" s="7">
        <v>2.2212541501355801E-22</v>
      </c>
      <c r="AC28" s="7">
        <v>1.1657584239415401E-22</v>
      </c>
      <c r="AD28" s="7">
        <v>1.4808360145237599E-22</v>
      </c>
      <c r="AE28" s="8">
        <f t="shared" si="7"/>
        <v>2.7865715963673837E-21</v>
      </c>
      <c r="AF28" s="9">
        <f>(AF27+1)/5*2</f>
        <v>36.27753613673292</v>
      </c>
      <c r="AG28" s="10">
        <f t="shared" si="8"/>
        <v>1.0108995178481131E-19</v>
      </c>
    </row>
    <row r="29" spans="1:35" s="7" customFormat="1" x14ac:dyDescent="0.25">
      <c r="A29" s="7" t="s">
        <v>305</v>
      </c>
      <c r="B29" s="7" t="s">
        <v>311</v>
      </c>
      <c r="C29" s="7" t="s">
        <v>307</v>
      </c>
      <c r="D29" s="7" t="s">
        <v>308</v>
      </c>
      <c r="E29" s="7" t="s">
        <v>229</v>
      </c>
      <c r="F29" s="7">
        <v>1</v>
      </c>
      <c r="G29" s="7">
        <v>0.73926693063614501</v>
      </c>
      <c r="H29" s="7">
        <v>0.73926693063614501</v>
      </c>
      <c r="I29" s="7">
        <v>0.79209648931014398</v>
      </c>
      <c r="J29" s="7">
        <v>0.84643920731508304</v>
      </c>
      <c r="K29" s="7">
        <v>0.90301413701976896</v>
      </c>
      <c r="L29" s="7">
        <v>0.95639813497086201</v>
      </c>
      <c r="M29" s="7">
        <v>0.994132100058991</v>
      </c>
      <c r="N29" s="7">
        <v>1</v>
      </c>
      <c r="O29" s="7">
        <v>0.96362612404787495</v>
      </c>
      <c r="P29" s="7">
        <v>0.88966267181955005</v>
      </c>
      <c r="Q29" s="7">
        <v>0.79498226478061396</v>
      </c>
      <c r="R29" s="7">
        <v>0.69798103916034804</v>
      </c>
      <c r="S29" s="7">
        <v>0.61343806664529699</v>
      </c>
      <c r="T29" s="7">
        <v>0.55200586404395202</v>
      </c>
      <c r="U29" s="7">
        <v>0.51873083168088796</v>
      </c>
      <c r="V29" s="7">
        <v>0.51345796629533402</v>
      </c>
      <c r="W29" s="7">
        <v>0.53354501185159897</v>
      </c>
      <c r="X29" s="7">
        <v>0.57314597311237203</v>
      </c>
      <c r="Y29" s="7">
        <v>0.62080563350083895</v>
      </c>
      <c r="Z29" s="7">
        <v>0.66284779161235297</v>
      </c>
      <c r="AA29" s="7">
        <v>0.690127094686387</v>
      </c>
      <c r="AB29" s="7">
        <v>0.70105603277169404</v>
      </c>
      <c r="AC29" s="7">
        <v>0.70045836258338101</v>
      </c>
      <c r="AD29" s="7">
        <v>0.69727079030717798</v>
      </c>
      <c r="AE29" s="8">
        <f t="shared" si="7"/>
        <v>17.693755448846801</v>
      </c>
      <c r="AF29" s="9">
        <v>1</v>
      </c>
      <c r="AG29" s="10">
        <f t="shared" si="8"/>
        <v>17.693755448846801</v>
      </c>
    </row>
    <row r="30" spans="1:35" s="7" customFormat="1" x14ac:dyDescent="0.25">
      <c r="A30" s="7" t="s">
        <v>305</v>
      </c>
      <c r="B30" s="7" t="s">
        <v>311</v>
      </c>
      <c r="C30" s="7" t="s">
        <v>309</v>
      </c>
      <c r="D30" s="7" t="s">
        <v>308</v>
      </c>
      <c r="E30" s="7" t="s">
        <v>229</v>
      </c>
      <c r="F30" s="7">
        <v>1</v>
      </c>
      <c r="G30" s="7">
        <v>0.20036149463210001</v>
      </c>
      <c r="H30" s="7">
        <v>0.20036149463210001</v>
      </c>
      <c r="I30" s="7">
        <v>0.20967712319736101</v>
      </c>
      <c r="J30" s="7">
        <v>0.221698994062898</v>
      </c>
      <c r="K30" s="7">
        <v>0.23556710080535001</v>
      </c>
      <c r="L30" s="7">
        <v>0.24878476097469199</v>
      </c>
      <c r="M30" s="7">
        <v>0.25687821440994202</v>
      </c>
      <c r="N30" s="7">
        <v>0.254510430670782</v>
      </c>
      <c r="O30" s="7">
        <v>0.23895443346488199</v>
      </c>
      <c r="P30" s="7">
        <v>0.213442356775526</v>
      </c>
      <c r="Q30" s="7">
        <v>0.18555575739956801</v>
      </c>
      <c r="R30" s="7">
        <v>0.16181707073524301</v>
      </c>
      <c r="S30" s="7">
        <v>0.144798566352102</v>
      </c>
      <c r="T30" s="7">
        <v>0.134281753067618</v>
      </c>
      <c r="U30" s="7">
        <v>0.12953742579948299</v>
      </c>
      <c r="V30" s="7">
        <v>0.130494545381004</v>
      </c>
      <c r="W30" s="7">
        <v>0.1371377791027</v>
      </c>
      <c r="X30" s="7">
        <v>0.148008999074009</v>
      </c>
      <c r="Y30" s="7">
        <v>0.16004889407259801</v>
      </c>
      <c r="Z30" s="7">
        <v>0.17035102659436099</v>
      </c>
      <c r="AA30" s="7">
        <v>0.17764680677692499</v>
      </c>
      <c r="AB30" s="7">
        <v>0.182298805395154</v>
      </c>
      <c r="AC30" s="7">
        <v>0.18560217260440201</v>
      </c>
      <c r="AD30" s="7">
        <v>0.189217257127692</v>
      </c>
      <c r="AE30" s="8">
        <f t="shared" si="7"/>
        <v>4.517033263108492</v>
      </c>
      <c r="AF30" s="9">
        <f>365/7*5-SUM(AF26:AF27,AF29)</f>
        <v>169.02044537245342</v>
      </c>
      <c r="AG30" s="10">
        <f t="shared" si="8"/>
        <v>763.47097389278395</v>
      </c>
      <c r="AH30" s="12" t="s">
        <v>312</v>
      </c>
      <c r="AI30" s="13" t="s">
        <v>313</v>
      </c>
    </row>
    <row r="31" spans="1:35" s="7" customFormat="1" x14ac:dyDescent="0.25">
      <c r="A31" s="7" t="s">
        <v>305</v>
      </c>
      <c r="B31" s="7" t="s">
        <v>311</v>
      </c>
      <c r="C31" s="7" t="s">
        <v>310</v>
      </c>
      <c r="D31" s="7" t="s">
        <v>308</v>
      </c>
      <c r="E31" s="7" t="s">
        <v>229</v>
      </c>
      <c r="F31" s="7">
        <v>1</v>
      </c>
      <c r="G31" s="7">
        <v>0.22529761438218901</v>
      </c>
      <c r="H31" s="7">
        <v>0.22529761438218901</v>
      </c>
      <c r="I31" s="7">
        <v>0.23290341171096601</v>
      </c>
      <c r="J31" s="7">
        <v>0.24409673943197299</v>
      </c>
      <c r="K31" s="7">
        <v>0.25806641162696697</v>
      </c>
      <c r="L31" s="7">
        <v>0.273303494835893</v>
      </c>
      <c r="M31" s="7">
        <v>0.28660747140139697</v>
      </c>
      <c r="N31" s="7">
        <v>0.292520338751033</v>
      </c>
      <c r="O31" s="7">
        <v>0.28512089626340498</v>
      </c>
      <c r="P31" s="7">
        <v>0.26257980052873497</v>
      </c>
      <c r="Q31" s="7">
        <v>0.229948614863458</v>
      </c>
      <c r="R31" s="7">
        <v>0.19617698712491199</v>
      </c>
      <c r="S31" s="7">
        <v>0.16870481929918499</v>
      </c>
      <c r="T31" s="7">
        <v>0.150642080262855</v>
      </c>
      <c r="U31" s="7">
        <v>0.14150288363132599</v>
      </c>
      <c r="V31" s="7">
        <v>0.13956898761223899</v>
      </c>
      <c r="W31" s="7">
        <v>0.14334400039509801</v>
      </c>
      <c r="X31" s="7">
        <v>0.151355965519817</v>
      </c>
      <c r="Y31" s="7">
        <v>0.16178950547547799</v>
      </c>
      <c r="Z31" s="7">
        <v>0.17293065856205</v>
      </c>
      <c r="AA31" s="7">
        <v>0.183628220536144</v>
      </c>
      <c r="AB31" s="7">
        <v>0.19316928411675399</v>
      </c>
      <c r="AC31" s="7">
        <v>0.20091464690471</v>
      </c>
      <c r="AD31" s="7">
        <v>0.20605712834211301</v>
      </c>
      <c r="AE31" s="8">
        <f t="shared" si="7"/>
        <v>5.0255275759608864</v>
      </c>
      <c r="AF31" s="9">
        <f>365/7*2-AF28</f>
        <v>68.008178148981372</v>
      </c>
      <c r="AG31" s="10">
        <f t="shared" si="8"/>
        <v>341.77697467856649</v>
      </c>
      <c r="AH31" s="10">
        <f>SUM(AG26:AG31)</f>
        <v>1122.9808999999773</v>
      </c>
      <c r="AI31" s="7">
        <v>1122.9809</v>
      </c>
    </row>
    <row r="32" spans="1:35" x14ac:dyDescent="0.25">
      <c r="A32" t="s">
        <v>305</v>
      </c>
      <c r="B32" t="s">
        <v>306</v>
      </c>
      <c r="C32" t="s">
        <v>307</v>
      </c>
      <c r="D32" t="s">
        <v>308</v>
      </c>
      <c r="E32" t="s">
        <v>193</v>
      </c>
      <c r="F32">
        <v>1</v>
      </c>
      <c r="G32">
        <v>0.23225515188298901</v>
      </c>
      <c r="H32">
        <v>0.23225515188298901</v>
      </c>
      <c r="I32">
        <v>0.178052203241965</v>
      </c>
      <c r="J32">
        <v>0.173338215809588</v>
      </c>
      <c r="K32">
        <v>0.22844734732025301</v>
      </c>
      <c r="L32">
        <v>0.33751995917244898</v>
      </c>
      <c r="M32">
        <v>0.47126103182334</v>
      </c>
      <c r="N32">
        <v>0.58078764124256299</v>
      </c>
      <c r="O32">
        <v>0.62497190716281603</v>
      </c>
      <c r="P32">
        <v>0.60481362843634701</v>
      </c>
      <c r="Q32">
        <v>0.558090605589739</v>
      </c>
      <c r="R32">
        <v>0.51616495961694198</v>
      </c>
      <c r="S32">
        <v>0.48310930341556002</v>
      </c>
      <c r="T32">
        <v>0.45359624986118702</v>
      </c>
      <c r="U32">
        <v>0.43100946551539099</v>
      </c>
      <c r="V32">
        <v>0.42385987813514597</v>
      </c>
      <c r="W32">
        <v>0.435227285377221</v>
      </c>
      <c r="X32">
        <v>0.46074166138376799</v>
      </c>
      <c r="Y32">
        <v>0.491860413865849</v>
      </c>
      <c r="Z32">
        <v>0.517855789918784</v>
      </c>
      <c r="AA32">
        <v>0.52731859922458102</v>
      </c>
      <c r="AB32">
        <v>0.51050499146529604</v>
      </c>
      <c r="AC32">
        <v>0.46129441490356698</v>
      </c>
      <c r="AD32">
        <v>0.37793982324904901</v>
      </c>
      <c r="AE32" s="18">
        <f>SUM(G32:AD32)</f>
        <v>10.312275679497379</v>
      </c>
      <c r="AF32" s="15">
        <v>1</v>
      </c>
      <c r="AG32" s="16">
        <f>AE32*AF32</f>
        <v>10.312275679497379</v>
      </c>
      <c r="AH32" s="17"/>
      <c r="AI32" s="17"/>
    </row>
    <row r="33" spans="1:35" x14ac:dyDescent="0.25">
      <c r="A33" t="s">
        <v>305</v>
      </c>
      <c r="B33" t="s">
        <v>306</v>
      </c>
      <c r="C33" t="s">
        <v>309</v>
      </c>
      <c r="D33" t="s">
        <v>308</v>
      </c>
      <c r="E33" t="s">
        <v>193</v>
      </c>
      <c r="F33">
        <v>1</v>
      </c>
      <c r="G33">
        <v>0.247355100135493</v>
      </c>
      <c r="H33">
        <v>0.247355100135493</v>
      </c>
      <c r="I33">
        <v>0.18925722615708501</v>
      </c>
      <c r="J33">
        <v>0.18635217283834499</v>
      </c>
      <c r="K33">
        <v>0.25455723220530002</v>
      </c>
      <c r="L33">
        <v>0.38861870719576003</v>
      </c>
      <c r="M33">
        <v>0.55186685812474501</v>
      </c>
      <c r="N33">
        <v>0.68050240363318004</v>
      </c>
      <c r="O33">
        <v>0.72006259679611995</v>
      </c>
      <c r="P33">
        <v>0.67323050555485298</v>
      </c>
      <c r="Q33">
        <v>0.59463938054361398</v>
      </c>
      <c r="R33">
        <v>0.53143750137189305</v>
      </c>
      <c r="S33">
        <v>0.49093783540427799</v>
      </c>
      <c r="T33">
        <v>0.46241880676125702</v>
      </c>
      <c r="U33">
        <v>0.44383409059339801</v>
      </c>
      <c r="V33">
        <v>0.44118322057903597</v>
      </c>
      <c r="W33">
        <v>0.45671116706679099</v>
      </c>
      <c r="X33">
        <v>0.48633867013490001</v>
      </c>
      <c r="Y33">
        <v>0.52264710878822096</v>
      </c>
      <c r="Z33">
        <v>0.555238885624463</v>
      </c>
      <c r="AA33">
        <v>0.57111709459750104</v>
      </c>
      <c r="AB33">
        <v>0.55765507370124001</v>
      </c>
      <c r="AC33">
        <v>0.50580858523307204</v>
      </c>
      <c r="AD33">
        <v>0.41171135256074098</v>
      </c>
      <c r="AE33" s="18">
        <f t="shared" ref="AE33:AE37" si="9">SUM(G33:AD33)</f>
        <v>11.17083667573678</v>
      </c>
      <c r="AF33" s="11">
        <v>106.29469463308757</v>
      </c>
      <c r="AG33" s="16">
        <f t="shared" ref="AG33:AG37" si="10">AE33*AF33</f>
        <v>1187.4006732435362</v>
      </c>
      <c r="AH33" s="17"/>
      <c r="AI33" s="17"/>
    </row>
    <row r="34" spans="1:35" x14ac:dyDescent="0.25">
      <c r="A34" t="s">
        <v>305</v>
      </c>
      <c r="B34" t="s">
        <v>306</v>
      </c>
      <c r="C34" t="s">
        <v>310</v>
      </c>
      <c r="D34" t="s">
        <v>308</v>
      </c>
      <c r="E34" t="s">
        <v>193</v>
      </c>
      <c r="F34">
        <v>1</v>
      </c>
      <c r="G34">
        <v>0.254331935573199</v>
      </c>
      <c r="H34">
        <v>0.254331935573199</v>
      </c>
      <c r="I34">
        <v>0.207959583737864</v>
      </c>
      <c r="J34">
        <v>0.18440106064797401</v>
      </c>
      <c r="K34">
        <v>0.19325598537299399</v>
      </c>
      <c r="L34">
        <v>0.24315076738821201</v>
      </c>
      <c r="M34">
        <v>0.335993939934362</v>
      </c>
      <c r="N34">
        <v>0.458565190920111</v>
      </c>
      <c r="O34">
        <v>0.57985820500340801</v>
      </c>
      <c r="P34">
        <v>0.66524772337079796</v>
      </c>
      <c r="Q34">
        <v>0.69839052157575499</v>
      </c>
      <c r="R34">
        <v>0.686215673293055</v>
      </c>
      <c r="S34">
        <v>0.64678747640857803</v>
      </c>
      <c r="T34">
        <v>0.59829948379014197</v>
      </c>
      <c r="U34">
        <v>0.55466540909551298</v>
      </c>
      <c r="V34">
        <v>0.52428051916934204</v>
      </c>
      <c r="W34">
        <v>0.51055591895883901</v>
      </c>
      <c r="X34">
        <v>0.51271977629044196</v>
      </c>
      <c r="Y34">
        <v>0.52550029158418898</v>
      </c>
      <c r="Z34">
        <v>0.53947073625266995</v>
      </c>
      <c r="AA34">
        <v>0.54325642528614004</v>
      </c>
      <c r="AB34">
        <v>0.52583031255018997</v>
      </c>
      <c r="AC34">
        <v>0.47755865270706099</v>
      </c>
      <c r="AD34">
        <v>0.39030007690675</v>
      </c>
      <c r="AE34" s="18">
        <f t="shared" si="9"/>
        <v>11.110927601390786</v>
      </c>
      <c r="AF34" s="15">
        <f>(AF33+1)/5*2</f>
        <v>42.917877853235026</v>
      </c>
      <c r="AG34" s="16">
        <f t="shared" si="10"/>
        <v>476.85743363262742</v>
      </c>
      <c r="AH34" s="17"/>
      <c r="AI34" s="17"/>
    </row>
    <row r="35" spans="1:35" x14ac:dyDescent="0.25">
      <c r="A35" t="s">
        <v>305</v>
      </c>
      <c r="B35" t="s">
        <v>311</v>
      </c>
      <c r="C35" t="s">
        <v>307</v>
      </c>
      <c r="D35" t="s">
        <v>308</v>
      </c>
      <c r="E35" t="s">
        <v>193</v>
      </c>
      <c r="F35">
        <v>1</v>
      </c>
      <c r="G35">
        <v>0.385910077594604</v>
      </c>
      <c r="H35">
        <v>0.385910077594604</v>
      </c>
      <c r="I35">
        <v>0.30725916783816298</v>
      </c>
      <c r="J35">
        <v>0.29607753108507601</v>
      </c>
      <c r="K35">
        <v>0.37480579948884102</v>
      </c>
      <c r="L35">
        <v>0.540977266409706</v>
      </c>
      <c r="M35">
        <v>0.75399872879155505</v>
      </c>
      <c r="N35">
        <v>0.93687022947606902</v>
      </c>
      <c r="O35">
        <v>1</v>
      </c>
      <c r="P35">
        <v>0.97733275316305002</v>
      </c>
      <c r="Q35">
        <v>0.87742332427027503</v>
      </c>
      <c r="R35">
        <v>0.77676718530300704</v>
      </c>
      <c r="S35">
        <v>0.70002118433247495</v>
      </c>
      <c r="T35">
        <v>0.64814468506596801</v>
      </c>
      <c r="U35">
        <v>0.62185946312853402</v>
      </c>
      <c r="V35">
        <v>0.62436371045998296</v>
      </c>
      <c r="W35">
        <v>0.65458477973312601</v>
      </c>
      <c r="X35">
        <v>0.70470830130663598</v>
      </c>
      <c r="Y35">
        <v>0.76048068893492804</v>
      </c>
      <c r="Z35">
        <v>0.80323487003778504</v>
      </c>
      <c r="AA35">
        <v>0.81505597879210301</v>
      </c>
      <c r="AB35">
        <v>0.78408901842061896</v>
      </c>
      <c r="AC35">
        <v>0.70698323569120802</v>
      </c>
      <c r="AD35">
        <v>0.58879332514006699</v>
      </c>
      <c r="AE35" s="18">
        <f t="shared" si="9"/>
        <v>16.025651382058385</v>
      </c>
      <c r="AF35" s="15">
        <v>1</v>
      </c>
      <c r="AG35" s="16">
        <f t="shared" si="10"/>
        <v>16.025651382058385</v>
      </c>
      <c r="AH35" s="17"/>
      <c r="AI35" s="17"/>
    </row>
    <row r="36" spans="1:35" x14ac:dyDescent="0.25">
      <c r="A36" t="s">
        <v>305</v>
      </c>
      <c r="B36" t="s">
        <v>311</v>
      </c>
      <c r="C36" t="s">
        <v>309</v>
      </c>
      <c r="D36" t="s">
        <v>308</v>
      </c>
      <c r="E36" t="s">
        <v>193</v>
      </c>
      <c r="F36">
        <v>1</v>
      </c>
      <c r="G36">
        <v>0.33176505225332997</v>
      </c>
      <c r="H36">
        <v>0.33176505225332997</v>
      </c>
      <c r="I36">
        <v>0.26208255823521398</v>
      </c>
      <c r="J36">
        <v>0.25510728567875501</v>
      </c>
      <c r="K36">
        <v>0.33533242688926201</v>
      </c>
      <c r="L36">
        <v>0.50076248321314298</v>
      </c>
      <c r="M36">
        <v>0.709556810207572</v>
      </c>
      <c r="N36">
        <v>0.88292581352686506</v>
      </c>
      <c r="O36">
        <v>0.94734316314504496</v>
      </c>
      <c r="P36">
        <v>0.89566870238524998</v>
      </c>
      <c r="Q36">
        <v>0.78984400107521902</v>
      </c>
      <c r="R36">
        <v>0.69395156986157702</v>
      </c>
      <c r="S36">
        <v>0.62872692651664597</v>
      </c>
      <c r="T36">
        <v>0.58680621206194705</v>
      </c>
      <c r="U36">
        <v>0.56193967286695701</v>
      </c>
      <c r="V36">
        <v>0.55671185546521895</v>
      </c>
      <c r="W36">
        <v>0.576172062388285</v>
      </c>
      <c r="X36">
        <v>0.61997867398316897</v>
      </c>
      <c r="Y36">
        <v>0.67641010909703603</v>
      </c>
      <c r="Z36">
        <v>0.72396938989318205</v>
      </c>
      <c r="AA36">
        <v>0.74084304423283698</v>
      </c>
      <c r="AB36">
        <v>0.713420457847315</v>
      </c>
      <c r="AC36">
        <v>0.63920023823398897</v>
      </c>
      <c r="AD36">
        <v>0.52592983465737497</v>
      </c>
      <c r="AE36" s="18">
        <f t="shared" si="9"/>
        <v>14.48621339596852</v>
      </c>
      <c r="AF36" s="15">
        <f>365/7*5-SUM(AF32:AF33,AF35)</f>
        <v>152.41959108119815</v>
      </c>
      <c r="AG36" s="16">
        <f t="shared" si="10"/>
        <v>2207.9827221284963</v>
      </c>
      <c r="AH36" s="6" t="s">
        <v>312</v>
      </c>
      <c r="AI36" s="19" t="s">
        <v>313</v>
      </c>
    </row>
    <row r="37" spans="1:35" x14ac:dyDescent="0.25">
      <c r="A37" t="s">
        <v>305</v>
      </c>
      <c r="B37" t="s">
        <v>311</v>
      </c>
      <c r="C37" t="s">
        <v>310</v>
      </c>
      <c r="D37" t="s">
        <v>308</v>
      </c>
      <c r="E37" t="s">
        <v>193</v>
      </c>
      <c r="F37">
        <v>1</v>
      </c>
      <c r="G37">
        <v>0.33684795485294799</v>
      </c>
      <c r="H37">
        <v>0.33684795485294799</v>
      </c>
      <c r="I37">
        <v>0.28079424613733001</v>
      </c>
      <c r="J37">
        <v>0.25397379013620203</v>
      </c>
      <c r="K37">
        <v>0.26519820504807601</v>
      </c>
      <c r="L37">
        <v>0.32511373683663602</v>
      </c>
      <c r="M37">
        <v>0.441384722319141</v>
      </c>
      <c r="N37">
        <v>0.607190007806091</v>
      </c>
      <c r="O37">
        <v>0.78946404475437904</v>
      </c>
      <c r="P37">
        <v>0.93622082857592004</v>
      </c>
      <c r="Q37">
        <v>1</v>
      </c>
      <c r="R37">
        <v>1</v>
      </c>
      <c r="S37">
        <v>0.93906745884149201</v>
      </c>
      <c r="T37">
        <v>0.85852047403425202</v>
      </c>
      <c r="U37">
        <v>0.78352519404944798</v>
      </c>
      <c r="V37">
        <v>0.72849658946110096</v>
      </c>
      <c r="W37">
        <v>0.70114180486514499</v>
      </c>
      <c r="X37">
        <v>0.70083802947634499</v>
      </c>
      <c r="Y37">
        <v>0.71488091022637701</v>
      </c>
      <c r="Z37">
        <v>0.72386688905071095</v>
      </c>
      <c r="AA37">
        <v>0.71191447984399003</v>
      </c>
      <c r="AB37">
        <v>0.67126679513594401</v>
      </c>
      <c r="AC37">
        <v>0.60091298877588895</v>
      </c>
      <c r="AD37">
        <v>0.50368417871702398</v>
      </c>
      <c r="AE37" s="18">
        <f t="shared" si="9"/>
        <v>15.211151283797387</v>
      </c>
      <c r="AF37" s="15">
        <f>365/7*2-AF34</f>
        <v>61.367836432479265</v>
      </c>
      <c r="AG37" s="16">
        <f t="shared" si="10"/>
        <v>933.47544393377495</v>
      </c>
      <c r="AH37" s="16">
        <f>SUM(AG32:AG37)</f>
        <v>4832.0541999999905</v>
      </c>
      <c r="AI37" s="17">
        <v>4832.0541999999996</v>
      </c>
    </row>
    <row r="38" spans="1:35" s="7" customFormat="1" x14ac:dyDescent="0.25">
      <c r="A38" s="7" t="s">
        <v>317</v>
      </c>
      <c r="B38" s="7" t="s">
        <v>306</v>
      </c>
      <c r="C38" s="7" t="s">
        <v>307</v>
      </c>
      <c r="D38" s="7" t="s">
        <v>308</v>
      </c>
      <c r="E38" s="7" t="s">
        <v>143</v>
      </c>
      <c r="F38" s="7">
        <v>1</v>
      </c>
      <c r="G38" s="7">
        <v>0.624999999999999</v>
      </c>
      <c r="H38" s="7">
        <v>0.624999999999999</v>
      </c>
      <c r="I38" s="7">
        <v>0.63606361875699202</v>
      </c>
      <c r="J38" s="7">
        <v>0.624999999999999</v>
      </c>
      <c r="K38" s="7">
        <v>0.61106768787122401</v>
      </c>
      <c r="L38" s="7">
        <v>0.624999999999999</v>
      </c>
      <c r="M38" s="7">
        <v>0.69356286883698703</v>
      </c>
      <c r="N38" s="7">
        <v>0.812499999999999</v>
      </c>
      <c r="O38" s="7">
        <v>0.93317687790533799</v>
      </c>
      <c r="P38" s="7">
        <v>0.999999999999999</v>
      </c>
      <c r="Q38" s="7">
        <v>1</v>
      </c>
      <c r="R38" s="7">
        <v>0.999999999999999</v>
      </c>
      <c r="S38" s="7">
        <v>0.99978912275064202</v>
      </c>
      <c r="T38" s="7">
        <v>0.999999999999999</v>
      </c>
      <c r="U38" s="7">
        <v>0.995241216048945</v>
      </c>
      <c r="V38" s="7">
        <v>0.999999999999999</v>
      </c>
      <c r="W38" s="7">
        <v>1</v>
      </c>
      <c r="X38" s="7">
        <v>0.999999999999999</v>
      </c>
      <c r="Y38" s="7">
        <v>0.92797011453025202</v>
      </c>
      <c r="Z38" s="7">
        <v>0.812499999999999</v>
      </c>
      <c r="AA38" s="7">
        <v>0.698732844830387</v>
      </c>
      <c r="AB38" s="7">
        <v>0.624999999999999</v>
      </c>
      <c r="AC38" s="7">
        <v>0.60434479259192397</v>
      </c>
      <c r="AD38" s="7">
        <v>0.624999999999999</v>
      </c>
      <c r="AE38" s="8">
        <f>SUM(G38:AD38)</f>
        <v>19.474949144122679</v>
      </c>
      <c r="AF38" s="9">
        <v>1</v>
      </c>
      <c r="AG38" s="10">
        <f>AE38*AF38</f>
        <v>19.474949144122679</v>
      </c>
    </row>
    <row r="39" spans="1:35" s="7" customFormat="1" x14ac:dyDescent="0.25">
      <c r="A39" s="7" t="s">
        <v>317</v>
      </c>
      <c r="B39" s="7" t="s">
        <v>306</v>
      </c>
      <c r="C39" s="7" t="s">
        <v>309</v>
      </c>
      <c r="D39" s="7" t="s">
        <v>308</v>
      </c>
      <c r="E39" s="7" t="s">
        <v>143</v>
      </c>
      <c r="F39" s="7">
        <v>1</v>
      </c>
      <c r="G39" s="7">
        <v>0.625</v>
      </c>
      <c r="H39" s="7">
        <v>0.625</v>
      </c>
      <c r="I39" s="7">
        <v>0.63606361875699202</v>
      </c>
      <c r="J39" s="7">
        <v>0.625</v>
      </c>
      <c r="K39" s="7">
        <v>0.61106768787122401</v>
      </c>
      <c r="L39" s="7">
        <v>0.625</v>
      </c>
      <c r="M39" s="7">
        <v>0.69356286883698803</v>
      </c>
      <c r="N39" s="7">
        <v>0.8125</v>
      </c>
      <c r="O39" s="7">
        <v>0.93317687790533899</v>
      </c>
      <c r="P39" s="7">
        <v>1</v>
      </c>
      <c r="Q39" s="7">
        <v>1</v>
      </c>
      <c r="R39" s="7">
        <v>1</v>
      </c>
      <c r="S39" s="7">
        <v>0.99978912275064202</v>
      </c>
      <c r="T39" s="7">
        <v>1</v>
      </c>
      <c r="U39" s="7">
        <v>0.995241216048946</v>
      </c>
      <c r="V39" s="7">
        <v>1</v>
      </c>
      <c r="W39" s="7">
        <v>1</v>
      </c>
      <c r="X39" s="7">
        <v>1</v>
      </c>
      <c r="Y39" s="7">
        <v>0.92797011453025302</v>
      </c>
      <c r="Z39" s="7">
        <v>0.812499999999999</v>
      </c>
      <c r="AA39" s="7">
        <v>0.698732844830387</v>
      </c>
      <c r="AB39" s="7">
        <v>0.625</v>
      </c>
      <c r="AC39" s="7">
        <v>0.60434479259192397</v>
      </c>
      <c r="AD39" s="7">
        <v>0.625</v>
      </c>
      <c r="AE39" s="8">
        <f t="shared" ref="AE39:AE43" si="11">SUM(G39:AD39)</f>
        <v>19.474949144122697</v>
      </c>
      <c r="AF39" s="11">
        <v>89.693840341832299</v>
      </c>
      <c r="AG39" s="10">
        <f t="shared" ref="AG39:AG43" si="12">AE39*AF39</f>
        <v>1746.7829791982447</v>
      </c>
    </row>
    <row r="40" spans="1:35" s="7" customFormat="1" x14ac:dyDescent="0.25">
      <c r="A40" s="7" t="s">
        <v>317</v>
      </c>
      <c r="B40" s="7" t="s">
        <v>306</v>
      </c>
      <c r="C40" s="7" t="s">
        <v>310</v>
      </c>
      <c r="D40" s="7" t="s">
        <v>308</v>
      </c>
      <c r="E40" s="7" t="s">
        <v>143</v>
      </c>
      <c r="F40" s="7">
        <v>1</v>
      </c>
      <c r="G40" s="7">
        <v>0.1875</v>
      </c>
      <c r="H40" s="7">
        <v>0.1875</v>
      </c>
      <c r="I40" s="7">
        <v>0.18885485040504099</v>
      </c>
      <c r="J40" s="7">
        <v>0.1875</v>
      </c>
      <c r="K40" s="7">
        <v>0.18617002486843001</v>
      </c>
      <c r="L40" s="7">
        <v>0.1875</v>
      </c>
      <c r="M40" s="7">
        <v>0.19307620199778</v>
      </c>
      <c r="N40" s="7">
        <v>0.20212765957446799</v>
      </c>
      <c r="O40" s="7">
        <v>0.21124918702963799</v>
      </c>
      <c r="P40" s="7">
        <v>0.216755319148936</v>
      </c>
      <c r="Q40" s="7">
        <v>0.21785989471561501</v>
      </c>
      <c r="R40" s="7">
        <v>0.216755319148936</v>
      </c>
      <c r="S40" s="7">
        <v>0.21604085762730399</v>
      </c>
      <c r="T40" s="7">
        <v>0.216755319148936</v>
      </c>
      <c r="U40" s="7">
        <v>0.21785989471561501</v>
      </c>
      <c r="V40" s="7">
        <v>0.216755319148936</v>
      </c>
      <c r="W40" s="7">
        <v>0.21124918702963799</v>
      </c>
      <c r="X40" s="7">
        <v>0.20212765957446799</v>
      </c>
      <c r="Y40" s="7">
        <v>0.19307620199778</v>
      </c>
      <c r="Z40" s="7">
        <v>0.1875</v>
      </c>
      <c r="AA40" s="7">
        <v>0.18617002486843001</v>
      </c>
      <c r="AB40" s="7">
        <v>0.1875</v>
      </c>
      <c r="AC40" s="7">
        <v>0.18885485040504099</v>
      </c>
      <c r="AD40" s="7">
        <v>0.1875</v>
      </c>
      <c r="AE40" s="8">
        <f t="shared" si="11"/>
        <v>4.7942377714049913</v>
      </c>
      <c r="AF40" s="9">
        <v>36.27753613673292</v>
      </c>
      <c r="AG40" s="10">
        <f t="shared" si="12"/>
        <v>173.92313400023448</v>
      </c>
    </row>
    <row r="41" spans="1:35" s="7" customFormat="1" x14ac:dyDescent="0.25">
      <c r="A41" s="7" t="s">
        <v>317</v>
      </c>
      <c r="B41" s="7" t="s">
        <v>311</v>
      </c>
      <c r="C41" s="7" t="s">
        <v>307</v>
      </c>
      <c r="D41" s="7" t="s">
        <v>308</v>
      </c>
      <c r="E41" s="7" t="s">
        <v>143</v>
      </c>
      <c r="F41" s="7">
        <v>1</v>
      </c>
      <c r="G41" s="7">
        <v>0.624999999999999</v>
      </c>
      <c r="H41" s="7">
        <v>0.624999999999999</v>
      </c>
      <c r="I41" s="7">
        <v>0.63606361875699202</v>
      </c>
      <c r="J41" s="7">
        <v>0.624999999999999</v>
      </c>
      <c r="K41" s="7">
        <v>0.61106768787122401</v>
      </c>
      <c r="L41" s="7">
        <v>0.624999999999999</v>
      </c>
      <c r="M41" s="7">
        <v>0.69356286883698703</v>
      </c>
      <c r="N41" s="7">
        <v>0.812499999999999</v>
      </c>
      <c r="O41" s="7">
        <v>0.93317687790533799</v>
      </c>
      <c r="P41" s="7">
        <v>0.999999999999999</v>
      </c>
      <c r="Q41" s="7">
        <v>1</v>
      </c>
      <c r="R41" s="7">
        <v>0.999999999999999</v>
      </c>
      <c r="S41" s="7">
        <v>0.99978912275064202</v>
      </c>
      <c r="T41" s="7">
        <v>0.999999999999999</v>
      </c>
      <c r="U41" s="7">
        <v>0.995241216048945</v>
      </c>
      <c r="V41" s="7">
        <v>0.999999999999999</v>
      </c>
      <c r="W41" s="7">
        <v>1</v>
      </c>
      <c r="X41" s="7">
        <v>0.999999999999999</v>
      </c>
      <c r="Y41" s="7">
        <v>0.92797011453025202</v>
      </c>
      <c r="Z41" s="7">
        <v>0.812499999999999</v>
      </c>
      <c r="AA41" s="7">
        <v>0.698732844830387</v>
      </c>
      <c r="AB41" s="7">
        <v>0.624999999999999</v>
      </c>
      <c r="AC41" s="7">
        <v>0.60434479259192397</v>
      </c>
      <c r="AD41" s="7">
        <v>0.624999999999999</v>
      </c>
      <c r="AE41" s="8">
        <f t="shared" si="11"/>
        <v>19.474949144122679</v>
      </c>
      <c r="AF41" s="9">
        <v>1</v>
      </c>
      <c r="AG41" s="10">
        <f t="shared" si="12"/>
        <v>19.474949144122679</v>
      </c>
    </row>
    <row r="42" spans="1:35" s="7" customFormat="1" x14ac:dyDescent="0.25">
      <c r="A42" s="7" t="s">
        <v>317</v>
      </c>
      <c r="B42" s="7" t="s">
        <v>311</v>
      </c>
      <c r="C42" s="7" t="s">
        <v>309</v>
      </c>
      <c r="D42" s="7" t="s">
        <v>308</v>
      </c>
      <c r="E42" s="7" t="s">
        <v>143</v>
      </c>
      <c r="F42" s="7">
        <v>1</v>
      </c>
      <c r="G42" s="7">
        <v>0.61541970802919599</v>
      </c>
      <c r="H42" s="7">
        <v>0.61541970802919599</v>
      </c>
      <c r="I42" s="7">
        <v>0.62624105776231298</v>
      </c>
      <c r="J42" s="7">
        <v>0.61541970802919599</v>
      </c>
      <c r="K42" s="7">
        <v>0.60179248302732802</v>
      </c>
      <c r="L42" s="7">
        <v>0.61541970802919599</v>
      </c>
      <c r="M42" s="7">
        <v>0.68248120017632297</v>
      </c>
      <c r="N42" s="7">
        <v>0.79881386861313797</v>
      </c>
      <c r="O42" s="7">
        <v>0.91684818714828697</v>
      </c>
      <c r="P42" s="7">
        <v>0.98220802919707995</v>
      </c>
      <c r="Q42" s="7">
        <v>0.99072363830511001</v>
      </c>
      <c r="R42" s="7">
        <v>0.98220802919707995</v>
      </c>
      <c r="S42" s="7">
        <v>0.98200176969770803</v>
      </c>
      <c r="T42" s="7">
        <v>0.98220802919707995</v>
      </c>
      <c r="U42" s="7">
        <v>0.97755345219385903</v>
      </c>
      <c r="V42" s="7">
        <v>0.98220802919707995</v>
      </c>
      <c r="W42" s="7">
        <v>0.99560253262513498</v>
      </c>
      <c r="X42" s="7">
        <v>0.98220802919707995</v>
      </c>
      <c r="Y42" s="7">
        <v>0.91175544048944401</v>
      </c>
      <c r="Z42" s="7">
        <v>0.79881386861313797</v>
      </c>
      <c r="AA42" s="7">
        <v>0.68753796501658304</v>
      </c>
      <c r="AB42" s="7">
        <v>0.61541970802919599</v>
      </c>
      <c r="AC42" s="7">
        <v>0.59521680443297598</v>
      </c>
      <c r="AD42" s="7">
        <v>0.61541970802919599</v>
      </c>
      <c r="AE42" s="8">
        <f t="shared" si="11"/>
        <v>19.168940662261925</v>
      </c>
      <c r="AF42" s="9">
        <v>169.020445372453</v>
      </c>
      <c r="AG42" s="10">
        <f t="shared" si="12"/>
        <v>3239.9428880536348</v>
      </c>
      <c r="AH42" s="12" t="s">
        <v>312</v>
      </c>
      <c r="AI42" s="13" t="s">
        <v>313</v>
      </c>
    </row>
    <row r="43" spans="1:35" s="7" customFormat="1" x14ac:dyDescent="0.25">
      <c r="A43" s="7" t="s">
        <v>317</v>
      </c>
      <c r="B43" s="7" t="s">
        <v>311</v>
      </c>
      <c r="C43" s="7" t="s">
        <v>310</v>
      </c>
      <c r="D43" s="7" t="s">
        <v>308</v>
      </c>
      <c r="E43" s="7" t="s">
        <v>143</v>
      </c>
      <c r="F43" s="7">
        <v>1</v>
      </c>
      <c r="G43" s="7">
        <v>0.19423076923076901</v>
      </c>
      <c r="H43" s="7">
        <v>0.19423076923076901</v>
      </c>
      <c r="I43" s="7">
        <v>0.19573688019843499</v>
      </c>
      <c r="J43" s="7">
        <v>0.19423076923076901</v>
      </c>
      <c r="K43" s="7">
        <v>0.192705051886471</v>
      </c>
      <c r="L43" s="7">
        <v>0.19423076923076901</v>
      </c>
      <c r="M43" s="7">
        <v>0.200783795756142</v>
      </c>
      <c r="N43" s="7">
        <v>0.21153846153846101</v>
      </c>
      <c r="O43" s="7">
        <v>0.22238898253545999</v>
      </c>
      <c r="P43" s="7">
        <v>0.228846153846154</v>
      </c>
      <c r="Q43" s="7">
        <v>0.23006922322001799</v>
      </c>
      <c r="R43" s="7">
        <v>0.228846153846154</v>
      </c>
      <c r="S43" s="7">
        <v>0.22813844052798099</v>
      </c>
      <c r="T43" s="7">
        <v>0.228846153846154</v>
      </c>
      <c r="U43" s="7">
        <v>0.229862068742723</v>
      </c>
      <c r="V43" s="7">
        <v>0.228846153846154</v>
      </c>
      <c r="W43" s="7">
        <v>0.223627713342616</v>
      </c>
      <c r="X43" s="7">
        <v>0.21442307692307699</v>
      </c>
      <c r="Y43" s="7">
        <v>0.2043900610745</v>
      </c>
      <c r="Z43" s="7">
        <v>0.197115384615384</v>
      </c>
      <c r="AA43" s="7">
        <v>0.19405374660892</v>
      </c>
      <c r="AB43" s="7">
        <v>0.19423076923076901</v>
      </c>
      <c r="AC43" s="7">
        <v>0.19524889825743399</v>
      </c>
      <c r="AD43" s="7">
        <v>0.19423076923076901</v>
      </c>
      <c r="AE43" s="8">
        <f t="shared" si="11"/>
        <v>5.0208510159968514</v>
      </c>
      <c r="AF43" s="9">
        <v>68.008178148981372</v>
      </c>
      <c r="AG43" s="10">
        <f t="shared" si="12"/>
        <v>341.45893035540797</v>
      </c>
      <c r="AH43" s="10">
        <f>SUM(AG38:AG43)</f>
        <v>5541.0578298957671</v>
      </c>
      <c r="AI43" s="7">
        <v>5422.7754000000004</v>
      </c>
    </row>
    <row r="44" spans="1:35" x14ac:dyDescent="0.25">
      <c r="A44" t="s">
        <v>317</v>
      </c>
      <c r="B44" t="s">
        <v>306</v>
      </c>
      <c r="C44" t="s">
        <v>307</v>
      </c>
      <c r="D44" t="s">
        <v>308</v>
      </c>
      <c r="E44" t="s">
        <v>33</v>
      </c>
      <c r="F44">
        <v>1</v>
      </c>
      <c r="G44">
        <v>0.89591268225943899</v>
      </c>
      <c r="H44">
        <v>0.89591268225943899</v>
      </c>
      <c r="I44">
        <v>0.87633978289571701</v>
      </c>
      <c r="J44">
        <v>0.86062645342036803</v>
      </c>
      <c r="K44">
        <v>0.85110498815434898</v>
      </c>
      <c r="L44">
        <v>0.84905477958290398</v>
      </c>
      <c r="M44">
        <v>0.85395260745779</v>
      </c>
      <c r="N44">
        <v>0.86318015887051502</v>
      </c>
      <c r="O44">
        <v>0.87335971973901405</v>
      </c>
      <c r="P44">
        <v>0.88298349473084103</v>
      </c>
      <c r="Q44">
        <v>0.89308668466276298</v>
      </c>
      <c r="R44">
        <v>0.90472603988397204</v>
      </c>
      <c r="S44">
        <v>0.91717737387549902</v>
      </c>
      <c r="T44">
        <v>0.92934362554220395</v>
      </c>
      <c r="U44">
        <v>0.94179377641524398</v>
      </c>
      <c r="V44">
        <v>0.95621066617035</v>
      </c>
      <c r="W44">
        <v>0.97264958443250704</v>
      </c>
      <c r="X44">
        <v>0.98802754741362997</v>
      </c>
      <c r="Y44">
        <v>0.99802039099003104</v>
      </c>
      <c r="Z44">
        <v>1</v>
      </c>
      <c r="AA44">
        <v>0.99377242495697304</v>
      </c>
      <c r="AB44">
        <v>0.98054656188903899</v>
      </c>
      <c r="AC44">
        <v>0.96194923469002003</v>
      </c>
      <c r="AD44">
        <v>0.93964417437515002</v>
      </c>
      <c r="AE44" s="18">
        <f>SUM(G44:AD44)</f>
        <v>22.079375434667757</v>
      </c>
      <c r="AF44" s="15">
        <v>1</v>
      </c>
      <c r="AG44" s="16">
        <f>AE44*AF44</f>
        <v>22.079375434667757</v>
      </c>
      <c r="AH44" s="17"/>
      <c r="AI44" s="17"/>
    </row>
    <row r="45" spans="1:35" x14ac:dyDescent="0.25">
      <c r="A45" t="s">
        <v>317</v>
      </c>
      <c r="B45" t="s">
        <v>306</v>
      </c>
      <c r="C45" t="s">
        <v>309</v>
      </c>
      <c r="D45" t="s">
        <v>308</v>
      </c>
      <c r="E45" t="s">
        <v>33</v>
      </c>
      <c r="F45">
        <v>1</v>
      </c>
      <c r="G45">
        <v>0.84446224553553795</v>
      </c>
      <c r="H45">
        <v>0.84446224553553795</v>
      </c>
      <c r="I45">
        <v>0.82246983934553097</v>
      </c>
      <c r="J45">
        <v>0.80755023599765297</v>
      </c>
      <c r="K45">
        <v>0.80065430849556196</v>
      </c>
      <c r="L45">
        <v>0.80148735475090405</v>
      </c>
      <c r="M45">
        <v>0.80791071341521303</v>
      </c>
      <c r="N45">
        <v>0.81618352127924199</v>
      </c>
      <c r="O45">
        <v>0.82306259871656395</v>
      </c>
      <c r="P45">
        <v>0.828499963537214</v>
      </c>
      <c r="Q45">
        <v>0.83513186264193895</v>
      </c>
      <c r="R45">
        <v>0.84462208350412304</v>
      </c>
      <c r="S45">
        <v>0.85603081137046499</v>
      </c>
      <c r="T45">
        <v>0.86800172778138696</v>
      </c>
      <c r="U45">
        <v>0.88109748622978201</v>
      </c>
      <c r="V45">
        <v>0.89700456400372497</v>
      </c>
      <c r="W45">
        <v>0.91555785575869697</v>
      </c>
      <c r="X45">
        <v>0.93331349348954196</v>
      </c>
      <c r="Y45">
        <v>0.94565739270194205</v>
      </c>
      <c r="Z45">
        <v>0.94977102550164605</v>
      </c>
      <c r="AA45">
        <v>0.94523484211672604</v>
      </c>
      <c r="AB45">
        <v>0.932897047414189</v>
      </c>
      <c r="AC45">
        <v>0.91387838294055201</v>
      </c>
      <c r="AD45">
        <v>0.889219669781672</v>
      </c>
      <c r="AE45" s="18">
        <f t="shared" ref="AE45:AE49" si="13">SUM(G45:AD45)</f>
        <v>20.804161271845349</v>
      </c>
      <c r="AF45" s="11">
        <v>106.29469463308757</v>
      </c>
      <c r="AG45" s="16">
        <f t="shared" ref="AG45:AG49" si="14">AE45*AF45</f>
        <v>2211.371969488308</v>
      </c>
      <c r="AH45" s="17"/>
      <c r="AI45" s="17"/>
    </row>
    <row r="46" spans="1:35" x14ac:dyDescent="0.25">
      <c r="A46" t="s">
        <v>317</v>
      </c>
      <c r="B46" t="s">
        <v>306</v>
      </c>
      <c r="C46" t="s">
        <v>310</v>
      </c>
      <c r="D46" t="s">
        <v>308</v>
      </c>
      <c r="E46" t="s">
        <v>33</v>
      </c>
      <c r="F46">
        <v>1</v>
      </c>
      <c r="G46">
        <v>0.85504448612303796</v>
      </c>
      <c r="H46">
        <v>0.85504448612303796</v>
      </c>
      <c r="I46">
        <v>0.83600233313648098</v>
      </c>
      <c r="J46">
        <v>0.81956246542626898</v>
      </c>
      <c r="K46">
        <v>0.80769626080853396</v>
      </c>
      <c r="L46">
        <v>0.80229460892183802</v>
      </c>
      <c r="M46">
        <v>0.80468276714574505</v>
      </c>
      <c r="N46">
        <v>0.81473695631648402</v>
      </c>
      <c r="O46">
        <v>0.83027525556780901</v>
      </c>
      <c r="P46">
        <v>0.84799871943594196</v>
      </c>
      <c r="Q46">
        <v>0.86558114423618804</v>
      </c>
      <c r="R46">
        <v>0.88239754715063801</v>
      </c>
      <c r="S46">
        <v>0.89840497842519995</v>
      </c>
      <c r="T46">
        <v>0.91331715511149103</v>
      </c>
      <c r="U46">
        <v>0.92702213566191505</v>
      </c>
      <c r="V46">
        <v>0.940019571706463</v>
      </c>
      <c r="W46">
        <v>0.95263606212973495</v>
      </c>
      <c r="X46">
        <v>0.96371108269140504</v>
      </c>
      <c r="Y46">
        <v>0.97071767089419303</v>
      </c>
      <c r="Z46">
        <v>0.97139750094532096</v>
      </c>
      <c r="AA46">
        <v>0.96488490275656102</v>
      </c>
      <c r="AB46">
        <v>0.95155618754093996</v>
      </c>
      <c r="AC46">
        <v>0.93243675647290403</v>
      </c>
      <c r="AD46">
        <v>0.90879656041927503</v>
      </c>
      <c r="AE46" s="18">
        <f t="shared" si="13"/>
        <v>21.31621759514741</v>
      </c>
      <c r="AF46" s="15">
        <f>(AF45+1)/5*2</f>
        <v>42.917877853235026</v>
      </c>
      <c r="AG46" s="16">
        <f t="shared" si="14"/>
        <v>914.84682304151579</v>
      </c>
      <c r="AH46" s="17"/>
      <c r="AI46" s="17"/>
    </row>
    <row r="47" spans="1:35" x14ac:dyDescent="0.25">
      <c r="A47" t="s">
        <v>317</v>
      </c>
      <c r="B47" t="s">
        <v>311</v>
      </c>
      <c r="C47" t="s">
        <v>307</v>
      </c>
      <c r="D47" t="s">
        <v>308</v>
      </c>
      <c r="E47" t="s">
        <v>33</v>
      </c>
      <c r="F47">
        <v>1</v>
      </c>
      <c r="G47">
        <v>0.71672483558932298</v>
      </c>
      <c r="H47">
        <v>0.71672483558932298</v>
      </c>
      <c r="I47">
        <v>0.70266489730182002</v>
      </c>
      <c r="J47">
        <v>0.69421626840955697</v>
      </c>
      <c r="K47">
        <v>0.69326450093133396</v>
      </c>
      <c r="L47">
        <v>0.70029754730555205</v>
      </c>
      <c r="M47">
        <v>0.71331367325938</v>
      </c>
      <c r="N47">
        <v>0.72729507823317496</v>
      </c>
      <c r="O47">
        <v>0.73620775325899601</v>
      </c>
      <c r="P47">
        <v>0.73760066290307202</v>
      </c>
      <c r="Q47">
        <v>0.73484262783319099</v>
      </c>
      <c r="R47">
        <v>0.73346713028940802</v>
      </c>
      <c r="S47">
        <v>0.73625403599448902</v>
      </c>
      <c r="T47">
        <v>0.74252609262216196</v>
      </c>
      <c r="U47">
        <v>0.75125329352693404</v>
      </c>
      <c r="V47">
        <v>0.76365563584670904</v>
      </c>
      <c r="W47">
        <v>0.78162271102084102</v>
      </c>
      <c r="X47">
        <v>0.80338944547650704</v>
      </c>
      <c r="Y47">
        <v>0.82261544583913804</v>
      </c>
      <c r="Z47">
        <v>0.83265158628328195</v>
      </c>
      <c r="AA47">
        <v>0.83038206199626297</v>
      </c>
      <c r="AB47">
        <v>0.81637171569953104</v>
      </c>
      <c r="AC47">
        <v>0.79325386021494304</v>
      </c>
      <c r="AD47">
        <v>0.76441753121068301</v>
      </c>
      <c r="AE47" s="18">
        <f t="shared" si="13"/>
        <v>18.045013226635614</v>
      </c>
      <c r="AF47" s="15">
        <v>1</v>
      </c>
      <c r="AG47" s="16">
        <f t="shared" si="14"/>
        <v>18.045013226635614</v>
      </c>
      <c r="AH47" s="17"/>
      <c r="AI47" s="17"/>
    </row>
    <row r="48" spans="1:35" x14ac:dyDescent="0.25">
      <c r="A48" t="s">
        <v>317</v>
      </c>
      <c r="B48" t="s">
        <v>311</v>
      </c>
      <c r="C48" t="s">
        <v>309</v>
      </c>
      <c r="D48" t="s">
        <v>308</v>
      </c>
      <c r="E48" t="s">
        <v>33</v>
      </c>
      <c r="F48">
        <v>1</v>
      </c>
      <c r="G48">
        <v>0.73394177364702895</v>
      </c>
      <c r="H48">
        <v>0.73394177364702895</v>
      </c>
      <c r="I48">
        <v>0.71682638702264301</v>
      </c>
      <c r="J48">
        <v>0.70679848596957995</v>
      </c>
      <c r="K48">
        <v>0.705149848622872</v>
      </c>
      <c r="L48">
        <v>0.71159015785243196</v>
      </c>
      <c r="M48">
        <v>0.72337278369191804</v>
      </c>
      <c r="N48">
        <v>0.73530600852892003</v>
      </c>
      <c r="O48">
        <v>0.74224018410141601</v>
      </c>
      <c r="P48">
        <v>0.74315257264893797</v>
      </c>
      <c r="Q48">
        <v>0.74190811102038801</v>
      </c>
      <c r="R48">
        <v>0.74306450297254301</v>
      </c>
      <c r="S48">
        <v>0.74820535704112401</v>
      </c>
      <c r="T48">
        <v>0.75654748482448597</v>
      </c>
      <c r="U48">
        <v>0.76768890161214098</v>
      </c>
      <c r="V48">
        <v>0.78274017511363603</v>
      </c>
      <c r="W48">
        <v>0.80227507980764901</v>
      </c>
      <c r="X48">
        <v>0.82340839043494396</v>
      </c>
      <c r="Y48">
        <v>0.84026729456181903</v>
      </c>
      <c r="Z48">
        <v>0.847747777953201</v>
      </c>
      <c r="AA48">
        <v>0.84398099564949203</v>
      </c>
      <c r="AB48">
        <v>0.82990550922283501</v>
      </c>
      <c r="AC48">
        <v>0.80787379734647002</v>
      </c>
      <c r="AD48">
        <v>0.78070949532187195</v>
      </c>
      <c r="AE48" s="18">
        <f t="shared" si="13"/>
        <v>18.368642848615377</v>
      </c>
      <c r="AF48" s="15">
        <f>365/7*5-SUM(AF44:AF45,AF47)</f>
        <v>152.41959108119815</v>
      </c>
      <c r="AG48" s="16">
        <f t="shared" si="14"/>
        <v>2799.7410317025306</v>
      </c>
      <c r="AH48" s="6" t="s">
        <v>312</v>
      </c>
      <c r="AI48" s="19" t="s">
        <v>313</v>
      </c>
    </row>
    <row r="49" spans="1:35" x14ac:dyDescent="0.25">
      <c r="A49" t="s">
        <v>317</v>
      </c>
      <c r="B49" t="s">
        <v>311</v>
      </c>
      <c r="C49" t="s">
        <v>310</v>
      </c>
      <c r="D49" t="s">
        <v>308</v>
      </c>
      <c r="E49" t="s">
        <v>33</v>
      </c>
      <c r="F49">
        <v>1</v>
      </c>
      <c r="G49">
        <v>0.73305696452185598</v>
      </c>
      <c r="H49">
        <v>0.73305696452185598</v>
      </c>
      <c r="I49">
        <v>0.71615100566498902</v>
      </c>
      <c r="J49">
        <v>0.70510737000254098</v>
      </c>
      <c r="K49">
        <v>0.69997496604790499</v>
      </c>
      <c r="L49">
        <v>0.70098539271606897</v>
      </c>
      <c r="M49">
        <v>0.70827388248585899</v>
      </c>
      <c r="N49">
        <v>0.72103508353900703</v>
      </c>
      <c r="O49">
        <v>0.73659045341174201</v>
      </c>
      <c r="P49">
        <v>0.75103433409570997</v>
      </c>
      <c r="Q49">
        <v>0.76191441647154701</v>
      </c>
      <c r="R49">
        <v>0.76996527626529798</v>
      </c>
      <c r="S49">
        <v>0.77762019046652398</v>
      </c>
      <c r="T49">
        <v>0.78632522601397603</v>
      </c>
      <c r="U49">
        <v>0.79588196058027805</v>
      </c>
      <c r="V49">
        <v>0.806028176619904</v>
      </c>
      <c r="W49">
        <v>0.81721605878423598</v>
      </c>
      <c r="X49">
        <v>0.82889339663126105</v>
      </c>
      <c r="Y49">
        <v>0.83814625992108405</v>
      </c>
      <c r="Z49">
        <v>0.84129449569130599</v>
      </c>
      <c r="AA49">
        <v>0.83620163139239001</v>
      </c>
      <c r="AB49">
        <v>0.82279955369901403</v>
      </c>
      <c r="AC49">
        <v>0.802340508657159</v>
      </c>
      <c r="AD49">
        <v>0.77659068359406902</v>
      </c>
      <c r="AE49" s="18">
        <f t="shared" si="13"/>
        <v>18.466484251795581</v>
      </c>
      <c r="AF49" s="15">
        <f>365/7*2-AF46</f>
        <v>61.367836432479265</v>
      </c>
      <c r="AG49" s="16">
        <f t="shared" si="14"/>
        <v>1133.2481850471454</v>
      </c>
      <c r="AH49" s="16">
        <f>SUM(AG44:AG49)</f>
        <v>7099.3323979408033</v>
      </c>
      <c r="AI49" s="17">
        <v>7117.2290000000003</v>
      </c>
    </row>
    <row r="50" spans="1:35" s="7" customFormat="1" x14ac:dyDescent="0.25">
      <c r="A50" s="7" t="s">
        <v>317</v>
      </c>
      <c r="B50" s="7" t="s">
        <v>306</v>
      </c>
      <c r="C50" s="7" t="s">
        <v>307</v>
      </c>
      <c r="D50" s="7" t="s">
        <v>308</v>
      </c>
      <c r="E50" s="7" t="s">
        <v>318</v>
      </c>
      <c r="F50" s="7">
        <v>1</v>
      </c>
      <c r="G50" s="7">
        <v>0.83333333333333204</v>
      </c>
      <c r="H50" s="7">
        <v>0.83333333333333204</v>
      </c>
      <c r="I50" s="7">
        <v>0.84681622603503803</v>
      </c>
      <c r="J50" s="7">
        <v>0.83333333333333204</v>
      </c>
      <c r="K50" s="7">
        <v>0.82793843996304195</v>
      </c>
      <c r="L50" s="7">
        <v>0.83333333333333204</v>
      </c>
      <c r="M50" s="7">
        <v>0.83505156301324301</v>
      </c>
      <c r="N50" s="7">
        <v>0.83333333333333204</v>
      </c>
      <c r="O50" s="7">
        <v>0.86061123632436398</v>
      </c>
      <c r="P50" s="7">
        <v>0.937499999999999</v>
      </c>
      <c r="Q50" s="7">
        <v>1</v>
      </c>
      <c r="R50" s="7">
        <v>0.999999999999999</v>
      </c>
      <c r="S50" s="7">
        <v>0.90579477292202104</v>
      </c>
      <c r="T50" s="7">
        <v>0.83333333333333204</v>
      </c>
      <c r="U50" s="7">
        <v>0.85988411845145396</v>
      </c>
      <c r="V50" s="7">
        <v>0.937499999999999</v>
      </c>
      <c r="W50" s="7">
        <v>0.96401547166267498</v>
      </c>
      <c r="X50" s="7">
        <v>0.91666666666666596</v>
      </c>
      <c r="Y50" s="7">
        <v>0.85728561343346898</v>
      </c>
      <c r="Z50" s="7">
        <v>0.83333333333333204</v>
      </c>
      <c r="AA50" s="7">
        <v>0.83521431148159397</v>
      </c>
      <c r="AB50" s="7">
        <v>0.83333333333333204</v>
      </c>
      <c r="AC50" s="7">
        <v>0.82149155156602705</v>
      </c>
      <c r="AD50" s="7">
        <v>0.83333333333333204</v>
      </c>
      <c r="AE50" s="8">
        <f>SUM(G50:AD50)</f>
        <v>20.905769971519579</v>
      </c>
      <c r="AF50" s="9">
        <v>1</v>
      </c>
      <c r="AG50" s="10">
        <f>AE50*AF50</f>
        <v>20.905769971519579</v>
      </c>
    </row>
    <row r="51" spans="1:35" s="7" customFormat="1" x14ac:dyDescent="0.25">
      <c r="A51" s="7" t="s">
        <v>317</v>
      </c>
      <c r="B51" s="7" t="s">
        <v>306</v>
      </c>
      <c r="C51" s="7" t="s">
        <v>309</v>
      </c>
      <c r="D51" s="7" t="s">
        <v>308</v>
      </c>
      <c r="E51" s="7" t="s">
        <v>318</v>
      </c>
      <c r="F51" s="7">
        <v>1</v>
      </c>
      <c r="G51" s="7">
        <v>0.83333333333333304</v>
      </c>
      <c r="H51" s="7">
        <v>0.83333333333333304</v>
      </c>
      <c r="I51" s="7">
        <v>0.84681622603503903</v>
      </c>
      <c r="J51" s="7">
        <v>0.83333333333333304</v>
      </c>
      <c r="K51" s="7">
        <v>0.82793843996304295</v>
      </c>
      <c r="L51" s="7">
        <v>0.83333333333333304</v>
      </c>
      <c r="M51" s="7">
        <v>0.83505156301324401</v>
      </c>
      <c r="N51" s="7">
        <v>0.83333333333333304</v>
      </c>
      <c r="O51" s="7">
        <v>0.86061123632436598</v>
      </c>
      <c r="P51" s="7">
        <v>0.937500000000001</v>
      </c>
      <c r="Q51" s="7">
        <v>1</v>
      </c>
      <c r="R51" s="7">
        <v>1</v>
      </c>
      <c r="S51" s="7">
        <v>0.90579477292202204</v>
      </c>
      <c r="T51" s="7">
        <v>0.83333333333333304</v>
      </c>
      <c r="U51" s="7">
        <v>0.85988411845145596</v>
      </c>
      <c r="V51" s="7">
        <v>0.937500000000001</v>
      </c>
      <c r="W51" s="7">
        <v>0.96401547166267598</v>
      </c>
      <c r="X51" s="7">
        <v>0.91666666666666696</v>
      </c>
      <c r="Y51" s="7">
        <v>0.85728561343346998</v>
      </c>
      <c r="Z51" s="7">
        <v>0.83333333333333304</v>
      </c>
      <c r="AA51" s="7">
        <v>0.83521431148159597</v>
      </c>
      <c r="AB51" s="7">
        <v>0.83333333333333304</v>
      </c>
      <c r="AC51" s="7">
        <v>0.82149155156602804</v>
      </c>
      <c r="AD51" s="7">
        <v>0.83333333333333304</v>
      </c>
      <c r="AE51" s="8">
        <f t="shared" ref="AE51:AE55" si="15">SUM(G51:AD51)</f>
        <v>20.905769971519604</v>
      </c>
      <c r="AF51" s="11">
        <v>148.93609498331696</v>
      </c>
      <c r="AG51" s="10">
        <f t="shared" ref="AG51:AG55" si="16">AE51*AF51</f>
        <v>3113.6237421776191</v>
      </c>
    </row>
    <row r="52" spans="1:35" s="7" customFormat="1" x14ac:dyDescent="0.25">
      <c r="A52" s="7" t="s">
        <v>317</v>
      </c>
      <c r="B52" s="7" t="s">
        <v>306</v>
      </c>
      <c r="C52" s="7" t="s">
        <v>310</v>
      </c>
      <c r="D52" s="7" t="s">
        <v>308</v>
      </c>
      <c r="E52" s="7" t="s">
        <v>318</v>
      </c>
      <c r="F52" s="7">
        <v>1</v>
      </c>
      <c r="G52" s="7">
        <v>0.3125</v>
      </c>
      <c r="H52" s="7">
        <v>0.3125</v>
      </c>
      <c r="I52" s="7">
        <v>0.31169757799446901</v>
      </c>
      <c r="J52" s="7">
        <v>0.3125</v>
      </c>
      <c r="K52" s="7">
        <v>0.31217577865081497</v>
      </c>
      <c r="L52" s="7">
        <v>0.3125</v>
      </c>
      <c r="M52" s="7">
        <v>0.31720057705794902</v>
      </c>
      <c r="N52" s="7">
        <v>0.32712765957446799</v>
      </c>
      <c r="O52" s="7">
        <v>0.33728047927037902</v>
      </c>
      <c r="P52" s="7">
        <v>0.34175531914893598</v>
      </c>
      <c r="Q52" s="7">
        <v>0.34152832038598202</v>
      </c>
      <c r="R52" s="7">
        <v>0.34175531914893598</v>
      </c>
      <c r="S52" s="7">
        <v>0.34290221790734499</v>
      </c>
      <c r="T52" s="7">
        <v>0.34175531914893598</v>
      </c>
      <c r="U52" s="7">
        <v>0.33975288794647301</v>
      </c>
      <c r="V52" s="7">
        <v>0.34175531914893598</v>
      </c>
      <c r="W52" s="7">
        <v>0.34553081719630802</v>
      </c>
      <c r="X52" s="7">
        <v>0.34175531914893598</v>
      </c>
      <c r="Y52" s="7">
        <v>0.32770807633591997</v>
      </c>
      <c r="Z52" s="7">
        <v>0.3125</v>
      </c>
      <c r="AA52" s="7">
        <v>0.306811758478095</v>
      </c>
      <c r="AB52" s="7">
        <v>0.3125</v>
      </c>
      <c r="AC52" s="7">
        <v>0.32032666763675699</v>
      </c>
      <c r="AD52" s="7">
        <v>0.3125</v>
      </c>
      <c r="AE52" s="8">
        <f t="shared" si="15"/>
        <v>7.8263194141796397</v>
      </c>
      <c r="AF52" s="9">
        <v>36.27753613673292</v>
      </c>
      <c r="AG52" s="10">
        <f t="shared" si="16"/>
        <v>283.9195853655163</v>
      </c>
    </row>
    <row r="53" spans="1:35" s="7" customFormat="1" x14ac:dyDescent="0.25">
      <c r="A53" s="7" t="s">
        <v>317</v>
      </c>
      <c r="B53" s="7" t="s">
        <v>311</v>
      </c>
      <c r="C53" s="7" t="s">
        <v>309</v>
      </c>
      <c r="D53" s="7" t="s">
        <v>308</v>
      </c>
      <c r="E53" s="7" t="s">
        <v>318</v>
      </c>
      <c r="F53" s="7">
        <v>1</v>
      </c>
      <c r="G53" s="7">
        <v>0.82572992700729797</v>
      </c>
      <c r="H53" s="7">
        <v>0.82572992700729797</v>
      </c>
      <c r="I53" s="7">
        <v>0.83901598915861397</v>
      </c>
      <c r="J53" s="7">
        <v>0.82572992700729797</v>
      </c>
      <c r="K53" s="7">
        <v>0.82041379120445701</v>
      </c>
      <c r="L53" s="7">
        <v>0.82572992700729797</v>
      </c>
      <c r="M53" s="7">
        <v>0.82742307304224605</v>
      </c>
      <c r="N53" s="7">
        <v>0.82572992700729797</v>
      </c>
      <c r="O53" s="7">
        <v>0.85260961243641697</v>
      </c>
      <c r="P53" s="7">
        <v>0.92837591240875905</v>
      </c>
      <c r="Q53" s="7">
        <v>1</v>
      </c>
      <c r="R53" s="7">
        <v>0.98996350364963503</v>
      </c>
      <c r="S53" s="7">
        <v>0.89713353536111595</v>
      </c>
      <c r="T53" s="7">
        <v>0.82572992700729797</v>
      </c>
      <c r="U53" s="7">
        <v>0.85189310942296503</v>
      </c>
      <c r="V53" s="7">
        <v>0.92837591240875905</v>
      </c>
      <c r="W53" s="7">
        <v>0.95450429689387695</v>
      </c>
      <c r="X53" s="7">
        <v>0.90784671532846595</v>
      </c>
      <c r="Y53" s="7">
        <v>0.84933253878480497</v>
      </c>
      <c r="Z53" s="7">
        <v>0.82572992700729797</v>
      </c>
      <c r="AA53" s="7">
        <v>0.82758344562054897</v>
      </c>
      <c r="AB53" s="7">
        <v>0.82572992700729797</v>
      </c>
      <c r="AC53" s="7">
        <v>0.81406101796652297</v>
      </c>
      <c r="AD53" s="7">
        <v>0.82572992700729797</v>
      </c>
      <c r="AE53" s="8">
        <f t="shared" si="15"/>
        <v>20.720101796752871</v>
      </c>
      <c r="AF53" s="9">
        <v>1</v>
      </c>
      <c r="AG53" s="10">
        <f t="shared" si="16"/>
        <v>20.720101796752871</v>
      </c>
    </row>
    <row r="54" spans="1:35" s="7" customFormat="1" x14ac:dyDescent="0.25">
      <c r="A54" s="7" t="s">
        <v>317</v>
      </c>
      <c r="B54" s="7" t="s">
        <v>311</v>
      </c>
      <c r="C54" s="7" t="s">
        <v>310</v>
      </c>
      <c r="D54" s="7" t="s">
        <v>308</v>
      </c>
      <c r="E54" s="7" t="s">
        <v>318</v>
      </c>
      <c r="F54" s="7">
        <v>1</v>
      </c>
      <c r="G54" s="7">
        <v>0.32051282051281998</v>
      </c>
      <c r="H54" s="7">
        <v>0.32051282051281998</v>
      </c>
      <c r="I54" s="7">
        <v>0.31992905031116903</v>
      </c>
      <c r="J54" s="7">
        <v>0.32051282051281998</v>
      </c>
      <c r="K54" s="7">
        <v>0.32011013536841698</v>
      </c>
      <c r="L54" s="7">
        <v>0.32051282051281998</v>
      </c>
      <c r="M54" s="7">
        <v>0.32517408953706201</v>
      </c>
      <c r="N54" s="7">
        <v>0.33493589743589702</v>
      </c>
      <c r="O54" s="7">
        <v>0.34536637969956002</v>
      </c>
      <c r="P54" s="7">
        <v>0.35096153846153799</v>
      </c>
      <c r="Q54" s="7">
        <v>0.351877758976535</v>
      </c>
      <c r="R54" s="7">
        <v>0.35192307692307701</v>
      </c>
      <c r="S54" s="7">
        <v>0.35160462395359499</v>
      </c>
      <c r="T54" s="7">
        <v>0.34935897435897401</v>
      </c>
      <c r="U54" s="7">
        <v>0.34779302280451602</v>
      </c>
      <c r="V54" s="7">
        <v>0.35096153846153799</v>
      </c>
      <c r="W54" s="7">
        <v>0.35509216267368798</v>
      </c>
      <c r="X54" s="7">
        <v>0.35064102564102501</v>
      </c>
      <c r="Y54" s="7">
        <v>0.33587669309733098</v>
      </c>
      <c r="Z54" s="7">
        <v>0.32051282051281998</v>
      </c>
      <c r="AA54" s="7">
        <v>0.31493307294175399</v>
      </c>
      <c r="AB54" s="7">
        <v>0.32051282051281998</v>
      </c>
      <c r="AC54" s="7">
        <v>0.32804784300858703</v>
      </c>
      <c r="AD54" s="7">
        <v>0.32051282051281998</v>
      </c>
      <c r="AE54" s="8">
        <f t="shared" si="15"/>
        <v>8.0281766272440027</v>
      </c>
      <c r="AF54" s="9">
        <v>169.02044537245342</v>
      </c>
      <c r="AG54" s="10">
        <f t="shared" si="16"/>
        <v>1356.9259890655023</v>
      </c>
      <c r="AH54" s="12" t="s">
        <v>312</v>
      </c>
      <c r="AI54" s="13" t="s">
        <v>313</v>
      </c>
    </row>
    <row r="55" spans="1:35" s="7" customFormat="1" x14ac:dyDescent="0.25">
      <c r="A55" s="7" t="s">
        <v>317</v>
      </c>
      <c r="B55" s="7" t="s">
        <v>311</v>
      </c>
      <c r="C55" s="7" t="s">
        <v>307</v>
      </c>
      <c r="D55" s="7" t="s">
        <v>308</v>
      </c>
      <c r="E55" s="7" t="s">
        <v>318</v>
      </c>
      <c r="F55" s="7">
        <v>1</v>
      </c>
      <c r="G55" s="7">
        <v>0.781249999999999</v>
      </c>
      <c r="H55" s="7">
        <v>0.781249999999999</v>
      </c>
      <c r="I55" s="7">
        <v>0.79338460343153505</v>
      </c>
      <c r="J55" s="7">
        <v>0.781249999999999</v>
      </c>
      <c r="K55" s="7">
        <v>0.77639459596673799</v>
      </c>
      <c r="L55" s="7">
        <v>0.781249999999999</v>
      </c>
      <c r="M55" s="7">
        <v>0.78279640671191897</v>
      </c>
      <c r="N55" s="7">
        <v>0.781249999999999</v>
      </c>
      <c r="O55" s="7">
        <v>0.80580011269192797</v>
      </c>
      <c r="P55" s="7">
        <v>0.874999999999999</v>
      </c>
      <c r="Q55" s="7">
        <v>0.94169260149950296</v>
      </c>
      <c r="R55" s="7">
        <v>0.93124999999999902</v>
      </c>
      <c r="S55" s="7">
        <v>0.84646529562981898</v>
      </c>
      <c r="T55" s="7">
        <v>0.781249999999999</v>
      </c>
      <c r="U55" s="7">
        <v>0.80514570660630802</v>
      </c>
      <c r="V55" s="7">
        <v>0.874999999999999</v>
      </c>
      <c r="W55" s="7">
        <v>0.89886392449640695</v>
      </c>
      <c r="X55" s="7">
        <v>0.85624999999999896</v>
      </c>
      <c r="Y55" s="7">
        <v>0.80280705209012204</v>
      </c>
      <c r="Z55" s="7">
        <v>0.781249999999999</v>
      </c>
      <c r="AA55" s="7">
        <v>0.78294288033343495</v>
      </c>
      <c r="AB55" s="7">
        <v>0.781249999999999</v>
      </c>
      <c r="AC55" s="7">
        <v>0.77059239640942501</v>
      </c>
      <c r="AD55" s="7">
        <v>0.781249999999999</v>
      </c>
      <c r="AE55" s="8">
        <f t="shared" si="15"/>
        <v>19.575635575867125</v>
      </c>
      <c r="AF55" s="9">
        <v>68.008178148981372</v>
      </c>
      <c r="AG55" s="10">
        <f t="shared" si="16"/>
        <v>1331.303311623109</v>
      </c>
      <c r="AH55" s="10">
        <f>SUM(AG50:AG55)</f>
        <v>6127.3985000000193</v>
      </c>
      <c r="AI55" s="7">
        <v>6127.3985000000002</v>
      </c>
    </row>
    <row r="59" spans="1:35" x14ac:dyDescent="0.25">
      <c r="A59" s="20" t="s">
        <v>319</v>
      </c>
      <c r="B59" s="20"/>
      <c r="C59" s="20"/>
    </row>
    <row r="61" spans="1:35" x14ac:dyDescent="0.25">
      <c r="C61" s="3" t="s">
        <v>320</v>
      </c>
      <c r="D61" s="3" t="s">
        <v>321</v>
      </c>
      <c r="E61" s="3" t="s">
        <v>322</v>
      </c>
    </row>
    <row r="62" spans="1:35" x14ac:dyDescent="0.25">
      <c r="C62" s="3" t="s">
        <v>323</v>
      </c>
      <c r="D62" s="3" t="s">
        <v>294</v>
      </c>
      <c r="E62" s="3" t="s">
        <v>285</v>
      </c>
    </row>
    <row r="64" spans="1:35" x14ac:dyDescent="0.25">
      <c r="C64" s="21" t="s">
        <v>7</v>
      </c>
      <c r="D64" s="21" t="s">
        <v>324</v>
      </c>
      <c r="E64" s="21" t="s">
        <v>324</v>
      </c>
    </row>
    <row r="65" spans="3:5" x14ac:dyDescent="0.25">
      <c r="C65" t="s">
        <v>99</v>
      </c>
      <c r="D65">
        <f>W2/AH7</f>
        <v>6.1734118931197298E-4</v>
      </c>
      <c r="E65">
        <f>N5/AH7</f>
        <v>0</v>
      </c>
    </row>
    <row r="66" spans="3:5" x14ac:dyDescent="0.25">
      <c r="C66" t="s">
        <v>314</v>
      </c>
      <c r="D66">
        <f>W8/AH13</f>
        <v>1.2447749365265592E-4</v>
      </c>
      <c r="E66">
        <f>N12/AH13</f>
        <v>1.0128867051303993E-4</v>
      </c>
    </row>
    <row r="67" spans="3:5" x14ac:dyDescent="0.25">
      <c r="C67" t="s">
        <v>315</v>
      </c>
      <c r="D67">
        <f>W14/AH19</f>
        <v>1.4714786476663751E-4</v>
      </c>
      <c r="E67">
        <f>N17/AH19</f>
        <v>9.2074107423972332E-5</v>
      </c>
    </row>
    <row r="68" spans="3:5" x14ac:dyDescent="0.25">
      <c r="C68" t="s">
        <v>316</v>
      </c>
      <c r="D68">
        <f>W20/AH25</f>
        <v>1.0638262261221554E-4</v>
      </c>
      <c r="E68">
        <f>N23/AH25</f>
        <v>9.2341414625156138E-5</v>
      </c>
    </row>
    <row r="69" spans="3:5" x14ac:dyDescent="0.25">
      <c r="C69" t="s">
        <v>229</v>
      </c>
      <c r="D69">
        <f>W26/AH31</f>
        <v>0</v>
      </c>
      <c r="E69">
        <f>N29/AH31</f>
        <v>8.9048709555079723E-4</v>
      </c>
    </row>
    <row r="70" spans="3:5" x14ac:dyDescent="0.25">
      <c r="C70" t="s">
        <v>193</v>
      </c>
      <c r="D70">
        <f>W32/AH37</f>
        <v>9.0070861659047996E-5</v>
      </c>
      <c r="E70">
        <f>N35/AH37</f>
        <v>1.9388653162790906E-4</v>
      </c>
    </row>
    <row r="71" spans="3:5" x14ac:dyDescent="0.25">
      <c r="C71" t="s">
        <v>143</v>
      </c>
      <c r="D71">
        <f>W38/AH43</f>
        <v>1.8047095531194106E-4</v>
      </c>
      <c r="E71">
        <f>N41/AH43</f>
        <v>1.4663265119095191E-4</v>
      </c>
    </row>
    <row r="72" spans="3:5" x14ac:dyDescent="0.25">
      <c r="C72" t="s">
        <v>33</v>
      </c>
      <c r="D72">
        <f>W44/AH49</f>
        <v>1.3700578165837523E-4</v>
      </c>
      <c r="E72">
        <f>N47/AH49</f>
        <v>1.0244555930979235E-4</v>
      </c>
    </row>
    <row r="73" spans="3:5" x14ac:dyDescent="0.25">
      <c r="C73" t="s">
        <v>318</v>
      </c>
      <c r="D73">
        <f>W50/AH55</f>
        <v>1.5732867246396199E-4</v>
      </c>
      <c r="E73">
        <f>N55/AH55</f>
        <v>1.2750109202135237E-4</v>
      </c>
    </row>
    <row r="74" spans="3:5" x14ac:dyDescent="0.25">
      <c r="C74" t="s">
        <v>325</v>
      </c>
      <c r="D74">
        <v>0</v>
      </c>
      <c r="E74">
        <v>0</v>
      </c>
    </row>
    <row r="75" spans="3:5" x14ac:dyDescent="0.25">
      <c r="C75" s="23" t="s">
        <v>17</v>
      </c>
      <c r="D75" s="23">
        <v>1.5726179313484332E-4</v>
      </c>
      <c r="E75" s="23">
        <v>9.1338395454728966E-5</v>
      </c>
    </row>
  </sheetData>
  <autoFilter ref="A1:AD5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64"/>
  <sheetViews>
    <sheetView zoomScaleNormal="100" workbookViewId="0">
      <pane xSplit="1" ySplit="1" topLeftCell="B2" activePane="bottomRight" state="frozenSplit"/>
      <selection pane="topRight" activeCell="J1" sqref="J1"/>
      <selection pane="bottomLeft" activeCell="A16" sqref="A16"/>
      <selection pane="bottomRight" activeCell="C3" sqref="C3"/>
    </sheetView>
  </sheetViews>
  <sheetFormatPr defaultRowHeight="15" x14ac:dyDescent="0.25"/>
  <cols>
    <col min="1" max="1" width="33.85546875" customWidth="1"/>
    <col min="16" max="17" width="12" bestFit="1" customWidth="1"/>
  </cols>
  <sheetData>
    <row r="1" spans="1:17" ht="14.45" x14ac:dyDescent="0.3">
      <c r="A1" s="22" t="s">
        <v>326</v>
      </c>
      <c r="B1" s="22" t="s">
        <v>327</v>
      </c>
      <c r="C1" s="22" t="s">
        <v>328</v>
      </c>
      <c r="D1" s="22" t="s">
        <v>329</v>
      </c>
      <c r="E1" s="22" t="s">
        <v>330</v>
      </c>
      <c r="F1" s="22" t="s">
        <v>331</v>
      </c>
      <c r="G1" s="22" t="s">
        <v>332</v>
      </c>
      <c r="H1" s="22" t="s">
        <v>333</v>
      </c>
      <c r="I1" s="22" t="s">
        <v>334</v>
      </c>
      <c r="J1" s="22" t="s">
        <v>335</v>
      </c>
      <c r="K1" s="22" t="s">
        <v>336</v>
      </c>
      <c r="L1" s="22" t="s">
        <v>337</v>
      </c>
      <c r="M1" s="22" t="s">
        <v>338</v>
      </c>
      <c r="N1" s="22" t="s">
        <v>339</v>
      </c>
      <c r="O1" s="22" t="s">
        <v>340</v>
      </c>
      <c r="P1" s="22" t="s">
        <v>341</v>
      </c>
      <c r="Q1" s="22" t="s">
        <v>342</v>
      </c>
    </row>
    <row r="2" spans="1:17" s="23" customFormat="1" ht="14.45" x14ac:dyDescent="0.3">
      <c r="A2" s="23" t="s">
        <v>348</v>
      </c>
      <c r="B2" s="23" t="s">
        <v>346</v>
      </c>
      <c r="C2" s="23" t="s">
        <v>349</v>
      </c>
      <c r="D2" s="23" t="s">
        <v>345</v>
      </c>
      <c r="E2" s="23" t="s">
        <v>346</v>
      </c>
      <c r="F2" s="23" t="s">
        <v>347</v>
      </c>
      <c r="G2" s="23">
        <v>3.5798764660436224</v>
      </c>
      <c r="H2" s="23">
        <v>7.7536748176413592</v>
      </c>
      <c r="I2" s="23">
        <v>44468.21011468197</v>
      </c>
      <c r="J2" s="23">
        <v>3.5798764660436224</v>
      </c>
      <c r="K2" s="23">
        <v>8.0637543371622193</v>
      </c>
      <c r="L2" s="23">
        <v>45193.161485578137</v>
      </c>
      <c r="M2" s="23">
        <v>0.31007951498031616</v>
      </c>
      <c r="N2" s="23">
        <v>0</v>
      </c>
      <c r="O2" s="23">
        <v>724.95135498046875</v>
      </c>
      <c r="P2" s="23">
        <v>4.2772458982653916E-4</v>
      </c>
      <c r="Q2" s="23">
        <v>0</v>
      </c>
    </row>
    <row r="3" spans="1:17" s="23" customFormat="1" ht="14.45" x14ac:dyDescent="0.3">
      <c r="A3" s="23" t="s">
        <v>350</v>
      </c>
      <c r="B3" s="23" t="s">
        <v>346</v>
      </c>
      <c r="C3" s="23" t="s">
        <v>349</v>
      </c>
      <c r="D3" s="23" t="s">
        <v>345</v>
      </c>
      <c r="E3" s="23" t="s">
        <v>346</v>
      </c>
      <c r="F3" s="23" t="s">
        <v>347</v>
      </c>
      <c r="G3" s="23">
        <v>3.5798764660436224</v>
      </c>
      <c r="H3" s="23">
        <v>7.5162879327334435</v>
      </c>
      <c r="I3" s="23">
        <v>43913.210713519526</v>
      </c>
      <c r="J3" s="23">
        <v>3.5798764660436224</v>
      </c>
      <c r="K3" s="23">
        <v>8.0637543371622193</v>
      </c>
      <c r="L3" s="23">
        <v>45193.161485578137</v>
      </c>
      <c r="M3" s="23">
        <v>0.54746639728546143</v>
      </c>
      <c r="N3" s="23">
        <v>0</v>
      </c>
      <c r="O3" s="23">
        <v>1279.9508056640625</v>
      </c>
      <c r="P3" s="23">
        <v>4.277245607227087E-4</v>
      </c>
      <c r="Q3" s="23">
        <v>0</v>
      </c>
    </row>
    <row r="4" spans="1:17" s="23" customFormat="1" ht="14.45" x14ac:dyDescent="0.3">
      <c r="A4" s="23" t="s">
        <v>351</v>
      </c>
      <c r="B4" s="23" t="s">
        <v>346</v>
      </c>
      <c r="C4" s="23" t="s">
        <v>349</v>
      </c>
      <c r="D4" s="23" t="s">
        <v>345</v>
      </c>
      <c r="E4" s="23" t="s">
        <v>346</v>
      </c>
      <c r="F4" s="23" t="s">
        <v>347</v>
      </c>
      <c r="G4" s="23">
        <v>14.614157250740258</v>
      </c>
      <c r="H4" s="23">
        <v>9.8322763711430028</v>
      </c>
      <c r="I4" s="23">
        <v>81346.517751489868</v>
      </c>
      <c r="J4" s="23">
        <v>16.33388910906676</v>
      </c>
      <c r="K4" s="23">
        <v>11.104440121601245</v>
      </c>
      <c r="L4" s="23">
        <v>88432.974793165718</v>
      </c>
      <c r="M4" s="23">
        <v>1.2721637487411499</v>
      </c>
      <c r="N4" s="23">
        <v>1.7197318077087402</v>
      </c>
      <c r="O4" s="23">
        <v>7086.45703125</v>
      </c>
      <c r="P4" s="23">
        <v>1.7952041525859386E-4</v>
      </c>
      <c r="Q4" s="23">
        <v>2.426786522846669E-4</v>
      </c>
    </row>
    <row r="5" spans="1:17" s="23" customFormat="1" ht="14.45" x14ac:dyDescent="0.3">
      <c r="A5" s="23" t="s">
        <v>352</v>
      </c>
      <c r="B5" s="23" t="s">
        <v>346</v>
      </c>
      <c r="C5" s="23" t="s">
        <v>349</v>
      </c>
      <c r="D5" s="23" t="s">
        <v>345</v>
      </c>
      <c r="E5" s="23" t="s">
        <v>346</v>
      </c>
      <c r="F5" s="23" t="s">
        <v>347</v>
      </c>
      <c r="G5" s="23">
        <v>16.149206223040501</v>
      </c>
      <c r="H5" s="23">
        <v>10.546871249798535</v>
      </c>
      <c r="I5" s="23">
        <v>86899.873648502136</v>
      </c>
      <c r="J5" s="23">
        <v>16.33388910906676</v>
      </c>
      <c r="K5" s="23">
        <v>11.104440121601245</v>
      </c>
      <c r="L5" s="23">
        <v>88432.974793165718</v>
      </c>
      <c r="M5" s="23">
        <v>0.55756884813308716</v>
      </c>
      <c r="N5" s="23">
        <v>0.18468289077281952</v>
      </c>
      <c r="O5" s="23">
        <v>1533.1011962890625</v>
      </c>
      <c r="P5" s="23">
        <v>3.6368690780363977E-4</v>
      </c>
      <c r="Q5" s="23">
        <v>1.2046359915984794E-4</v>
      </c>
    </row>
    <row r="6" spans="1:17" s="23" customFormat="1" ht="14.45" x14ac:dyDescent="0.3">
      <c r="A6" s="23" t="s">
        <v>268</v>
      </c>
      <c r="B6" s="23" t="s">
        <v>346</v>
      </c>
      <c r="C6" s="23" t="s">
        <v>349</v>
      </c>
      <c r="D6" s="23" t="s">
        <v>345</v>
      </c>
      <c r="E6" s="23" t="s">
        <v>346</v>
      </c>
      <c r="F6" s="23" t="s">
        <v>347</v>
      </c>
      <c r="G6" s="23">
        <v>16.23813926526098</v>
      </c>
      <c r="H6" s="23">
        <v>10.788720542649434</v>
      </c>
      <c r="I6" s="23">
        <v>87575.421268174934</v>
      </c>
      <c r="J6" s="23">
        <v>16.33388910906676</v>
      </c>
      <c r="K6" s="23">
        <v>11.104440121601245</v>
      </c>
      <c r="L6" s="23">
        <v>88432.974793165718</v>
      </c>
      <c r="M6" s="23">
        <v>0.31571957468986511</v>
      </c>
      <c r="N6" s="23">
        <v>9.5749840140342712E-2</v>
      </c>
      <c r="O6" s="23">
        <v>857.55352783203125</v>
      </c>
      <c r="P6" s="23">
        <v>3.6816310603171587E-4</v>
      </c>
      <c r="Q6" s="23">
        <v>1.1165464820805937E-4</v>
      </c>
    </row>
    <row r="7" spans="1:17" s="23" customFormat="1" ht="14.45" x14ac:dyDescent="0.3">
      <c r="A7" s="23" t="s">
        <v>104</v>
      </c>
      <c r="B7" s="23" t="s">
        <v>343</v>
      </c>
      <c r="C7" s="23" t="s">
        <v>353</v>
      </c>
      <c r="D7" s="23" t="s">
        <v>354</v>
      </c>
      <c r="E7" s="23" t="s">
        <v>355</v>
      </c>
      <c r="F7" s="23" t="s">
        <v>356</v>
      </c>
      <c r="G7" s="23">
        <v>9.386391061343728</v>
      </c>
      <c r="H7" s="23">
        <v>2.8456990627946808</v>
      </c>
      <c r="I7" s="23">
        <v>27781.951302204896</v>
      </c>
      <c r="J7" s="23">
        <v>9.386391061343728</v>
      </c>
      <c r="K7" s="23">
        <v>3.1096682947918604</v>
      </c>
      <c r="L7" s="23">
        <v>28171.363819076694</v>
      </c>
      <c r="M7" s="23">
        <v>0.26396924257278442</v>
      </c>
      <c r="N7" s="23">
        <v>0</v>
      </c>
      <c r="O7" s="23">
        <v>389.41250610351562</v>
      </c>
      <c r="P7" s="23">
        <v>6.7786534782499075E-4</v>
      </c>
      <c r="Q7" s="23">
        <v>0</v>
      </c>
    </row>
    <row r="8" spans="1:17" s="23" customFormat="1" ht="14.45" x14ac:dyDescent="0.3">
      <c r="A8" s="23" t="s">
        <v>109</v>
      </c>
      <c r="B8" s="23" t="s">
        <v>343</v>
      </c>
      <c r="C8" s="23" t="s">
        <v>353</v>
      </c>
      <c r="D8" s="23" t="s">
        <v>354</v>
      </c>
      <c r="E8" s="23" t="s">
        <v>355</v>
      </c>
      <c r="F8" s="23" t="s">
        <v>356</v>
      </c>
      <c r="G8" s="23">
        <v>9.386391061343728</v>
      </c>
      <c r="H8" s="23">
        <v>2.7326745799172283</v>
      </c>
      <c r="I8" s="23">
        <v>27615.21539888607</v>
      </c>
      <c r="J8" s="23">
        <v>9.386391061343728</v>
      </c>
      <c r="K8" s="23">
        <v>3.1096682947918604</v>
      </c>
      <c r="L8" s="23">
        <v>28171.363819076694</v>
      </c>
      <c r="M8" s="23">
        <v>0.37699371576309204</v>
      </c>
      <c r="N8" s="23">
        <v>0</v>
      </c>
      <c r="O8" s="23">
        <v>556.1484375</v>
      </c>
      <c r="P8" s="23">
        <v>6.7786528961732984E-4</v>
      </c>
      <c r="Q8" s="23">
        <v>0</v>
      </c>
    </row>
    <row r="9" spans="1:17" s="23" customFormat="1" ht="14.45" x14ac:dyDescent="0.3">
      <c r="A9" s="23" t="s">
        <v>93</v>
      </c>
      <c r="B9" s="23" t="s">
        <v>343</v>
      </c>
      <c r="C9" s="23" t="s">
        <v>353</v>
      </c>
      <c r="D9" s="23" t="s">
        <v>354</v>
      </c>
      <c r="E9" s="23" t="s">
        <v>355</v>
      </c>
      <c r="F9" s="23" t="s">
        <v>356</v>
      </c>
      <c r="G9" s="23">
        <v>9.386391061343728</v>
      </c>
      <c r="H9" s="23">
        <v>2.9589076246344752</v>
      </c>
      <c r="I9" s="23">
        <v>27948.958762369595</v>
      </c>
      <c r="J9" s="23">
        <v>9.386391061343728</v>
      </c>
      <c r="K9" s="23">
        <v>3.1096682947918604</v>
      </c>
      <c r="L9" s="23">
        <v>28171.363819076694</v>
      </c>
      <c r="M9" s="23">
        <v>0.15076066553592682</v>
      </c>
      <c r="N9" s="23">
        <v>0</v>
      </c>
      <c r="O9" s="23">
        <v>222.40505981445312</v>
      </c>
      <c r="P9" s="23">
        <v>6.7786528961732984E-4</v>
      </c>
      <c r="Q9" s="23">
        <v>0</v>
      </c>
    </row>
    <row r="10" spans="1:17" s="23" customFormat="1" ht="14.45" x14ac:dyDescent="0.3">
      <c r="A10" s="23" t="s">
        <v>357</v>
      </c>
      <c r="B10" s="23" t="s">
        <v>343</v>
      </c>
      <c r="C10" s="23" t="s">
        <v>358</v>
      </c>
      <c r="D10" s="23" t="s">
        <v>359</v>
      </c>
      <c r="E10" s="23" t="s">
        <v>359</v>
      </c>
      <c r="F10" s="23" t="s">
        <v>359</v>
      </c>
      <c r="G10" s="23">
        <v>5.9375609684432424</v>
      </c>
      <c r="H10" s="23">
        <v>3.2846442270076022</v>
      </c>
      <c r="I10" s="23">
        <v>19796.389387604544</v>
      </c>
      <c r="J10" s="23">
        <v>9.386391061343728</v>
      </c>
      <c r="K10" s="23">
        <v>3.2854637038276384</v>
      </c>
      <c r="L10" s="23">
        <v>28430.700606812043</v>
      </c>
      <c r="M10" s="23">
        <v>8.1947684520855546E-4</v>
      </c>
      <c r="N10" s="23">
        <v>3.4488301277160645</v>
      </c>
      <c r="O10" s="23">
        <v>8634.3115234375</v>
      </c>
      <c r="P10" s="23">
        <v>9.4909346159965935E-8</v>
      </c>
      <c r="Q10" s="23">
        <v>3.9943313458934426E-4</v>
      </c>
    </row>
    <row r="11" spans="1:17" s="23" customFormat="1" ht="14.45" x14ac:dyDescent="0.3">
      <c r="A11" s="23" t="s">
        <v>170</v>
      </c>
      <c r="B11" s="23" t="s">
        <v>16</v>
      </c>
      <c r="C11" s="23" t="s">
        <v>360</v>
      </c>
      <c r="D11" s="23" t="s">
        <v>361</v>
      </c>
      <c r="E11" s="23" t="s">
        <v>346</v>
      </c>
      <c r="F11" s="23" t="s">
        <v>347</v>
      </c>
      <c r="G11" s="23">
        <v>0.92198674500994826</v>
      </c>
      <c r="H11" s="23">
        <v>3.4109502626575621</v>
      </c>
      <c r="I11" s="23">
        <v>10773.236084871563</v>
      </c>
      <c r="J11" s="23">
        <v>1.030130428707638</v>
      </c>
      <c r="K11" s="23">
        <v>3.4740165714850355</v>
      </c>
      <c r="L11" s="23">
        <v>11533.307950296668</v>
      </c>
      <c r="M11" s="23">
        <v>6.3066311180591583E-2</v>
      </c>
      <c r="N11" s="23">
        <v>0.10814368724822998</v>
      </c>
      <c r="O11" s="23">
        <v>760.07183837890625</v>
      </c>
      <c r="P11" s="23">
        <v>8.2974147517234087E-5</v>
      </c>
      <c r="Q11" s="23">
        <v>1.4228087093215436E-4</v>
      </c>
    </row>
    <row r="12" spans="1:17" s="23" customFormat="1" ht="14.45" x14ac:dyDescent="0.3">
      <c r="A12" s="23" t="s">
        <v>158</v>
      </c>
      <c r="B12" s="23" t="s">
        <v>16</v>
      </c>
      <c r="C12" s="23" t="s">
        <v>362</v>
      </c>
      <c r="D12" s="23" t="s">
        <v>359</v>
      </c>
      <c r="E12" s="23" t="s">
        <v>359</v>
      </c>
      <c r="F12" s="23" t="s">
        <v>359</v>
      </c>
      <c r="G12" s="23">
        <v>0.92202075128828298</v>
      </c>
      <c r="H12" s="23">
        <v>6.1819101198721329</v>
      </c>
      <c r="I12" s="23">
        <v>15872.948950296723</v>
      </c>
      <c r="J12" s="23">
        <v>0.92202075128828298</v>
      </c>
      <c r="K12" s="23">
        <v>11.261910119872132</v>
      </c>
      <c r="L12" s="23">
        <v>25220.148950296592</v>
      </c>
      <c r="M12" s="23">
        <v>5.0799999237060547</v>
      </c>
      <c r="N12" s="23">
        <v>0</v>
      </c>
      <c r="O12" s="23">
        <v>9347.2001953125</v>
      </c>
      <c r="P12" s="23">
        <v>0</v>
      </c>
      <c r="Q12" s="23">
        <v>0</v>
      </c>
    </row>
    <row r="13" spans="1:17" s="23" customFormat="1" ht="14.45" x14ac:dyDescent="0.3">
      <c r="A13" s="23" t="s">
        <v>364</v>
      </c>
      <c r="B13" s="23" t="s">
        <v>16</v>
      </c>
      <c r="C13" s="23" t="s">
        <v>362</v>
      </c>
      <c r="D13" s="23" t="s">
        <v>361</v>
      </c>
      <c r="E13" s="23" t="s">
        <v>346</v>
      </c>
      <c r="F13" s="23" t="s">
        <v>356</v>
      </c>
      <c r="G13" s="23">
        <v>0.92496855361490793</v>
      </c>
      <c r="H13" s="23">
        <v>3.4162771127108256</v>
      </c>
      <c r="I13" s="23">
        <v>10806.724919005224</v>
      </c>
      <c r="J13" s="23">
        <v>0.93086415019256996</v>
      </c>
      <c r="K13" s="23">
        <v>3.4244886073804972</v>
      </c>
      <c r="L13" s="23">
        <v>10868.67384795729</v>
      </c>
      <c r="M13" s="23">
        <v>8.2114944234490395E-3</v>
      </c>
      <c r="N13" s="23">
        <v>5.8955964632332325E-3</v>
      </c>
      <c r="O13" s="23">
        <v>61.948928833007813</v>
      </c>
      <c r="P13" s="23">
        <v>1.3255263911560178E-4</v>
      </c>
      <c r="Q13" s="23">
        <v>9.5168659754563123E-5</v>
      </c>
    </row>
    <row r="14" spans="1:17" s="23" customFormat="1" ht="14.45" x14ac:dyDescent="0.3">
      <c r="A14" s="23" t="s">
        <v>365</v>
      </c>
      <c r="B14" s="23" t="s">
        <v>16</v>
      </c>
      <c r="C14" s="23" t="s">
        <v>362</v>
      </c>
      <c r="D14" s="23" t="s">
        <v>361</v>
      </c>
      <c r="E14" s="23" t="s">
        <v>346</v>
      </c>
      <c r="F14" s="23" t="s">
        <v>356</v>
      </c>
      <c r="G14" s="23">
        <v>0.9318467516011294</v>
      </c>
      <c r="H14" s="23">
        <v>3.4257313418272926</v>
      </c>
      <c r="I14" s="23">
        <v>10879.020366404355</v>
      </c>
      <c r="J14" s="23">
        <v>0.93675975864393635</v>
      </c>
      <c r="K14" s="23">
        <v>3.4325653495175836</v>
      </c>
      <c r="L14" s="23">
        <v>10930.602734861233</v>
      </c>
      <c r="M14" s="23">
        <v>6.8340077996253967E-3</v>
      </c>
      <c r="N14" s="23">
        <v>4.9130069091916084E-3</v>
      </c>
      <c r="O14" s="23">
        <v>51.582366943359375</v>
      </c>
      <c r="P14" s="23">
        <v>1.3248728646431118E-4</v>
      </c>
      <c r="Q14" s="23">
        <v>9.5245857664849609E-5</v>
      </c>
    </row>
    <row r="15" spans="1:17" s="23" customFormat="1" ht="14.45" x14ac:dyDescent="0.3">
      <c r="A15" s="23" t="s">
        <v>61</v>
      </c>
      <c r="B15" s="23" t="s">
        <v>16</v>
      </c>
      <c r="C15" s="23" t="s">
        <v>362</v>
      </c>
      <c r="D15" s="23" t="s">
        <v>361</v>
      </c>
      <c r="E15" s="23" t="s">
        <v>346</v>
      </c>
      <c r="F15" s="23" t="s">
        <v>356</v>
      </c>
      <c r="G15" s="23">
        <v>0.97606384106039401</v>
      </c>
      <c r="H15" s="23">
        <v>3.4859673965228479</v>
      </c>
      <c r="I15" s="23">
        <v>11341.447328309179</v>
      </c>
      <c r="J15" s="23">
        <v>1.0114375392439734</v>
      </c>
      <c r="K15" s="23">
        <v>3.5349890655125216</v>
      </c>
      <c r="L15" s="23">
        <v>11711.3828572606</v>
      </c>
      <c r="M15" s="23">
        <v>4.902166873216629E-2</v>
      </c>
      <c r="N15" s="23">
        <v>3.537369892001152E-2</v>
      </c>
      <c r="O15" s="23">
        <v>369.93551635742187</v>
      </c>
      <c r="P15" s="23">
        <v>1.3251409109216183E-4</v>
      </c>
      <c r="Q15" s="23">
        <v>9.5621253421995789E-5</v>
      </c>
    </row>
    <row r="16" spans="1:17" s="23" customFormat="1" ht="14.45" x14ac:dyDescent="0.3">
      <c r="A16" s="23" t="s">
        <v>366</v>
      </c>
      <c r="B16" s="23" t="s">
        <v>16</v>
      </c>
      <c r="C16" s="23" t="s">
        <v>367</v>
      </c>
      <c r="D16" s="23" t="s">
        <v>361</v>
      </c>
      <c r="E16" s="23" t="s">
        <v>346</v>
      </c>
      <c r="F16" s="23" t="s">
        <v>356</v>
      </c>
      <c r="G16" s="23">
        <v>0.93123753872782244</v>
      </c>
      <c r="H16" s="23">
        <v>3.508004478740296</v>
      </c>
      <c r="I16" s="23">
        <v>10921.796010384522</v>
      </c>
      <c r="J16" s="23">
        <v>0.94609447122012102</v>
      </c>
      <c r="K16" s="23">
        <v>3.6618404411651615</v>
      </c>
      <c r="L16" s="23">
        <v>11157.829029641689</v>
      </c>
      <c r="M16" s="23">
        <v>0.1538359671831131</v>
      </c>
      <c r="N16" s="23">
        <v>1.4856932684779167E-2</v>
      </c>
      <c r="O16" s="23">
        <v>236.03302001953125</v>
      </c>
      <c r="P16" s="23">
        <v>6.517561268992722E-4</v>
      </c>
      <c r="Q16" s="23">
        <v>6.2944294768385589E-5</v>
      </c>
    </row>
    <row r="17" spans="1:17" s="23" customFormat="1" ht="14.45" x14ac:dyDescent="0.3">
      <c r="A17" s="23" t="s">
        <v>67</v>
      </c>
      <c r="B17" s="23" t="s">
        <v>16</v>
      </c>
      <c r="C17" s="23" t="s">
        <v>367</v>
      </c>
      <c r="D17" s="23" t="s">
        <v>361</v>
      </c>
      <c r="E17" s="23" t="s">
        <v>346</v>
      </c>
      <c r="F17" s="23" t="s">
        <v>356</v>
      </c>
      <c r="G17" s="23">
        <v>0.92202075128828298</v>
      </c>
      <c r="H17" s="23">
        <v>3.4119097788836203</v>
      </c>
      <c r="I17" s="23">
        <v>10793.267024601369</v>
      </c>
      <c r="J17" s="23">
        <v>0.92202075128828298</v>
      </c>
      <c r="K17" s="23">
        <v>3.4098560187779232</v>
      </c>
      <c r="L17" s="23">
        <v>10928.595529763701</v>
      </c>
      <c r="M17" s="23">
        <v>-2.0537599921226501E-3</v>
      </c>
      <c r="N17" s="23">
        <v>0</v>
      </c>
      <c r="O17" s="23">
        <v>135.32850646972656</v>
      </c>
      <c r="P17" s="23">
        <v>0</v>
      </c>
      <c r="Q17" s="23">
        <v>0</v>
      </c>
    </row>
    <row r="18" spans="1:17" s="23" customFormat="1" ht="14.45" x14ac:dyDescent="0.3">
      <c r="A18" s="23" t="s">
        <v>368</v>
      </c>
      <c r="B18" s="23" t="s">
        <v>16</v>
      </c>
      <c r="C18" s="23" t="s">
        <v>367</v>
      </c>
      <c r="D18" s="23" t="s">
        <v>361</v>
      </c>
      <c r="E18" s="23" t="s">
        <v>346</v>
      </c>
      <c r="F18" s="23" t="s">
        <v>356</v>
      </c>
      <c r="G18" s="23">
        <v>0.92496855361490793</v>
      </c>
      <c r="H18" s="23">
        <v>3.4479191334998136</v>
      </c>
      <c r="I18" s="23">
        <v>10826.132555442618</v>
      </c>
      <c r="J18" s="23">
        <v>0.93970756265502209</v>
      </c>
      <c r="K18" s="23">
        <v>3.4751129197916346</v>
      </c>
      <c r="L18" s="23">
        <v>10984.238502768825</v>
      </c>
      <c r="M18" s="23">
        <v>2.7193786576390266E-2</v>
      </c>
      <c r="N18" s="23">
        <v>1.4739008620381355E-2</v>
      </c>
      <c r="O18" s="23">
        <v>158.10594177246094</v>
      </c>
      <c r="P18" s="23">
        <v>1.7199724970851094E-4</v>
      </c>
      <c r="Q18" s="23">
        <v>9.3222355644684285E-5</v>
      </c>
    </row>
    <row r="19" spans="1:17" s="23" customFormat="1" ht="14.45" x14ac:dyDescent="0.3">
      <c r="A19" s="23" t="s">
        <v>71</v>
      </c>
      <c r="B19" s="23" t="s">
        <v>16</v>
      </c>
      <c r="C19" s="23" t="s">
        <v>369</v>
      </c>
      <c r="D19" s="23" t="s">
        <v>361</v>
      </c>
      <c r="E19" s="23" t="s">
        <v>346</v>
      </c>
      <c r="F19" s="23" t="s">
        <v>356</v>
      </c>
      <c r="G19" s="23">
        <v>0.93332064157675265</v>
      </c>
      <c r="H19" s="23">
        <v>3.4320886639435395</v>
      </c>
      <c r="I19" s="23">
        <v>10850.329184951173</v>
      </c>
      <c r="J19" s="23">
        <v>0.93675975074269502</v>
      </c>
      <c r="K19" s="23">
        <v>3.4379786988826218</v>
      </c>
      <c r="L19" s="23">
        <v>10915.295411829009</v>
      </c>
      <c r="M19" s="23">
        <v>5.8900350704789162E-3</v>
      </c>
      <c r="N19" s="23">
        <v>3.4391090739518404E-3</v>
      </c>
      <c r="O19" s="23">
        <v>64.966224670410156</v>
      </c>
      <c r="P19" s="23">
        <v>9.0663037553895265E-5</v>
      </c>
      <c r="Q19" s="23">
        <v>5.2936877182219177E-5</v>
      </c>
    </row>
    <row r="20" spans="1:17" s="23" customFormat="1" ht="14.45" x14ac:dyDescent="0.3">
      <c r="A20" s="23" t="s">
        <v>161</v>
      </c>
      <c r="B20" s="23" t="s">
        <v>16</v>
      </c>
      <c r="C20" s="23" t="s">
        <v>362</v>
      </c>
      <c r="D20" s="23" t="s">
        <v>361</v>
      </c>
      <c r="E20" s="23" t="s">
        <v>346</v>
      </c>
      <c r="F20" s="23" t="s">
        <v>356</v>
      </c>
      <c r="G20" s="23">
        <v>0.92202075128828298</v>
      </c>
      <c r="H20" s="23">
        <v>4.0419101198721341</v>
      </c>
      <c r="I20" s="23">
        <v>11935.348950296739</v>
      </c>
      <c r="J20" s="23">
        <v>0.92202075128828298</v>
      </c>
      <c r="K20" s="23">
        <v>4.9119101198721333</v>
      </c>
      <c r="L20" s="23">
        <v>13536.148950296751</v>
      </c>
      <c r="M20" s="23">
        <v>0.87000000476837158</v>
      </c>
      <c r="N20" s="23">
        <v>0</v>
      </c>
      <c r="O20" s="23">
        <v>1600.800048828125</v>
      </c>
      <c r="P20" s="23">
        <v>5.4347823606804013E-4</v>
      </c>
      <c r="Q20" s="23">
        <v>0</v>
      </c>
    </row>
    <row r="21" spans="1:17" s="23" customFormat="1" ht="14.45" x14ac:dyDescent="0.3">
      <c r="A21" s="23" t="s">
        <v>370</v>
      </c>
      <c r="B21" s="23" t="s">
        <v>16</v>
      </c>
      <c r="C21" s="23" t="s">
        <v>362</v>
      </c>
      <c r="D21" s="23" t="s">
        <v>361</v>
      </c>
      <c r="E21" s="23" t="s">
        <v>346</v>
      </c>
      <c r="F21" s="23" t="s">
        <v>347</v>
      </c>
      <c r="G21" s="23">
        <v>0.92202075128828298</v>
      </c>
      <c r="H21" s="23">
        <v>4.9119101198721333</v>
      </c>
      <c r="I21" s="23">
        <v>12432.14895029674</v>
      </c>
      <c r="J21" s="23">
        <v>0.92202075128828298</v>
      </c>
      <c r="K21" s="23">
        <v>4.9119101198721333</v>
      </c>
      <c r="L21" s="23">
        <v>13536.148950296751</v>
      </c>
      <c r="M21" s="23">
        <v>0</v>
      </c>
      <c r="N21" s="23">
        <v>0</v>
      </c>
      <c r="O21" s="23">
        <v>1104</v>
      </c>
      <c r="P21" s="23">
        <v>0</v>
      </c>
      <c r="Q21" s="23">
        <v>0</v>
      </c>
    </row>
    <row r="22" spans="1:17" s="23" customFormat="1" ht="14.45" x14ac:dyDescent="0.3">
      <c r="A22" s="23" t="s">
        <v>371</v>
      </c>
      <c r="B22" s="23" t="s">
        <v>16</v>
      </c>
      <c r="C22" s="23" t="s">
        <v>362</v>
      </c>
      <c r="D22" s="23" t="s">
        <v>361</v>
      </c>
      <c r="E22" s="23" t="s">
        <v>346</v>
      </c>
      <c r="F22" s="23" t="s">
        <v>347</v>
      </c>
      <c r="G22" s="23">
        <v>0.92202075128828298</v>
      </c>
      <c r="H22" s="23">
        <v>4.9119101198721333</v>
      </c>
      <c r="I22" s="23">
        <v>13536.148950296751</v>
      </c>
      <c r="J22" s="23">
        <v>0.92202075128828298</v>
      </c>
      <c r="K22" s="23">
        <v>4.9119101198721333</v>
      </c>
      <c r="L22" s="23">
        <v>16251.148950296774</v>
      </c>
      <c r="M22" s="23">
        <v>0</v>
      </c>
      <c r="N22" s="23">
        <v>0</v>
      </c>
      <c r="O22" s="23">
        <v>2715</v>
      </c>
      <c r="P22" s="23">
        <v>0</v>
      </c>
      <c r="Q22" s="23">
        <v>0</v>
      </c>
    </row>
    <row r="23" spans="1:17" s="23" customFormat="1" ht="14.45" x14ac:dyDescent="0.3">
      <c r="A23" s="23" t="s">
        <v>374</v>
      </c>
      <c r="B23" s="23" t="s">
        <v>343</v>
      </c>
      <c r="C23" s="23" t="s">
        <v>358</v>
      </c>
      <c r="D23" s="23" t="s">
        <v>361</v>
      </c>
      <c r="E23" s="23" t="s">
        <v>346</v>
      </c>
      <c r="F23" s="23" t="s">
        <v>356</v>
      </c>
      <c r="G23" s="23">
        <v>0.92202075128828298</v>
      </c>
      <c r="H23" s="23">
        <v>2.7646884882807226</v>
      </c>
      <c r="I23" s="23">
        <v>9821.3547566347697</v>
      </c>
      <c r="J23" s="23">
        <v>0.92202075128828298</v>
      </c>
      <c r="K23" s="23">
        <v>2.8716383654009179</v>
      </c>
      <c r="L23" s="23">
        <v>9979.1293375556033</v>
      </c>
      <c r="M23" s="23">
        <v>0.10694988071918488</v>
      </c>
      <c r="N23" s="23">
        <v>0</v>
      </c>
      <c r="O23" s="23">
        <v>157.77458190917969</v>
      </c>
      <c r="P23" s="23">
        <v>6.778651149943471E-4</v>
      </c>
      <c r="Q23" s="23">
        <v>0</v>
      </c>
    </row>
    <row r="24" spans="1:17" s="23" customFormat="1" ht="14.45" x14ac:dyDescent="0.3">
      <c r="A24" s="23" t="s">
        <v>387</v>
      </c>
      <c r="B24" s="23" t="s">
        <v>143</v>
      </c>
      <c r="C24" s="23" t="s">
        <v>388</v>
      </c>
      <c r="D24" s="23" t="s">
        <v>361</v>
      </c>
      <c r="E24" s="23" t="s">
        <v>346</v>
      </c>
      <c r="F24" s="23" t="s">
        <v>356</v>
      </c>
      <c r="G24" s="23">
        <v>0.91390700826986027</v>
      </c>
      <c r="H24" s="23">
        <v>3.4005062904880292</v>
      </c>
      <c r="I24" s="23">
        <v>10687.200435895455</v>
      </c>
      <c r="J24" s="23">
        <v>0.92198674500994826</v>
      </c>
      <c r="K24" s="23">
        <v>3.4109502626575621</v>
      </c>
      <c r="L24" s="23">
        <v>10773.236084871563</v>
      </c>
      <c r="M24" s="23">
        <v>1.0443972423672676E-2</v>
      </c>
      <c r="N24" s="23">
        <v>8.0797364935278893E-3</v>
      </c>
      <c r="O24" s="23">
        <v>86.035652160644531</v>
      </c>
      <c r="P24" s="23">
        <v>1.213912182720378E-4</v>
      </c>
      <c r="Q24" s="23">
        <v>9.3911490694154054E-5</v>
      </c>
    </row>
    <row r="25" spans="1:17" s="23" customFormat="1" ht="14.45" x14ac:dyDescent="0.3">
      <c r="A25" s="23" t="s">
        <v>389</v>
      </c>
      <c r="B25" s="23" t="s">
        <v>143</v>
      </c>
      <c r="C25" s="23" t="s">
        <v>388</v>
      </c>
      <c r="D25" s="23" t="s">
        <v>361</v>
      </c>
      <c r="E25" s="23" t="s">
        <v>143</v>
      </c>
      <c r="F25" s="23" t="s">
        <v>356</v>
      </c>
      <c r="G25" s="23">
        <v>0.84553229979116595</v>
      </c>
      <c r="H25" s="23">
        <v>3.3123141871770785</v>
      </c>
      <c r="I25" s="23">
        <v>9961.3042546907636</v>
      </c>
      <c r="J25" s="23">
        <v>0.92198674500994826</v>
      </c>
      <c r="K25" s="23">
        <v>3.4109502626575621</v>
      </c>
      <c r="L25" s="23">
        <v>10773.236084871563</v>
      </c>
      <c r="M25" s="23">
        <v>9.8636075854301453E-2</v>
      </c>
      <c r="N25" s="23">
        <v>7.6454445719718933E-2</v>
      </c>
      <c r="O25" s="23">
        <v>811.93182373046875</v>
      </c>
      <c r="P25" s="23">
        <v>1.2148320092819631E-4</v>
      </c>
      <c r="Q25" s="23">
        <v>9.4163624453358352E-5</v>
      </c>
    </row>
    <row r="26" spans="1:17" s="23" customFormat="1" ht="14.45" x14ac:dyDescent="0.3">
      <c r="A26" s="23" t="s">
        <v>192</v>
      </c>
      <c r="B26" s="23" t="s">
        <v>16</v>
      </c>
      <c r="C26" s="23" t="s">
        <v>362</v>
      </c>
      <c r="D26" s="23" t="s">
        <v>361</v>
      </c>
      <c r="E26" s="23" t="s">
        <v>346</v>
      </c>
      <c r="F26" s="23" t="s">
        <v>347</v>
      </c>
      <c r="G26" s="23">
        <v>0.91188722760190477</v>
      </c>
      <c r="H26" s="23">
        <v>3.3980069708414398</v>
      </c>
      <c r="I26" s="23">
        <v>10655.730969076389</v>
      </c>
      <c r="J26" s="23">
        <v>0.92198674500994826</v>
      </c>
      <c r="K26" s="23">
        <v>3.4109502626575621</v>
      </c>
      <c r="L26" s="23">
        <v>10773.236084871563</v>
      </c>
      <c r="M26" s="23">
        <v>1.2943292036652565E-2</v>
      </c>
      <c r="N26" s="23">
        <v>1.0099517181515694E-2</v>
      </c>
      <c r="O26" s="23">
        <v>117.50511932373047</v>
      </c>
      <c r="P26" s="23">
        <v>1.1015087511623278E-4</v>
      </c>
      <c r="Q26" s="23">
        <v>8.5949592175893486E-5</v>
      </c>
    </row>
    <row r="27" spans="1:17" s="23" customFormat="1" ht="14.45" x14ac:dyDescent="0.3">
      <c r="A27" s="23" t="s">
        <v>213</v>
      </c>
      <c r="B27" s="23" t="s">
        <v>343</v>
      </c>
      <c r="C27" s="23" t="s">
        <v>377</v>
      </c>
      <c r="D27" s="23" t="s">
        <v>361</v>
      </c>
      <c r="E27" s="23" t="s">
        <v>346</v>
      </c>
      <c r="F27" s="23" t="s">
        <v>347</v>
      </c>
      <c r="G27" s="23">
        <v>0.92202075128828298</v>
      </c>
      <c r="H27" s="23">
        <v>3.411910119872132</v>
      </c>
      <c r="I27" s="23">
        <v>10776.148950296734</v>
      </c>
      <c r="J27" s="23">
        <v>0.92505836869705405</v>
      </c>
      <c r="K27" s="23">
        <v>3.8938943044227501</v>
      </c>
      <c r="L27" s="23">
        <v>11493.199872789886</v>
      </c>
      <c r="M27" s="23">
        <v>0.48198419809341431</v>
      </c>
      <c r="N27" s="23">
        <v>3.0376173090189695E-3</v>
      </c>
      <c r="O27" s="23">
        <v>717.0509033203125</v>
      </c>
      <c r="P27" s="23">
        <v>6.7217572359368205E-4</v>
      </c>
      <c r="Q27" s="23">
        <v>4.2362644308013842E-6</v>
      </c>
    </row>
    <row r="28" spans="1:17" s="23" customFormat="1" ht="14.45" x14ac:dyDescent="0.3">
      <c r="A28" s="23" t="s">
        <v>391</v>
      </c>
      <c r="B28" s="23" t="s">
        <v>343</v>
      </c>
      <c r="C28" s="23" t="s">
        <v>358</v>
      </c>
      <c r="D28" s="23" t="s">
        <v>361</v>
      </c>
      <c r="E28" s="23" t="s">
        <v>346</v>
      </c>
      <c r="F28" s="23" t="s">
        <v>347</v>
      </c>
      <c r="G28" s="23">
        <v>1.0810299788321691</v>
      </c>
      <c r="H28" s="23">
        <v>3.3949565049254398</v>
      </c>
      <c r="I28" s="23">
        <v>10989.428491463219</v>
      </c>
      <c r="J28" s="23">
        <v>1.0810299788321691</v>
      </c>
      <c r="K28" s="23">
        <v>3.6051728650578907</v>
      </c>
      <c r="L28" s="23">
        <v>11293.375487601088</v>
      </c>
      <c r="M28" s="23">
        <v>0.21021635830402374</v>
      </c>
      <c r="N28" s="23">
        <v>0</v>
      </c>
      <c r="O28" s="23">
        <v>303.94699096679687</v>
      </c>
      <c r="P28" s="23">
        <v>6.9162179715931416E-4</v>
      </c>
      <c r="Q28" s="23">
        <v>0</v>
      </c>
    </row>
    <row r="29" spans="1:17" s="23" customFormat="1" x14ac:dyDescent="0.25">
      <c r="A29" s="23" t="s">
        <v>129</v>
      </c>
      <c r="B29" s="23" t="s">
        <v>143</v>
      </c>
      <c r="C29" s="23" t="s">
        <v>393</v>
      </c>
      <c r="D29" s="23" t="s">
        <v>361</v>
      </c>
      <c r="E29" s="23" t="s">
        <v>346</v>
      </c>
      <c r="F29" s="23" t="s">
        <v>356</v>
      </c>
      <c r="G29" s="23">
        <v>0.8305119878177345</v>
      </c>
      <c r="H29" s="23">
        <v>3.324752504093262</v>
      </c>
      <c r="I29" s="23">
        <v>9858.7155896256172</v>
      </c>
      <c r="J29" s="23">
        <v>0.92202075149507157</v>
      </c>
      <c r="K29" s="23">
        <v>3.4119088253462024</v>
      </c>
      <c r="L29" s="23">
        <v>10849.564665709448</v>
      </c>
      <c r="M29" s="23">
        <v>8.7156318128108978E-2</v>
      </c>
      <c r="N29" s="23">
        <v>9.1508761048316956E-2</v>
      </c>
      <c r="O29" s="23">
        <v>990.84906005859375</v>
      </c>
      <c r="P29" s="23">
        <v>8.7961248937062919E-5</v>
      </c>
      <c r="Q29" s="23">
        <v>9.2353882791940123E-5</v>
      </c>
    </row>
    <row r="30" spans="1:17" s="23" customFormat="1" x14ac:dyDescent="0.25">
      <c r="A30" s="23" t="s">
        <v>394</v>
      </c>
      <c r="B30" s="23" t="s">
        <v>143</v>
      </c>
      <c r="C30" s="23" t="s">
        <v>373</v>
      </c>
      <c r="D30" s="23" t="s">
        <v>361</v>
      </c>
      <c r="E30" s="23" t="s">
        <v>346</v>
      </c>
      <c r="F30" s="23" t="s">
        <v>356</v>
      </c>
      <c r="G30" s="23">
        <v>0.92262132224596383</v>
      </c>
      <c r="H30" s="23">
        <v>3.4458195791378854</v>
      </c>
      <c r="I30" s="23">
        <v>10797.952895194678</v>
      </c>
      <c r="J30" s="23">
        <v>0.92202075149507157</v>
      </c>
      <c r="K30" s="23">
        <v>3.4119088253462024</v>
      </c>
      <c r="L30" s="23">
        <v>10849.564665709448</v>
      </c>
      <c r="M30" s="23">
        <v>-3.3910755068063736E-2</v>
      </c>
      <c r="N30" s="23">
        <v>-6.0057075461372733E-4</v>
      </c>
      <c r="O30" s="23">
        <v>51.611770629882813</v>
      </c>
      <c r="P30" s="23">
        <v>-6.5703527070581913E-4</v>
      </c>
      <c r="Q30" s="23">
        <v>-1.1636313502094708E-5</v>
      </c>
    </row>
    <row r="31" spans="1:17" s="23" customFormat="1" x14ac:dyDescent="0.25">
      <c r="A31" s="23" t="s">
        <v>145</v>
      </c>
      <c r="B31" s="23" t="s">
        <v>143</v>
      </c>
      <c r="C31" s="23" t="s">
        <v>388</v>
      </c>
      <c r="D31" s="23" t="s">
        <v>361</v>
      </c>
      <c r="E31" s="23" t="s">
        <v>346</v>
      </c>
      <c r="F31" s="23" t="s">
        <v>356</v>
      </c>
      <c r="G31" s="23">
        <v>0.92262132224596383</v>
      </c>
      <c r="H31" s="23">
        <v>3.4458195791378854</v>
      </c>
      <c r="I31" s="23">
        <v>10797.952895194678</v>
      </c>
      <c r="J31" s="23">
        <v>0.92262134404926044</v>
      </c>
      <c r="K31" s="23">
        <v>3.4449815322071795</v>
      </c>
      <c r="L31" s="23">
        <v>10914.151695903678</v>
      </c>
      <c r="M31" s="23">
        <v>-8.3804695168510079E-4</v>
      </c>
      <c r="N31" s="23">
        <v>2.1803296945677175E-8</v>
      </c>
      <c r="O31" s="23">
        <v>116.19879913330078</v>
      </c>
      <c r="P31" s="23">
        <v>0</v>
      </c>
      <c r="Q31" s="23">
        <v>1.876378913356902E-10</v>
      </c>
    </row>
    <row r="32" spans="1:17" s="23" customFormat="1" x14ac:dyDescent="0.25">
      <c r="A32" s="23" t="s">
        <v>395</v>
      </c>
      <c r="B32" s="23" t="s">
        <v>143</v>
      </c>
      <c r="C32" s="23" t="s">
        <v>396</v>
      </c>
      <c r="D32" s="23" t="s">
        <v>359</v>
      </c>
      <c r="E32" s="23" t="s">
        <v>359</v>
      </c>
      <c r="F32" s="23" t="s">
        <v>359</v>
      </c>
      <c r="G32" s="23">
        <v>0.92262132224596383</v>
      </c>
      <c r="H32" s="23">
        <v>3.4458201071963552</v>
      </c>
      <c r="I32" s="23">
        <v>10828.469016796056</v>
      </c>
      <c r="J32" s="23">
        <v>0.92262132224596383</v>
      </c>
      <c r="K32" s="23">
        <v>3.4458201071963552</v>
      </c>
      <c r="L32" s="23">
        <v>11145.581016796152</v>
      </c>
      <c r="M32" s="23">
        <v>0</v>
      </c>
      <c r="N32" s="23">
        <v>0</v>
      </c>
      <c r="O32" s="23">
        <v>317.11199951171875</v>
      </c>
      <c r="P32" s="23">
        <v>0</v>
      </c>
      <c r="Q32" s="23">
        <v>0</v>
      </c>
    </row>
    <row r="33" spans="1:17" s="23" customFormat="1" x14ac:dyDescent="0.25">
      <c r="A33" s="23" t="s">
        <v>397</v>
      </c>
      <c r="B33" s="23" t="s">
        <v>143</v>
      </c>
      <c r="C33" s="23" t="s">
        <v>396</v>
      </c>
      <c r="D33" s="23" t="s">
        <v>361</v>
      </c>
      <c r="E33" s="23" t="s">
        <v>346</v>
      </c>
      <c r="F33" s="23" t="s">
        <v>356</v>
      </c>
      <c r="G33" s="23">
        <v>0.92262132224596383</v>
      </c>
      <c r="H33" s="23">
        <v>3.4458201071963552</v>
      </c>
      <c r="I33" s="23">
        <v>10767.149016796044</v>
      </c>
      <c r="J33" s="23">
        <v>0.92262132224596383</v>
      </c>
      <c r="K33" s="23">
        <v>3.4458201071963552</v>
      </c>
      <c r="L33" s="23">
        <v>11145.581016796152</v>
      </c>
      <c r="M33" s="23">
        <v>0</v>
      </c>
      <c r="N33" s="23">
        <v>0</v>
      </c>
      <c r="O33" s="23">
        <v>378.4320068359375</v>
      </c>
      <c r="P33" s="23">
        <v>0</v>
      </c>
      <c r="Q33" s="23">
        <v>0</v>
      </c>
    </row>
    <row r="34" spans="1:17" s="23" customFormat="1" x14ac:dyDescent="0.25">
      <c r="A34" s="23" t="s">
        <v>261</v>
      </c>
      <c r="B34" s="23" t="s">
        <v>143</v>
      </c>
      <c r="C34" s="23" t="s">
        <v>396</v>
      </c>
      <c r="D34" s="23" t="s">
        <v>361</v>
      </c>
      <c r="E34" s="23" t="s">
        <v>143</v>
      </c>
      <c r="F34" s="23" t="s">
        <v>347</v>
      </c>
      <c r="G34" s="23">
        <v>0.92262132224596383</v>
      </c>
      <c r="H34" s="23">
        <v>3.4458201071963552</v>
      </c>
      <c r="I34" s="23">
        <v>10819.709016796118</v>
      </c>
      <c r="J34" s="23">
        <v>0.92262132224596383</v>
      </c>
      <c r="K34" s="23">
        <v>3.4458201071963552</v>
      </c>
      <c r="L34" s="23">
        <v>11145.581016796152</v>
      </c>
      <c r="M34" s="23">
        <v>0</v>
      </c>
      <c r="N34" s="23">
        <v>0</v>
      </c>
      <c r="O34" s="23">
        <v>325.87200927734375</v>
      </c>
      <c r="P34" s="23">
        <v>0</v>
      </c>
      <c r="Q34" s="23">
        <v>0</v>
      </c>
    </row>
    <row r="35" spans="1:17" s="23" customFormat="1" x14ac:dyDescent="0.25">
      <c r="A35" s="23" t="s">
        <v>398</v>
      </c>
      <c r="B35" s="23" t="s">
        <v>143</v>
      </c>
      <c r="C35" s="23" t="s">
        <v>383</v>
      </c>
      <c r="D35" s="23" t="s">
        <v>361</v>
      </c>
      <c r="E35" s="23" t="s">
        <v>346</v>
      </c>
      <c r="F35" s="23" t="s">
        <v>356</v>
      </c>
      <c r="G35" s="23">
        <v>0.92262132224596383</v>
      </c>
      <c r="H35" s="23">
        <v>3.4458201071963552</v>
      </c>
      <c r="I35" s="23">
        <v>10889.789016796078</v>
      </c>
      <c r="J35" s="23">
        <v>0.92262132224596383</v>
      </c>
      <c r="K35" s="23">
        <v>3.4458201071963552</v>
      </c>
      <c r="L35" s="23">
        <v>11145.581016796152</v>
      </c>
      <c r="M35" s="23">
        <v>0</v>
      </c>
      <c r="N35" s="23">
        <v>0</v>
      </c>
      <c r="O35" s="23">
        <v>255.79200744628906</v>
      </c>
      <c r="P35" s="23">
        <v>0</v>
      </c>
      <c r="Q35" s="23">
        <v>0</v>
      </c>
    </row>
    <row r="36" spans="1:17" s="23" customFormat="1" x14ac:dyDescent="0.25">
      <c r="A36" s="23" t="s">
        <v>123</v>
      </c>
      <c r="B36" s="23" t="s">
        <v>143</v>
      </c>
      <c r="C36" s="23" t="s">
        <v>396</v>
      </c>
      <c r="D36" s="23" t="s">
        <v>359</v>
      </c>
      <c r="E36" s="23" t="s">
        <v>359</v>
      </c>
      <c r="F36" s="23" t="s">
        <v>359</v>
      </c>
      <c r="G36" s="23">
        <v>0.92262132224596383</v>
      </c>
      <c r="H36" s="23">
        <v>3.4458201071963552</v>
      </c>
      <c r="I36" s="23">
        <v>10828.469016796056</v>
      </c>
      <c r="J36" s="23">
        <v>0.92262132224596383</v>
      </c>
      <c r="K36" s="23">
        <v>3.4458201071963552</v>
      </c>
      <c r="L36" s="23">
        <v>11145.581016796152</v>
      </c>
      <c r="M36" s="23">
        <v>0</v>
      </c>
      <c r="N36" s="23">
        <v>0</v>
      </c>
      <c r="O36" s="23">
        <v>317.11199951171875</v>
      </c>
      <c r="P36" s="23">
        <v>0</v>
      </c>
      <c r="Q36" s="23">
        <v>0</v>
      </c>
    </row>
    <row r="37" spans="1:17" s="23" customFormat="1" x14ac:dyDescent="0.25">
      <c r="A37" s="23" t="s">
        <v>399</v>
      </c>
      <c r="B37" s="23" t="s">
        <v>143</v>
      </c>
      <c r="C37" s="23" t="s">
        <v>400</v>
      </c>
      <c r="D37" s="23" t="s">
        <v>361</v>
      </c>
      <c r="E37" s="23" t="s">
        <v>346</v>
      </c>
      <c r="F37" s="23" t="s">
        <v>356</v>
      </c>
      <c r="G37" s="23">
        <v>0.92262132224596383</v>
      </c>
      <c r="H37" s="23">
        <v>3.4458201071963552</v>
      </c>
      <c r="I37" s="23">
        <v>10889.789016796078</v>
      </c>
      <c r="J37" s="23">
        <v>0.92262132224596383</v>
      </c>
      <c r="K37" s="23">
        <v>3.4458201071963552</v>
      </c>
      <c r="L37" s="23">
        <v>11145.581016796152</v>
      </c>
      <c r="M37" s="23">
        <v>0</v>
      </c>
      <c r="N37" s="23">
        <v>0</v>
      </c>
      <c r="O37" s="23">
        <v>255.79200744628906</v>
      </c>
      <c r="P37" s="23">
        <v>0</v>
      </c>
      <c r="Q37" s="23">
        <v>0</v>
      </c>
    </row>
    <row r="38" spans="1:17" s="23" customFormat="1" x14ac:dyDescent="0.25">
      <c r="A38" s="23" t="s">
        <v>401</v>
      </c>
      <c r="B38" s="23" t="s">
        <v>143</v>
      </c>
      <c r="C38" s="23" t="s">
        <v>388</v>
      </c>
      <c r="D38" s="23" t="s">
        <v>361</v>
      </c>
      <c r="E38" s="23" t="s">
        <v>346</v>
      </c>
      <c r="F38" s="23" t="s">
        <v>356</v>
      </c>
      <c r="G38" s="23">
        <v>0.92262132224596383</v>
      </c>
      <c r="H38" s="23">
        <v>3.4458201071963552</v>
      </c>
      <c r="I38" s="23">
        <v>10776.153301568726</v>
      </c>
      <c r="J38" s="23">
        <v>0.92262132224596383</v>
      </c>
      <c r="K38" s="23">
        <v>3.4458201071963552</v>
      </c>
      <c r="L38" s="23">
        <v>10831.968304454093</v>
      </c>
      <c r="M38" s="23">
        <v>0</v>
      </c>
      <c r="N38" s="23">
        <v>0</v>
      </c>
      <c r="O38" s="23">
        <v>55.81500244140625</v>
      </c>
      <c r="P38" s="23">
        <v>0</v>
      </c>
      <c r="Q38" s="23">
        <v>0</v>
      </c>
    </row>
    <row r="39" spans="1:17" s="23" customFormat="1" x14ac:dyDescent="0.25">
      <c r="A39" s="23" t="s">
        <v>263</v>
      </c>
      <c r="B39" s="23" t="s">
        <v>143</v>
      </c>
      <c r="C39" s="23" t="s">
        <v>388</v>
      </c>
      <c r="D39" s="23" t="s">
        <v>361</v>
      </c>
      <c r="E39" s="23" t="s">
        <v>346</v>
      </c>
      <c r="F39" s="23" t="s">
        <v>347</v>
      </c>
      <c r="G39" s="23">
        <v>0.92198674500994826</v>
      </c>
      <c r="H39" s="23">
        <v>3.4109502626575621</v>
      </c>
      <c r="I39" s="23">
        <v>10773.236084871563</v>
      </c>
      <c r="J39" s="23">
        <v>0.96317584755167107</v>
      </c>
      <c r="K39" s="23">
        <v>3.4654994661956962</v>
      </c>
      <c r="L39" s="23">
        <v>11175.446196929479</v>
      </c>
      <c r="M39" s="23">
        <v>5.45492023229599E-2</v>
      </c>
      <c r="N39" s="23">
        <v>4.1189104318618774E-2</v>
      </c>
      <c r="O39" s="23">
        <v>402.21011352539062</v>
      </c>
      <c r="P39" s="23">
        <v>1.3562364620156586E-4</v>
      </c>
      <c r="Q39" s="23">
        <v>1.0240693518426269E-4</v>
      </c>
    </row>
    <row r="40" spans="1:17" s="23" customFormat="1" x14ac:dyDescent="0.25">
      <c r="A40" s="23" t="s">
        <v>402</v>
      </c>
      <c r="B40" s="23" t="s">
        <v>143</v>
      </c>
      <c r="C40" s="23" t="s">
        <v>388</v>
      </c>
      <c r="D40" s="23" t="s">
        <v>359</v>
      </c>
      <c r="E40" s="23" t="s">
        <v>359</v>
      </c>
      <c r="F40" s="23" t="s">
        <v>359</v>
      </c>
      <c r="G40" s="23">
        <v>0.92262132224596383</v>
      </c>
      <c r="H40" s="23">
        <v>3.4458196938799994</v>
      </c>
      <c r="I40" s="23">
        <v>10791.09680272896</v>
      </c>
      <c r="J40" s="23">
        <v>0.92262134404926044</v>
      </c>
      <c r="K40" s="23">
        <v>3.4449815322071795</v>
      </c>
      <c r="L40" s="23">
        <v>10914.151695903678</v>
      </c>
      <c r="M40" s="23">
        <v>-8.3816167898476124E-4</v>
      </c>
      <c r="N40" s="23">
        <v>2.1803296945677175E-8</v>
      </c>
      <c r="O40" s="23">
        <v>123.05489349365234</v>
      </c>
      <c r="P40" s="23">
        <v>-6.8112826738797594E-6</v>
      </c>
      <c r="Q40" s="23">
        <v>1.7718350397988303E-10</v>
      </c>
    </row>
    <row r="41" spans="1:17" s="23" customFormat="1" x14ac:dyDescent="0.25">
      <c r="A41" s="23" t="s">
        <v>142</v>
      </c>
      <c r="B41" s="23" t="s">
        <v>143</v>
      </c>
      <c r="C41" s="23" t="s">
        <v>388</v>
      </c>
      <c r="D41" s="23" t="s">
        <v>359</v>
      </c>
      <c r="E41" s="23" t="s">
        <v>359</v>
      </c>
      <c r="F41" s="23" t="s">
        <v>359</v>
      </c>
      <c r="G41" s="23">
        <v>0.92262132284112819</v>
      </c>
      <c r="H41" s="23">
        <v>3.4452637533332249</v>
      </c>
      <c r="I41" s="23">
        <v>10842.395606919963</v>
      </c>
      <c r="J41" s="23">
        <v>0.92262132483274439</v>
      </c>
      <c r="K41" s="23">
        <v>3.4449821868936432</v>
      </c>
      <c r="L41" s="23">
        <v>10876.587190396551</v>
      </c>
      <c r="M41" s="23">
        <v>-2.815664338413626E-4</v>
      </c>
      <c r="N41" s="23">
        <v>1.9916162052879827E-9</v>
      </c>
      <c r="O41" s="23">
        <v>34.191581726074219</v>
      </c>
      <c r="P41" s="23">
        <v>0</v>
      </c>
      <c r="Q41" s="23">
        <v>5.8248732226484634E-11</v>
      </c>
    </row>
    <row r="42" spans="1:17" s="23" customFormat="1" x14ac:dyDescent="0.25">
      <c r="A42" s="23" t="s">
        <v>403</v>
      </c>
      <c r="B42" s="23" t="s">
        <v>143</v>
      </c>
      <c r="C42" s="23" t="s">
        <v>393</v>
      </c>
      <c r="D42" s="23" t="s">
        <v>361</v>
      </c>
      <c r="E42" s="23" t="s">
        <v>346</v>
      </c>
      <c r="F42" s="23" t="s">
        <v>356</v>
      </c>
      <c r="G42" s="23">
        <v>0.92203400691821435</v>
      </c>
      <c r="H42" s="23">
        <v>3.4111897778435272</v>
      </c>
      <c r="I42" s="23">
        <v>10836.512065518173</v>
      </c>
      <c r="J42" s="23">
        <v>0.92262138085446155</v>
      </c>
      <c r="K42" s="23">
        <v>3.444607064378999</v>
      </c>
      <c r="L42" s="23">
        <v>10989.611877341193</v>
      </c>
      <c r="M42" s="23">
        <v>3.3417288213968277E-2</v>
      </c>
      <c r="N42" s="23">
        <v>5.87373913731426E-4</v>
      </c>
      <c r="O42" s="23">
        <v>153.09980773925781</v>
      </c>
      <c r="P42" s="23">
        <v>2.1827126329299062E-4</v>
      </c>
      <c r="Q42" s="23">
        <v>3.836542418866884E-6</v>
      </c>
    </row>
    <row r="43" spans="1:17" s="23" customFormat="1" x14ac:dyDescent="0.25">
      <c r="A43" s="23" t="s">
        <v>22</v>
      </c>
      <c r="B43" s="23" t="s">
        <v>16</v>
      </c>
      <c r="C43" s="23" t="s">
        <v>406</v>
      </c>
      <c r="D43" s="23" t="s">
        <v>361</v>
      </c>
      <c r="E43" s="23" t="s">
        <v>16</v>
      </c>
      <c r="F43" s="23" t="s">
        <v>356</v>
      </c>
      <c r="G43" s="23">
        <v>5.7526510558822892</v>
      </c>
      <c r="H43" s="23">
        <v>3.6682664347788121</v>
      </c>
      <c r="I43" s="23">
        <v>19885.461719499643</v>
      </c>
      <c r="J43" s="23">
        <v>5.847433700095463</v>
      </c>
      <c r="K43" s="23">
        <v>3.6362555588288608</v>
      </c>
      <c r="L43" s="23">
        <v>20182.968114115054</v>
      </c>
      <c r="M43" s="23">
        <v>-3.2010875642299652E-2</v>
      </c>
      <c r="N43" s="23">
        <v>9.4782643020153046E-2</v>
      </c>
      <c r="O43" s="23">
        <v>297.50640869140625</v>
      </c>
      <c r="P43" s="23">
        <v>0</v>
      </c>
      <c r="Q43" s="23">
        <v>3.1859026057645679E-4</v>
      </c>
    </row>
    <row r="44" spans="1:17" s="23" customFormat="1" x14ac:dyDescent="0.25">
      <c r="A44" s="23" t="s">
        <v>32</v>
      </c>
      <c r="B44" s="23" t="s">
        <v>16</v>
      </c>
      <c r="C44" s="23" t="s">
        <v>407</v>
      </c>
      <c r="D44" s="23" t="s">
        <v>361</v>
      </c>
      <c r="E44" s="23" t="s">
        <v>346</v>
      </c>
      <c r="F44" s="23" t="s">
        <v>356</v>
      </c>
      <c r="G44" s="23">
        <v>5.834921808123597</v>
      </c>
      <c r="H44" s="23">
        <v>3.6181759847539987</v>
      </c>
      <c r="I44" s="23">
        <v>20043.846648384115</v>
      </c>
      <c r="J44" s="23">
        <v>5.847433700095463</v>
      </c>
      <c r="K44" s="23">
        <v>3.6362555588288608</v>
      </c>
      <c r="L44" s="23">
        <v>20182.968114115054</v>
      </c>
      <c r="M44" s="23">
        <v>1.8079573288559914E-2</v>
      </c>
      <c r="N44" s="23">
        <v>1.251189224421978E-2</v>
      </c>
      <c r="O44" s="23">
        <v>139.1214599609375</v>
      </c>
      <c r="P44" s="23">
        <v>1.2995531142223626E-4</v>
      </c>
      <c r="Q44" s="23">
        <v>8.9935027062892914E-5</v>
      </c>
    </row>
    <row r="45" spans="1:17" s="23" customFormat="1" x14ac:dyDescent="0.25">
      <c r="A45" s="23" t="s">
        <v>38</v>
      </c>
      <c r="B45" s="23" t="s">
        <v>16</v>
      </c>
      <c r="C45" s="23" t="s">
        <v>360</v>
      </c>
      <c r="D45" s="23" t="s">
        <v>361</v>
      </c>
      <c r="E45" s="23" t="s">
        <v>346</v>
      </c>
      <c r="F45" s="23" t="s">
        <v>356</v>
      </c>
      <c r="G45" s="23">
        <v>5.8415247760805125</v>
      </c>
      <c r="H45" s="23">
        <v>3.6185204356396858</v>
      </c>
      <c r="I45" s="23">
        <v>20013.064552078697</v>
      </c>
      <c r="J45" s="23">
        <v>5.847433700095463</v>
      </c>
      <c r="K45" s="23">
        <v>3.6362555588288608</v>
      </c>
      <c r="L45" s="23">
        <v>20182.968114115054</v>
      </c>
      <c r="M45" s="23">
        <v>1.7735123634338379E-2</v>
      </c>
      <c r="N45" s="23">
        <v>5.9089241549372673E-3</v>
      </c>
      <c r="O45" s="23">
        <v>169.903564453125</v>
      </c>
      <c r="P45" s="23">
        <v>1.0438347089802846E-4</v>
      </c>
      <c r="Q45" s="23">
        <v>3.4778106055455282E-5</v>
      </c>
    </row>
    <row r="46" spans="1:17" s="23" customFormat="1" x14ac:dyDescent="0.25">
      <c r="A46" s="23" t="s">
        <v>408</v>
      </c>
      <c r="B46" s="23" t="s">
        <v>16</v>
      </c>
      <c r="C46" s="23" t="s">
        <v>360</v>
      </c>
      <c r="D46" s="23" t="s">
        <v>361</v>
      </c>
      <c r="E46" s="23" t="s">
        <v>346</v>
      </c>
      <c r="F46" s="23" t="s">
        <v>347</v>
      </c>
      <c r="G46" s="23">
        <v>5.8380521334458573</v>
      </c>
      <c r="H46" s="23">
        <v>3.6093526357190058</v>
      </c>
      <c r="I46" s="23">
        <v>19933.158863924167</v>
      </c>
      <c r="J46" s="23">
        <v>5.847433700095463</v>
      </c>
      <c r="K46" s="23">
        <v>3.6362555588288608</v>
      </c>
      <c r="L46" s="23">
        <v>20182.968114115054</v>
      </c>
      <c r="M46" s="23">
        <v>2.6902923360466957E-2</v>
      </c>
      <c r="N46" s="23">
        <v>9.381566196680069E-3</v>
      </c>
      <c r="O46" s="23">
        <v>249.80924987792969</v>
      </c>
      <c r="P46" s="23">
        <v>1.076938642654568E-4</v>
      </c>
      <c r="Q46" s="23">
        <v>3.755492070922628E-5</v>
      </c>
    </row>
    <row r="47" spans="1:17" s="23" customFormat="1" x14ac:dyDescent="0.25">
      <c r="A47" s="23" t="s">
        <v>42</v>
      </c>
      <c r="B47" s="23" t="s">
        <v>16</v>
      </c>
      <c r="C47" s="23" t="s">
        <v>409</v>
      </c>
      <c r="D47" s="23" t="s">
        <v>361</v>
      </c>
      <c r="E47" s="23" t="s">
        <v>346</v>
      </c>
      <c r="F47" s="23" t="s">
        <v>356</v>
      </c>
      <c r="G47" s="23">
        <v>5.8396211970053367</v>
      </c>
      <c r="H47" s="23">
        <v>3.6124943287067732</v>
      </c>
      <c r="I47" s="23">
        <v>20087.216465592061</v>
      </c>
      <c r="J47" s="23">
        <v>5.847433700095463</v>
      </c>
      <c r="K47" s="23">
        <v>3.6362555588288608</v>
      </c>
      <c r="L47" s="23">
        <v>20182.968114115054</v>
      </c>
      <c r="M47" s="23">
        <v>2.376122958958149E-2</v>
      </c>
      <c r="N47" s="23">
        <v>7.8125027939677238E-3</v>
      </c>
      <c r="O47" s="23">
        <v>95.75164794921875</v>
      </c>
      <c r="P47" s="23">
        <v>2.48154770815745E-4</v>
      </c>
      <c r="Q47" s="23">
        <v>8.1591315392870456E-5</v>
      </c>
    </row>
    <row r="48" spans="1:17" s="23" customFormat="1" x14ac:dyDescent="0.25">
      <c r="A48" s="23" t="s">
        <v>46</v>
      </c>
      <c r="B48" s="23" t="s">
        <v>44</v>
      </c>
      <c r="C48" s="23" t="s">
        <v>44</v>
      </c>
      <c r="D48" s="23" t="s">
        <v>361</v>
      </c>
      <c r="E48" s="23" t="s">
        <v>44</v>
      </c>
      <c r="F48" s="23" t="s">
        <v>356</v>
      </c>
      <c r="G48" s="23">
        <v>5.8452847694566099</v>
      </c>
      <c r="H48" s="23">
        <v>3.6272988717092409</v>
      </c>
      <c r="I48" s="23">
        <v>20145.198674743879</v>
      </c>
      <c r="J48" s="23">
        <v>5.847433700095463</v>
      </c>
      <c r="K48" s="23">
        <v>3.6362555588288608</v>
      </c>
      <c r="L48" s="23">
        <v>20182.968114115054</v>
      </c>
      <c r="M48" s="23">
        <v>8.9566875249147415E-3</v>
      </c>
      <c r="N48" s="23">
        <v>2.1489306818693876E-3</v>
      </c>
      <c r="O48" s="23">
        <v>37.769439697265625</v>
      </c>
      <c r="P48" s="23">
        <v>2.3714112467132509E-4</v>
      </c>
      <c r="Q48" s="23">
        <v>5.6896016758400947E-5</v>
      </c>
    </row>
    <row r="49" spans="1:17" s="23" customFormat="1" x14ac:dyDescent="0.25">
      <c r="A49" s="23" t="s">
        <v>149</v>
      </c>
      <c r="B49" s="23" t="s">
        <v>16</v>
      </c>
      <c r="C49" s="23" t="s">
        <v>362</v>
      </c>
      <c r="D49" s="23" t="s">
        <v>361</v>
      </c>
      <c r="E49" s="23" t="s">
        <v>346</v>
      </c>
      <c r="F49" s="23" t="s">
        <v>356</v>
      </c>
      <c r="G49" s="23">
        <v>5.9603609684432426</v>
      </c>
      <c r="H49" s="23">
        <v>3.6546801920485033</v>
      </c>
      <c r="I49" s="23">
        <v>20496.471157689124</v>
      </c>
      <c r="J49" s="23">
        <v>5.9751609684432418</v>
      </c>
      <c r="K49" s="23">
        <v>3.6583801920485035</v>
      </c>
      <c r="L49" s="23">
        <v>20602.172757689201</v>
      </c>
      <c r="M49" s="23">
        <v>3.7000000011175871E-3</v>
      </c>
      <c r="N49" s="23">
        <v>1.4800000004470348E-2</v>
      </c>
      <c r="O49" s="23">
        <v>105.70159912109375</v>
      </c>
      <c r="P49" s="23">
        <v>3.5004199162358418E-5</v>
      </c>
      <c r="Q49" s="23">
        <v>1.4001679664943367E-4</v>
      </c>
    </row>
    <row r="50" spans="1:17" s="23" customFormat="1" x14ac:dyDescent="0.25">
      <c r="A50" s="23" t="s">
        <v>410</v>
      </c>
      <c r="B50" s="23" t="s">
        <v>16</v>
      </c>
      <c r="C50" s="23" t="s">
        <v>360</v>
      </c>
      <c r="D50" s="23" t="s">
        <v>361</v>
      </c>
      <c r="E50" s="23" t="s">
        <v>346</v>
      </c>
      <c r="F50" s="23" t="s">
        <v>356</v>
      </c>
      <c r="G50" s="23">
        <v>5.8621130710275331</v>
      </c>
      <c r="H50" s="23">
        <v>3.6697063563389669</v>
      </c>
      <c r="I50" s="23">
        <v>20484.336721855732</v>
      </c>
      <c r="J50" s="23">
        <v>5.8655859004475799</v>
      </c>
      <c r="K50" s="23">
        <v>3.6789544565457684</v>
      </c>
      <c r="L50" s="23">
        <v>20564.156721861676</v>
      </c>
      <c r="M50" s="23">
        <v>9.248100221157074E-3</v>
      </c>
      <c r="N50" s="23">
        <v>3.472829470410943E-3</v>
      </c>
      <c r="O50" s="23">
        <v>79.819999694824219</v>
      </c>
      <c r="P50" s="23">
        <v>1.1586194159463048E-4</v>
      </c>
      <c r="Q50" s="23">
        <v>4.3508262024261057E-5</v>
      </c>
    </row>
    <row r="51" spans="1:17" s="23" customFormat="1" x14ac:dyDescent="0.25">
      <c r="A51" s="23" t="s">
        <v>157</v>
      </c>
      <c r="B51" s="23" t="s">
        <v>16</v>
      </c>
      <c r="C51" s="23" t="s">
        <v>362</v>
      </c>
      <c r="D51" s="23" t="s">
        <v>361</v>
      </c>
      <c r="E51" s="23" t="s">
        <v>346</v>
      </c>
      <c r="F51" s="23" t="s">
        <v>356</v>
      </c>
      <c r="G51" s="23">
        <v>5.913112938276142</v>
      </c>
      <c r="H51" s="23">
        <v>3.9769057405767678</v>
      </c>
      <c r="I51" s="23">
        <v>22237.992376978582</v>
      </c>
      <c r="J51" s="23">
        <v>5.9244858474224058</v>
      </c>
      <c r="K51" s="23">
        <v>4.0369474534215586</v>
      </c>
      <c r="L51" s="23">
        <v>22604.076908394502</v>
      </c>
      <c r="M51" s="23">
        <v>6.0041714459657669E-2</v>
      </c>
      <c r="N51" s="23">
        <v>1.137290894985199E-2</v>
      </c>
      <c r="O51" s="23">
        <v>366.08453369140625</v>
      </c>
      <c r="P51" s="23">
        <v>1.6401051834691316E-4</v>
      </c>
      <c r="Q51" s="23">
        <v>3.1066345400176942E-5</v>
      </c>
    </row>
    <row r="52" spans="1:17" s="23" customFormat="1" x14ac:dyDescent="0.25">
      <c r="A52" s="23" t="s">
        <v>411</v>
      </c>
      <c r="B52" s="23" t="s">
        <v>16</v>
      </c>
      <c r="C52" s="23" t="s">
        <v>362</v>
      </c>
      <c r="D52" s="23" t="s">
        <v>359</v>
      </c>
      <c r="E52" s="23" t="s">
        <v>359</v>
      </c>
      <c r="F52" s="23" t="s">
        <v>347</v>
      </c>
      <c r="G52" s="23">
        <v>5.8489660915499471</v>
      </c>
      <c r="H52" s="23">
        <v>3.6370379809129214</v>
      </c>
      <c r="I52" s="23">
        <v>20183.012050928373</v>
      </c>
      <c r="J52" s="23">
        <v>5.9244858474224058</v>
      </c>
      <c r="K52" s="23">
        <v>4.0369474534215586</v>
      </c>
      <c r="L52" s="23">
        <v>22604.076908394502</v>
      </c>
      <c r="M52" s="23">
        <v>0.39990946650505066</v>
      </c>
      <c r="N52" s="23">
        <v>7.5519755482673645E-2</v>
      </c>
      <c r="O52" s="23">
        <v>2421.06494140625</v>
      </c>
      <c r="P52" s="23">
        <v>1.6517915355507284E-4</v>
      </c>
      <c r="Q52" s="23">
        <v>3.1192783353617415E-5</v>
      </c>
    </row>
    <row r="53" spans="1:17" s="23" customFormat="1" x14ac:dyDescent="0.25">
      <c r="A53" s="23" t="s">
        <v>412</v>
      </c>
      <c r="B53" s="23" t="s">
        <v>16</v>
      </c>
      <c r="C53" s="23" t="s">
        <v>407</v>
      </c>
      <c r="D53" s="23" t="s">
        <v>361</v>
      </c>
      <c r="E53" s="23" t="s">
        <v>346</v>
      </c>
      <c r="F53" s="23" t="s">
        <v>356</v>
      </c>
      <c r="G53" s="23">
        <v>5.8577666945010503</v>
      </c>
      <c r="H53" s="23">
        <v>3.6848905210056357</v>
      </c>
      <c r="I53" s="23">
        <v>20454.586218989996</v>
      </c>
      <c r="J53" s="23">
        <v>5.8601061952867806</v>
      </c>
      <c r="K53" s="23">
        <v>3.6979886064548397</v>
      </c>
      <c r="L53" s="23">
        <v>20526.966597407296</v>
      </c>
      <c r="M53" s="23">
        <v>1.3098085299134254E-2</v>
      </c>
      <c r="N53" s="23">
        <v>2.3395007010549307E-3</v>
      </c>
      <c r="O53" s="23">
        <v>72.380378723144531</v>
      </c>
      <c r="P53" s="23">
        <v>1.8096182611770928E-4</v>
      </c>
      <c r="Q53" s="23">
        <v>3.2322306651622057E-5</v>
      </c>
    </row>
    <row r="54" spans="1:17" s="23" customFormat="1" x14ac:dyDescent="0.25">
      <c r="A54" s="23" t="s">
        <v>413</v>
      </c>
      <c r="B54" s="23" t="s">
        <v>16</v>
      </c>
      <c r="C54" s="23" t="s">
        <v>367</v>
      </c>
      <c r="D54" s="23" t="s">
        <v>359</v>
      </c>
      <c r="E54" s="23" t="s">
        <v>359</v>
      </c>
      <c r="F54" s="23" t="s">
        <v>359</v>
      </c>
      <c r="G54" s="23">
        <v>5.8502954594773025</v>
      </c>
      <c r="H54" s="23">
        <v>3.6426207780235189</v>
      </c>
      <c r="I54" s="23">
        <v>20222.412794633383</v>
      </c>
      <c r="J54" s="23">
        <v>5.8506277599900853</v>
      </c>
      <c r="K54" s="23">
        <v>3.6443107936663734</v>
      </c>
      <c r="L54" s="23">
        <v>20232.087910646733</v>
      </c>
      <c r="M54" s="23">
        <v>1.6900156624615192E-3</v>
      </c>
      <c r="N54" s="23">
        <v>3.3230052213184536E-4</v>
      </c>
      <c r="O54" s="23">
        <v>9.6751155853271484</v>
      </c>
      <c r="P54" s="23">
        <v>1.7467653378844261E-4</v>
      </c>
      <c r="Q54" s="23">
        <v>3.4345895983278751E-5</v>
      </c>
    </row>
    <row r="55" spans="1:17" s="23" customFormat="1" x14ac:dyDescent="0.25">
      <c r="A55" s="23" t="s">
        <v>75</v>
      </c>
      <c r="B55" s="23" t="s">
        <v>16</v>
      </c>
      <c r="C55" s="23" t="s">
        <v>367</v>
      </c>
      <c r="D55" s="23" t="s">
        <v>359</v>
      </c>
      <c r="E55" s="23" t="s">
        <v>359</v>
      </c>
      <c r="F55" s="23" t="s">
        <v>359</v>
      </c>
      <c r="G55" s="23">
        <v>5.8514584040543998</v>
      </c>
      <c r="H55" s="23">
        <v>3.6481160367199168</v>
      </c>
      <c r="I55" s="23">
        <v>20256.462200296031</v>
      </c>
      <c r="J55" s="23">
        <v>5.8524554727821929</v>
      </c>
      <c r="K55" s="23">
        <v>3.6527669514864094</v>
      </c>
      <c r="L55" s="23">
        <v>20285.797028417237</v>
      </c>
      <c r="M55" s="23">
        <v>4.6509145759046078E-3</v>
      </c>
      <c r="N55" s="23">
        <v>9.9706870969384909E-4</v>
      </c>
      <c r="O55" s="23">
        <v>29.334827423095703</v>
      </c>
      <c r="P55" s="23">
        <v>1.5854583762120456E-4</v>
      </c>
      <c r="Q55" s="23">
        <v>3.3989246730925515E-5</v>
      </c>
    </row>
    <row r="56" spans="1:17" s="23" customFormat="1" x14ac:dyDescent="0.25">
      <c r="A56" s="23" t="s">
        <v>414</v>
      </c>
      <c r="B56" s="23" t="s">
        <v>343</v>
      </c>
      <c r="C56" s="23" t="s">
        <v>373</v>
      </c>
      <c r="D56" s="23" t="s">
        <v>361</v>
      </c>
      <c r="E56" s="23" t="s">
        <v>346</v>
      </c>
      <c r="F56" s="23" t="s">
        <v>347</v>
      </c>
      <c r="G56" s="23">
        <v>5.7320953001513404</v>
      </c>
      <c r="H56" s="23">
        <v>3.0781907922315277</v>
      </c>
      <c r="I56" s="23">
        <v>19042.876185997262</v>
      </c>
      <c r="J56" s="23">
        <v>5.7955176711969303</v>
      </c>
      <c r="K56" s="23">
        <v>3.1096682947918604</v>
      </c>
      <c r="L56" s="23">
        <v>19226.416491590822</v>
      </c>
      <c r="M56" s="23">
        <v>3.1477503478527069E-2</v>
      </c>
      <c r="N56" s="23">
        <v>6.3422374427318573E-2</v>
      </c>
      <c r="O56" s="23">
        <v>183.54029846191406</v>
      </c>
      <c r="P56" s="23">
        <v>1.7150185885839164E-4</v>
      </c>
      <c r="Q56" s="23">
        <v>3.4555012825876474E-4</v>
      </c>
    </row>
    <row r="57" spans="1:17" s="23" customFormat="1" x14ac:dyDescent="0.25">
      <c r="A57" s="23" t="s">
        <v>415</v>
      </c>
      <c r="B57" s="23" t="s">
        <v>343</v>
      </c>
      <c r="C57" s="23" t="s">
        <v>416</v>
      </c>
      <c r="D57" s="23" t="s">
        <v>361</v>
      </c>
      <c r="E57" s="23" t="s">
        <v>346</v>
      </c>
      <c r="F57" s="23" t="s">
        <v>356</v>
      </c>
      <c r="G57" s="23">
        <v>2.705378822685423</v>
      </c>
      <c r="H57" s="23">
        <v>1.9651982056059274</v>
      </c>
      <c r="I57" s="23">
        <v>13648.228254904634</v>
      </c>
      <c r="J57" s="23">
        <v>5.7955176711969303</v>
      </c>
      <c r="K57" s="23">
        <v>3.1096682947918604</v>
      </c>
      <c r="L57" s="23">
        <v>19226.416491590822</v>
      </c>
      <c r="M57" s="23">
        <v>1.1444700956344604</v>
      </c>
      <c r="N57" s="23">
        <v>3.0901389122009277</v>
      </c>
      <c r="O57" s="23">
        <v>5578.1884765625</v>
      </c>
      <c r="P57" s="23">
        <v>2.0516877702903003E-4</v>
      </c>
      <c r="Q57" s="23">
        <v>5.5396818788722157E-4</v>
      </c>
    </row>
    <row r="58" spans="1:17" s="23" customFormat="1" x14ac:dyDescent="0.25">
      <c r="A58" s="23" t="s">
        <v>417</v>
      </c>
      <c r="B58" s="23" t="s">
        <v>343</v>
      </c>
      <c r="C58" s="23" t="s">
        <v>380</v>
      </c>
      <c r="D58" s="23" t="s">
        <v>359</v>
      </c>
      <c r="E58" s="23" t="s">
        <v>359</v>
      </c>
      <c r="F58" s="23" t="s">
        <v>359</v>
      </c>
      <c r="G58" s="23">
        <v>3.8802245911810518</v>
      </c>
      <c r="H58" s="23">
        <v>3.0341959202319968</v>
      </c>
      <c r="I58" s="23">
        <v>17880.897811066512</v>
      </c>
      <c r="J58" s="23">
        <v>5.7955176711969303</v>
      </c>
      <c r="K58" s="23">
        <v>3.1096682947918604</v>
      </c>
      <c r="L58" s="23">
        <v>19226.416491590822</v>
      </c>
      <c r="M58" s="23">
        <v>7.5472377240657806E-2</v>
      </c>
      <c r="N58" s="23">
        <v>1.9152930974960327</v>
      </c>
      <c r="O58" s="23">
        <v>1345.5186767578125</v>
      </c>
      <c r="P58" s="23">
        <v>5.6091659644152969E-5</v>
      </c>
      <c r="Q58" s="23">
        <v>1.4234607806429267E-3</v>
      </c>
    </row>
    <row r="59" spans="1:17" s="23" customFormat="1" x14ac:dyDescent="0.25">
      <c r="A59" s="23" t="s">
        <v>81</v>
      </c>
      <c r="B59" s="23" t="s">
        <v>343</v>
      </c>
      <c r="C59" s="23" t="s">
        <v>380</v>
      </c>
      <c r="D59" s="23" t="s">
        <v>361</v>
      </c>
      <c r="E59" s="23" t="s">
        <v>49</v>
      </c>
      <c r="F59" s="23" t="s">
        <v>356</v>
      </c>
      <c r="G59" s="23">
        <v>5.5145395894956062</v>
      </c>
      <c r="H59" s="23">
        <v>2.8452125888675561</v>
      </c>
      <c r="I59" s="23">
        <v>18230.202227154823</v>
      </c>
      <c r="J59" s="23">
        <v>5.7955176711969303</v>
      </c>
      <c r="K59" s="23">
        <v>3.1096682947918604</v>
      </c>
      <c r="L59" s="23">
        <v>19226.416491590822</v>
      </c>
      <c r="M59" s="23">
        <v>0.26445570588111877</v>
      </c>
      <c r="N59" s="23">
        <v>0.28097808361053467</v>
      </c>
      <c r="O59" s="23">
        <v>996.21429443359375</v>
      </c>
      <c r="P59" s="23">
        <v>2.6546066510491073E-4</v>
      </c>
      <c r="Q59" s="23">
        <v>2.8204583213664591E-4</v>
      </c>
    </row>
    <row r="60" spans="1:17" s="23" customFormat="1" x14ac:dyDescent="0.25">
      <c r="A60" s="23" t="s">
        <v>418</v>
      </c>
      <c r="B60" s="23" t="s">
        <v>343</v>
      </c>
      <c r="C60" s="23" t="s">
        <v>416</v>
      </c>
      <c r="D60" s="23" t="s">
        <v>361</v>
      </c>
      <c r="E60" s="23" t="s">
        <v>346</v>
      </c>
      <c r="F60" s="23" t="s">
        <v>356</v>
      </c>
      <c r="G60" s="23">
        <v>2.9404981654757991</v>
      </c>
      <c r="H60" s="23">
        <v>2.2643278099071047</v>
      </c>
      <c r="I60" s="23">
        <v>14484.017399292623</v>
      </c>
      <c r="J60" s="23">
        <v>5.7955176711969303</v>
      </c>
      <c r="K60" s="23">
        <v>3.1096682947918604</v>
      </c>
      <c r="L60" s="23">
        <v>19226.416491590822</v>
      </c>
      <c r="M60" s="23">
        <v>0.84534049034118652</v>
      </c>
      <c r="N60" s="23">
        <v>2.8550195693969727</v>
      </c>
      <c r="O60" s="23">
        <v>4742.39892578125</v>
      </c>
      <c r="P60" s="23">
        <v>1.7825166287366301E-4</v>
      </c>
      <c r="Q60" s="23">
        <v>6.0202012537047267E-4</v>
      </c>
    </row>
    <row r="61" spans="1:17" s="23" customFormat="1" x14ac:dyDescent="0.25">
      <c r="A61" s="23" t="s">
        <v>239</v>
      </c>
      <c r="B61" s="23" t="s">
        <v>343</v>
      </c>
      <c r="C61" s="23" t="s">
        <v>372</v>
      </c>
      <c r="D61" s="23" t="s">
        <v>361</v>
      </c>
      <c r="E61" s="23" t="s">
        <v>343</v>
      </c>
      <c r="F61" s="23" t="s">
        <v>347</v>
      </c>
      <c r="G61" s="23">
        <v>5.7320953001513404</v>
      </c>
      <c r="H61" s="23">
        <v>3.0781907922315277</v>
      </c>
      <c r="I61" s="23">
        <v>19042.876185997262</v>
      </c>
      <c r="J61" s="23">
        <v>5.7955176711969303</v>
      </c>
      <c r="K61" s="23">
        <v>3.1096682947918604</v>
      </c>
      <c r="L61" s="23">
        <v>19226.416491590822</v>
      </c>
      <c r="M61" s="23">
        <v>3.1477503478527069E-2</v>
      </c>
      <c r="N61" s="23">
        <v>6.3422374427318573E-2</v>
      </c>
      <c r="O61" s="23">
        <v>183.54029846191406</v>
      </c>
      <c r="P61" s="23">
        <v>1.7150185885839164E-4</v>
      </c>
      <c r="Q61" s="23">
        <v>3.4555012825876474E-4</v>
      </c>
    </row>
    <row r="62" spans="1:17" s="23" customFormat="1" x14ac:dyDescent="0.25">
      <c r="A62" s="23" t="s">
        <v>419</v>
      </c>
      <c r="B62" s="23" t="s">
        <v>343</v>
      </c>
      <c r="C62" s="23" t="s">
        <v>380</v>
      </c>
      <c r="D62" s="23" t="s">
        <v>361</v>
      </c>
      <c r="E62" s="23" t="s">
        <v>229</v>
      </c>
      <c r="F62" s="23" t="s">
        <v>356</v>
      </c>
      <c r="G62" s="23">
        <v>3.839369689587266</v>
      </c>
      <c r="H62" s="23">
        <v>2.9589076246344752</v>
      </c>
      <c r="I62" s="23">
        <v>17681.512375536844</v>
      </c>
      <c r="J62" s="23">
        <v>5.7955176711969303</v>
      </c>
      <c r="K62" s="23">
        <v>3.1096682947918604</v>
      </c>
      <c r="L62" s="23">
        <v>19226.416491590822</v>
      </c>
      <c r="M62" s="23">
        <v>0.15076066553592682</v>
      </c>
      <c r="N62" s="23">
        <v>1.9561480283737183</v>
      </c>
      <c r="O62" s="23">
        <v>1544.9041748046875</v>
      </c>
      <c r="P62" s="23">
        <v>9.7585769253782928E-5</v>
      </c>
      <c r="Q62" s="23">
        <v>1.2661938089877367E-3</v>
      </c>
    </row>
    <row r="63" spans="1:17" s="23" customFormat="1" x14ac:dyDescent="0.25">
      <c r="A63" s="23" t="s">
        <v>116</v>
      </c>
      <c r="B63" s="23" t="s">
        <v>343</v>
      </c>
      <c r="C63" s="23" t="s">
        <v>416</v>
      </c>
      <c r="D63" s="23" t="s">
        <v>361</v>
      </c>
      <c r="E63" s="23" t="s">
        <v>346</v>
      </c>
      <c r="F63" s="23" t="s">
        <v>356</v>
      </c>
      <c r="G63" s="23">
        <v>2.9404981654757991</v>
      </c>
      <c r="H63" s="23">
        <v>2.1892518245536015</v>
      </c>
      <c r="I63" s="23">
        <v>14375.549155297565</v>
      </c>
      <c r="J63" s="23">
        <v>5.7955176711969303</v>
      </c>
      <c r="K63" s="23">
        <v>3.1096682947918604</v>
      </c>
      <c r="L63" s="23">
        <v>19226.416491590822</v>
      </c>
      <c r="M63" s="23">
        <v>0.92041647434234619</v>
      </c>
      <c r="N63" s="23">
        <v>2.8550195693969727</v>
      </c>
      <c r="O63" s="23">
        <v>4850.8671875</v>
      </c>
      <c r="P63" s="23">
        <v>1.8974267004523426E-4</v>
      </c>
      <c r="Q63" s="23">
        <v>5.885586142539978E-4</v>
      </c>
    </row>
    <row r="64" spans="1:17" s="23" customFormat="1" x14ac:dyDescent="0.25">
      <c r="A64" s="23" t="s">
        <v>420</v>
      </c>
      <c r="B64" s="23" t="s">
        <v>343</v>
      </c>
      <c r="C64" s="23" t="s">
        <v>380</v>
      </c>
      <c r="D64" s="23" t="s">
        <v>361</v>
      </c>
      <c r="E64" s="23" t="s">
        <v>49</v>
      </c>
      <c r="F64" s="23" t="s">
        <v>356</v>
      </c>
      <c r="G64" s="23">
        <v>5.7309280172486599</v>
      </c>
      <c r="H64" s="23">
        <v>2.9589076246344752</v>
      </c>
      <c r="I64" s="23">
        <v>18864.383943936227</v>
      </c>
      <c r="J64" s="23">
        <v>5.7955176711969303</v>
      </c>
      <c r="K64" s="23">
        <v>3.1096682947918604</v>
      </c>
      <c r="L64" s="23">
        <v>19226.416491590822</v>
      </c>
      <c r="M64" s="23">
        <v>0.15076066553592682</v>
      </c>
      <c r="N64" s="23">
        <v>6.4589656889438629E-2</v>
      </c>
      <c r="O64" s="23">
        <v>362.03256225585937</v>
      </c>
      <c r="P64" s="23">
        <v>4.1642846190370619E-4</v>
      </c>
      <c r="Q64" s="23">
        <v>1.7840841610450298E-4</v>
      </c>
    </row>
    <row r="65" spans="1:17" s="23" customFormat="1" x14ac:dyDescent="0.25">
      <c r="A65" s="23" t="s">
        <v>421</v>
      </c>
      <c r="B65" s="23" t="s">
        <v>343</v>
      </c>
      <c r="C65" s="23" t="s">
        <v>380</v>
      </c>
      <c r="D65" s="23" t="s">
        <v>345</v>
      </c>
      <c r="E65" s="23" t="s">
        <v>49</v>
      </c>
      <c r="F65" s="23" t="s">
        <v>356</v>
      </c>
      <c r="G65" s="23">
        <v>5.7717829188424448</v>
      </c>
      <c r="H65" s="23">
        <v>3.0341959202319968</v>
      </c>
      <c r="I65" s="23">
        <v>19063.769284508613</v>
      </c>
      <c r="J65" s="23">
        <v>5.7955176711969303</v>
      </c>
      <c r="K65" s="23">
        <v>3.1096682947918604</v>
      </c>
      <c r="L65" s="23">
        <v>19226.416491590822</v>
      </c>
      <c r="M65" s="23">
        <v>7.5472377240657806E-2</v>
      </c>
      <c r="N65" s="23">
        <v>2.3734752088785172E-2</v>
      </c>
      <c r="O65" s="23">
        <v>162.64720153808594</v>
      </c>
      <c r="P65" s="23">
        <v>4.6402506995946169E-4</v>
      </c>
      <c r="Q65" s="23">
        <v>1.4592782827094197E-4</v>
      </c>
    </row>
    <row r="66" spans="1:17" s="23" customFormat="1" x14ac:dyDescent="0.25">
      <c r="A66" s="23" t="s">
        <v>106</v>
      </c>
      <c r="B66" s="23" t="s">
        <v>343</v>
      </c>
      <c r="C66" s="23" t="s">
        <v>380</v>
      </c>
      <c r="D66" s="23" t="s">
        <v>375</v>
      </c>
      <c r="E66" s="23" t="s">
        <v>49</v>
      </c>
      <c r="F66" s="23" t="s">
        <v>356</v>
      </c>
      <c r="G66" s="23">
        <v>5.4190689350827546</v>
      </c>
      <c r="H66" s="23">
        <v>2.7326745799172283</v>
      </c>
      <c r="I66" s="23">
        <v>17856.475391155345</v>
      </c>
      <c r="J66" s="23">
        <v>5.7955176711969303</v>
      </c>
      <c r="K66" s="23">
        <v>3.1096682947918604</v>
      </c>
      <c r="L66" s="23">
        <v>19226.416491590822</v>
      </c>
      <c r="M66" s="23">
        <v>0.37699371576309204</v>
      </c>
      <c r="N66" s="23">
        <v>0.37644875049591064</v>
      </c>
      <c r="O66" s="23">
        <v>1369.9410400390625</v>
      </c>
      <c r="P66" s="23">
        <v>2.7518972638063133E-4</v>
      </c>
      <c r="Q66" s="23">
        <v>2.7479193522594869E-4</v>
      </c>
    </row>
    <row r="67" spans="1:17" s="23" customFormat="1" x14ac:dyDescent="0.25">
      <c r="A67" s="23" t="s">
        <v>235</v>
      </c>
      <c r="B67" s="23" t="s">
        <v>343</v>
      </c>
      <c r="C67" s="23" t="s">
        <v>377</v>
      </c>
      <c r="D67" s="23" t="s">
        <v>361</v>
      </c>
      <c r="E67" s="23" t="s">
        <v>346</v>
      </c>
      <c r="F67" s="23" t="s">
        <v>347</v>
      </c>
      <c r="G67" s="23">
        <v>5.939093468226524</v>
      </c>
      <c r="H67" s="23">
        <v>3.6499400492630749</v>
      </c>
      <c r="I67" s="23">
        <v>20333.812637015984</v>
      </c>
      <c r="J67" s="23">
        <v>6.2587731339159731</v>
      </c>
      <c r="K67" s="23">
        <v>4.1336995622955595</v>
      </c>
      <c r="L67" s="23">
        <v>21526.945968295553</v>
      </c>
      <c r="M67" s="23">
        <v>0.48375952243804932</v>
      </c>
      <c r="N67" s="23">
        <v>0.31967967748641968</v>
      </c>
      <c r="O67" s="23">
        <v>1193.13330078125</v>
      </c>
      <c r="P67" s="23">
        <v>4.0545302908867598E-4</v>
      </c>
      <c r="Q67" s="23">
        <v>2.6793291908688843E-4</v>
      </c>
    </row>
    <row r="68" spans="1:17" s="23" customFormat="1" x14ac:dyDescent="0.25">
      <c r="A68" s="23" t="s">
        <v>153</v>
      </c>
      <c r="B68" s="23" t="s">
        <v>343</v>
      </c>
      <c r="C68" s="23" t="s">
        <v>392</v>
      </c>
      <c r="D68" s="23" t="s">
        <v>361</v>
      </c>
      <c r="E68" s="23" t="s">
        <v>346</v>
      </c>
      <c r="F68" s="23" t="s">
        <v>356</v>
      </c>
      <c r="G68" s="23">
        <v>5.9375608308598435</v>
      </c>
      <c r="H68" s="23">
        <v>3.6489794275597043</v>
      </c>
      <c r="I68" s="23">
        <v>20370.505883249003</v>
      </c>
      <c r="J68" s="23">
        <v>5.9375614320435268</v>
      </c>
      <c r="K68" s="23">
        <v>3.6489786712490431</v>
      </c>
      <c r="L68" s="23">
        <v>20407.319391637535</v>
      </c>
      <c r="M68" s="23">
        <v>-7.5631066920323065E-7</v>
      </c>
      <c r="N68" s="23">
        <v>6.0118367173345177E-7</v>
      </c>
      <c r="O68" s="23">
        <v>36.813507080078125</v>
      </c>
      <c r="P68" s="23">
        <v>0</v>
      </c>
      <c r="Q68" s="23">
        <v>1.6330519159168944E-8</v>
      </c>
    </row>
    <row r="69" spans="1:17" s="23" customFormat="1" x14ac:dyDescent="0.25">
      <c r="A69" s="23" t="s">
        <v>422</v>
      </c>
      <c r="B69" s="23" t="s">
        <v>143</v>
      </c>
      <c r="C69" s="23" t="s">
        <v>388</v>
      </c>
      <c r="D69" s="23" t="s">
        <v>361</v>
      </c>
      <c r="E69" s="23" t="s">
        <v>346</v>
      </c>
      <c r="F69" s="23" t="s">
        <v>347</v>
      </c>
      <c r="G69" s="23">
        <v>2.883857108945405</v>
      </c>
      <c r="H69" s="23">
        <v>2.9738742582100022</v>
      </c>
      <c r="I69" s="23">
        <v>14549.075767709232</v>
      </c>
      <c r="J69" s="23">
        <v>2.8812460179037487</v>
      </c>
      <c r="K69" s="23">
        <v>2.9767517412270807</v>
      </c>
      <c r="L69" s="23">
        <v>14625.235570999541</v>
      </c>
      <c r="M69" s="23">
        <v>2.8774829115718603E-3</v>
      </c>
      <c r="N69" s="23">
        <v>-2.6110911276191473E-3</v>
      </c>
      <c r="O69" s="23">
        <v>76.159805297851562</v>
      </c>
      <c r="P69" s="23">
        <v>3.7782174331368878E-5</v>
      </c>
      <c r="Q69" s="23">
        <v>-3.4284374123672023E-5</v>
      </c>
    </row>
    <row r="70" spans="1:17" s="23" customFormat="1" x14ac:dyDescent="0.25">
      <c r="A70" s="23" t="s">
        <v>207</v>
      </c>
      <c r="B70" s="23" t="s">
        <v>376</v>
      </c>
      <c r="C70" s="23" t="s">
        <v>383</v>
      </c>
      <c r="D70" s="23" t="s">
        <v>361</v>
      </c>
      <c r="E70" s="23" t="s">
        <v>346</v>
      </c>
      <c r="F70" s="23" t="s">
        <v>347</v>
      </c>
      <c r="G70" s="23">
        <v>5.5447546420624061</v>
      </c>
      <c r="H70" s="23">
        <v>3.3730343221020922</v>
      </c>
      <c r="I70" s="23">
        <v>19530.876598701478</v>
      </c>
      <c r="J70" s="23">
        <v>7.4556375309722354</v>
      </c>
      <c r="K70" s="23">
        <v>4.4121281213537937</v>
      </c>
      <c r="L70" s="23">
        <v>23677.36858928666</v>
      </c>
      <c r="M70" s="23">
        <v>1.0390938520431519</v>
      </c>
      <c r="N70" s="23">
        <v>1.910882830619812</v>
      </c>
      <c r="O70" s="23">
        <v>4146.4921875</v>
      </c>
      <c r="P70" s="23">
        <v>2.5059588369913399E-4</v>
      </c>
      <c r="Q70" s="23">
        <v>4.6084323548711836E-4</v>
      </c>
    </row>
    <row r="71" spans="1:17" s="23" customFormat="1" x14ac:dyDescent="0.25">
      <c r="A71" s="23" t="s">
        <v>423</v>
      </c>
      <c r="B71" s="23" t="s">
        <v>376</v>
      </c>
      <c r="C71" s="23" t="s">
        <v>380</v>
      </c>
      <c r="D71" s="23" t="s">
        <v>361</v>
      </c>
      <c r="E71" s="23" t="s">
        <v>381</v>
      </c>
      <c r="F71" s="23" t="s">
        <v>347</v>
      </c>
      <c r="G71" s="23">
        <v>5.6554731316698357</v>
      </c>
      <c r="H71" s="23">
        <v>3.4487792040252554</v>
      </c>
      <c r="I71" s="23">
        <v>19752.019044881941</v>
      </c>
      <c r="J71" s="23">
        <v>5.9375609684432424</v>
      </c>
      <c r="K71" s="23">
        <v>3.6489801920485028</v>
      </c>
      <c r="L71" s="23">
        <v>20333.633557689187</v>
      </c>
      <c r="M71" s="23">
        <v>0.20020098984241486</v>
      </c>
      <c r="N71" s="23">
        <v>0.28208783268928528</v>
      </c>
      <c r="O71" s="23">
        <v>581.614501953125</v>
      </c>
      <c r="P71" s="23">
        <v>3.4421595046296716E-4</v>
      </c>
      <c r="Q71" s="23">
        <v>4.8500826233066618E-4</v>
      </c>
    </row>
    <row r="72" spans="1:17" s="23" customFormat="1" x14ac:dyDescent="0.25">
      <c r="A72" s="23" t="s">
        <v>424</v>
      </c>
      <c r="B72" s="23" t="s">
        <v>376</v>
      </c>
      <c r="C72" s="23" t="s">
        <v>377</v>
      </c>
      <c r="D72" s="23" t="s">
        <v>361</v>
      </c>
      <c r="E72" s="23" t="s">
        <v>346</v>
      </c>
      <c r="F72" s="23" t="s">
        <v>347</v>
      </c>
      <c r="G72" s="23">
        <v>5.5362224178407828</v>
      </c>
      <c r="H72" s="23">
        <v>3.4340604873221019</v>
      </c>
      <c r="I72" s="23">
        <v>19441.811252753418</v>
      </c>
      <c r="J72" s="23">
        <v>5.9375609684432424</v>
      </c>
      <c r="K72" s="23">
        <v>3.6489801920485028</v>
      </c>
      <c r="L72" s="23">
        <v>20333.633557689187</v>
      </c>
      <c r="M72" s="23">
        <v>0.21491970121860504</v>
      </c>
      <c r="N72" s="23">
        <v>0.40133854746818542</v>
      </c>
      <c r="O72" s="23">
        <v>891.82232666015625</v>
      </c>
      <c r="P72" s="23">
        <v>2.4098936410155147E-4</v>
      </c>
      <c r="Q72" s="23">
        <v>4.5002074330113828E-4</v>
      </c>
    </row>
    <row r="73" spans="1:17" s="23" customFormat="1" x14ac:dyDescent="0.25">
      <c r="A73" s="23" t="s">
        <v>425</v>
      </c>
      <c r="B73" s="23" t="s">
        <v>376</v>
      </c>
      <c r="C73" s="23" t="s">
        <v>382</v>
      </c>
      <c r="D73" s="23" t="s">
        <v>361</v>
      </c>
      <c r="E73" s="23" t="s">
        <v>346</v>
      </c>
      <c r="F73" s="23" t="s">
        <v>347</v>
      </c>
      <c r="G73" s="23">
        <v>5.7301762524516846</v>
      </c>
      <c r="H73" s="23">
        <v>3.5849950846447154</v>
      </c>
      <c r="I73" s="23">
        <v>19975.114535878041</v>
      </c>
      <c r="J73" s="23">
        <v>5.9375609684432424</v>
      </c>
      <c r="K73" s="23">
        <v>3.6489801920485028</v>
      </c>
      <c r="L73" s="23">
        <v>20333.633557689187</v>
      </c>
      <c r="M73" s="23">
        <v>6.3985109329223633E-2</v>
      </c>
      <c r="N73" s="23">
        <v>0.20738472044467926</v>
      </c>
      <c r="O73" s="23">
        <v>358.51901245117187</v>
      </c>
      <c r="P73" s="23">
        <v>1.7847061099018902E-4</v>
      </c>
      <c r="Q73" s="23">
        <v>5.7844829279929399E-4</v>
      </c>
    </row>
    <row r="74" spans="1:17" s="23" customFormat="1" x14ac:dyDescent="0.25">
      <c r="A74" s="23" t="s">
        <v>426</v>
      </c>
      <c r="B74" s="23" t="s">
        <v>376</v>
      </c>
      <c r="C74" s="23" t="s">
        <v>382</v>
      </c>
      <c r="D74" s="23" t="s">
        <v>361</v>
      </c>
      <c r="E74" s="23" t="s">
        <v>346</v>
      </c>
      <c r="F74" s="23" t="s">
        <v>347</v>
      </c>
      <c r="G74" s="23">
        <v>5.2757206023545118</v>
      </c>
      <c r="H74" s="23">
        <v>3.4262125931533443</v>
      </c>
      <c r="I74" s="23">
        <v>19174.433807062713</v>
      </c>
      <c r="J74" s="23">
        <v>5.9375609684432424</v>
      </c>
      <c r="K74" s="23">
        <v>3.6489801920485028</v>
      </c>
      <c r="L74" s="23">
        <v>20333.633557689187</v>
      </c>
      <c r="M74" s="23">
        <v>0.22276759147644043</v>
      </c>
      <c r="N74" s="23">
        <v>0.66184037923812866</v>
      </c>
      <c r="O74" s="23">
        <v>1159.19970703125</v>
      </c>
      <c r="P74" s="23">
        <v>1.9217361113987863E-4</v>
      </c>
      <c r="Q74" s="23">
        <v>5.7094596559181809E-4</v>
      </c>
    </row>
    <row r="75" spans="1:17" s="23" customFormat="1" x14ac:dyDescent="0.25">
      <c r="A75" s="23" t="s">
        <v>220</v>
      </c>
      <c r="B75" s="23" t="s">
        <v>376</v>
      </c>
      <c r="C75" s="23" t="s">
        <v>362</v>
      </c>
      <c r="D75" s="23" t="s">
        <v>361</v>
      </c>
      <c r="E75" s="23" t="s">
        <v>346</v>
      </c>
      <c r="F75" s="23" t="s">
        <v>347</v>
      </c>
      <c r="G75" s="23">
        <v>5.6357608329726521</v>
      </c>
      <c r="H75" s="23">
        <v>3.1349394250963454</v>
      </c>
      <c r="I75" s="23">
        <v>20028.41164801416</v>
      </c>
      <c r="J75" s="23">
        <v>5.9375609684432424</v>
      </c>
      <c r="K75" s="23">
        <v>3.6489801920485028</v>
      </c>
      <c r="L75" s="23">
        <v>20333.633557689187</v>
      </c>
      <c r="M75" s="23">
        <v>0.51404076814651489</v>
      </c>
      <c r="N75" s="23">
        <v>0.30180013179779053</v>
      </c>
      <c r="O75" s="23">
        <v>305.221923828125</v>
      </c>
      <c r="P75" s="23">
        <v>1.6841541510075331E-3</v>
      </c>
      <c r="Q75" s="23">
        <v>9.8878913559019566E-4</v>
      </c>
    </row>
    <row r="76" spans="1:17" s="23" customFormat="1" x14ac:dyDescent="0.25">
      <c r="A76" s="23" t="s">
        <v>13</v>
      </c>
      <c r="B76" s="23" t="s">
        <v>16</v>
      </c>
      <c r="C76" s="23" t="s">
        <v>427</v>
      </c>
      <c r="D76" s="23" t="s">
        <v>375</v>
      </c>
      <c r="E76" s="23" t="s">
        <v>346</v>
      </c>
      <c r="F76" s="23" t="s">
        <v>356</v>
      </c>
      <c r="G76" s="23">
        <v>5.9182454581388511</v>
      </c>
      <c r="H76" s="23">
        <v>3.6132974975230203</v>
      </c>
      <c r="I76" s="23">
        <v>20120.444371862002</v>
      </c>
      <c r="J76" s="23">
        <v>5.9375609684432424</v>
      </c>
      <c r="K76" s="23">
        <v>3.6489801920485028</v>
      </c>
      <c r="L76" s="23">
        <v>20333.633557689187</v>
      </c>
      <c r="M76" s="23">
        <v>3.5682693123817444E-2</v>
      </c>
      <c r="N76" s="23">
        <v>1.9315510988235474E-2</v>
      </c>
      <c r="O76" s="23">
        <v>213.18917846679687</v>
      </c>
      <c r="P76" s="23">
        <v>1.6737572150304914E-4</v>
      </c>
      <c r="Q76" s="23">
        <v>9.0602683485485613E-5</v>
      </c>
    </row>
    <row r="77" spans="1:17" s="23" customFormat="1" x14ac:dyDescent="0.25">
      <c r="A77" s="23" t="s">
        <v>428</v>
      </c>
      <c r="B77" s="23" t="s">
        <v>376</v>
      </c>
      <c r="C77" s="23" t="s">
        <v>377</v>
      </c>
      <c r="D77" s="23" t="s">
        <v>361</v>
      </c>
      <c r="E77" s="23" t="s">
        <v>346</v>
      </c>
      <c r="F77" s="23" t="s">
        <v>347</v>
      </c>
      <c r="G77" s="23">
        <v>5.1105690593861981</v>
      </c>
      <c r="H77" s="23">
        <v>3.4271865232931247</v>
      </c>
      <c r="I77" s="23">
        <v>18922.551174708511</v>
      </c>
      <c r="J77" s="23">
        <v>5.9375609684432424</v>
      </c>
      <c r="K77" s="23">
        <v>3.6489801920485028</v>
      </c>
      <c r="L77" s="23">
        <v>20333.633557689187</v>
      </c>
      <c r="M77" s="23">
        <v>0.22179366648197174</v>
      </c>
      <c r="N77" s="23">
        <v>0.82699191570281982</v>
      </c>
      <c r="O77" s="23">
        <v>1411.0823974609375</v>
      </c>
      <c r="P77" s="23">
        <v>1.5717980568297207E-4</v>
      </c>
      <c r="Q77" s="23">
        <v>5.8606918901205063E-4</v>
      </c>
    </row>
    <row r="78" spans="1:17" s="23" customFormat="1" x14ac:dyDescent="0.25">
      <c r="A78" s="23" t="s">
        <v>429</v>
      </c>
      <c r="B78" s="23" t="s">
        <v>143</v>
      </c>
      <c r="C78" s="23" t="s">
        <v>388</v>
      </c>
      <c r="D78" s="23" t="s">
        <v>361</v>
      </c>
      <c r="E78" s="23" t="s">
        <v>143</v>
      </c>
      <c r="F78" s="23" t="s">
        <v>356</v>
      </c>
      <c r="G78" s="23">
        <v>5.9135783072213393</v>
      </c>
      <c r="H78" s="23">
        <v>3.5497704997050348</v>
      </c>
      <c r="I78" s="23">
        <v>19651.501797684803</v>
      </c>
      <c r="J78" s="23">
        <v>5.9375609684432424</v>
      </c>
      <c r="K78" s="23">
        <v>3.6489801920485028</v>
      </c>
      <c r="L78" s="23">
        <v>20333.633557689187</v>
      </c>
      <c r="M78" s="23">
        <v>9.9209696054458618E-2</v>
      </c>
      <c r="N78" s="23">
        <v>2.3982660844922066E-2</v>
      </c>
      <c r="O78" s="23">
        <v>682.13177490234375</v>
      </c>
      <c r="P78" s="23">
        <v>1.4544065925292671E-4</v>
      </c>
      <c r="Q78" s="23">
        <v>3.5158398532075807E-5</v>
      </c>
    </row>
    <row r="79" spans="1:17" s="23" customFormat="1" x14ac:dyDescent="0.25">
      <c r="A79" s="23" t="s">
        <v>78</v>
      </c>
      <c r="B79" s="23" t="s">
        <v>16</v>
      </c>
      <c r="C79" s="23" t="s">
        <v>367</v>
      </c>
      <c r="D79" s="23" t="s">
        <v>359</v>
      </c>
      <c r="E79" s="23" t="s">
        <v>359</v>
      </c>
      <c r="F79" s="23" t="s">
        <v>359</v>
      </c>
      <c r="G79" s="23">
        <v>5.9188023607688605</v>
      </c>
      <c r="H79" s="23">
        <v>3.6176225502101267</v>
      </c>
      <c r="I79" s="23">
        <v>20176.830208586856</v>
      </c>
      <c r="J79" s="23">
        <v>5.9375609684432424</v>
      </c>
      <c r="K79" s="23">
        <v>3.6489801920485028</v>
      </c>
      <c r="L79" s="23">
        <v>20333.633557689187</v>
      </c>
      <c r="M79" s="23">
        <v>3.1357642263174057E-2</v>
      </c>
      <c r="N79" s="23">
        <v>1.8758608028292656E-2</v>
      </c>
      <c r="O79" s="23">
        <v>156.8033447265625</v>
      </c>
      <c r="P79" s="23">
        <v>1.9998069910798222E-4</v>
      </c>
      <c r="Q79" s="23">
        <v>1.1963142605964094E-4</v>
      </c>
    </row>
    <row r="80" spans="1:17" s="23" customFormat="1" x14ac:dyDescent="0.25">
      <c r="A80" s="23" t="s">
        <v>228</v>
      </c>
      <c r="B80" s="23" t="s">
        <v>376</v>
      </c>
      <c r="C80" s="23" t="s">
        <v>362</v>
      </c>
      <c r="D80" s="23" t="s">
        <v>361</v>
      </c>
      <c r="E80" s="23" t="s">
        <v>346</v>
      </c>
      <c r="F80" s="23" t="s">
        <v>347</v>
      </c>
      <c r="G80" s="23">
        <v>5.5690368838805222</v>
      </c>
      <c r="H80" s="23">
        <v>3.4383337189797101</v>
      </c>
      <c r="I80" s="23">
        <v>19497.280631649355</v>
      </c>
      <c r="J80" s="23">
        <v>5.9375609684432424</v>
      </c>
      <c r="K80" s="23">
        <v>3.6489801920485028</v>
      </c>
      <c r="L80" s="23">
        <v>20333.633557689187</v>
      </c>
      <c r="M80" s="23">
        <v>0.21064648032188416</v>
      </c>
      <c r="N80" s="23">
        <v>0.36852407455444336</v>
      </c>
      <c r="O80" s="23">
        <v>836.3529052734375</v>
      </c>
      <c r="P80" s="23">
        <v>2.5186315178871155E-4</v>
      </c>
      <c r="Q80" s="23">
        <v>4.4063225504942238E-4</v>
      </c>
    </row>
    <row r="81" spans="1:17" s="23" customFormat="1" x14ac:dyDescent="0.25">
      <c r="A81" s="23" t="s">
        <v>430</v>
      </c>
      <c r="B81" s="23" t="s">
        <v>376</v>
      </c>
      <c r="C81" s="23" t="s">
        <v>377</v>
      </c>
      <c r="D81" s="23" t="s">
        <v>361</v>
      </c>
      <c r="E81" s="23" t="s">
        <v>346</v>
      </c>
      <c r="F81" s="23" t="s">
        <v>347</v>
      </c>
      <c r="G81" s="23">
        <v>5.6736325093752082</v>
      </c>
      <c r="H81" s="23">
        <v>3.4453738066420896</v>
      </c>
      <c r="I81" s="23">
        <v>19743.863833809501</v>
      </c>
      <c r="J81" s="23">
        <v>5.9375609684432424</v>
      </c>
      <c r="K81" s="23">
        <v>3.6489801920485028</v>
      </c>
      <c r="L81" s="23">
        <v>20333.633557689187</v>
      </c>
      <c r="M81" s="23">
        <v>0.20360638201236725</v>
      </c>
      <c r="N81" s="23">
        <v>0.26392847299575806</v>
      </c>
      <c r="O81" s="23">
        <v>589.76971435546875</v>
      </c>
      <c r="P81" s="23">
        <v>3.452303062658757E-4</v>
      </c>
      <c r="Q81" s="23">
        <v>4.4751106179319322E-4</v>
      </c>
    </row>
    <row r="82" spans="1:17" s="23" customFormat="1" x14ac:dyDescent="0.25">
      <c r="A82" s="23" t="s">
        <v>431</v>
      </c>
      <c r="B82" s="23" t="s">
        <v>376</v>
      </c>
      <c r="C82" s="23" t="s">
        <v>383</v>
      </c>
      <c r="D82" s="23" t="s">
        <v>361</v>
      </c>
      <c r="E82" s="23" t="s">
        <v>346</v>
      </c>
      <c r="F82" s="23" t="s">
        <v>347</v>
      </c>
      <c r="G82" s="23">
        <v>5.2106407082544655</v>
      </c>
      <c r="H82" s="23">
        <v>3.5432007043276017</v>
      </c>
      <c r="I82" s="23">
        <v>19140.469126460477</v>
      </c>
      <c r="J82" s="23">
        <v>5.9375609684432424</v>
      </c>
      <c r="K82" s="23">
        <v>3.6489801920485028</v>
      </c>
      <c r="L82" s="23">
        <v>20333.633557689187</v>
      </c>
      <c r="M82" s="23">
        <v>0.1057794913649559</v>
      </c>
      <c r="N82" s="23">
        <v>0.72692024707794189</v>
      </c>
      <c r="O82" s="23">
        <v>1193.1644287109375</v>
      </c>
      <c r="P82" s="23">
        <v>8.8654582214076072E-5</v>
      </c>
      <c r="Q82" s="23">
        <v>6.0923729324713349E-4</v>
      </c>
    </row>
    <row r="83" spans="1:17" s="23" customFormat="1" x14ac:dyDescent="0.25">
      <c r="A83" s="23" t="s">
        <v>258</v>
      </c>
      <c r="B83" s="23" t="s">
        <v>376</v>
      </c>
      <c r="C83" s="23" t="s">
        <v>377</v>
      </c>
      <c r="D83" s="23" t="s">
        <v>361</v>
      </c>
      <c r="E83" s="23" t="s">
        <v>346</v>
      </c>
      <c r="F83" s="23" t="s">
        <v>347</v>
      </c>
      <c r="G83" s="23">
        <v>6.00417551284227</v>
      </c>
      <c r="H83" s="23">
        <v>3.5034306852489667</v>
      </c>
      <c r="I83" s="23">
        <v>20236.866859999634</v>
      </c>
      <c r="J83" s="23">
        <v>5.9375609684432424</v>
      </c>
      <c r="K83" s="23">
        <v>3.6489801920485028</v>
      </c>
      <c r="L83" s="23">
        <v>20333.633557689187</v>
      </c>
      <c r="M83" s="23">
        <v>0.14554950594902039</v>
      </c>
      <c r="N83" s="23">
        <v>-6.6614545881748199E-2</v>
      </c>
      <c r="O83" s="23">
        <v>96.766700744628906</v>
      </c>
      <c r="P83" s="23">
        <v>1.5041279839351773E-3</v>
      </c>
      <c r="Q83" s="23">
        <v>-6.8840361200273037E-4</v>
      </c>
    </row>
    <row r="84" spans="1:17" s="23" customFormat="1" x14ac:dyDescent="0.25">
      <c r="A84" s="23" t="s">
        <v>432</v>
      </c>
      <c r="B84" s="23" t="s">
        <v>16</v>
      </c>
      <c r="C84" s="23" t="s">
        <v>367</v>
      </c>
      <c r="D84" s="23" t="s">
        <v>361</v>
      </c>
      <c r="E84" s="23" t="s">
        <v>346</v>
      </c>
      <c r="F84" s="23" t="s">
        <v>347</v>
      </c>
      <c r="G84" s="23">
        <v>5.9185981628077968</v>
      </c>
      <c r="H84" s="23">
        <v>3.6499344896352444</v>
      </c>
      <c r="I84" s="23">
        <v>20195.859002556794</v>
      </c>
      <c r="J84" s="23">
        <v>5.9375609684432424</v>
      </c>
      <c r="K84" s="23">
        <v>3.6489801920485028</v>
      </c>
      <c r="L84" s="23">
        <v>20333.633557689187</v>
      </c>
      <c r="M84" s="23">
        <v>-9.5429760403931141E-4</v>
      </c>
      <c r="N84" s="23">
        <v>1.8962806090712547E-2</v>
      </c>
      <c r="O84" s="23">
        <v>137.77455139160156</v>
      </c>
      <c r="P84" s="23">
        <v>-6.9265156525943894E-6</v>
      </c>
      <c r="Q84" s="23">
        <v>1.3763649621978402E-4</v>
      </c>
    </row>
    <row r="85" spans="1:17" s="23" customFormat="1" x14ac:dyDescent="0.25">
      <c r="A85" s="23" t="s">
        <v>251</v>
      </c>
      <c r="B85" s="23" t="s">
        <v>376</v>
      </c>
      <c r="C85" s="23" t="s">
        <v>379</v>
      </c>
      <c r="D85" s="23" t="s">
        <v>361</v>
      </c>
      <c r="E85" s="23" t="s">
        <v>346</v>
      </c>
      <c r="F85" s="23" t="s">
        <v>347</v>
      </c>
      <c r="G85" s="23">
        <v>5.6995005965656258</v>
      </c>
      <c r="H85" s="23">
        <v>3.580163920782232</v>
      </c>
      <c r="I85" s="23">
        <v>19923.770196228845</v>
      </c>
      <c r="J85" s="23">
        <v>5.9375609684432424</v>
      </c>
      <c r="K85" s="23">
        <v>3.6489801920485028</v>
      </c>
      <c r="L85" s="23">
        <v>20333.633557689187</v>
      </c>
      <c r="M85" s="23">
        <v>6.8816274404525757E-2</v>
      </c>
      <c r="N85" s="23">
        <v>0.2380603700876236</v>
      </c>
      <c r="O85" s="23">
        <v>409.86337280273437</v>
      </c>
      <c r="P85" s="23">
        <v>1.6790052177384496E-4</v>
      </c>
      <c r="Q85" s="23">
        <v>5.8082857867702842E-4</v>
      </c>
    </row>
    <row r="86" spans="1:17" s="23" customFormat="1" x14ac:dyDescent="0.25">
      <c r="A86" s="23" t="s">
        <v>433</v>
      </c>
      <c r="B86" s="23" t="s">
        <v>343</v>
      </c>
      <c r="C86" s="23" t="s">
        <v>372</v>
      </c>
      <c r="D86" s="23" t="s">
        <v>361</v>
      </c>
      <c r="E86" s="23" t="s">
        <v>343</v>
      </c>
      <c r="F86" s="23" t="s">
        <v>347</v>
      </c>
      <c r="G86" s="23">
        <v>5.4653809476890816</v>
      </c>
      <c r="H86" s="23">
        <v>3.5166966944953244</v>
      </c>
      <c r="I86" s="23">
        <v>19652.898499976003</v>
      </c>
      <c r="J86" s="23">
        <v>5.9375609684432424</v>
      </c>
      <c r="K86" s="23">
        <v>3.6489801920485028</v>
      </c>
      <c r="L86" s="23">
        <v>20333.633557689187</v>
      </c>
      <c r="M86" s="23">
        <v>0.13228349387645721</v>
      </c>
      <c r="N86" s="23">
        <v>0.47218000888824463</v>
      </c>
      <c r="O86" s="23">
        <v>680.73504638671875</v>
      </c>
      <c r="P86" s="23">
        <v>1.9432450062595308E-4</v>
      </c>
      <c r="Q86" s="23">
        <v>6.9363258080556989E-4</v>
      </c>
    </row>
    <row r="87" spans="1:17" s="23" customFormat="1" x14ac:dyDescent="0.25">
      <c r="A87" s="23" t="s">
        <v>55</v>
      </c>
      <c r="B87" s="23" t="s">
        <v>434</v>
      </c>
      <c r="C87" s="23" t="s">
        <v>435</v>
      </c>
      <c r="D87" s="23" t="s">
        <v>361</v>
      </c>
      <c r="E87" s="23" t="s">
        <v>346</v>
      </c>
      <c r="F87" s="23" t="s">
        <v>356</v>
      </c>
      <c r="G87" s="23">
        <v>5.8195998610074744</v>
      </c>
      <c r="H87" s="23">
        <v>3.537950063488513</v>
      </c>
      <c r="I87" s="23">
        <v>18851.42620994485</v>
      </c>
      <c r="J87" s="23">
        <v>5.9375609684432424</v>
      </c>
      <c r="K87" s="23">
        <v>3.6489801920485028</v>
      </c>
      <c r="L87" s="23">
        <v>20333.633557689187</v>
      </c>
      <c r="M87" s="23">
        <v>0.11103013157844543</v>
      </c>
      <c r="N87" s="23">
        <v>0.11796110868453979</v>
      </c>
      <c r="O87" s="23">
        <v>1482.2073974609375</v>
      </c>
      <c r="P87" s="23">
        <v>7.4908632086589932E-5</v>
      </c>
      <c r="Q87" s="23">
        <v>7.9584751802030951E-5</v>
      </c>
    </row>
    <row r="88" spans="1:17" s="23" customFormat="1" x14ac:dyDescent="0.25">
      <c r="A88" s="23" t="s">
        <v>236</v>
      </c>
      <c r="B88" s="23" t="s">
        <v>343</v>
      </c>
      <c r="C88" s="23" t="s">
        <v>344</v>
      </c>
      <c r="D88" s="23" t="s">
        <v>361</v>
      </c>
      <c r="E88" s="23" t="s">
        <v>346</v>
      </c>
      <c r="F88" s="23" t="s">
        <v>347</v>
      </c>
      <c r="G88" s="23">
        <v>5.9090974302327446</v>
      </c>
      <c r="H88" s="23">
        <v>3.5865368012818641</v>
      </c>
      <c r="I88" s="23">
        <v>19927.379658034566</v>
      </c>
      <c r="J88" s="23">
        <v>5.9375609684432424</v>
      </c>
      <c r="K88" s="23">
        <v>3.6489801920485028</v>
      </c>
      <c r="L88" s="23">
        <v>20333.633557689187</v>
      </c>
      <c r="M88" s="23">
        <v>6.2443390488624573E-2</v>
      </c>
      <c r="N88" s="23">
        <v>2.8463538736104965E-2</v>
      </c>
      <c r="O88" s="23">
        <v>406.25390625</v>
      </c>
      <c r="P88" s="23">
        <v>1.5370533219538629E-4</v>
      </c>
      <c r="Q88" s="23">
        <v>7.0063419116195291E-5</v>
      </c>
    </row>
    <row r="89" spans="1:17" s="23" customFormat="1" x14ac:dyDescent="0.25">
      <c r="A89" s="23" t="s">
        <v>216</v>
      </c>
      <c r="B89" s="23" t="s">
        <v>343</v>
      </c>
      <c r="C89" s="23" t="s">
        <v>384</v>
      </c>
      <c r="D89" s="23" t="s">
        <v>361</v>
      </c>
      <c r="E89" s="23" t="s">
        <v>343</v>
      </c>
      <c r="F89" s="23" t="s">
        <v>347</v>
      </c>
      <c r="G89" s="23">
        <v>5.5311317612466944</v>
      </c>
      <c r="H89" s="23">
        <v>3.4598686999168184</v>
      </c>
      <c r="I89" s="23">
        <v>19637.516775067659</v>
      </c>
      <c r="J89" s="23">
        <v>5.9375609684432424</v>
      </c>
      <c r="K89" s="23">
        <v>3.6489801920485028</v>
      </c>
      <c r="L89" s="23">
        <v>20333.633557689187</v>
      </c>
      <c r="M89" s="23">
        <v>0.18911148607730865</v>
      </c>
      <c r="N89" s="23">
        <v>0.40642920136451721</v>
      </c>
      <c r="O89" s="23">
        <v>696.11676025390625</v>
      </c>
      <c r="P89" s="23">
        <v>2.7166632935404778E-4</v>
      </c>
      <c r="Q89" s="23">
        <v>5.8385205920785666E-4</v>
      </c>
    </row>
    <row r="90" spans="1:17" s="23" customFormat="1" x14ac:dyDescent="0.25">
      <c r="A90" s="23" t="s">
        <v>436</v>
      </c>
      <c r="B90" s="23" t="s">
        <v>346</v>
      </c>
      <c r="C90" s="23" t="s">
        <v>363</v>
      </c>
      <c r="D90" s="23" t="s">
        <v>361</v>
      </c>
      <c r="E90" s="23" t="s">
        <v>346</v>
      </c>
      <c r="F90" s="23" t="s">
        <v>347</v>
      </c>
      <c r="G90" s="23">
        <v>5.9301164803584197</v>
      </c>
      <c r="H90" s="23">
        <v>3.314592163178868</v>
      </c>
      <c r="I90" s="23">
        <v>18790.070108851698</v>
      </c>
      <c r="J90" s="23">
        <v>5.9375609684432424</v>
      </c>
      <c r="K90" s="23">
        <v>3.6489801920485028</v>
      </c>
      <c r="L90" s="23">
        <v>20333.633557689187</v>
      </c>
      <c r="M90" s="23">
        <v>0.33438801765441895</v>
      </c>
      <c r="N90" s="23">
        <v>7.4444878846406937E-3</v>
      </c>
      <c r="O90" s="23">
        <v>1543.5634765625</v>
      </c>
      <c r="P90" s="23">
        <v>2.1663379448000342E-4</v>
      </c>
      <c r="Q90" s="23">
        <v>4.8229230742435902E-6</v>
      </c>
    </row>
    <row r="91" spans="1:17" s="23" customFormat="1" x14ac:dyDescent="0.25">
      <c r="A91" s="23" t="s">
        <v>242</v>
      </c>
      <c r="B91" s="23" t="s">
        <v>376</v>
      </c>
      <c r="C91" s="23" t="s">
        <v>390</v>
      </c>
      <c r="D91" s="23" t="s">
        <v>361</v>
      </c>
      <c r="E91" s="23" t="s">
        <v>346</v>
      </c>
      <c r="F91" s="23" t="s">
        <v>347</v>
      </c>
      <c r="G91" s="23">
        <v>5.7813206985040368</v>
      </c>
      <c r="H91" s="23">
        <v>3.5373150187295619</v>
      </c>
      <c r="I91" s="23">
        <v>20008.914130275265</v>
      </c>
      <c r="J91" s="23">
        <v>5.9375609684432424</v>
      </c>
      <c r="K91" s="23">
        <v>3.6489801920485028</v>
      </c>
      <c r="L91" s="23">
        <v>20333.633557689187</v>
      </c>
      <c r="M91" s="23">
        <v>0.11166517436504364</v>
      </c>
      <c r="N91" s="23">
        <v>0.15624026954174042</v>
      </c>
      <c r="O91" s="23">
        <v>324.71942138671875</v>
      </c>
      <c r="P91" s="23">
        <v>3.4388204221613705E-4</v>
      </c>
      <c r="Q91" s="23">
        <v>4.8115468234755099E-4</v>
      </c>
    </row>
    <row r="92" spans="1:17" s="23" customFormat="1" x14ac:dyDescent="0.25">
      <c r="A92" s="23" t="s">
        <v>201</v>
      </c>
      <c r="B92" s="23" t="s">
        <v>376</v>
      </c>
      <c r="C92" s="23" t="s">
        <v>383</v>
      </c>
      <c r="D92" s="23" t="s">
        <v>361</v>
      </c>
      <c r="E92" s="23" t="s">
        <v>346</v>
      </c>
      <c r="F92" s="23" t="s">
        <v>347</v>
      </c>
      <c r="G92" s="23">
        <v>5.5447546420624061</v>
      </c>
      <c r="H92" s="23">
        <v>3.3730343221020922</v>
      </c>
      <c r="I92" s="23">
        <v>19530.876598701478</v>
      </c>
      <c r="J92" s="23">
        <v>5.9375609684432424</v>
      </c>
      <c r="K92" s="23">
        <v>3.6489801920485028</v>
      </c>
      <c r="L92" s="23">
        <v>20333.633557689187</v>
      </c>
      <c r="M92" s="23">
        <v>0.27594587206840515</v>
      </c>
      <c r="N92" s="23">
        <v>0.39280632138252258</v>
      </c>
      <c r="O92" s="23">
        <v>802.7569580078125</v>
      </c>
      <c r="P92" s="23">
        <v>3.4374772803857923E-4</v>
      </c>
      <c r="Q92" s="23">
        <v>4.893215955235064E-4</v>
      </c>
    </row>
    <row r="93" spans="1:17" s="23" customFormat="1" x14ac:dyDescent="0.25">
      <c r="A93" s="23" t="s">
        <v>437</v>
      </c>
      <c r="B93" s="23" t="s">
        <v>376</v>
      </c>
      <c r="C93" s="23" t="s">
        <v>379</v>
      </c>
      <c r="D93" s="23" t="s">
        <v>361</v>
      </c>
      <c r="E93" s="23" t="s">
        <v>346</v>
      </c>
      <c r="F93" s="23" t="s">
        <v>347</v>
      </c>
      <c r="G93" s="23">
        <v>5.8854988340717558</v>
      </c>
      <c r="H93" s="23">
        <v>3.6417000810215692</v>
      </c>
      <c r="I93" s="23">
        <v>20246.254783914428</v>
      </c>
      <c r="J93" s="23">
        <v>5.9375609684432424</v>
      </c>
      <c r="K93" s="23">
        <v>3.6489801920485028</v>
      </c>
      <c r="L93" s="23">
        <v>20333.633557689187</v>
      </c>
      <c r="M93" s="23">
        <v>7.2801108472049236E-3</v>
      </c>
      <c r="N93" s="23">
        <v>5.2062135189771652E-2</v>
      </c>
      <c r="O93" s="23">
        <v>87.378776550292969</v>
      </c>
      <c r="P93" s="23">
        <v>8.3316692325752228E-5</v>
      </c>
      <c r="Q93" s="23">
        <v>5.9582130052149296E-4</v>
      </c>
    </row>
    <row r="94" spans="1:17" s="23" customFormat="1" x14ac:dyDescent="0.25">
      <c r="A94" s="23" t="s">
        <v>438</v>
      </c>
      <c r="B94" s="23" t="s">
        <v>376</v>
      </c>
      <c r="C94" s="23" t="s">
        <v>372</v>
      </c>
      <c r="D94" s="23" t="s">
        <v>361</v>
      </c>
      <c r="E94" s="23" t="s">
        <v>346</v>
      </c>
      <c r="F94" s="23" t="s">
        <v>347</v>
      </c>
      <c r="G94" s="23">
        <v>5.9129805067405918</v>
      </c>
      <c r="H94" s="23">
        <v>3.5424531333645715</v>
      </c>
      <c r="I94" s="23">
        <v>19735.004760812335</v>
      </c>
      <c r="J94" s="23">
        <v>5.9375609684432424</v>
      </c>
      <c r="K94" s="23">
        <v>3.6489801920485028</v>
      </c>
      <c r="L94" s="23">
        <v>20333.633557689187</v>
      </c>
      <c r="M94" s="23">
        <v>0.10652706027030945</v>
      </c>
      <c r="N94" s="23">
        <v>2.4580461904406548E-2</v>
      </c>
      <c r="O94" s="23">
        <v>598.6287841796875</v>
      </c>
      <c r="P94" s="23">
        <v>1.7795179155655205E-4</v>
      </c>
      <c r="Q94" s="23">
        <v>4.1061277443077415E-5</v>
      </c>
    </row>
    <row r="95" spans="1:17" s="23" customFormat="1" x14ac:dyDescent="0.25">
      <c r="A95" s="23" t="s">
        <v>196</v>
      </c>
      <c r="B95" s="23" t="s">
        <v>376</v>
      </c>
      <c r="C95" s="23" t="s">
        <v>382</v>
      </c>
      <c r="D95" s="23" t="s">
        <v>361</v>
      </c>
      <c r="E95" s="23" t="s">
        <v>346</v>
      </c>
      <c r="F95" s="23" t="s">
        <v>347</v>
      </c>
      <c r="G95" s="23">
        <v>5.3881121537499901</v>
      </c>
      <c r="H95" s="23">
        <v>3.4675853109404691</v>
      </c>
      <c r="I95" s="23">
        <v>19374.722592165181</v>
      </c>
      <c r="J95" s="23">
        <v>5.9375609684432424</v>
      </c>
      <c r="K95" s="23">
        <v>3.6489801920485028</v>
      </c>
      <c r="L95" s="23">
        <v>20333.633557689187</v>
      </c>
      <c r="M95" s="23">
        <v>0.18139487504959106</v>
      </c>
      <c r="N95" s="23">
        <v>0.54944878816604614</v>
      </c>
      <c r="O95" s="23">
        <v>958.91094970703125</v>
      </c>
      <c r="P95" s="23">
        <v>1.8916759290732443E-4</v>
      </c>
      <c r="Q95" s="23">
        <v>5.7299248874187469E-4</v>
      </c>
    </row>
    <row r="96" spans="1:17" s="23" customFormat="1" x14ac:dyDescent="0.25">
      <c r="A96" s="23" t="s">
        <v>212</v>
      </c>
      <c r="B96" s="23" t="s">
        <v>343</v>
      </c>
      <c r="C96" s="23" t="s">
        <v>373</v>
      </c>
      <c r="D96" s="23" t="s">
        <v>361</v>
      </c>
      <c r="E96" s="23" t="s">
        <v>381</v>
      </c>
      <c r="F96" s="23" t="s">
        <v>347</v>
      </c>
      <c r="G96" s="23">
        <v>5.9317912918451157</v>
      </c>
      <c r="H96" s="23">
        <v>3.6208316542764254</v>
      </c>
      <c r="I96" s="23">
        <v>20267.220598837368</v>
      </c>
      <c r="J96" s="23">
        <v>5.9375609684432424</v>
      </c>
      <c r="K96" s="23">
        <v>3.6489801920485028</v>
      </c>
      <c r="L96" s="23">
        <v>20333.633557689187</v>
      </c>
      <c r="M96" s="23">
        <v>2.8148537501692772E-2</v>
      </c>
      <c r="N96" s="23">
        <v>5.7696765288710594E-3</v>
      </c>
      <c r="O96" s="23">
        <v>66.412956237792969</v>
      </c>
      <c r="P96" s="23">
        <v>4.2384106200188398E-4</v>
      </c>
      <c r="Q96" s="23">
        <v>8.6875770648475736E-5</v>
      </c>
    </row>
    <row r="97" spans="1:17" s="23" customFormat="1" x14ac:dyDescent="0.25">
      <c r="A97" s="23" t="s">
        <v>439</v>
      </c>
      <c r="B97" s="23" t="s">
        <v>376</v>
      </c>
      <c r="C97" s="23" t="s">
        <v>385</v>
      </c>
      <c r="D97" s="23" t="s">
        <v>375</v>
      </c>
      <c r="E97" s="23" t="s">
        <v>381</v>
      </c>
      <c r="F97" s="23" t="s">
        <v>347</v>
      </c>
      <c r="G97" s="23">
        <v>5.8858693463689811</v>
      </c>
      <c r="H97" s="23">
        <v>3.6337542725932424</v>
      </c>
      <c r="I97" s="23">
        <v>20243.866160616817</v>
      </c>
      <c r="J97" s="23">
        <v>5.9375609684432424</v>
      </c>
      <c r="K97" s="23">
        <v>3.6489801920485028</v>
      </c>
      <c r="L97" s="23">
        <v>20333.633557689187</v>
      </c>
      <c r="M97" s="23">
        <v>1.5225919894874096E-2</v>
      </c>
      <c r="N97" s="23">
        <v>5.1691621541976929E-2</v>
      </c>
      <c r="O97" s="23">
        <v>89.76739501953125</v>
      </c>
      <c r="P97" s="23">
        <v>1.6961526125669479E-4</v>
      </c>
      <c r="Q97" s="23">
        <v>5.7583960006013513E-4</v>
      </c>
    </row>
    <row r="98" spans="1:17" s="23" customFormat="1" x14ac:dyDescent="0.25">
      <c r="A98" s="23" t="s">
        <v>440</v>
      </c>
      <c r="B98" s="23" t="s">
        <v>376</v>
      </c>
      <c r="C98" s="23" t="s">
        <v>377</v>
      </c>
      <c r="D98" s="23" t="s">
        <v>361</v>
      </c>
      <c r="E98" s="23" t="s">
        <v>346</v>
      </c>
      <c r="F98" s="23" t="s">
        <v>347</v>
      </c>
      <c r="G98" s="23">
        <v>6.00417551284227</v>
      </c>
      <c r="H98" s="23">
        <v>3.5034306852489667</v>
      </c>
      <c r="I98" s="23">
        <v>20236.866859999634</v>
      </c>
      <c r="J98" s="23">
        <v>5.9375609684432424</v>
      </c>
      <c r="K98" s="23">
        <v>3.6489801920485028</v>
      </c>
      <c r="L98" s="23">
        <v>20333.633557689187</v>
      </c>
      <c r="M98" s="23">
        <v>0.14554950594902039</v>
      </c>
      <c r="N98" s="23">
        <v>-6.6614545881748199E-2</v>
      </c>
      <c r="O98" s="23">
        <v>96.766700744628906</v>
      </c>
      <c r="P98" s="23">
        <v>1.5041279839351773E-3</v>
      </c>
      <c r="Q98" s="23">
        <v>-6.8840361200273037E-4</v>
      </c>
    </row>
    <row r="99" spans="1:17" s="23" customFormat="1" x14ac:dyDescent="0.25">
      <c r="A99" s="23" t="s">
        <v>441</v>
      </c>
      <c r="B99" s="23" t="s">
        <v>346</v>
      </c>
      <c r="C99" s="23" t="s">
        <v>363</v>
      </c>
      <c r="D99" s="23" t="s">
        <v>359</v>
      </c>
      <c r="E99" s="23" t="s">
        <v>359</v>
      </c>
      <c r="F99" s="23" t="s">
        <v>347</v>
      </c>
      <c r="G99" s="23">
        <v>5.9235612724242435</v>
      </c>
      <c r="H99" s="23">
        <v>3.2977290014983494</v>
      </c>
      <c r="I99" s="23">
        <v>18810.167478325435</v>
      </c>
      <c r="J99" s="23">
        <v>5.9375609684432424</v>
      </c>
      <c r="K99" s="23">
        <v>3.6489801920485028</v>
      </c>
      <c r="L99" s="23">
        <v>20333.633557689187</v>
      </c>
      <c r="M99" s="23">
        <v>0.35125118494033813</v>
      </c>
      <c r="N99" s="23">
        <v>1.3999695889651775E-2</v>
      </c>
      <c r="O99" s="23">
        <v>1523.466064453125</v>
      </c>
      <c r="P99" s="23">
        <v>2.3056055943015963E-4</v>
      </c>
      <c r="Q99" s="23">
        <v>9.1893716671620496E-6</v>
      </c>
    </row>
    <row r="100" spans="1:17" s="23" customFormat="1" x14ac:dyDescent="0.25">
      <c r="A100" s="23" t="s">
        <v>40</v>
      </c>
      <c r="B100" s="23" t="s">
        <v>16</v>
      </c>
      <c r="C100" s="23" t="s">
        <v>427</v>
      </c>
      <c r="D100" s="23" t="s">
        <v>375</v>
      </c>
      <c r="E100" s="23" t="s">
        <v>16</v>
      </c>
      <c r="F100" s="23" t="s">
        <v>356</v>
      </c>
      <c r="G100" s="23">
        <v>5.8892716629993904</v>
      </c>
      <c r="H100" s="23">
        <v>3.5603166809604065</v>
      </c>
      <c r="I100" s="23">
        <v>19800.626005502996</v>
      </c>
      <c r="J100" s="23">
        <v>5.9375609684432424</v>
      </c>
      <c r="K100" s="23">
        <v>3.6489801920485028</v>
      </c>
      <c r="L100" s="23">
        <v>20333.633557689187</v>
      </c>
      <c r="M100" s="23">
        <v>8.8663510978221893E-2</v>
      </c>
      <c r="N100" s="23">
        <v>4.8289306461811066E-2</v>
      </c>
      <c r="O100" s="23">
        <v>533.007568359375</v>
      </c>
      <c r="P100" s="23">
        <v>1.6634569328743964E-4</v>
      </c>
      <c r="Q100" s="23">
        <v>9.0597786766011268E-5</v>
      </c>
    </row>
    <row r="101" spans="1:17" s="23" customFormat="1" x14ac:dyDescent="0.25">
      <c r="A101" s="23" t="s">
        <v>27</v>
      </c>
      <c r="B101" s="23" t="s">
        <v>16</v>
      </c>
      <c r="C101" s="23" t="s">
        <v>442</v>
      </c>
      <c r="D101" s="23" t="s">
        <v>359</v>
      </c>
      <c r="E101" s="23" t="s">
        <v>359</v>
      </c>
      <c r="F101" s="23" t="s">
        <v>359</v>
      </c>
      <c r="G101" s="23">
        <v>5.925731098938428</v>
      </c>
      <c r="H101" s="23">
        <v>3.6380981047534724</v>
      </c>
      <c r="I101" s="23">
        <v>20234.240980422102</v>
      </c>
      <c r="J101" s="23">
        <v>5.9375609684432424</v>
      </c>
      <c r="K101" s="23">
        <v>3.6489801920485028</v>
      </c>
      <c r="L101" s="23">
        <v>20333.633557689187</v>
      </c>
      <c r="M101" s="23">
        <v>1.0882087051868439E-2</v>
      </c>
      <c r="N101" s="23">
        <v>1.1829869821667671E-2</v>
      </c>
      <c r="O101" s="23">
        <v>99.392578125</v>
      </c>
      <c r="P101" s="23">
        <v>1.0948591079795733E-4</v>
      </c>
      <c r="Q101" s="23">
        <v>1.190216644317843E-4</v>
      </c>
    </row>
    <row r="102" spans="1:17" s="23" customFormat="1" x14ac:dyDescent="0.25">
      <c r="A102" s="23" t="s">
        <v>443</v>
      </c>
      <c r="B102" s="23" t="s">
        <v>376</v>
      </c>
      <c r="C102" s="23" t="s">
        <v>377</v>
      </c>
      <c r="D102" s="23" t="s">
        <v>361</v>
      </c>
      <c r="E102" s="23" t="s">
        <v>346</v>
      </c>
      <c r="F102" s="23" t="s">
        <v>347</v>
      </c>
      <c r="G102" s="23">
        <v>5.3432897394439687</v>
      </c>
      <c r="H102" s="23">
        <v>3.5631483697794732</v>
      </c>
      <c r="I102" s="23">
        <v>19352.669413113981</v>
      </c>
      <c r="J102" s="23">
        <v>5.9375609684432424</v>
      </c>
      <c r="K102" s="23">
        <v>3.6489801920485028</v>
      </c>
      <c r="L102" s="23">
        <v>20333.633557689187</v>
      </c>
      <c r="M102" s="23">
        <v>8.5831820964813232E-2</v>
      </c>
      <c r="N102" s="23">
        <v>0.59427124261856079</v>
      </c>
      <c r="O102" s="23">
        <v>980.96417236328125</v>
      </c>
      <c r="P102" s="23">
        <v>8.7497406639158726E-5</v>
      </c>
      <c r="Q102" s="23">
        <v>6.0580321587622166E-4</v>
      </c>
    </row>
    <row r="103" spans="1:17" s="23" customFormat="1" x14ac:dyDescent="0.25">
      <c r="A103" s="23" t="s">
        <v>217</v>
      </c>
      <c r="B103" s="23" t="s">
        <v>376</v>
      </c>
      <c r="C103" s="23" t="s">
        <v>378</v>
      </c>
      <c r="D103" s="23" t="s">
        <v>361</v>
      </c>
      <c r="E103" s="23" t="s">
        <v>376</v>
      </c>
      <c r="F103" s="23" t="s">
        <v>347</v>
      </c>
      <c r="G103" s="23">
        <v>5.3223079862331977</v>
      </c>
      <c r="H103" s="23">
        <v>3.4752642770117035</v>
      </c>
      <c r="I103" s="23">
        <v>19451.921815203612</v>
      </c>
      <c r="J103" s="23">
        <v>5.9375609684432424</v>
      </c>
      <c r="K103" s="23">
        <v>3.6489801920485028</v>
      </c>
      <c r="L103" s="23">
        <v>20333.633557689187</v>
      </c>
      <c r="M103" s="23">
        <v>0.17371591925621033</v>
      </c>
      <c r="N103" s="23">
        <v>0.61525297164916992</v>
      </c>
      <c r="O103" s="23">
        <v>881.71173095703125</v>
      </c>
      <c r="P103" s="23">
        <v>1.9702121790032834E-4</v>
      </c>
      <c r="Q103" s="23">
        <v>6.9779378827661276E-4</v>
      </c>
    </row>
    <row r="104" spans="1:17" s="23" customFormat="1" x14ac:dyDescent="0.25">
      <c r="A104" s="23" t="s">
        <v>444</v>
      </c>
      <c r="B104" s="23" t="s">
        <v>376</v>
      </c>
      <c r="C104" s="23" t="s">
        <v>383</v>
      </c>
      <c r="D104" s="23" t="s">
        <v>361</v>
      </c>
      <c r="E104" s="23" t="s">
        <v>346</v>
      </c>
      <c r="F104" s="23" t="s">
        <v>347</v>
      </c>
      <c r="G104" s="23">
        <v>4.8811704455719651</v>
      </c>
      <c r="H104" s="23">
        <v>3.1765148081145629</v>
      </c>
      <c r="I104" s="23">
        <v>18589.297085134931</v>
      </c>
      <c r="J104" s="23">
        <v>5.9375609684432424</v>
      </c>
      <c r="K104" s="23">
        <v>3.6489801920485028</v>
      </c>
      <c r="L104" s="23">
        <v>20333.633557689187</v>
      </c>
      <c r="M104" s="23">
        <v>0.4724653959274292</v>
      </c>
      <c r="N104" s="23">
        <v>1.0563905239105225</v>
      </c>
      <c r="O104" s="23">
        <v>1744.33642578125</v>
      </c>
      <c r="P104" s="23">
        <v>2.7085680630989373E-4</v>
      </c>
      <c r="Q104" s="23">
        <v>6.0561171267181635E-4</v>
      </c>
    </row>
    <row r="105" spans="1:17" s="23" customFormat="1" x14ac:dyDescent="0.25">
      <c r="A105" s="23" t="s">
        <v>445</v>
      </c>
      <c r="B105" s="23" t="s">
        <v>376</v>
      </c>
      <c r="C105" s="23" t="s">
        <v>362</v>
      </c>
      <c r="D105" s="23" t="s">
        <v>361</v>
      </c>
      <c r="E105" s="23" t="s">
        <v>346</v>
      </c>
      <c r="F105" s="23" t="s">
        <v>347</v>
      </c>
      <c r="G105" s="23">
        <v>5.7236424365017697</v>
      </c>
      <c r="H105" s="23">
        <v>3.6186000235006279</v>
      </c>
      <c r="I105" s="23">
        <v>19977.451766609589</v>
      </c>
      <c r="J105" s="23">
        <v>5.9375609684432424</v>
      </c>
      <c r="K105" s="23">
        <v>3.6489801920485028</v>
      </c>
      <c r="L105" s="23">
        <v>20333.633557689187</v>
      </c>
      <c r="M105" s="23">
        <v>3.0380168929696083E-2</v>
      </c>
      <c r="N105" s="23">
        <v>0.213918536901474</v>
      </c>
      <c r="O105" s="23">
        <v>356.18179321289062</v>
      </c>
      <c r="P105" s="23">
        <v>8.5293999291025102E-5</v>
      </c>
      <c r="Q105" s="23">
        <v>6.0058810049667954E-4</v>
      </c>
    </row>
    <row r="106" spans="1:17" s="23" customFormat="1" x14ac:dyDescent="0.25">
      <c r="A106" s="23" t="s">
        <v>224</v>
      </c>
      <c r="B106" s="23" t="s">
        <v>376</v>
      </c>
      <c r="C106" s="23" t="s">
        <v>379</v>
      </c>
      <c r="D106" s="23" t="s">
        <v>361</v>
      </c>
      <c r="E106" s="23" t="s">
        <v>346</v>
      </c>
      <c r="F106" s="23" t="s">
        <v>347</v>
      </c>
      <c r="G106" s="23">
        <v>5.8545660630255654</v>
      </c>
      <c r="H106" s="23">
        <v>3.6232194464841192</v>
      </c>
      <c r="I106" s="23">
        <v>20188.423352861122</v>
      </c>
      <c r="J106" s="23">
        <v>6.0113603616636206</v>
      </c>
      <c r="K106" s="23">
        <v>3.6619202023751134</v>
      </c>
      <c r="L106" s="23">
        <v>20458.264211955</v>
      </c>
      <c r="M106" s="23">
        <v>3.8700755685567856E-2</v>
      </c>
      <c r="N106" s="23">
        <v>0.15679429471492767</v>
      </c>
      <c r="O106" s="23">
        <v>269.84085083007812</v>
      </c>
      <c r="P106" s="23">
        <v>1.4342066424433142E-4</v>
      </c>
      <c r="Q106" s="23">
        <v>5.8106210781261325E-4</v>
      </c>
    </row>
    <row r="107" spans="1:17" s="23" customFormat="1" x14ac:dyDescent="0.25">
      <c r="A107" s="23" t="s">
        <v>446</v>
      </c>
      <c r="B107" s="23" t="s">
        <v>376</v>
      </c>
      <c r="C107" s="23" t="s">
        <v>377</v>
      </c>
      <c r="D107" s="23" t="s">
        <v>361</v>
      </c>
      <c r="E107" s="23" t="s">
        <v>346</v>
      </c>
      <c r="F107" s="23" t="s">
        <v>347</v>
      </c>
      <c r="G107" s="23">
        <v>5.8376987223328323</v>
      </c>
      <c r="H107" s="23">
        <v>3.6380880360247438</v>
      </c>
      <c r="I107" s="23">
        <v>20175.932100569837</v>
      </c>
      <c r="J107" s="23">
        <v>5.939093468226524</v>
      </c>
      <c r="K107" s="23">
        <v>3.6499400492630749</v>
      </c>
      <c r="L107" s="23">
        <v>20333.812637015984</v>
      </c>
      <c r="M107" s="23">
        <v>1.1852012947201729E-2</v>
      </c>
      <c r="N107" s="23">
        <v>0.10139474272727966</v>
      </c>
      <c r="O107" s="23">
        <v>157.88053894042969</v>
      </c>
      <c r="P107" s="23">
        <v>7.5069496233481914E-5</v>
      </c>
      <c r="Q107" s="23">
        <v>6.4222444780170918E-4</v>
      </c>
    </row>
    <row r="108" spans="1:17" s="23" customFormat="1" x14ac:dyDescent="0.25">
      <c r="A108" s="23" t="s">
        <v>265</v>
      </c>
      <c r="B108" s="23" t="s">
        <v>376</v>
      </c>
      <c r="C108" s="23" t="s">
        <v>405</v>
      </c>
      <c r="D108" s="23" t="s">
        <v>361</v>
      </c>
      <c r="E108" s="23" t="s">
        <v>346</v>
      </c>
      <c r="F108" s="23" t="s">
        <v>347</v>
      </c>
      <c r="G108" s="23">
        <v>5.9375609684432424</v>
      </c>
      <c r="H108" s="23">
        <v>3.6489801920485028</v>
      </c>
      <c r="I108" s="23">
        <v>20333.633557689187</v>
      </c>
      <c r="J108" s="23">
        <v>5.9375609684432424</v>
      </c>
      <c r="K108" s="23">
        <v>3.7739801920485028</v>
      </c>
      <c r="L108" s="23">
        <v>20455.633557689172</v>
      </c>
      <c r="M108" s="23">
        <v>0.125</v>
      </c>
      <c r="N108" s="23">
        <v>0</v>
      </c>
      <c r="O108" s="23">
        <v>122</v>
      </c>
      <c r="P108" s="23">
        <v>1.0245901066809893E-3</v>
      </c>
      <c r="Q108" s="23">
        <v>0</v>
      </c>
    </row>
    <row r="109" spans="1:17" s="23" customFormat="1" x14ac:dyDescent="0.25">
      <c r="A109" s="23" t="s">
        <v>245</v>
      </c>
      <c r="B109" s="23" t="s">
        <v>376</v>
      </c>
      <c r="C109" s="23" t="s">
        <v>382</v>
      </c>
      <c r="D109" s="23" t="s">
        <v>361</v>
      </c>
      <c r="E109" s="23" t="s">
        <v>346</v>
      </c>
      <c r="F109" s="23" t="s">
        <v>347</v>
      </c>
      <c r="G109" s="23">
        <v>4.2597321367894008</v>
      </c>
      <c r="H109" s="23">
        <v>3.577187749968564</v>
      </c>
      <c r="I109" s="23">
        <v>17972.864476844385</v>
      </c>
      <c r="J109" s="23">
        <v>5.9801429169707569</v>
      </c>
      <c r="K109" s="23">
        <v>3.8572129608591847</v>
      </c>
      <c r="L109" s="23">
        <v>20728.324820610673</v>
      </c>
      <c r="M109" s="23">
        <v>0.28002521395683289</v>
      </c>
      <c r="N109" s="23">
        <v>1.7204108238220215</v>
      </c>
      <c r="O109" s="23">
        <v>2755.46044921875</v>
      </c>
      <c r="P109" s="23">
        <v>1.0162556282011792E-4</v>
      </c>
      <c r="Q109" s="23">
        <v>6.2436418375000358E-4</v>
      </c>
    </row>
    <row r="110" spans="1:17" s="23" customFormat="1" x14ac:dyDescent="0.25">
      <c r="A110" s="23" t="s">
        <v>209</v>
      </c>
      <c r="B110" s="23" t="s">
        <v>376</v>
      </c>
      <c r="C110" s="23" t="s">
        <v>383</v>
      </c>
      <c r="D110" s="23" t="s">
        <v>361</v>
      </c>
      <c r="E110" s="23" t="s">
        <v>346</v>
      </c>
      <c r="F110" s="23" t="s">
        <v>347</v>
      </c>
      <c r="G110" s="23">
        <v>5.5447546420624061</v>
      </c>
      <c r="H110" s="23">
        <v>3.3730343221020922</v>
      </c>
      <c r="I110" s="23">
        <v>19530.876598701478</v>
      </c>
      <c r="J110" s="23">
        <v>6.424487407794917</v>
      </c>
      <c r="K110" s="23">
        <v>4.0025819006427525</v>
      </c>
      <c r="L110" s="23">
        <v>21393.637166052584</v>
      </c>
      <c r="M110" s="23">
        <v>0.6295475959777832</v>
      </c>
      <c r="N110" s="23">
        <v>0.87973278760910034</v>
      </c>
      <c r="O110" s="23">
        <v>1862.7606201171875</v>
      </c>
      <c r="P110" s="23">
        <v>3.379648260306567E-4</v>
      </c>
      <c r="Q110" s="23">
        <v>4.7227367758750916E-4</v>
      </c>
    </row>
    <row r="111" spans="1:17" s="23" customFormat="1" x14ac:dyDescent="0.25">
      <c r="A111" s="23" t="s">
        <v>204</v>
      </c>
      <c r="B111" s="23" t="s">
        <v>376</v>
      </c>
      <c r="C111" s="23" t="s">
        <v>383</v>
      </c>
      <c r="D111" s="23" t="s">
        <v>361</v>
      </c>
      <c r="E111" s="23" t="s">
        <v>346</v>
      </c>
      <c r="F111" s="23" t="s">
        <v>347</v>
      </c>
      <c r="G111" s="23">
        <v>5.5447546420624061</v>
      </c>
      <c r="H111" s="23">
        <v>3.3730343221020922</v>
      </c>
      <c r="I111" s="23">
        <v>19530.876598701478</v>
      </c>
      <c r="J111" s="23">
        <v>5.6554731316698357</v>
      </c>
      <c r="K111" s="23">
        <v>3.4487792040252554</v>
      </c>
      <c r="L111" s="23">
        <v>19752.019044881941</v>
      </c>
      <c r="M111" s="23">
        <v>7.5744882225990295E-2</v>
      </c>
      <c r="N111" s="23">
        <v>0.1107184886932373</v>
      </c>
      <c r="O111" s="23">
        <v>221.14244079589844</v>
      </c>
      <c r="P111" s="23">
        <v>3.4251625766046345E-4</v>
      </c>
      <c r="Q111" s="23">
        <v>5.0066591938957572E-4</v>
      </c>
    </row>
    <row r="112" spans="1:17" s="23" customFormat="1" x14ac:dyDescent="0.25">
      <c r="A112" s="23" t="s">
        <v>447</v>
      </c>
      <c r="B112" s="23" t="s">
        <v>376</v>
      </c>
      <c r="C112" s="23" t="s">
        <v>383</v>
      </c>
      <c r="D112" s="23" t="s">
        <v>361</v>
      </c>
      <c r="E112" s="23" t="s">
        <v>346</v>
      </c>
      <c r="F112" s="23" t="s">
        <v>347</v>
      </c>
      <c r="G112" s="23">
        <v>5.4489811083127204</v>
      </c>
      <c r="H112" s="23">
        <v>3.3078476175965799</v>
      </c>
      <c r="I112" s="23">
        <v>19340.475726293203</v>
      </c>
      <c r="J112" s="23">
        <v>5.6554731316698357</v>
      </c>
      <c r="K112" s="23">
        <v>3.4487792040252554</v>
      </c>
      <c r="L112" s="23">
        <v>19752.019044881941</v>
      </c>
      <c r="M112" s="23">
        <v>0.14093159139156342</v>
      </c>
      <c r="N112" s="23">
        <v>0.20649202167987823</v>
      </c>
      <c r="O112" s="23">
        <v>411.54330444335937</v>
      </c>
      <c r="P112" s="23">
        <v>3.4244655398651958E-4</v>
      </c>
      <c r="Q112" s="23">
        <v>5.0175038632005453E-4</v>
      </c>
    </row>
    <row r="113" spans="1:17" s="23" customFormat="1" x14ac:dyDescent="0.25">
      <c r="A113" s="23" t="s">
        <v>231</v>
      </c>
      <c r="B113" s="23" t="s">
        <v>376</v>
      </c>
      <c r="C113" s="23" t="s">
        <v>386</v>
      </c>
      <c r="D113" s="23" t="s">
        <v>361</v>
      </c>
      <c r="E113" s="23" t="s">
        <v>346</v>
      </c>
      <c r="F113" s="23" t="s">
        <v>347</v>
      </c>
      <c r="G113" s="23">
        <v>4.2448812141609134</v>
      </c>
      <c r="H113" s="23">
        <v>3.3930934736522742</v>
      </c>
      <c r="I113" s="23">
        <v>17646.672274560453</v>
      </c>
      <c r="J113" s="23">
        <v>6.8798446164412868</v>
      </c>
      <c r="K113" s="23">
        <v>3.7770248331986247</v>
      </c>
      <c r="L113" s="23">
        <v>21929.73185007881</v>
      </c>
      <c r="M113" s="23">
        <v>0.38393136858940125</v>
      </c>
      <c r="N113" s="23">
        <v>2.6349635124206543</v>
      </c>
      <c r="O113" s="23">
        <v>4283.0595703125</v>
      </c>
      <c r="P113" s="23">
        <v>8.9639514044392854E-5</v>
      </c>
      <c r="Q113" s="23">
        <v>6.1520590679720044E-4</v>
      </c>
    </row>
    <row r="114" spans="1:17" s="23" customFormat="1" x14ac:dyDescent="0.25">
      <c r="A114" s="23" t="s">
        <v>255</v>
      </c>
      <c r="B114" s="23" t="s">
        <v>376</v>
      </c>
      <c r="C114" s="23" t="s">
        <v>404</v>
      </c>
      <c r="D114" s="23" t="s">
        <v>361</v>
      </c>
      <c r="E114" s="23" t="s">
        <v>346</v>
      </c>
      <c r="F114" s="23" t="s">
        <v>347</v>
      </c>
      <c r="G114" s="23">
        <v>5.5378912723907581</v>
      </c>
      <c r="H114" s="23">
        <v>3.6085996384712464</v>
      </c>
      <c r="I114" s="23">
        <v>19660.07862284049</v>
      </c>
      <c r="J114" s="23">
        <v>7.5444117970167701</v>
      </c>
      <c r="K114" s="23">
        <v>3.8004568224358883</v>
      </c>
      <c r="L114" s="23">
        <v>23136.596789060903</v>
      </c>
      <c r="M114" s="23">
        <v>0.19185718894004822</v>
      </c>
      <c r="N114" s="23">
        <v>2.0065205097198486</v>
      </c>
      <c r="O114" s="23">
        <v>3476.51806640625</v>
      </c>
      <c r="P114" s="23">
        <v>5.5186592362588271E-5</v>
      </c>
      <c r="Q114" s="23">
        <v>5.7716382434591651E-4</v>
      </c>
    </row>
    <row r="115" spans="1:17" s="23" customFormat="1" x14ac:dyDescent="0.25">
      <c r="A115" s="23" t="s">
        <v>448</v>
      </c>
      <c r="B115" s="23" t="s">
        <v>376</v>
      </c>
      <c r="C115" s="23" t="s">
        <v>404</v>
      </c>
      <c r="D115" s="23" t="s">
        <v>361</v>
      </c>
      <c r="E115" s="23" t="s">
        <v>346</v>
      </c>
      <c r="F115" s="23" t="s">
        <v>347</v>
      </c>
      <c r="G115" s="23">
        <v>5.5378912723907581</v>
      </c>
      <c r="H115" s="23">
        <v>3.6085996384712464</v>
      </c>
      <c r="I115" s="23">
        <v>19660.07862284049</v>
      </c>
      <c r="J115" s="23">
        <v>5.6606935229176756</v>
      </c>
      <c r="K115" s="23">
        <v>3.6207417509422206</v>
      </c>
      <c r="L115" s="23">
        <v>19865.247402937137</v>
      </c>
      <c r="M115" s="23">
        <v>1.2142112478613853E-2</v>
      </c>
      <c r="N115" s="23">
        <v>0.1228022500872612</v>
      </c>
      <c r="O115" s="23">
        <v>205.16877746582031</v>
      </c>
      <c r="P115" s="23">
        <v>5.9181093092774972E-5</v>
      </c>
      <c r="Q115" s="23">
        <v>5.9854256687685847E-4</v>
      </c>
    </row>
    <row r="116" spans="1:17" s="23" customFormat="1" x14ac:dyDescent="0.25">
      <c r="A116" s="23" t="s">
        <v>173</v>
      </c>
      <c r="B116" s="23" t="s">
        <v>434</v>
      </c>
      <c r="C116" s="23" t="s">
        <v>449</v>
      </c>
      <c r="D116" s="23" t="s">
        <v>361</v>
      </c>
      <c r="E116" s="23" t="s">
        <v>346</v>
      </c>
      <c r="F116" s="23" t="s">
        <v>347</v>
      </c>
      <c r="G116" s="23">
        <v>5.8223407774027756</v>
      </c>
      <c r="H116" s="23">
        <v>3.63995427501666</v>
      </c>
      <c r="I116" s="23">
        <v>19777.60248108644</v>
      </c>
      <c r="J116" s="23">
        <v>5.939093468226524</v>
      </c>
      <c r="K116" s="23">
        <v>3.6499400492630749</v>
      </c>
      <c r="L116" s="23">
        <v>20333.812637015984</v>
      </c>
      <c r="M116" s="23">
        <v>9.9857738241553307E-3</v>
      </c>
      <c r="N116" s="23">
        <v>0.11675269156694412</v>
      </c>
      <c r="O116" s="23">
        <v>556.21014404296875</v>
      </c>
      <c r="P116" s="23">
        <v>1.7953239876078442E-5</v>
      </c>
      <c r="Q116" s="23">
        <v>2.0990752091165632E-4</v>
      </c>
    </row>
    <row r="117" spans="1:17" s="23" customFormat="1" x14ac:dyDescent="0.25">
      <c r="A117" s="23" t="s">
        <v>450</v>
      </c>
      <c r="B117" s="23" t="s">
        <v>434</v>
      </c>
      <c r="C117" s="23" t="s">
        <v>451</v>
      </c>
      <c r="D117" s="23" t="s">
        <v>359</v>
      </c>
      <c r="E117" s="23" t="s">
        <v>359</v>
      </c>
      <c r="F117" s="23" t="s">
        <v>347</v>
      </c>
      <c r="G117" s="23">
        <v>5.9690934682265242</v>
      </c>
      <c r="H117" s="23">
        <v>3.6799400492630747</v>
      </c>
      <c r="I117" s="23">
        <v>20596.612637016024</v>
      </c>
      <c r="J117" s="23">
        <v>5.939093468226524</v>
      </c>
      <c r="K117" s="23">
        <v>3.6499400492630749</v>
      </c>
      <c r="L117" s="23">
        <v>20333.812637015984</v>
      </c>
      <c r="M117" s="23">
        <v>-2.9999999329447746E-2</v>
      </c>
      <c r="N117" s="23">
        <v>-2.9999999329447746E-2</v>
      </c>
      <c r="O117" s="23">
        <v>-262.79998779296875</v>
      </c>
      <c r="P117" s="23">
        <v>1.1415525659685954E-4</v>
      </c>
      <c r="Q117" s="23">
        <v>1.1415525659685954E-4</v>
      </c>
    </row>
    <row r="118" spans="1:17" s="23" customFormat="1" x14ac:dyDescent="0.25">
      <c r="A118" s="23" t="s">
        <v>452</v>
      </c>
      <c r="B118" s="23" t="s">
        <v>434</v>
      </c>
      <c r="C118" s="23" t="s">
        <v>451</v>
      </c>
      <c r="D118" s="23" t="s">
        <v>361</v>
      </c>
      <c r="E118" s="23" t="s">
        <v>346</v>
      </c>
      <c r="F118" s="23" t="s">
        <v>347</v>
      </c>
      <c r="G118" s="23">
        <v>5.939093468226524</v>
      </c>
      <c r="H118" s="23">
        <v>3.411910119872132</v>
      </c>
      <c r="I118" s="23">
        <v>20308.808443878337</v>
      </c>
      <c r="J118" s="23">
        <v>5.939093468226524</v>
      </c>
      <c r="K118" s="23">
        <v>3.6499400492630749</v>
      </c>
      <c r="L118" s="23">
        <v>20333.812637015984</v>
      </c>
      <c r="M118" s="23">
        <v>0.23802992701530457</v>
      </c>
      <c r="N118" s="23">
        <v>0</v>
      </c>
      <c r="O118" s="23">
        <v>25.004192352294922</v>
      </c>
      <c r="P118" s="23">
        <v>9.5196003094315529E-3</v>
      </c>
      <c r="Q118" s="23">
        <v>0</v>
      </c>
    </row>
    <row r="119" spans="1:17" s="23" customFormat="1" x14ac:dyDescent="0.25">
      <c r="A119" s="23" t="s">
        <v>184</v>
      </c>
      <c r="B119" s="23" t="s">
        <v>434</v>
      </c>
      <c r="C119" s="23" t="s">
        <v>451</v>
      </c>
      <c r="D119" s="23" t="s">
        <v>359</v>
      </c>
      <c r="E119" s="23" t="s">
        <v>359</v>
      </c>
      <c r="F119" s="23" t="s">
        <v>347</v>
      </c>
      <c r="G119" s="23">
        <v>5.9170497097408399</v>
      </c>
      <c r="H119" s="23">
        <v>3.6863836670718944</v>
      </c>
      <c r="I119" s="23">
        <v>20244.017309347146</v>
      </c>
      <c r="J119" s="23">
        <v>5.939093468226524</v>
      </c>
      <c r="K119" s="23">
        <v>3.6499400492630749</v>
      </c>
      <c r="L119" s="23">
        <v>20333.812637015984</v>
      </c>
      <c r="M119" s="23">
        <v>-3.6443617194890976E-2</v>
      </c>
      <c r="N119" s="23">
        <v>2.2043759003281593E-2</v>
      </c>
      <c r="O119" s="23">
        <v>89.795326232910156</v>
      </c>
      <c r="P119" s="23">
        <v>0</v>
      </c>
      <c r="Q119" s="23">
        <v>2.4548894725739956E-4</v>
      </c>
    </row>
    <row r="120" spans="1:17" s="23" customFormat="1" x14ac:dyDescent="0.25">
      <c r="A120" s="23" t="s">
        <v>240</v>
      </c>
      <c r="B120" s="23" t="s">
        <v>343</v>
      </c>
      <c r="C120" s="23" t="s">
        <v>344</v>
      </c>
      <c r="D120" s="23" t="s">
        <v>361</v>
      </c>
      <c r="E120" s="23" t="s">
        <v>346</v>
      </c>
      <c r="F120" s="23" t="s">
        <v>347</v>
      </c>
      <c r="G120" s="23">
        <v>3.0298314941801454</v>
      </c>
      <c r="H120" s="23">
        <v>2.7645872705637844</v>
      </c>
      <c r="I120" s="23">
        <v>19242.475575113171</v>
      </c>
      <c r="J120" s="23">
        <v>5.939093468226524</v>
      </c>
      <c r="K120" s="23">
        <v>3.6499400492630749</v>
      </c>
      <c r="L120" s="23">
        <v>20333.812637015984</v>
      </c>
      <c r="M120" s="23">
        <v>0.88535279035568237</v>
      </c>
      <c r="N120" s="23">
        <v>2.90926194190979</v>
      </c>
      <c r="O120" s="23">
        <v>1091.3370361328125</v>
      </c>
      <c r="P120" s="23">
        <v>8.1125512951985002E-4</v>
      </c>
      <c r="Q120" s="23">
        <v>2.6657776907086372E-3</v>
      </c>
    </row>
    <row r="121" spans="1:17" s="23" customFormat="1" x14ac:dyDescent="0.25">
      <c r="A121" s="23" t="s">
        <v>241</v>
      </c>
      <c r="B121" s="23" t="s">
        <v>343</v>
      </c>
      <c r="C121" s="23" t="s">
        <v>344</v>
      </c>
      <c r="D121" s="23" t="s">
        <v>375</v>
      </c>
      <c r="E121" s="23" t="s">
        <v>346</v>
      </c>
      <c r="F121" s="23" t="s">
        <v>347</v>
      </c>
      <c r="G121" s="23">
        <v>3.0280464738184958</v>
      </c>
      <c r="H121" s="23">
        <v>3.0534596916967036</v>
      </c>
      <c r="I121" s="23">
        <v>19091.529003361156</v>
      </c>
      <c r="J121" s="23">
        <v>5.939093468226524</v>
      </c>
      <c r="K121" s="23">
        <v>3.6499400492630749</v>
      </c>
      <c r="L121" s="23">
        <v>20333.812637015984</v>
      </c>
      <c r="M121" s="23">
        <v>0.59648036956787109</v>
      </c>
      <c r="N121" s="23">
        <v>2.9110469818115234</v>
      </c>
      <c r="O121" s="23">
        <v>1242.28369140625</v>
      </c>
      <c r="P121" s="23">
        <v>4.8014827189035714E-4</v>
      </c>
      <c r="Q121" s="23">
        <v>0</v>
      </c>
    </row>
    <row r="122" spans="1:17" s="23" customFormat="1" x14ac:dyDescent="0.25">
      <c r="A122" s="23" t="s">
        <v>50</v>
      </c>
      <c r="B122" s="23" t="s">
        <v>434</v>
      </c>
      <c r="C122" s="23" t="s">
        <v>453</v>
      </c>
      <c r="D122" s="23" t="s">
        <v>361</v>
      </c>
      <c r="E122" s="23" t="s">
        <v>346</v>
      </c>
      <c r="F122" s="23" t="s">
        <v>356</v>
      </c>
      <c r="G122" s="23">
        <v>5.3997193231717988</v>
      </c>
      <c r="H122" s="23">
        <v>3.5055408325522479</v>
      </c>
      <c r="I122" s="23">
        <v>18186.215234564355</v>
      </c>
      <c r="J122" s="23">
        <v>5.939093468226524</v>
      </c>
      <c r="K122" s="23">
        <v>3.6499400492630749</v>
      </c>
      <c r="L122" s="23">
        <v>20333.812637015984</v>
      </c>
      <c r="M122" s="23">
        <v>0.14439921081066132</v>
      </c>
      <c r="N122" s="23">
        <v>0.53937417268753052</v>
      </c>
      <c r="O122" s="23">
        <v>2147.597412109375</v>
      </c>
      <c r="P122" s="23">
        <v>6.723756087012589E-5</v>
      </c>
      <c r="Q122" s="23">
        <v>2.511523780412972E-4</v>
      </c>
    </row>
    <row r="123" spans="1:17" s="23" customFormat="1" x14ac:dyDescent="0.25">
      <c r="A123" s="23" t="s">
        <v>53</v>
      </c>
      <c r="B123" s="23" t="s">
        <v>434</v>
      </c>
      <c r="C123" s="23" t="s">
        <v>454</v>
      </c>
      <c r="D123" s="23" t="s">
        <v>361</v>
      </c>
      <c r="E123" s="23" t="s">
        <v>346</v>
      </c>
      <c r="F123" s="23" t="s">
        <v>356</v>
      </c>
      <c r="G123" s="23">
        <v>5.8623993297822583</v>
      </c>
      <c r="H123" s="23">
        <v>3.6563911925414589</v>
      </c>
      <c r="I123" s="23">
        <v>20055.34204133688</v>
      </c>
      <c r="J123" s="23">
        <v>5.939093468226524</v>
      </c>
      <c r="K123" s="23">
        <v>3.6499400492630749</v>
      </c>
      <c r="L123" s="23">
        <v>20333.812637015984</v>
      </c>
      <c r="M123" s="23">
        <v>-6.45114341750741E-3</v>
      </c>
      <c r="N123" s="23">
        <v>7.669413834810257E-2</v>
      </c>
      <c r="O123" s="23">
        <v>278.4705810546875</v>
      </c>
      <c r="P123" s="23">
        <v>-2.3166337996372022E-5</v>
      </c>
      <c r="Q123" s="23">
        <v>2.754119923338294E-4</v>
      </c>
    </row>
    <row r="124" spans="1:17" s="23" customFormat="1" x14ac:dyDescent="0.25">
      <c r="A124" s="23" t="s">
        <v>455</v>
      </c>
      <c r="B124" s="23" t="s">
        <v>434</v>
      </c>
      <c r="C124" s="23" t="s">
        <v>383</v>
      </c>
      <c r="D124" s="23" t="s">
        <v>361</v>
      </c>
      <c r="E124" s="23" t="s">
        <v>346</v>
      </c>
      <c r="F124" s="23" t="s">
        <v>356</v>
      </c>
      <c r="G124" s="23">
        <v>4.8035229454847075</v>
      </c>
      <c r="H124" s="23">
        <v>3.4478832713769187</v>
      </c>
      <c r="I124" s="23">
        <v>18062.595055750473</v>
      </c>
      <c r="J124" s="23">
        <v>5.4362089216076122</v>
      </c>
      <c r="K124" s="23">
        <v>3.6735015717704647</v>
      </c>
      <c r="L124" s="23">
        <v>20453.055895710419</v>
      </c>
      <c r="M124" s="23">
        <v>0.22561830282211304</v>
      </c>
      <c r="N124" s="23">
        <v>0.63268595933914185</v>
      </c>
      <c r="O124" s="23">
        <v>2390.4609375</v>
      </c>
      <c r="P124" s="23">
        <v>9.4382761744782329E-5</v>
      </c>
      <c r="Q124" s="23">
        <v>2.6467110728845E-4</v>
      </c>
    </row>
    <row r="125" spans="1:17" s="23" customFormat="1" x14ac:dyDescent="0.25">
      <c r="A125" s="23" t="s">
        <v>178</v>
      </c>
      <c r="B125" s="23" t="s">
        <v>434</v>
      </c>
      <c r="C125" s="23" t="s">
        <v>379</v>
      </c>
      <c r="D125" s="23" t="s">
        <v>361</v>
      </c>
      <c r="E125" s="23" t="s">
        <v>346</v>
      </c>
      <c r="F125" s="23" t="s">
        <v>347</v>
      </c>
      <c r="G125" s="23">
        <v>5.8967461421635567</v>
      </c>
      <c r="H125" s="23">
        <v>3.6404156624432846</v>
      </c>
      <c r="I125" s="23">
        <v>20160.169667285041</v>
      </c>
      <c r="J125" s="23">
        <v>5.939093468226524</v>
      </c>
      <c r="K125" s="23">
        <v>3.6499400492630749</v>
      </c>
      <c r="L125" s="23">
        <v>20333.812637015984</v>
      </c>
      <c r="M125" s="23">
        <v>9.5243863761425018E-3</v>
      </c>
      <c r="N125" s="23">
        <v>4.2347326874732971E-2</v>
      </c>
      <c r="O125" s="23">
        <v>173.64297485351562</v>
      </c>
      <c r="P125" s="23">
        <v>5.4850399465067312E-5</v>
      </c>
      <c r="Q125" s="23">
        <v>2.4387583835050464E-4</v>
      </c>
    </row>
    <row r="126" spans="1:17" s="23" customFormat="1" x14ac:dyDescent="0.25">
      <c r="A126" s="23" t="s">
        <v>189</v>
      </c>
      <c r="B126" s="23" t="s">
        <v>434</v>
      </c>
      <c r="C126" s="23" t="s">
        <v>451</v>
      </c>
      <c r="D126" s="23" t="s">
        <v>361</v>
      </c>
      <c r="E126" s="23" t="s">
        <v>346</v>
      </c>
      <c r="F126" s="23" t="s">
        <v>347</v>
      </c>
      <c r="G126" s="23">
        <v>5.939093468226524</v>
      </c>
      <c r="H126" s="23">
        <v>3.6499400492630749</v>
      </c>
      <c r="I126" s="23">
        <v>20297.025886646101</v>
      </c>
      <c r="J126" s="23">
        <v>5.939093468226524</v>
      </c>
      <c r="K126" s="23">
        <v>3.6499400492630749</v>
      </c>
      <c r="L126" s="23">
        <v>20333.812637015984</v>
      </c>
      <c r="M126" s="23">
        <v>0</v>
      </c>
      <c r="N126" s="23">
        <v>0</v>
      </c>
      <c r="O126" s="23">
        <v>36.786750793457031</v>
      </c>
      <c r="P126" s="23">
        <v>0</v>
      </c>
      <c r="Q126" s="23">
        <v>0</v>
      </c>
    </row>
    <row r="127" spans="1:17" s="23" customFormat="1" x14ac:dyDescent="0.25">
      <c r="A127" s="23" t="s">
        <v>456</v>
      </c>
      <c r="B127" s="23" t="s">
        <v>434</v>
      </c>
      <c r="C127" s="23" t="s">
        <v>405</v>
      </c>
      <c r="D127" s="23" t="s">
        <v>361</v>
      </c>
      <c r="E127" s="23" t="s">
        <v>346</v>
      </c>
      <c r="F127" s="23" t="s">
        <v>347</v>
      </c>
      <c r="G127" s="23">
        <v>7.5847168212467668</v>
      </c>
      <c r="H127" s="23">
        <v>3.411910119872132</v>
      </c>
      <c r="I127" s="23">
        <v>20282.863008183143</v>
      </c>
      <c r="J127" s="23">
        <v>5.939093468226524</v>
      </c>
      <c r="K127" s="23">
        <v>3.6499400492630749</v>
      </c>
      <c r="L127" s="23">
        <v>20333.812637015984</v>
      </c>
      <c r="M127" s="23">
        <v>0.23802992701530457</v>
      </c>
      <c r="N127" s="23">
        <v>-1.6456233263015747</v>
      </c>
      <c r="O127" s="23">
        <v>50.949630737304688</v>
      </c>
      <c r="P127" s="23">
        <v>4.6718674711883068E-3</v>
      </c>
      <c r="Q127" s="23">
        <v>-3.2299023121595383E-2</v>
      </c>
    </row>
    <row r="128" spans="1:17" s="23" customFormat="1" x14ac:dyDescent="0.25">
      <c r="A128" s="23" t="s">
        <v>457</v>
      </c>
      <c r="B128" s="23" t="s">
        <v>434</v>
      </c>
      <c r="C128" s="23" t="s">
        <v>451</v>
      </c>
      <c r="D128" s="23" t="s">
        <v>361</v>
      </c>
      <c r="E128" s="23" t="s">
        <v>346</v>
      </c>
      <c r="F128" s="23" t="s">
        <v>347</v>
      </c>
      <c r="G128" s="23">
        <v>5.9690934682265242</v>
      </c>
      <c r="H128" s="23">
        <v>3.6799400492630747</v>
      </c>
      <c r="I128" s="23">
        <v>20530.912637015997</v>
      </c>
      <c r="J128" s="23">
        <v>5.9690934682265242</v>
      </c>
      <c r="K128" s="23">
        <v>3.6799400492630747</v>
      </c>
      <c r="L128" s="23">
        <v>20596.612637016024</v>
      </c>
      <c r="M128" s="23">
        <v>0</v>
      </c>
      <c r="N128" s="23">
        <v>0</v>
      </c>
      <c r="O128" s="23">
        <v>65.699996948242188</v>
      </c>
      <c r="P128" s="23">
        <v>0</v>
      </c>
      <c r="Q128" s="23">
        <v>0</v>
      </c>
    </row>
    <row r="129" spans="1:17" s="23" customFormat="1" x14ac:dyDescent="0.25">
      <c r="A129" s="23" t="s">
        <v>458</v>
      </c>
      <c r="B129" s="23" t="s">
        <v>434</v>
      </c>
      <c r="C129" s="23" t="s">
        <v>451</v>
      </c>
      <c r="D129" s="23" t="s">
        <v>361</v>
      </c>
      <c r="E129" s="23" t="s">
        <v>434</v>
      </c>
      <c r="F129" s="23" t="s">
        <v>347</v>
      </c>
      <c r="G129" s="23">
        <v>5.9600934682265221</v>
      </c>
      <c r="H129" s="23">
        <v>3.6709400492630744</v>
      </c>
      <c r="I129" s="23">
        <v>20517.772637015911</v>
      </c>
      <c r="J129" s="23">
        <v>5.9690934682265242</v>
      </c>
      <c r="K129" s="23">
        <v>3.6799400492630747</v>
      </c>
      <c r="L129" s="23">
        <v>20596.612637016024</v>
      </c>
      <c r="M129" s="23">
        <v>8.999999612569809E-3</v>
      </c>
      <c r="N129" s="23">
        <v>8.999999612569809E-3</v>
      </c>
      <c r="O129" s="23">
        <v>78.839996337890625</v>
      </c>
      <c r="P129" s="23">
        <v>1.1415524932090193E-4</v>
      </c>
      <c r="Q129" s="23">
        <v>1.1415524932090193E-4</v>
      </c>
    </row>
    <row r="130" spans="1:17" s="23" customFormat="1" x14ac:dyDescent="0.25">
      <c r="A130" s="23" t="s">
        <v>182</v>
      </c>
      <c r="B130" s="23" t="s">
        <v>434</v>
      </c>
      <c r="C130" s="23" t="s">
        <v>451</v>
      </c>
      <c r="D130" s="23" t="s">
        <v>361</v>
      </c>
      <c r="E130" s="23" t="s">
        <v>346</v>
      </c>
      <c r="F130" s="23" t="s">
        <v>347</v>
      </c>
      <c r="G130" s="23">
        <v>5.9432349061787155</v>
      </c>
      <c r="H130" s="23">
        <v>3.6533270078461588</v>
      </c>
      <c r="I130" s="23">
        <v>20353.013510462868</v>
      </c>
      <c r="J130" s="23">
        <v>5.9457731327319587</v>
      </c>
      <c r="K130" s="23">
        <v>3.6957389935876193</v>
      </c>
      <c r="L130" s="23">
        <v>20389.803914919365</v>
      </c>
      <c r="M130" s="23">
        <v>4.2411986738443375E-2</v>
      </c>
      <c r="N130" s="23">
        <v>2.5382265448570251E-3</v>
      </c>
      <c r="O130" s="23">
        <v>36.7904052734375</v>
      </c>
      <c r="P130" s="23">
        <v>1.1528001632541418E-3</v>
      </c>
      <c r="Q130" s="23">
        <v>6.8991532316431403E-5</v>
      </c>
    </row>
    <row r="131" spans="1:17" s="23" customFormat="1" x14ac:dyDescent="0.25">
      <c r="A131" s="23" t="s">
        <v>459</v>
      </c>
      <c r="B131" s="23" t="s">
        <v>434</v>
      </c>
      <c r="C131" s="23" t="s">
        <v>451</v>
      </c>
      <c r="D131" s="23" t="s">
        <v>361</v>
      </c>
      <c r="E131" s="23" t="s">
        <v>346</v>
      </c>
      <c r="F131" s="23" t="s">
        <v>347</v>
      </c>
      <c r="G131" s="23">
        <v>2.9142675158189331</v>
      </c>
      <c r="H131" s="23">
        <v>2.7826726543494091</v>
      </c>
      <c r="I131" s="23">
        <v>14987.696617055391</v>
      </c>
      <c r="J131" s="23">
        <v>3.4680974606604216</v>
      </c>
      <c r="K131" s="23">
        <v>2.9300637204396511</v>
      </c>
      <c r="L131" s="23">
        <v>17191.091818371737</v>
      </c>
      <c r="M131" s="23">
        <v>0.14739106595516205</v>
      </c>
      <c r="N131" s="23">
        <v>0.55382996797561646</v>
      </c>
      <c r="O131" s="23">
        <v>2203.395263671875</v>
      </c>
      <c r="P131" s="23">
        <v>6.6892702307086438E-5</v>
      </c>
      <c r="Q131" s="23">
        <v>2.5135299074463546E-4</v>
      </c>
    </row>
    <row r="132" spans="1:17" s="23" customFormat="1" x14ac:dyDescent="0.25">
      <c r="A132" s="23" t="s">
        <v>109</v>
      </c>
      <c r="B132" s="23" t="s">
        <v>343</v>
      </c>
      <c r="C132" s="23" t="s">
        <v>353</v>
      </c>
      <c r="D132" s="23" t="s">
        <v>354</v>
      </c>
      <c r="E132" s="23" t="s">
        <v>355</v>
      </c>
      <c r="F132" s="23" t="s">
        <v>356</v>
      </c>
      <c r="G132" s="23">
        <v>4.2612113595039434</v>
      </c>
      <c r="H132" s="23">
        <v>1.9985656217390633</v>
      </c>
      <c r="I132" s="23">
        <v>15587.652371521061</v>
      </c>
      <c r="J132" s="23">
        <v>4.2612113595039434</v>
      </c>
      <c r="K132" s="23">
        <v>2.2124839675566279</v>
      </c>
      <c r="L132" s="23">
        <v>15967.195086724249</v>
      </c>
      <c r="M132" s="23">
        <v>0.21391834318637848</v>
      </c>
      <c r="N132" s="23">
        <v>0</v>
      </c>
      <c r="O132" s="23">
        <v>379.542724609375</v>
      </c>
      <c r="P132" s="23">
        <v>5.6362122995778918E-4</v>
      </c>
      <c r="Q132" s="23">
        <v>0</v>
      </c>
    </row>
    <row r="133" spans="1:17" s="23" customFormat="1" x14ac:dyDescent="0.25">
      <c r="A133" s="23" t="s">
        <v>104</v>
      </c>
      <c r="B133" s="23" t="s">
        <v>343</v>
      </c>
      <c r="C133" s="23" t="s">
        <v>353</v>
      </c>
      <c r="D133" s="23" t="s">
        <v>354</v>
      </c>
      <c r="E133" s="23" t="s">
        <v>355</v>
      </c>
      <c r="F133" s="23" t="s">
        <v>356</v>
      </c>
      <c r="G133" s="23">
        <v>4.2612113595039434</v>
      </c>
      <c r="H133" s="23">
        <v>2.0626993445574144</v>
      </c>
      <c r="I133" s="23">
        <v>15701.441056645481</v>
      </c>
      <c r="J133" s="23">
        <v>4.2612113595039434</v>
      </c>
      <c r="K133" s="23">
        <v>2.2124839675566279</v>
      </c>
      <c r="L133" s="23">
        <v>15967.195086724249</v>
      </c>
      <c r="M133" s="23">
        <v>0.1497846245765686</v>
      </c>
      <c r="N133" s="23">
        <v>0</v>
      </c>
      <c r="O133" s="23">
        <v>265.7540283203125</v>
      </c>
      <c r="P133" s="23">
        <v>5.636212881654501E-4</v>
      </c>
      <c r="Q133" s="23">
        <v>0</v>
      </c>
    </row>
    <row r="134" spans="1:17" s="23" customFormat="1" x14ac:dyDescent="0.25">
      <c r="A134" s="23" t="s">
        <v>93</v>
      </c>
      <c r="B134" s="23" t="s">
        <v>343</v>
      </c>
      <c r="C134" s="23" t="s">
        <v>353</v>
      </c>
      <c r="D134" s="23" t="s">
        <v>354</v>
      </c>
      <c r="E134" s="23" t="s">
        <v>355</v>
      </c>
      <c r="F134" s="23" t="s">
        <v>356</v>
      </c>
      <c r="G134" s="23">
        <v>4.2612113595039434</v>
      </c>
      <c r="H134" s="23">
        <v>2.1269375196930609</v>
      </c>
      <c r="I134" s="23">
        <v>15815.415065361276</v>
      </c>
      <c r="J134" s="23">
        <v>4.2612113595039434</v>
      </c>
      <c r="K134" s="23">
        <v>2.2124839675566279</v>
      </c>
      <c r="L134" s="23">
        <v>15967.195086724249</v>
      </c>
      <c r="M134" s="23">
        <v>8.5546448826789856E-2</v>
      </c>
      <c r="N134" s="23">
        <v>0</v>
      </c>
      <c r="O134" s="23">
        <v>151.78001403808594</v>
      </c>
      <c r="P134" s="23">
        <v>5.636212881654501E-4</v>
      </c>
      <c r="Q134" s="23">
        <v>0</v>
      </c>
    </row>
    <row r="135" spans="1:17" s="23" customFormat="1" x14ac:dyDescent="0.25">
      <c r="A135" s="23" t="s">
        <v>430</v>
      </c>
      <c r="B135" s="23" t="s">
        <v>376</v>
      </c>
      <c r="C135" s="23" t="s">
        <v>377</v>
      </c>
      <c r="D135" s="23" t="s">
        <v>361</v>
      </c>
      <c r="E135" s="23" t="s">
        <v>346</v>
      </c>
      <c r="F135" s="23" t="s">
        <v>347</v>
      </c>
      <c r="G135" s="23">
        <v>2.6441558169274715</v>
      </c>
      <c r="H135" s="23">
        <v>2.1768225131285486</v>
      </c>
      <c r="I135" s="23">
        <v>13299.987895130889</v>
      </c>
      <c r="J135" s="23">
        <v>2.6547853003702353</v>
      </c>
      <c r="K135" s="23">
        <v>2.1886251995352919</v>
      </c>
      <c r="L135" s="23">
        <v>13331.053889534791</v>
      </c>
      <c r="M135" s="23">
        <v>1.1802686378359795E-2</v>
      </c>
      <c r="N135" s="23">
        <v>1.0629483498632908E-2</v>
      </c>
      <c r="O135" s="23">
        <v>31.065994262695312</v>
      </c>
      <c r="P135" s="23">
        <v>3.7992303259670734E-4</v>
      </c>
      <c r="Q135" s="23">
        <v>3.421581641305238E-4</v>
      </c>
    </row>
    <row r="136" spans="1:17" s="23" customFormat="1" x14ac:dyDescent="0.25">
      <c r="A136" s="23" t="s">
        <v>446</v>
      </c>
      <c r="B136" s="23" t="s">
        <v>376</v>
      </c>
      <c r="C136" s="23" t="s">
        <v>377</v>
      </c>
      <c r="D136" s="23" t="s">
        <v>361</v>
      </c>
      <c r="E136" s="23" t="s">
        <v>346</v>
      </c>
      <c r="F136" s="23" t="s">
        <v>347</v>
      </c>
      <c r="G136" s="23">
        <v>2.6411575773101115</v>
      </c>
      <c r="H136" s="23">
        <v>2.1861084499976338</v>
      </c>
      <c r="I136" s="23">
        <v>13305.843485810543</v>
      </c>
      <c r="J136" s="23">
        <v>2.6547853003702353</v>
      </c>
      <c r="K136" s="23">
        <v>2.1886251995352919</v>
      </c>
      <c r="L136" s="23">
        <v>13331.053889534791</v>
      </c>
      <c r="M136" s="23">
        <v>2.5167495477944613E-3</v>
      </c>
      <c r="N136" s="23">
        <v>1.3627722859382629E-2</v>
      </c>
      <c r="O136" s="23">
        <v>25.210403442382813</v>
      </c>
      <c r="P136" s="23">
        <v>9.9829798273276538E-5</v>
      </c>
      <c r="Q136" s="23">
        <v>5.4055947111919522E-4</v>
      </c>
    </row>
    <row r="137" spans="1:17" s="23" customFormat="1" x14ac:dyDescent="0.25">
      <c r="A137" s="23" t="s">
        <v>462</v>
      </c>
      <c r="B137" s="23" t="s">
        <v>343</v>
      </c>
      <c r="C137" s="23" t="s">
        <v>460</v>
      </c>
      <c r="D137" s="23" t="s">
        <v>361</v>
      </c>
      <c r="E137" s="23" t="s">
        <v>461</v>
      </c>
      <c r="F137" s="23" t="s">
        <v>347</v>
      </c>
      <c r="G137" s="23">
        <v>2.2310526071495942</v>
      </c>
      <c r="H137" s="23">
        <v>2.1890060984866495</v>
      </c>
      <c r="I137" s="23">
        <v>12617.853038109271</v>
      </c>
      <c r="J137" s="23">
        <v>2.6547853003702353</v>
      </c>
      <c r="K137" s="23">
        <v>2.1886251995352919</v>
      </c>
      <c r="L137" s="23">
        <v>13331.053889534791</v>
      </c>
      <c r="M137" s="23">
        <v>-3.8089894223958254E-4</v>
      </c>
      <c r="N137" s="23">
        <v>0.4237326979637146</v>
      </c>
      <c r="O137" s="23">
        <v>713.20086669921875</v>
      </c>
      <c r="P137" s="23">
        <v>-5.3406967026603525E-7</v>
      </c>
      <c r="Q137" s="23">
        <v>5.9412815608084202E-4</v>
      </c>
    </row>
    <row r="138" spans="1:17" s="23" customFormat="1" x14ac:dyDescent="0.25">
      <c r="A138" s="23" t="s">
        <v>414</v>
      </c>
      <c r="B138" s="23" t="s">
        <v>343</v>
      </c>
      <c r="C138" s="23" t="s">
        <v>373</v>
      </c>
      <c r="D138" s="23" t="s">
        <v>361</v>
      </c>
      <c r="E138" s="23" t="s">
        <v>346</v>
      </c>
      <c r="F138" s="23" t="s">
        <v>347</v>
      </c>
      <c r="G138" s="23">
        <v>2.6546027289831171</v>
      </c>
      <c r="H138" s="23">
        <v>2.1999144369380597</v>
      </c>
      <c r="I138" s="23">
        <v>13332.715828860704</v>
      </c>
      <c r="J138" s="23">
        <v>2.6547853003702353</v>
      </c>
      <c r="K138" s="23">
        <v>2.1886251995352919</v>
      </c>
      <c r="L138" s="23">
        <v>13331.053889534791</v>
      </c>
      <c r="M138" s="23">
        <v>-1.1289237067103386E-2</v>
      </c>
      <c r="N138" s="23">
        <v>1.8257138435728848E-4</v>
      </c>
      <c r="O138" s="23">
        <v>-1.6619393825531006</v>
      </c>
      <c r="P138" s="23">
        <v>6.7928093485534191E-3</v>
      </c>
      <c r="Q138" s="23">
        <v>-1.0985441622324288E-4</v>
      </c>
    </row>
    <row r="139" spans="1:17" s="23" customFormat="1" x14ac:dyDescent="0.25">
      <c r="A139" s="23" t="s">
        <v>463</v>
      </c>
      <c r="B139" s="23" t="s">
        <v>346</v>
      </c>
      <c r="C139" s="23" t="s">
        <v>349</v>
      </c>
      <c r="D139" s="23" t="s">
        <v>361</v>
      </c>
      <c r="E139" s="23" t="s">
        <v>346</v>
      </c>
      <c r="F139" s="23" t="s">
        <v>347</v>
      </c>
      <c r="G139" s="23">
        <v>1.154592697493865</v>
      </c>
      <c r="H139" s="23">
        <v>1.3462001339398408</v>
      </c>
      <c r="I139" s="23">
        <v>6875.4288178789775</v>
      </c>
      <c r="J139" s="23">
        <v>2.6547853003702353</v>
      </c>
      <c r="K139" s="23">
        <v>2.1886251995352919</v>
      </c>
      <c r="L139" s="23">
        <v>13331.053889534791</v>
      </c>
      <c r="M139" s="23">
        <v>0.84242504835128784</v>
      </c>
      <c r="N139" s="23">
        <v>1.5001926422119141</v>
      </c>
      <c r="O139" s="23">
        <v>6455.625</v>
      </c>
      <c r="P139" s="23">
        <v>1.3049473636783659E-4</v>
      </c>
      <c r="Q139" s="23">
        <v>2.3238534049596637E-4</v>
      </c>
    </row>
    <row r="140" spans="1:17" s="23" customFormat="1" x14ac:dyDescent="0.25">
      <c r="A140" s="23" t="s">
        <v>228</v>
      </c>
      <c r="B140" s="23" t="s">
        <v>376</v>
      </c>
      <c r="C140" s="23" t="s">
        <v>362</v>
      </c>
      <c r="D140" s="23" t="s">
        <v>361</v>
      </c>
      <c r="E140" s="23" t="s">
        <v>346</v>
      </c>
      <c r="F140" s="23" t="s">
        <v>347</v>
      </c>
      <c r="G140" s="23">
        <v>2.6546027289831171</v>
      </c>
      <c r="H140" s="23">
        <v>2.1890060984866495</v>
      </c>
      <c r="I140" s="23">
        <v>13330.152167941473</v>
      </c>
      <c r="J140" s="23">
        <v>2.6547853003702353</v>
      </c>
      <c r="K140" s="23">
        <v>2.1886251995352919</v>
      </c>
      <c r="L140" s="23">
        <v>13331.053889534791</v>
      </c>
      <c r="M140" s="23">
        <v>-3.8089894223958254E-4</v>
      </c>
      <c r="N140" s="23">
        <v>1.8257138435728848E-4</v>
      </c>
      <c r="O140" s="23">
        <v>0.90172159671783447</v>
      </c>
      <c r="P140" s="23">
        <v>0</v>
      </c>
      <c r="Q140" s="23">
        <v>2.0246978965587914E-4</v>
      </c>
    </row>
    <row r="141" spans="1:17" s="23" customFormat="1" x14ac:dyDescent="0.25">
      <c r="A141" s="23" t="s">
        <v>464</v>
      </c>
      <c r="B141" s="23" t="s">
        <v>346</v>
      </c>
      <c r="C141" s="23" t="s">
        <v>349</v>
      </c>
      <c r="D141" s="23" t="s">
        <v>361</v>
      </c>
      <c r="E141" s="23" t="s">
        <v>346</v>
      </c>
      <c r="F141" s="23" t="s">
        <v>347</v>
      </c>
      <c r="G141" s="23">
        <v>1.898633137630471</v>
      </c>
      <c r="H141" s="23">
        <v>1.5911959487902272</v>
      </c>
      <c r="I141" s="23">
        <v>9682.4285727146307</v>
      </c>
      <c r="J141" s="23">
        <v>2.6547853003702353</v>
      </c>
      <c r="K141" s="23">
        <v>2.1886251995352919</v>
      </c>
      <c r="L141" s="23">
        <v>13331.053889534791</v>
      </c>
      <c r="M141" s="23">
        <v>0.59742927551269531</v>
      </c>
      <c r="N141" s="23">
        <v>0.75615215301513672</v>
      </c>
      <c r="O141" s="23">
        <v>3648.625244140625</v>
      </c>
      <c r="P141" s="23">
        <v>1.6374092956539243E-4</v>
      </c>
      <c r="Q141" s="23">
        <v>2.0724303612951189E-4</v>
      </c>
    </row>
    <row r="142" spans="1:17" s="23" customFormat="1" x14ac:dyDescent="0.25">
      <c r="A142" s="23" t="s">
        <v>267</v>
      </c>
      <c r="B142" s="23" t="s">
        <v>346</v>
      </c>
      <c r="C142" s="23" t="s">
        <v>346</v>
      </c>
      <c r="D142" s="23" t="s">
        <v>361</v>
      </c>
      <c r="E142" s="23" t="s">
        <v>346</v>
      </c>
      <c r="F142" s="23" t="s">
        <v>347</v>
      </c>
      <c r="G142" s="23">
        <v>1.90946683953204</v>
      </c>
      <c r="H142" s="23">
        <v>1.9045424424107793</v>
      </c>
      <c r="I142" s="23">
        <v>10861.720766750384</v>
      </c>
      <c r="J142" s="23">
        <v>2.6547853003702353</v>
      </c>
      <c r="K142" s="23">
        <v>2.1886251995352919</v>
      </c>
      <c r="L142" s="23">
        <v>13331.053889534791</v>
      </c>
      <c r="M142" s="23">
        <v>0.28408277034759521</v>
      </c>
      <c r="N142" s="23">
        <v>0.74531847238540649</v>
      </c>
      <c r="O142" s="23">
        <v>2469.3330078125</v>
      </c>
      <c r="P142" s="23">
        <v>1.1504433496156707E-4</v>
      </c>
      <c r="Q142" s="23">
        <v>3.0182988848537207E-4</v>
      </c>
    </row>
    <row r="143" spans="1:17" s="23" customFormat="1" x14ac:dyDescent="0.25">
      <c r="A143" s="23" t="s">
        <v>437</v>
      </c>
      <c r="B143" s="23" t="s">
        <v>376</v>
      </c>
      <c r="C143" s="23" t="s">
        <v>379</v>
      </c>
      <c r="D143" s="23" t="s">
        <v>361</v>
      </c>
      <c r="E143" s="23" t="s">
        <v>346</v>
      </c>
      <c r="F143" s="23" t="s">
        <v>347</v>
      </c>
      <c r="G143" s="23">
        <v>2.6444626050831892</v>
      </c>
      <c r="H143" s="23">
        <v>2.186384212152217</v>
      </c>
      <c r="I143" s="23">
        <v>13309.868835117293</v>
      </c>
      <c r="J143" s="23">
        <v>2.6546027289831171</v>
      </c>
      <c r="K143" s="23">
        <v>2.2178623081775575</v>
      </c>
      <c r="L143" s="23">
        <v>13364.45436930556</v>
      </c>
      <c r="M143" s="23">
        <v>3.1478095799684525E-2</v>
      </c>
      <c r="N143" s="23">
        <v>1.0140123777091503E-2</v>
      </c>
      <c r="O143" s="23">
        <v>54.585533142089844</v>
      </c>
      <c r="P143" s="23">
        <v>5.7667470537126064E-4</v>
      </c>
      <c r="Q143" s="23">
        <v>1.8576577713247389E-4</v>
      </c>
    </row>
    <row r="144" spans="1:17" s="23" customFormat="1" x14ac:dyDescent="0.25">
      <c r="A144" s="23" t="s">
        <v>431</v>
      </c>
      <c r="B144" s="23" t="s">
        <v>376</v>
      </c>
      <c r="C144" s="23" t="s">
        <v>377</v>
      </c>
      <c r="D144" s="23" t="s">
        <v>361</v>
      </c>
      <c r="E144" s="23" t="s">
        <v>346</v>
      </c>
      <c r="F144" s="23" t="s">
        <v>347</v>
      </c>
      <c r="G144" s="23">
        <v>2.6320548633647669</v>
      </c>
      <c r="H144" s="23">
        <v>2.1832438288854012</v>
      </c>
      <c r="I144" s="23">
        <v>13285.558960502241</v>
      </c>
      <c r="J144" s="23">
        <v>2.6546027289831171</v>
      </c>
      <c r="K144" s="23">
        <v>2.2178623081775575</v>
      </c>
      <c r="L144" s="23">
        <v>13364.45436930556</v>
      </c>
      <c r="M144" s="23">
        <v>3.4618478268384933E-2</v>
      </c>
      <c r="N144" s="23">
        <v>2.254786528646946E-2</v>
      </c>
      <c r="O144" s="23">
        <v>78.895408630371094</v>
      </c>
      <c r="P144" s="23">
        <v>4.3878951692022383E-4</v>
      </c>
      <c r="Q144" s="23">
        <v>2.8579440549947321E-4</v>
      </c>
    </row>
    <row r="145" spans="1:17" s="23" customFormat="1" x14ac:dyDescent="0.25">
      <c r="A145" s="23" t="s">
        <v>465</v>
      </c>
      <c r="B145" s="23" t="s">
        <v>343</v>
      </c>
      <c r="C145" s="23" t="s">
        <v>382</v>
      </c>
      <c r="D145" s="23" t="s">
        <v>361</v>
      </c>
      <c r="E145" s="23" t="s">
        <v>346</v>
      </c>
      <c r="F145" s="23" t="s">
        <v>347</v>
      </c>
      <c r="G145" s="23">
        <v>2.6545555663398961</v>
      </c>
      <c r="H145" s="23">
        <v>2.2836583020046084</v>
      </c>
      <c r="I145" s="23">
        <v>13415.955232989469</v>
      </c>
      <c r="J145" s="23">
        <v>2.6546027289831171</v>
      </c>
      <c r="K145" s="23">
        <v>2.2178623081775575</v>
      </c>
      <c r="L145" s="23">
        <v>13364.45436930556</v>
      </c>
      <c r="M145" s="23">
        <v>-6.579599529504776E-2</v>
      </c>
      <c r="N145" s="23">
        <v>4.7162644477793947E-5</v>
      </c>
      <c r="O145" s="23">
        <v>-51.500862121582031</v>
      </c>
      <c r="P145" s="23">
        <v>1.2775707291439176E-3</v>
      </c>
      <c r="Q145" s="23">
        <v>-9.157641898127622E-7</v>
      </c>
    </row>
    <row r="146" spans="1:17" s="23" customFormat="1" x14ac:dyDescent="0.25">
      <c r="A146" s="23" t="s">
        <v>447</v>
      </c>
      <c r="B146" s="23" t="s">
        <v>376</v>
      </c>
      <c r="C146" s="23" t="s">
        <v>383</v>
      </c>
      <c r="D146" s="23" t="s">
        <v>361</v>
      </c>
      <c r="E146" s="23" t="s">
        <v>346</v>
      </c>
      <c r="F146" s="23" t="s">
        <v>347</v>
      </c>
      <c r="G146" s="23">
        <v>2.6070276051072985</v>
      </c>
      <c r="H146" s="23">
        <v>2.1618191412027321</v>
      </c>
      <c r="I146" s="23">
        <v>13227.786000588889</v>
      </c>
      <c r="J146" s="23">
        <v>2.6546027289831171</v>
      </c>
      <c r="K146" s="23">
        <v>2.2178623081775575</v>
      </c>
      <c r="L146" s="23">
        <v>13364.45436930556</v>
      </c>
      <c r="M146" s="23">
        <v>5.6043166667222977E-2</v>
      </c>
      <c r="N146" s="23">
        <v>4.7575123608112335E-2</v>
      </c>
      <c r="O146" s="23">
        <v>136.66836547851563</v>
      </c>
      <c r="P146" s="23">
        <v>4.1006685933098197E-4</v>
      </c>
      <c r="Q146" s="23">
        <v>3.4810634679161012E-4</v>
      </c>
    </row>
    <row r="147" spans="1:17" s="23" customFormat="1" x14ac:dyDescent="0.25">
      <c r="A147" s="23" t="s">
        <v>240</v>
      </c>
      <c r="B147" s="23" t="s">
        <v>343</v>
      </c>
      <c r="C147" s="23" t="s">
        <v>344</v>
      </c>
      <c r="D147" s="23" t="s">
        <v>361</v>
      </c>
      <c r="E147" s="23" t="s">
        <v>346</v>
      </c>
      <c r="F147" s="23" t="s">
        <v>347</v>
      </c>
      <c r="G147" s="23">
        <v>1.920819110020948</v>
      </c>
      <c r="H147" s="23">
        <v>1.3884440637834838</v>
      </c>
      <c r="I147" s="23">
        <v>12995.600980407504</v>
      </c>
      <c r="J147" s="23">
        <v>2.6546027289831171</v>
      </c>
      <c r="K147" s="23">
        <v>2.2178623081775575</v>
      </c>
      <c r="L147" s="23">
        <v>13364.45436930556</v>
      </c>
      <c r="M147" s="23">
        <v>0.82941824197769165</v>
      </c>
      <c r="N147" s="23">
        <v>0.73378360271453857</v>
      </c>
      <c r="O147" s="23">
        <v>368.8533935546875</v>
      </c>
      <c r="P147" s="23">
        <v>2.248639240860939E-3</v>
      </c>
      <c r="Q147" s="23">
        <v>1.9893639255315065E-3</v>
      </c>
    </row>
    <row r="148" spans="1:17" s="23" customFormat="1" x14ac:dyDescent="0.25">
      <c r="A148" s="23" t="s">
        <v>426</v>
      </c>
      <c r="B148" s="23" t="s">
        <v>376</v>
      </c>
      <c r="C148" s="23" t="s">
        <v>382</v>
      </c>
      <c r="D148" s="23" t="s">
        <v>361</v>
      </c>
      <c r="E148" s="23" t="s">
        <v>346</v>
      </c>
      <c r="F148" s="23" t="s">
        <v>347</v>
      </c>
      <c r="G148" s="23">
        <v>2.5972851419200738</v>
      </c>
      <c r="H148" s="23">
        <v>2.1571309460549228</v>
      </c>
      <c r="I148" s="23">
        <v>13198.401467575874</v>
      </c>
      <c r="J148" s="23">
        <v>2.6546027289831171</v>
      </c>
      <c r="K148" s="23">
        <v>2.2178623081775575</v>
      </c>
      <c r="L148" s="23">
        <v>13364.45436930556</v>
      </c>
      <c r="M148" s="23">
        <v>6.0731362551450729E-2</v>
      </c>
      <c r="N148" s="23">
        <v>5.7317588478326797E-2</v>
      </c>
      <c r="O148" s="23">
        <v>166.05290222167969</v>
      </c>
      <c r="P148" s="23">
        <v>3.6573503166437149E-4</v>
      </c>
      <c r="Q148" s="23">
        <v>3.4517666790634394E-4</v>
      </c>
    </row>
    <row r="149" spans="1:17" s="23" customFormat="1" x14ac:dyDescent="0.25">
      <c r="A149" s="23" t="s">
        <v>196</v>
      </c>
      <c r="B149" s="23" t="s">
        <v>376</v>
      </c>
      <c r="C149" s="23" t="s">
        <v>382</v>
      </c>
      <c r="D149" s="23" t="s">
        <v>361</v>
      </c>
      <c r="E149" s="23" t="s">
        <v>346</v>
      </c>
      <c r="F149" s="23" t="s">
        <v>347</v>
      </c>
      <c r="G149" s="23">
        <v>2.4253748171467286</v>
      </c>
      <c r="H149" s="23">
        <v>2.0814706062395523</v>
      </c>
      <c r="I149" s="23">
        <v>12830.724936037315</v>
      </c>
      <c r="J149" s="23">
        <v>2.6546027289831171</v>
      </c>
      <c r="K149" s="23">
        <v>2.2178623081775575</v>
      </c>
      <c r="L149" s="23">
        <v>13364.45436930556</v>
      </c>
      <c r="M149" s="23">
        <v>0.13639169931411743</v>
      </c>
      <c r="N149" s="23">
        <v>0.22922791540622711</v>
      </c>
      <c r="O149" s="23">
        <v>533.72943115234375</v>
      </c>
      <c r="P149" s="23">
        <v>2.5554464082233608E-4</v>
      </c>
      <c r="Q149" s="23">
        <v>4.2948336340487003E-4</v>
      </c>
    </row>
    <row r="150" spans="1:17" s="23" customFormat="1" x14ac:dyDescent="0.25">
      <c r="A150" s="23" t="s">
        <v>438</v>
      </c>
      <c r="B150" s="23" t="s">
        <v>376</v>
      </c>
      <c r="C150" s="23" t="s">
        <v>372</v>
      </c>
      <c r="D150" s="23" t="s">
        <v>361</v>
      </c>
      <c r="E150" s="23" t="s">
        <v>346</v>
      </c>
      <c r="F150" s="23" t="s">
        <v>347</v>
      </c>
      <c r="G150" s="23">
        <v>2.62412115854164</v>
      </c>
      <c r="H150" s="23">
        <v>2.1288363734237246</v>
      </c>
      <c r="I150" s="23">
        <v>12881.774206323706</v>
      </c>
      <c r="J150" s="23">
        <v>2.6546027289831171</v>
      </c>
      <c r="K150" s="23">
        <v>2.2178623081775575</v>
      </c>
      <c r="L150" s="23">
        <v>13364.45436930556</v>
      </c>
      <c r="M150" s="23">
        <v>8.9025937020778656E-2</v>
      </c>
      <c r="N150" s="23">
        <v>3.0481571331620216E-2</v>
      </c>
      <c r="O150" s="23">
        <v>482.68017578125</v>
      </c>
      <c r="P150" s="23">
        <v>1.8444083980284631E-4</v>
      </c>
      <c r="Q150" s="23">
        <v>6.3150662754196674E-5</v>
      </c>
    </row>
    <row r="151" spans="1:17" s="23" customFormat="1" x14ac:dyDescent="0.25">
      <c r="A151" s="23" t="s">
        <v>433</v>
      </c>
      <c r="B151" s="23" t="s">
        <v>343</v>
      </c>
      <c r="C151" s="23" t="s">
        <v>372</v>
      </c>
      <c r="D151" s="23" t="s">
        <v>361</v>
      </c>
      <c r="E151" s="23" t="s">
        <v>343</v>
      </c>
      <c r="F151" s="23" t="s">
        <v>347</v>
      </c>
      <c r="G151" s="23">
        <v>2.6284913634671079</v>
      </c>
      <c r="H151" s="23">
        <v>2.1752166866987706</v>
      </c>
      <c r="I151" s="23">
        <v>13281.912661141789</v>
      </c>
      <c r="J151" s="23">
        <v>2.6546027289831171</v>
      </c>
      <c r="K151" s="23">
        <v>2.2178623081775575</v>
      </c>
      <c r="L151" s="23">
        <v>13364.45436930556</v>
      </c>
      <c r="M151" s="23">
        <v>4.2645622044801712E-2</v>
      </c>
      <c r="N151" s="23">
        <v>2.6111366227269173E-2</v>
      </c>
      <c r="O151" s="23">
        <v>82.541709899902344</v>
      </c>
      <c r="P151" s="23">
        <v>5.1665544742718339E-4</v>
      </c>
      <c r="Q151" s="23">
        <v>3.1634146580472589E-4</v>
      </c>
    </row>
    <row r="152" spans="1:17" s="23" customFormat="1" x14ac:dyDescent="0.25">
      <c r="A152" s="23" t="s">
        <v>424</v>
      </c>
      <c r="B152" s="23" t="s">
        <v>376</v>
      </c>
      <c r="C152" s="23" t="s">
        <v>377</v>
      </c>
      <c r="D152" s="23" t="s">
        <v>361</v>
      </c>
      <c r="E152" s="23" t="s">
        <v>346</v>
      </c>
      <c r="F152" s="23" t="s">
        <v>347</v>
      </c>
      <c r="G152" s="23">
        <v>2.6418762848042876</v>
      </c>
      <c r="H152" s="23">
        <v>2.1583362777532051</v>
      </c>
      <c r="I152" s="23">
        <v>13235.918938810162</v>
      </c>
      <c r="J152" s="23">
        <v>2.6546027289831171</v>
      </c>
      <c r="K152" s="23">
        <v>2.2178623081775575</v>
      </c>
      <c r="L152" s="23">
        <v>13364.45436930556</v>
      </c>
      <c r="M152" s="23">
        <v>5.9526029974222183E-2</v>
      </c>
      <c r="N152" s="23">
        <v>1.2726443819701672E-2</v>
      </c>
      <c r="O152" s="23">
        <v>128.53543090820313</v>
      </c>
      <c r="P152" s="23">
        <v>4.631099000107497E-4</v>
      </c>
      <c r="Q152" s="23">
        <v>9.9011173006147146E-5</v>
      </c>
    </row>
    <row r="153" spans="1:17" s="23" customFormat="1" x14ac:dyDescent="0.25">
      <c r="A153" s="23" t="s">
        <v>439</v>
      </c>
      <c r="B153" s="23" t="s">
        <v>376</v>
      </c>
      <c r="C153" s="23" t="s">
        <v>385</v>
      </c>
      <c r="D153" s="23" t="s">
        <v>375</v>
      </c>
      <c r="E153" s="23" t="s">
        <v>381</v>
      </c>
      <c r="F153" s="23" t="s">
        <v>347</v>
      </c>
      <c r="G153" s="23">
        <v>2.6316743091099157</v>
      </c>
      <c r="H153" s="23">
        <v>2.2051211877630821</v>
      </c>
      <c r="I153" s="23">
        <v>13312.973624050157</v>
      </c>
      <c r="J153" s="23">
        <v>2.6546027289831171</v>
      </c>
      <c r="K153" s="23">
        <v>2.2178623081775575</v>
      </c>
      <c r="L153" s="23">
        <v>13364.45436930556</v>
      </c>
      <c r="M153" s="23">
        <v>1.2741120532155037E-2</v>
      </c>
      <c r="N153" s="23">
        <v>2.2928420454263687E-2</v>
      </c>
      <c r="O153" s="23">
        <v>51.480743408203125</v>
      </c>
      <c r="P153" s="23">
        <v>2.4749294971115887E-4</v>
      </c>
      <c r="Q153" s="23">
        <v>4.4537859503179789E-4</v>
      </c>
    </row>
    <row r="154" spans="1:17" s="23" customFormat="1" x14ac:dyDescent="0.25">
      <c r="A154" s="23" t="s">
        <v>241</v>
      </c>
      <c r="B154" s="23" t="s">
        <v>343</v>
      </c>
      <c r="C154" s="23" t="s">
        <v>344</v>
      </c>
      <c r="D154" s="23" t="s">
        <v>375</v>
      </c>
      <c r="E154" s="23" t="s">
        <v>346</v>
      </c>
      <c r="F154" s="23" t="s">
        <v>347</v>
      </c>
      <c r="G154" s="23">
        <v>1.920639845186829</v>
      </c>
      <c r="H154" s="23">
        <v>1.8226912547594964</v>
      </c>
      <c r="I154" s="23">
        <v>12926.078214653122</v>
      </c>
      <c r="J154" s="23">
        <v>2.6546027289831171</v>
      </c>
      <c r="K154" s="23">
        <v>2.2178623081775575</v>
      </c>
      <c r="L154" s="23">
        <v>13364.45436930556</v>
      </c>
      <c r="M154" s="23">
        <v>0.39517104625701904</v>
      </c>
      <c r="N154" s="23">
        <v>0.73396289348602295</v>
      </c>
      <c r="O154" s="23">
        <v>438.37615966796875</v>
      </c>
      <c r="P154" s="23">
        <v>9.0144283603876829E-4</v>
      </c>
      <c r="Q154" s="23">
        <v>0</v>
      </c>
    </row>
    <row r="155" spans="1:17" s="23" customFormat="1" x14ac:dyDescent="0.25">
      <c r="A155" s="23" t="s">
        <v>445</v>
      </c>
      <c r="B155" s="23" t="s">
        <v>376</v>
      </c>
      <c r="C155" s="23" t="s">
        <v>362</v>
      </c>
      <c r="D155" s="23" t="s">
        <v>361</v>
      </c>
      <c r="E155" s="23" t="s">
        <v>346</v>
      </c>
      <c r="F155" s="23" t="s">
        <v>347</v>
      </c>
      <c r="G155" s="23">
        <v>2.6443579522128782</v>
      </c>
      <c r="H155" s="23">
        <v>2.1864768784623028</v>
      </c>
      <c r="I155" s="23">
        <v>13309.863575529598</v>
      </c>
      <c r="J155" s="23">
        <v>2.6546027289831171</v>
      </c>
      <c r="K155" s="23">
        <v>2.2178623081775575</v>
      </c>
      <c r="L155" s="23">
        <v>13364.45436930556</v>
      </c>
      <c r="M155" s="23">
        <v>3.1385429203510284E-2</v>
      </c>
      <c r="N155" s="23">
        <v>1.0244776494801044E-2</v>
      </c>
      <c r="O155" s="23">
        <v>54.590793609619141</v>
      </c>
      <c r="P155" s="23">
        <v>5.7492166524752975E-4</v>
      </c>
      <c r="Q155" s="23">
        <v>1.8766491848509759E-4</v>
      </c>
    </row>
    <row r="156" spans="1:17" s="23" customFormat="1" x14ac:dyDescent="0.25">
      <c r="A156" s="23" t="s">
        <v>204</v>
      </c>
      <c r="B156" s="23" t="s">
        <v>376</v>
      </c>
      <c r="C156" s="23" t="s">
        <v>383</v>
      </c>
      <c r="D156" s="23" t="s">
        <v>361</v>
      </c>
      <c r="E156" s="23" t="s">
        <v>346</v>
      </c>
      <c r="F156" s="23" t="s">
        <v>347</v>
      </c>
      <c r="G156" s="23">
        <v>2.6546027289831171</v>
      </c>
      <c r="H156" s="23">
        <v>2.2178623081775575</v>
      </c>
      <c r="I156" s="23">
        <v>13364.45436930556</v>
      </c>
      <c r="J156" s="23">
        <v>2.6546027289831171</v>
      </c>
      <c r="K156" s="23">
        <v>2.2178623081775575</v>
      </c>
      <c r="L156" s="23">
        <v>13364.45436930556</v>
      </c>
      <c r="M156" s="23">
        <v>0</v>
      </c>
      <c r="N156" s="23">
        <v>0</v>
      </c>
      <c r="O156" s="23">
        <v>0</v>
      </c>
    </row>
    <row r="157" spans="1:17" s="23" customFormat="1" x14ac:dyDescent="0.25">
      <c r="A157" s="23" t="s">
        <v>236</v>
      </c>
      <c r="B157" s="23" t="s">
        <v>343</v>
      </c>
      <c r="C157" s="23" t="s">
        <v>344</v>
      </c>
      <c r="D157" s="23" t="s">
        <v>361</v>
      </c>
      <c r="E157" s="23" t="s">
        <v>346</v>
      </c>
      <c r="F157" s="23" t="s">
        <v>347</v>
      </c>
      <c r="G157" s="23">
        <v>2.6166667950322062</v>
      </c>
      <c r="H157" s="23">
        <v>2.1577722172448004</v>
      </c>
      <c r="I157" s="23">
        <v>12970.149596077339</v>
      </c>
      <c r="J157" s="23">
        <v>2.6546027289831171</v>
      </c>
      <c r="K157" s="23">
        <v>2.2178623081775575</v>
      </c>
      <c r="L157" s="23">
        <v>13364.45436930556</v>
      </c>
      <c r="M157" s="23">
        <v>6.0090091079473495E-2</v>
      </c>
      <c r="N157" s="23">
        <v>3.7935934960842133E-2</v>
      </c>
      <c r="O157" s="23">
        <v>394.30477905273437</v>
      </c>
      <c r="P157" s="23">
        <v>1.5239503409247845E-4</v>
      </c>
      <c r="Q157" s="23">
        <v>9.6209674666170031E-5</v>
      </c>
    </row>
    <row r="158" spans="1:17" s="23" customFormat="1" x14ac:dyDescent="0.25">
      <c r="A158" s="23" t="s">
        <v>443</v>
      </c>
      <c r="B158" s="23" t="s">
        <v>376</v>
      </c>
      <c r="C158" s="23" t="s">
        <v>377</v>
      </c>
      <c r="D158" s="23" t="s">
        <v>361</v>
      </c>
      <c r="E158" s="23" t="s">
        <v>346</v>
      </c>
      <c r="F158" s="23" t="s">
        <v>347</v>
      </c>
      <c r="G158" s="23">
        <v>2.5718287167068228</v>
      </c>
      <c r="H158" s="23">
        <v>2.1689057522844117</v>
      </c>
      <c r="I158" s="23">
        <v>13167.495344829775</v>
      </c>
      <c r="J158" s="23">
        <v>2.6546027289831171</v>
      </c>
      <c r="K158" s="23">
        <v>2.2178623081775575</v>
      </c>
      <c r="L158" s="23">
        <v>13364.45436930556</v>
      </c>
      <c r="M158" s="23">
        <v>4.8956554383039474E-2</v>
      </c>
      <c r="N158" s="23">
        <v>8.277401328086853E-2</v>
      </c>
      <c r="O158" s="23">
        <v>196.95903015136719</v>
      </c>
      <c r="P158" s="23">
        <v>2.4856210802681744E-4</v>
      </c>
      <c r="Q158" s="23">
        <v>4.2026006849482656E-4</v>
      </c>
    </row>
    <row r="159" spans="1:17" s="23" customFormat="1" x14ac:dyDescent="0.25">
      <c r="A159" s="23" t="s">
        <v>444</v>
      </c>
      <c r="B159" s="23" t="s">
        <v>376</v>
      </c>
      <c r="C159" s="23" t="s">
        <v>383</v>
      </c>
      <c r="D159" s="23" t="s">
        <v>361</v>
      </c>
      <c r="E159" s="23" t="s">
        <v>346</v>
      </c>
      <c r="F159" s="23" t="s">
        <v>347</v>
      </c>
      <c r="G159" s="23">
        <v>2.5611484163882485</v>
      </c>
      <c r="H159" s="23">
        <v>2.1457201291291965</v>
      </c>
      <c r="I159" s="23">
        <v>13152.11438027706</v>
      </c>
      <c r="J159" s="23">
        <v>2.6546027289831171</v>
      </c>
      <c r="K159" s="23">
        <v>2.2178623081775575</v>
      </c>
      <c r="L159" s="23">
        <v>13364.45436930556</v>
      </c>
      <c r="M159" s="23">
        <v>7.2142176330089569E-2</v>
      </c>
      <c r="N159" s="23">
        <v>9.3454316258430481E-2</v>
      </c>
      <c r="O159" s="23">
        <v>212.33999633789062</v>
      </c>
      <c r="P159" s="23">
        <v>3.3974842517636716E-4</v>
      </c>
      <c r="Q159" s="23">
        <v>4.4011641875840724E-4</v>
      </c>
    </row>
    <row r="160" spans="1:17" s="23" customFormat="1" x14ac:dyDescent="0.25">
      <c r="A160" s="23" t="s">
        <v>118</v>
      </c>
      <c r="B160" s="23" t="s">
        <v>343</v>
      </c>
      <c r="C160" s="23" t="s">
        <v>343</v>
      </c>
      <c r="D160" s="23" t="s">
        <v>361</v>
      </c>
      <c r="E160" s="23" t="s">
        <v>346</v>
      </c>
      <c r="F160" s="23" t="s">
        <v>356</v>
      </c>
      <c r="G160" s="23">
        <v>2.8218765063372491</v>
      </c>
      <c r="H160" s="23">
        <v>2.5504853359545576</v>
      </c>
      <c r="I160" s="23">
        <v>18303.732493407508</v>
      </c>
      <c r="J160" s="23">
        <v>3.1999848775554569</v>
      </c>
      <c r="K160" s="23">
        <v>2.7356974754969148</v>
      </c>
      <c r="L160" s="23">
        <v>21687.421330207966</v>
      </c>
      <c r="M160" s="23">
        <v>0.18521213531494141</v>
      </c>
      <c r="N160" s="23">
        <v>0.37810838222503662</v>
      </c>
      <c r="O160" s="23">
        <v>3383.688720703125</v>
      </c>
      <c r="P160" s="23">
        <v>5.4736752645112574E-5</v>
      </c>
      <c r="Q160" s="23">
        <v>1.1174443352501839E-4</v>
      </c>
    </row>
    <row r="161" spans="1:17" s="23" customFormat="1" x14ac:dyDescent="0.25">
      <c r="A161" s="23" t="s">
        <v>153</v>
      </c>
      <c r="B161" s="23" t="s">
        <v>343</v>
      </c>
      <c r="C161" s="23" t="s">
        <v>392</v>
      </c>
      <c r="D161" s="23" t="s">
        <v>361</v>
      </c>
      <c r="E161" s="23" t="s">
        <v>346</v>
      </c>
      <c r="F161" s="23" t="s">
        <v>356</v>
      </c>
      <c r="G161" s="23">
        <v>2.6546103463740827</v>
      </c>
      <c r="H161" s="23">
        <v>2.1886224454174159</v>
      </c>
      <c r="I161" s="23">
        <v>13368.41348718404</v>
      </c>
      <c r="J161" s="23">
        <v>2.654618345645201</v>
      </c>
      <c r="K161" s="23">
        <v>2.1881748133241143</v>
      </c>
      <c r="L161" s="23">
        <v>13406.716526337414</v>
      </c>
      <c r="M161" s="23">
        <v>-4.4763210462406278E-4</v>
      </c>
      <c r="N161" s="23">
        <v>7.9992714745458215E-6</v>
      </c>
      <c r="O161" s="23">
        <v>38.30303955078125</v>
      </c>
      <c r="P161" s="23">
        <v>0</v>
      </c>
      <c r="Q161" s="23">
        <v>2.0884168350221444E-7</v>
      </c>
    </row>
    <row r="162" spans="1:17" s="23" customFormat="1" x14ac:dyDescent="0.25">
      <c r="A162" s="23" t="s">
        <v>265</v>
      </c>
      <c r="B162" s="23" t="s">
        <v>376</v>
      </c>
      <c r="C162" s="23" t="s">
        <v>405</v>
      </c>
      <c r="D162" s="23" t="s">
        <v>361</v>
      </c>
      <c r="E162" s="23" t="s">
        <v>346</v>
      </c>
      <c r="F162" s="23" t="s">
        <v>347</v>
      </c>
      <c r="G162" s="23">
        <v>2.6723327532738947</v>
      </c>
      <c r="H162" s="23">
        <v>2.2095955814723953</v>
      </c>
      <c r="I162" s="23">
        <v>13381.826382708668</v>
      </c>
      <c r="J162" s="23">
        <v>2.6723327532738947</v>
      </c>
      <c r="K162" s="23">
        <v>2.3345955814723953</v>
      </c>
      <c r="L162" s="23">
        <v>13503.826382708672</v>
      </c>
      <c r="M162" s="23">
        <v>0.125</v>
      </c>
      <c r="N162" s="23">
        <v>0</v>
      </c>
      <c r="O162" s="23">
        <v>122</v>
      </c>
      <c r="P162" s="23">
        <v>1.0245901066809893E-3</v>
      </c>
      <c r="Q162" s="23">
        <v>0</v>
      </c>
    </row>
    <row r="163" spans="1:17" s="23" customFormat="1" x14ac:dyDescent="0.25">
      <c r="A163" s="23" t="s">
        <v>448</v>
      </c>
      <c r="B163" s="23" t="s">
        <v>376</v>
      </c>
      <c r="C163" s="23" t="s">
        <v>404</v>
      </c>
      <c r="D163" s="23" t="s">
        <v>361</v>
      </c>
      <c r="E163" s="23" t="s">
        <v>346</v>
      </c>
      <c r="F163" s="23" t="s">
        <v>347</v>
      </c>
      <c r="G163" s="23">
        <v>2.6546027289831171</v>
      </c>
      <c r="H163" s="23">
        <v>2.2178623081775575</v>
      </c>
      <c r="I163" s="23">
        <v>13364.45436930556</v>
      </c>
      <c r="J163" s="23">
        <v>2.7297000090127548</v>
      </c>
      <c r="K163" s="23">
        <v>2.2298932860056828</v>
      </c>
      <c r="L163" s="23">
        <v>13504.422000209914</v>
      </c>
      <c r="M163" s="23">
        <v>1.2030977755784988E-2</v>
      </c>
      <c r="N163" s="23">
        <v>7.5097277760505676E-2</v>
      </c>
      <c r="O163" s="23">
        <v>139.96763610839844</v>
      </c>
      <c r="P163" s="23">
        <v>8.5955427493900061E-5</v>
      </c>
      <c r="Q163" s="23">
        <v>5.3653313079848886E-4</v>
      </c>
    </row>
    <row r="164" spans="1:17" s="23" customFormat="1" x14ac:dyDescent="0.25">
      <c r="A164" s="23" t="s">
        <v>57</v>
      </c>
      <c r="P164" s="23">
        <v>7.4741921155151527E-5</v>
      </c>
      <c r="Q164" s="23">
        <v>1.0493329735853973E-5</v>
      </c>
    </row>
  </sheetData>
  <autoFilter ref="A1:Q16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PairList</vt:lpstr>
      <vt:lpstr>FL Res Load Shapes</vt:lpstr>
      <vt:lpstr>Nexant Res Load Shapes</vt:lpstr>
      <vt:lpstr>FLLoadShapes</vt:lpstr>
      <vt:lpstr>LoadShapeRef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