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GULATORY MATTERS 2009 FORWARD\DSM\20190018 DSM Goals\Discovery\STAFF 1st ROGs (Nos. 1-33)\Attachments\Q3a\"/>
    </mc:Choice>
  </mc:AlternateContent>
  <xr:revisionPtr revIDLastSave="0" documentId="13_ncr:1_{C4471387-3C7B-4CE0-B631-7FE4C617ECAB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Avoided Costs" sheetId="4" r:id="rId1"/>
    <sheet name="Avoided Units_DR" sheetId="5" r:id="rId2"/>
    <sheet name="Fuel_Costs_EE" sheetId="9" r:id="rId3"/>
    <sheet name="Fuel_Costs_DR" sheetId="6" r:id="rId4"/>
    <sheet name="Capital_Costs" sheetId="7" r:id="rId5"/>
    <sheet name="O&amp;M" sheetId="8" r:id="rId6"/>
    <sheet name="CF_EE" sheetId="12" r:id="rId7"/>
    <sheet name="CF_DR" sheetId="11" r:id="rId8"/>
    <sheet name="Sheet1" sheetId="13" r:id="rId9"/>
  </sheets>
  <externalReferences>
    <externalReference r:id="rId10"/>
    <externalReference r:id="rId11"/>
    <externalReference r:id="rId12"/>
  </externalReferences>
  <definedNames>
    <definedName name="Aware" localSheetId="2">#REF!</definedName>
    <definedName name="Aware">#REF!</definedName>
    <definedName name="BSTBldType">'[1]Building Stock Table'!$C$4:$C$14</definedName>
    <definedName name="BSTSeg">'[1]Building Stock Table'!$A$4:$A$14</definedName>
    <definedName name="co" localSheetId="2">#REF!</definedName>
    <definedName name="co">#REF!</definedName>
    <definedName name="data_DataTable" localSheetId="2">#REF!</definedName>
    <definedName name="data_DataTable">#REF!</definedName>
    <definedName name="ee" localSheetId="2">#REF!</definedName>
    <definedName name="ee">#REF!</definedName>
    <definedName name="F_Data">[2]Sheet1!$A$2:$O$2000</definedName>
    <definedName name="Free_rider_table">'[3]Com-BB'!$CD$3:$CE$5</definedName>
    <definedName name="InflationRate">'[1]Economic Parameters'!$B$8</definedName>
    <definedName name="MeasureInputs" localSheetId="2">#REF!</definedName>
    <definedName name="MeasureInputs">#REF!</definedName>
    <definedName name="MeasureInputs1" localSheetId="2">#REF!</definedName>
    <definedName name="MeasureInputs1">#REF!</definedName>
    <definedName name="Participation2010" localSheetId="2">#REF!</definedName>
    <definedName name="Participation2010">#REF!</definedName>
    <definedName name="PLooks">'[1]Technology Acceptance Curves'!$A$1:$F$96</definedName>
    <definedName name="_xlnm.Print_Area" localSheetId="0">'Avoided Costs'!$A$1:$C$189</definedName>
    <definedName name="_xlnm.Print_Area" localSheetId="1">'Avoided Units_DR'!$A$1:$C$203</definedName>
    <definedName name="Res" localSheetId="2">#REF!</definedName>
    <definedName name="Res">#REF!</definedName>
    <definedName name="SummerImpact" localSheetId="2">#REF!</definedName>
    <definedName name="SummerImpact">#REF!</definedName>
    <definedName name="UtilityDiscountRate">'[1]Economic Parameters'!$B$6</definedName>
    <definedName name="VinCritSegment">'[1]PEN Input Parameters'!$B$22</definedName>
    <definedName name="WinterImpacts" localSheetId="2">#REF!</definedName>
    <definedName name="WinterImpacts">#REF!</definedName>
    <definedName name="x">"BSTBldType"</definedName>
    <definedName name="y">"BSTSeg"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6" i="6" l="1"/>
  <c r="BA6" i="6" s="1"/>
  <c r="AK7" i="6"/>
  <c r="BA7" i="6" s="1"/>
  <c r="AK8" i="6"/>
  <c r="BA8" i="6" s="1"/>
  <c r="AK9" i="6"/>
  <c r="BA9" i="6" s="1"/>
  <c r="AK10" i="6"/>
  <c r="BA10" i="6" s="1"/>
  <c r="AK11" i="6"/>
  <c r="BA11" i="6" s="1"/>
  <c r="AK12" i="6"/>
  <c r="BA12" i="6" s="1"/>
  <c r="AK13" i="6"/>
  <c r="BA13" i="6" s="1"/>
  <c r="AK14" i="6"/>
  <c r="BA14" i="6" s="1"/>
  <c r="AK15" i="6"/>
  <c r="BA15" i="6" s="1"/>
  <c r="AK16" i="6"/>
  <c r="BA16" i="6" s="1"/>
  <c r="AK17" i="6"/>
  <c r="BA17" i="6" s="1"/>
  <c r="AK18" i="6"/>
  <c r="BA18" i="6" s="1"/>
  <c r="AK19" i="6"/>
  <c r="BA19" i="6" s="1"/>
  <c r="AK20" i="6"/>
  <c r="BA20" i="6" s="1"/>
  <c r="AK21" i="6"/>
  <c r="BA21" i="6" s="1"/>
  <c r="AK22" i="6"/>
  <c r="BA22" i="6" s="1"/>
  <c r="AK23" i="6"/>
  <c r="BA23" i="6" s="1"/>
  <c r="AK24" i="6"/>
  <c r="BA24" i="6" s="1"/>
  <c r="AK25" i="6"/>
  <c r="BA25" i="6" s="1"/>
  <c r="AK26" i="6"/>
  <c r="BA26" i="6" s="1"/>
  <c r="AK27" i="6"/>
  <c r="BA27" i="6" s="1"/>
  <c r="AK28" i="6"/>
  <c r="BA28" i="6" s="1"/>
  <c r="AK29" i="6"/>
  <c r="BA29" i="6" s="1"/>
  <c r="AK30" i="6"/>
  <c r="BA30" i="6" s="1"/>
  <c r="AK31" i="6"/>
  <c r="BA31" i="6" s="1"/>
  <c r="AK32" i="6"/>
  <c r="AK33" i="6"/>
  <c r="BA32" i="6"/>
  <c r="AL6" i="6"/>
  <c r="BB6" i="6" s="1"/>
  <c r="AL7" i="6"/>
  <c r="BB7" i="6" s="1"/>
  <c r="AL8" i="6"/>
  <c r="BB8" i="6" s="1"/>
  <c r="AL9" i="6"/>
  <c r="BB9" i="6" s="1"/>
  <c r="AL10" i="6"/>
  <c r="BB10" i="6" s="1"/>
  <c r="AL11" i="6"/>
  <c r="BB11" i="6" s="1"/>
  <c r="AL12" i="6"/>
  <c r="BB12" i="6" s="1"/>
  <c r="AL13" i="6"/>
  <c r="BB13" i="6" s="1"/>
  <c r="AL14" i="6"/>
  <c r="BB14" i="6" s="1"/>
  <c r="AL15" i="6"/>
  <c r="BB15" i="6" s="1"/>
  <c r="AL16" i="6"/>
  <c r="BB16" i="6" s="1"/>
  <c r="AL17" i="6"/>
  <c r="BB17" i="6" s="1"/>
  <c r="AL18" i="6"/>
  <c r="BB18" i="6" s="1"/>
  <c r="AL19" i="6"/>
  <c r="BB19" i="6" s="1"/>
  <c r="AL20" i="6"/>
  <c r="BB20" i="6" s="1"/>
  <c r="AL21" i="6"/>
  <c r="BB21" i="6" s="1"/>
  <c r="AL22" i="6"/>
  <c r="BB22" i="6" s="1"/>
  <c r="AL23" i="6"/>
  <c r="BB23" i="6" s="1"/>
  <c r="AL24" i="6"/>
  <c r="BB24" i="6" s="1"/>
  <c r="AL25" i="6"/>
  <c r="BB25" i="6" s="1"/>
  <c r="AL26" i="6"/>
  <c r="BB26" i="6" s="1"/>
  <c r="AL27" i="6"/>
  <c r="BB27" i="6" s="1"/>
  <c r="AL28" i="6"/>
  <c r="BB28" i="6" s="1"/>
  <c r="AL29" i="6"/>
  <c r="BB29" i="6" s="1"/>
  <c r="AL30" i="6"/>
  <c r="BB30" i="6" s="1"/>
  <c r="AL31" i="6"/>
  <c r="BB31" i="6" s="1"/>
  <c r="AL32" i="6"/>
  <c r="AL33" i="6"/>
  <c r="BB32" i="6"/>
  <c r="AM6" i="6"/>
  <c r="BC6" i="6" s="1"/>
  <c r="AM7" i="6"/>
  <c r="BC7" i="6" s="1"/>
  <c r="AM8" i="6"/>
  <c r="BC8" i="6" s="1"/>
  <c r="AM9" i="6"/>
  <c r="BC9" i="6" s="1"/>
  <c r="AM10" i="6"/>
  <c r="BC10" i="6" s="1"/>
  <c r="AM11" i="6"/>
  <c r="BC11" i="6" s="1"/>
  <c r="AM12" i="6"/>
  <c r="BC12" i="6" s="1"/>
  <c r="AM13" i="6"/>
  <c r="BC13" i="6" s="1"/>
  <c r="AM14" i="6"/>
  <c r="BC14" i="6" s="1"/>
  <c r="AM15" i="6"/>
  <c r="BC15" i="6" s="1"/>
  <c r="AM16" i="6"/>
  <c r="BC16" i="6" s="1"/>
  <c r="AM17" i="6"/>
  <c r="BC17" i="6" s="1"/>
  <c r="AM18" i="6"/>
  <c r="BC18" i="6" s="1"/>
  <c r="AM19" i="6"/>
  <c r="BC19" i="6" s="1"/>
  <c r="AM20" i="6"/>
  <c r="BC20" i="6" s="1"/>
  <c r="AM21" i="6"/>
  <c r="BC21" i="6" s="1"/>
  <c r="AM22" i="6"/>
  <c r="BC22" i="6" s="1"/>
  <c r="AM23" i="6"/>
  <c r="BC23" i="6" s="1"/>
  <c r="AM24" i="6"/>
  <c r="BC24" i="6" s="1"/>
  <c r="AM25" i="6"/>
  <c r="BC25" i="6" s="1"/>
  <c r="AM26" i="6"/>
  <c r="BC26" i="6" s="1"/>
  <c r="AM27" i="6"/>
  <c r="BC27" i="6" s="1"/>
  <c r="AM28" i="6"/>
  <c r="BC28" i="6" s="1"/>
  <c r="AM29" i="6"/>
  <c r="AM30" i="6"/>
  <c r="AM31" i="6"/>
  <c r="BC30" i="6"/>
  <c r="AM32" i="6"/>
  <c r="BC31" i="6"/>
  <c r="AM33" i="6"/>
  <c r="BC32" i="6"/>
  <c r="AN6" i="6"/>
  <c r="BD6" i="6" s="1"/>
  <c r="AN7" i="6"/>
  <c r="BD7" i="6" s="1"/>
  <c r="AN8" i="6"/>
  <c r="BD8" i="6" s="1"/>
  <c r="AN9" i="6"/>
  <c r="BD9" i="6" s="1"/>
  <c r="AN10" i="6"/>
  <c r="BD10" i="6" s="1"/>
  <c r="AN11" i="6"/>
  <c r="BD11" i="6" s="1"/>
  <c r="AN12" i="6"/>
  <c r="BD12" i="6" s="1"/>
  <c r="AN13" i="6"/>
  <c r="BD13" i="6" s="1"/>
  <c r="AN14" i="6"/>
  <c r="BD14" i="6" s="1"/>
  <c r="AN15" i="6"/>
  <c r="BD15" i="6" s="1"/>
  <c r="AN16" i="6"/>
  <c r="BD16" i="6" s="1"/>
  <c r="AN17" i="6"/>
  <c r="BD17" i="6" s="1"/>
  <c r="AN18" i="6"/>
  <c r="BD18" i="6" s="1"/>
  <c r="AN19" i="6"/>
  <c r="BD19" i="6" s="1"/>
  <c r="AN20" i="6"/>
  <c r="BD20" i="6" s="1"/>
  <c r="AN21" i="6"/>
  <c r="BD21" i="6" s="1"/>
  <c r="AN22" i="6"/>
  <c r="BD22" i="6" s="1"/>
  <c r="AN23" i="6"/>
  <c r="BD23" i="6" s="1"/>
  <c r="AN24" i="6"/>
  <c r="BD24" i="6" s="1"/>
  <c r="AN25" i="6"/>
  <c r="AN26" i="6"/>
  <c r="AN27" i="6"/>
  <c r="BD26" i="6"/>
  <c r="AN28" i="6"/>
  <c r="BD27" i="6"/>
  <c r="AN29" i="6"/>
  <c r="BD28" i="6"/>
  <c r="AN30" i="6"/>
  <c r="BD29" i="6"/>
  <c r="AN31" i="6"/>
  <c r="BD30" i="6"/>
  <c r="AN32" i="6"/>
  <c r="BD31" i="6"/>
  <c r="AN33" i="6"/>
  <c r="BD32" i="6"/>
  <c r="AO6" i="6"/>
  <c r="BE6" i="6" s="1"/>
  <c r="AO7" i="6"/>
  <c r="BE7" i="6" s="1"/>
  <c r="AO8" i="6"/>
  <c r="BE8" i="6" s="1"/>
  <c r="AO9" i="6"/>
  <c r="BE9" i="6" s="1"/>
  <c r="AO10" i="6"/>
  <c r="BE10" i="6" s="1"/>
  <c r="AO11" i="6"/>
  <c r="BE11" i="6" s="1"/>
  <c r="AO12" i="6"/>
  <c r="BE12" i="6" s="1"/>
  <c r="AO13" i="6"/>
  <c r="BE13" i="6" s="1"/>
  <c r="AO14" i="6"/>
  <c r="BE14" i="6" s="1"/>
  <c r="AO15" i="6"/>
  <c r="BE15" i="6" s="1"/>
  <c r="AO16" i="6"/>
  <c r="BE16" i="6" s="1"/>
  <c r="AO17" i="6"/>
  <c r="BE17" i="6" s="1"/>
  <c r="AO18" i="6"/>
  <c r="BE18" i="6" s="1"/>
  <c r="AO19" i="6"/>
  <c r="BE19" i="6" s="1"/>
  <c r="AO20" i="6"/>
  <c r="BE20" i="6" s="1"/>
  <c r="AO21" i="6"/>
  <c r="BE21" i="6" s="1"/>
  <c r="AO22" i="6"/>
  <c r="BE22" i="6" s="1"/>
  <c r="AO23" i="6"/>
  <c r="AO24" i="6"/>
  <c r="BE23" i="6"/>
  <c r="AO25" i="6"/>
  <c r="BE24" i="6"/>
  <c r="AO26" i="6"/>
  <c r="BE25" i="6"/>
  <c r="AO27" i="6"/>
  <c r="BE26" i="6"/>
  <c r="AO28" i="6"/>
  <c r="BE27" i="6"/>
  <c r="AO29" i="6"/>
  <c r="BE28" i="6"/>
  <c r="AO30" i="6"/>
  <c r="BE29" i="6"/>
  <c r="AO31" i="6"/>
  <c r="BE30" i="6"/>
  <c r="AO32" i="6"/>
  <c r="BE31" i="6"/>
  <c r="AO33" i="6"/>
  <c r="BE32" i="6"/>
  <c r="AP6" i="6"/>
  <c r="BF6" i="6" s="1"/>
  <c r="AP7" i="6"/>
  <c r="BF7" i="6" s="1"/>
  <c r="AP8" i="6"/>
  <c r="BF8" i="6" s="1"/>
  <c r="AP9" i="6"/>
  <c r="BF9" i="6" s="1"/>
  <c r="AP10" i="6"/>
  <c r="BF10" i="6" s="1"/>
  <c r="AP11" i="6"/>
  <c r="BF11" i="6" s="1"/>
  <c r="AP12" i="6"/>
  <c r="BF12" i="6" s="1"/>
  <c r="AP13" i="6"/>
  <c r="BF13" i="6" s="1"/>
  <c r="AP14" i="6"/>
  <c r="BF14" i="6" s="1"/>
  <c r="AP15" i="6"/>
  <c r="BF15" i="6" s="1"/>
  <c r="AP16" i="6"/>
  <c r="BF16" i="6" s="1"/>
  <c r="AP17" i="6"/>
  <c r="BF17" i="6" s="1"/>
  <c r="AP18" i="6"/>
  <c r="BF18" i="6" s="1"/>
  <c r="AP19" i="6"/>
  <c r="BF19" i="6" s="1"/>
  <c r="AP20" i="6"/>
  <c r="AP21" i="6"/>
  <c r="BF20" i="6"/>
  <c r="AP22" i="6"/>
  <c r="BF21" i="6"/>
  <c r="AP23" i="6"/>
  <c r="BF22" i="6"/>
  <c r="AP24" i="6"/>
  <c r="BF23" i="6"/>
  <c r="AP25" i="6"/>
  <c r="BF24" i="6"/>
  <c r="AP26" i="6"/>
  <c r="BF25" i="6"/>
  <c r="AP27" i="6"/>
  <c r="BF26" i="6"/>
  <c r="AP28" i="6"/>
  <c r="BF27" i="6"/>
  <c r="AP29" i="6"/>
  <c r="BF28" i="6"/>
  <c r="AP30" i="6"/>
  <c r="BF29" i="6"/>
  <c r="AP31" i="6"/>
  <c r="BF30" i="6"/>
  <c r="AP32" i="6"/>
  <c r="BF31" i="6"/>
  <c r="AP33" i="6"/>
  <c r="BF32" i="6"/>
  <c r="AQ6" i="6"/>
  <c r="BG6" i="6" s="1"/>
  <c r="AQ7" i="6"/>
  <c r="BG7" i="6" s="1"/>
  <c r="AQ8" i="6"/>
  <c r="BG8" i="6" s="1"/>
  <c r="AQ9" i="6"/>
  <c r="BG9" i="6" s="1"/>
  <c r="AQ10" i="6"/>
  <c r="BG10" i="6" s="1"/>
  <c r="AQ11" i="6"/>
  <c r="BG11" i="6" s="1"/>
  <c r="AQ12" i="6"/>
  <c r="BG12" i="6" s="1"/>
  <c r="AQ13" i="6"/>
  <c r="BG13" i="6" s="1"/>
  <c r="AQ14" i="6"/>
  <c r="BG14" i="6" s="1"/>
  <c r="AQ15" i="6"/>
  <c r="AQ16" i="6"/>
  <c r="BG15" i="6"/>
  <c r="AQ17" i="6"/>
  <c r="BG16" i="6"/>
  <c r="AQ18" i="6"/>
  <c r="BG17" i="6"/>
  <c r="AQ19" i="6"/>
  <c r="BG18" i="6"/>
  <c r="AQ20" i="6"/>
  <c r="BG19" i="6"/>
  <c r="AQ21" i="6"/>
  <c r="BG20" i="6"/>
  <c r="AQ22" i="6"/>
  <c r="BG21" i="6"/>
  <c r="AQ23" i="6"/>
  <c r="BG22" i="6"/>
  <c r="AQ24" i="6"/>
  <c r="BG23" i="6"/>
  <c r="AQ25" i="6"/>
  <c r="BG24" i="6"/>
  <c r="AQ26" i="6"/>
  <c r="BG25" i="6"/>
  <c r="AQ27" i="6"/>
  <c r="BG26" i="6"/>
  <c r="AQ28" i="6"/>
  <c r="BG27" i="6"/>
  <c r="AQ29" i="6"/>
  <c r="BG28" i="6"/>
  <c r="AQ30" i="6"/>
  <c r="BG29" i="6"/>
  <c r="AQ31" i="6"/>
  <c r="BG30" i="6"/>
  <c r="AQ32" i="6"/>
  <c r="BG31" i="6"/>
  <c r="AQ33" i="6"/>
  <c r="BG32" i="6"/>
  <c r="AR6" i="6"/>
  <c r="BH6" i="6" s="1"/>
  <c r="AR7" i="6"/>
  <c r="BH7" i="6" s="1"/>
  <c r="AR8" i="6"/>
  <c r="BH8" i="6" s="1"/>
  <c r="AR9" i="6"/>
  <c r="BH9" i="6" s="1"/>
  <c r="AR10" i="6"/>
  <c r="BH10" i="6" s="1"/>
  <c r="AR11" i="6"/>
  <c r="BH11" i="6" s="1"/>
  <c r="AR12" i="6"/>
  <c r="AR13" i="6"/>
  <c r="BH12" i="6"/>
  <c r="AR14" i="6"/>
  <c r="BH13" i="6"/>
  <c r="AR15" i="6"/>
  <c r="BH14" i="6"/>
  <c r="AR16" i="6"/>
  <c r="BH15" i="6"/>
  <c r="AR17" i="6"/>
  <c r="BH16" i="6"/>
  <c r="AR18" i="6"/>
  <c r="BH17" i="6"/>
  <c r="AR19" i="6"/>
  <c r="BH18" i="6"/>
  <c r="AR20" i="6"/>
  <c r="BH19" i="6"/>
  <c r="AR21" i="6"/>
  <c r="BH20" i="6"/>
  <c r="AR22" i="6"/>
  <c r="BH21" i="6"/>
  <c r="AR23" i="6"/>
  <c r="BH22" i="6"/>
  <c r="AR24" i="6"/>
  <c r="BH23" i="6"/>
  <c r="AR25" i="6"/>
  <c r="BH24" i="6"/>
  <c r="AR26" i="6"/>
  <c r="BH25" i="6"/>
  <c r="AR27" i="6"/>
  <c r="BH26" i="6"/>
  <c r="AR28" i="6"/>
  <c r="BH27" i="6"/>
  <c r="AR29" i="6"/>
  <c r="BH28" i="6"/>
  <c r="AR30" i="6"/>
  <c r="BH29" i="6"/>
  <c r="AR31" i="6"/>
  <c r="BH30" i="6"/>
  <c r="AR32" i="6"/>
  <c r="BH31" i="6"/>
  <c r="AR33" i="6"/>
  <c r="BH32" i="6"/>
  <c r="AS6" i="6"/>
  <c r="BI6" i="6" s="1"/>
  <c r="AS7" i="6"/>
  <c r="BI7" i="6" s="1"/>
  <c r="AS8" i="6"/>
  <c r="BI8" i="6" s="1"/>
  <c r="AS9" i="6"/>
  <c r="BI9" i="6" s="1"/>
  <c r="AS10" i="6"/>
  <c r="BI10" i="6" s="1"/>
  <c r="AS11" i="6"/>
  <c r="AS12" i="6"/>
  <c r="BI11" i="6"/>
  <c r="AS13" i="6"/>
  <c r="BI12" i="6"/>
  <c r="AS14" i="6"/>
  <c r="BI13" i="6"/>
  <c r="AS15" i="6"/>
  <c r="BI14" i="6"/>
  <c r="AS16" i="6"/>
  <c r="BI15" i="6"/>
  <c r="AS17" i="6"/>
  <c r="BI16" i="6"/>
  <c r="AS18" i="6"/>
  <c r="BI17" i="6"/>
  <c r="AS19" i="6"/>
  <c r="BI18" i="6"/>
  <c r="AS20" i="6"/>
  <c r="BI19" i="6"/>
  <c r="AS21" i="6"/>
  <c r="BI20" i="6"/>
  <c r="AS22" i="6"/>
  <c r="BI21" i="6"/>
  <c r="AS23" i="6"/>
  <c r="BI22" i="6"/>
  <c r="AS24" i="6"/>
  <c r="BI23" i="6"/>
  <c r="AS25" i="6"/>
  <c r="BI24" i="6"/>
  <c r="AS26" i="6"/>
  <c r="BI25" i="6"/>
  <c r="AS27" i="6"/>
  <c r="BI26" i="6"/>
  <c r="AS28" i="6"/>
  <c r="BI27" i="6"/>
  <c r="AS29" i="6"/>
  <c r="BI28" i="6"/>
  <c r="AS30" i="6"/>
  <c r="BI29" i="6"/>
  <c r="AS31" i="6"/>
  <c r="BI30" i="6"/>
  <c r="AS32" i="6"/>
  <c r="BI31" i="6"/>
  <c r="AS33" i="6"/>
  <c r="BI32" i="6"/>
  <c r="AT6" i="6"/>
  <c r="BJ6" i="6" s="1"/>
  <c r="AT7" i="6"/>
  <c r="BJ7" i="6" s="1"/>
  <c r="AT8" i="6"/>
  <c r="BJ8" i="6" s="1"/>
  <c r="AT9" i="6"/>
  <c r="BJ9" i="6" s="1"/>
  <c r="AT10" i="6"/>
  <c r="BJ10" i="6" s="1"/>
  <c r="AT11" i="6"/>
  <c r="AT12" i="6"/>
  <c r="BJ11" i="6"/>
  <c r="AT13" i="6"/>
  <c r="BJ12" i="6"/>
  <c r="AT14" i="6"/>
  <c r="BJ13" i="6"/>
  <c r="AT15" i="6"/>
  <c r="BJ14" i="6"/>
  <c r="AT16" i="6"/>
  <c r="BJ15" i="6"/>
  <c r="AT17" i="6"/>
  <c r="BJ16" i="6"/>
  <c r="AT18" i="6"/>
  <c r="BJ17" i="6"/>
  <c r="AT19" i="6"/>
  <c r="BJ18" i="6"/>
  <c r="AT20" i="6"/>
  <c r="BJ19" i="6"/>
  <c r="AT21" i="6"/>
  <c r="BJ20" i="6"/>
  <c r="AT22" i="6"/>
  <c r="BJ21" i="6"/>
  <c r="AT23" i="6"/>
  <c r="BJ22" i="6"/>
  <c r="AT24" i="6"/>
  <c r="BJ23" i="6"/>
  <c r="AT25" i="6"/>
  <c r="BJ24" i="6"/>
  <c r="AT26" i="6"/>
  <c r="BJ25" i="6"/>
  <c r="AT27" i="6"/>
  <c r="BJ26" i="6"/>
  <c r="AT28" i="6"/>
  <c r="BJ27" i="6"/>
  <c r="AT29" i="6"/>
  <c r="BJ28" i="6"/>
  <c r="AT30" i="6"/>
  <c r="BJ29" i="6"/>
  <c r="AT31" i="6"/>
  <c r="BJ30" i="6"/>
  <c r="AT32" i="6"/>
  <c r="BJ31" i="6"/>
  <c r="AT33" i="6"/>
  <c r="BJ32" i="6"/>
  <c r="AU6" i="6"/>
  <c r="BK6" i="6" s="1"/>
  <c r="BK2" i="6" s="1"/>
  <c r="AU7" i="6"/>
  <c r="BK7" i="6" s="1"/>
  <c r="AU8" i="6"/>
  <c r="AU9" i="6"/>
  <c r="BK8" i="6"/>
  <c r="AU10" i="6"/>
  <c r="BK9" i="6"/>
  <c r="AU11" i="6"/>
  <c r="BK10" i="6"/>
  <c r="AU12" i="6"/>
  <c r="BK11" i="6"/>
  <c r="AU13" i="6"/>
  <c r="BK12" i="6"/>
  <c r="AU14" i="6"/>
  <c r="BK13" i="6"/>
  <c r="AU15" i="6"/>
  <c r="BK14" i="6"/>
  <c r="AU16" i="6"/>
  <c r="BK15" i="6"/>
  <c r="AU17" i="6"/>
  <c r="BK16" i="6"/>
  <c r="AU18" i="6"/>
  <c r="BK17" i="6"/>
  <c r="AU19" i="6"/>
  <c r="BK18" i="6"/>
  <c r="AU20" i="6"/>
  <c r="BK19" i="6"/>
  <c r="AU21" i="6"/>
  <c r="BK20" i="6"/>
  <c r="AU22" i="6"/>
  <c r="BK21" i="6"/>
  <c r="AU23" i="6"/>
  <c r="BK22" i="6"/>
  <c r="AU24" i="6"/>
  <c r="BK23" i="6"/>
  <c r="AU25" i="6"/>
  <c r="BK24" i="6"/>
  <c r="AU26" i="6"/>
  <c r="BK25" i="6"/>
  <c r="AU27" i="6"/>
  <c r="BK26" i="6"/>
  <c r="AU28" i="6"/>
  <c r="BK27" i="6"/>
  <c r="AU29" i="6"/>
  <c r="BK28" i="6"/>
  <c r="AU30" i="6"/>
  <c r="BK29" i="6"/>
  <c r="AU31" i="6"/>
  <c r="BK30" i="6"/>
  <c r="AU32" i="6"/>
  <c r="BK31" i="6"/>
  <c r="AV6" i="6"/>
  <c r="BL6" i="6" s="1"/>
  <c r="BL2" i="6" s="1"/>
  <c r="AV7" i="6"/>
  <c r="BL7" i="6" s="1"/>
  <c r="AV8" i="6"/>
  <c r="AV9" i="6"/>
  <c r="BL8" i="6"/>
  <c r="AV10" i="6"/>
  <c r="BL9" i="6"/>
  <c r="AV11" i="6"/>
  <c r="BL10" i="6"/>
  <c r="AV12" i="6"/>
  <c r="BL11" i="6"/>
  <c r="AV13" i="6"/>
  <c r="BL12" i="6"/>
  <c r="AV14" i="6"/>
  <c r="BL13" i="6"/>
  <c r="AV15" i="6"/>
  <c r="BL14" i="6"/>
  <c r="AV16" i="6"/>
  <c r="BL15" i="6"/>
  <c r="AV17" i="6"/>
  <c r="BL16" i="6"/>
  <c r="AV18" i="6"/>
  <c r="BL17" i="6"/>
  <c r="AV19" i="6"/>
  <c r="BL18" i="6"/>
  <c r="AV20" i="6"/>
  <c r="BL19" i="6"/>
  <c r="AV21" i="6"/>
  <c r="BL20" i="6"/>
  <c r="AV22" i="6"/>
  <c r="BL21" i="6"/>
  <c r="AV23" i="6"/>
  <c r="BL22" i="6"/>
  <c r="AV24" i="6"/>
  <c r="BL23" i="6"/>
  <c r="AV25" i="6"/>
  <c r="BL24" i="6"/>
  <c r="AV26" i="6"/>
  <c r="BL25" i="6"/>
  <c r="AV27" i="6"/>
  <c r="BL26" i="6"/>
  <c r="AV28" i="6"/>
  <c r="BL27" i="6"/>
  <c r="AV29" i="6"/>
  <c r="BL28" i="6"/>
  <c r="AV30" i="6"/>
  <c r="BL29" i="6"/>
  <c r="AV31" i="6"/>
  <c r="BL30" i="6"/>
  <c r="AV32" i="6"/>
  <c r="BL31" i="6"/>
  <c r="AW6" i="6"/>
  <c r="AW7" i="6"/>
  <c r="BM6" i="6"/>
  <c r="AW8" i="6"/>
  <c r="BM7" i="6"/>
  <c r="AW9" i="6"/>
  <c r="BM8" i="6"/>
  <c r="AW10" i="6"/>
  <c r="BM9" i="6"/>
  <c r="AW11" i="6"/>
  <c r="BM10" i="6"/>
  <c r="AW12" i="6"/>
  <c r="BM11" i="6"/>
  <c r="AW13" i="6"/>
  <c r="BM12" i="6"/>
  <c r="AW14" i="6"/>
  <c r="BM13" i="6"/>
  <c r="AW15" i="6"/>
  <c r="BM14" i="6"/>
  <c r="AW16" i="6"/>
  <c r="BM15" i="6"/>
  <c r="AW17" i="6"/>
  <c r="BM16" i="6"/>
  <c r="AW18" i="6"/>
  <c r="BM17" i="6"/>
  <c r="AW19" i="6"/>
  <c r="BM18" i="6"/>
  <c r="AW20" i="6"/>
  <c r="BM19" i="6"/>
  <c r="AW21" i="6"/>
  <c r="BM20" i="6"/>
  <c r="AW22" i="6"/>
  <c r="BM21" i="6"/>
  <c r="AW23" i="6"/>
  <c r="BM22" i="6"/>
  <c r="AW24" i="6"/>
  <c r="BM23" i="6"/>
  <c r="AW25" i="6"/>
  <c r="BM24" i="6"/>
  <c r="AW26" i="6"/>
  <c r="BM25" i="6"/>
  <c r="AW27" i="6"/>
  <c r="BM26" i="6"/>
  <c r="AW28" i="6"/>
  <c r="BM27" i="6"/>
  <c r="AW29" i="6"/>
  <c r="BM28" i="6"/>
  <c r="AW30" i="6"/>
  <c r="BM29" i="6"/>
  <c r="O2" i="11"/>
  <c r="P2" i="11"/>
  <c r="C201" i="5" s="1"/>
  <c r="O3" i="11"/>
  <c r="P3" i="11" s="1"/>
  <c r="O4" i="11"/>
  <c r="O5" i="11"/>
  <c r="C187" i="5"/>
  <c r="O6" i="11"/>
  <c r="O7" i="11"/>
  <c r="P6" i="11" s="1"/>
  <c r="C171" i="5" s="1"/>
  <c r="O8" i="11"/>
  <c r="O9" i="11"/>
  <c r="O10" i="11"/>
  <c r="O11" i="11"/>
  <c r="O12" i="11"/>
  <c r="O13" i="11"/>
  <c r="O14" i="11"/>
  <c r="O15" i="11"/>
  <c r="O16" i="11"/>
  <c r="O17" i="11"/>
  <c r="P14" i="11" s="1"/>
  <c r="C143" i="5" s="1"/>
  <c r="O18" i="11"/>
  <c r="O19" i="11"/>
  <c r="O20" i="11"/>
  <c r="O21" i="11"/>
  <c r="O22" i="11"/>
  <c r="O2" i="12"/>
  <c r="P2" i="12" s="1"/>
  <c r="C187" i="4" s="1"/>
  <c r="O3" i="12"/>
  <c r="O4" i="12"/>
  <c r="P3" i="12" s="1"/>
  <c r="C171" i="4" s="1"/>
  <c r="O5" i="12"/>
  <c r="O6" i="12"/>
  <c r="P5" i="12" s="1"/>
  <c r="C157" i="4" s="1"/>
  <c r="O7" i="12"/>
  <c r="O8" i="12"/>
  <c r="O9" i="12"/>
  <c r="O10" i="12"/>
  <c r="O11" i="12"/>
  <c r="O12" i="12"/>
  <c r="P10" i="12" s="1"/>
  <c r="C143" i="4" s="1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P30" i="12" s="1"/>
  <c r="C113" i="4" s="1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P81" i="12" s="1"/>
  <c r="C71" i="4" s="1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P102" i="12" s="1"/>
  <c r="C55" i="4" s="1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139" i="12"/>
  <c r="O140" i="12"/>
  <c r="O141" i="12"/>
  <c r="O142" i="12"/>
  <c r="O143" i="12"/>
  <c r="O144" i="12"/>
  <c r="O145" i="12"/>
  <c r="O146" i="12"/>
  <c r="O147" i="12"/>
  <c r="O148" i="12"/>
  <c r="O149" i="12"/>
  <c r="O150" i="12"/>
  <c r="O151" i="12"/>
  <c r="O152" i="12"/>
  <c r="O153" i="12"/>
  <c r="O154" i="12"/>
  <c r="O155" i="12"/>
  <c r="O156" i="12"/>
  <c r="O157" i="12"/>
  <c r="O158" i="12"/>
  <c r="O159" i="12"/>
  <c r="O160" i="12"/>
  <c r="O161" i="12"/>
  <c r="O162" i="12"/>
  <c r="O163" i="12"/>
  <c r="O164" i="12"/>
  <c r="O165" i="12"/>
  <c r="O166" i="12"/>
  <c r="O167" i="12"/>
  <c r="O168" i="12"/>
  <c r="O169" i="12"/>
  <c r="O170" i="12"/>
  <c r="O171" i="12"/>
  <c r="P147" i="12"/>
  <c r="C27" i="4" s="1"/>
  <c r="O172" i="12"/>
  <c r="O173" i="12"/>
  <c r="O174" i="12"/>
  <c r="O175" i="12"/>
  <c r="O176" i="12"/>
  <c r="O177" i="12"/>
  <c r="O178" i="12"/>
  <c r="O179" i="12"/>
  <c r="O180" i="12"/>
  <c r="O181" i="12"/>
  <c r="O182" i="12"/>
  <c r="O183" i="12"/>
  <c r="O184" i="12"/>
  <c r="O185" i="12"/>
  <c r="O186" i="12"/>
  <c r="O187" i="12"/>
  <c r="O188" i="12"/>
  <c r="O189" i="12"/>
  <c r="O190" i="12"/>
  <c r="O191" i="12"/>
  <c r="O192" i="12"/>
  <c r="O193" i="12"/>
  <c r="O194" i="12"/>
  <c r="O195" i="12"/>
  <c r="O196" i="12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AI6" i="9"/>
  <c r="AX6" i="9"/>
  <c r="AI7" i="9"/>
  <c r="AX7" i="9"/>
  <c r="AI8" i="9"/>
  <c r="AX8" i="9"/>
  <c r="AI9" i="9"/>
  <c r="AX9" i="9"/>
  <c r="AI10" i="9"/>
  <c r="AX10" i="9"/>
  <c r="AI11" i="9"/>
  <c r="AX11" i="9"/>
  <c r="AI12" i="9"/>
  <c r="AX12" i="9"/>
  <c r="AI13" i="9"/>
  <c r="AX13" i="9"/>
  <c r="AI14" i="9"/>
  <c r="AX14" i="9"/>
  <c r="AI15" i="9"/>
  <c r="AX15" i="9"/>
  <c r="AI16" i="9"/>
  <c r="AX16" i="9"/>
  <c r="AI17" i="9"/>
  <c r="AX17" i="9"/>
  <c r="AI18" i="9"/>
  <c r="AX18" i="9"/>
  <c r="AI19" i="9"/>
  <c r="AX19" i="9"/>
  <c r="AI20" i="9"/>
  <c r="AX20" i="9"/>
  <c r="AI21" i="9"/>
  <c r="AX21" i="9"/>
  <c r="AI22" i="9"/>
  <c r="AX22" i="9"/>
  <c r="AI23" i="9"/>
  <c r="AX23" i="9"/>
  <c r="AI24" i="9"/>
  <c r="AX24" i="9"/>
  <c r="AI25" i="9"/>
  <c r="AX25" i="9"/>
  <c r="AI26" i="9"/>
  <c r="AX26" i="9"/>
  <c r="AI27" i="9"/>
  <c r="AX27" i="9"/>
  <c r="AI28" i="9"/>
  <c r="AX28" i="9"/>
  <c r="AI29" i="9"/>
  <c r="AX29" i="9"/>
  <c r="AI30" i="9"/>
  <c r="AX30" i="9"/>
  <c r="AI31" i="9"/>
  <c r="AX31" i="9"/>
  <c r="AI32" i="9"/>
  <c r="AI33" i="9"/>
  <c r="AH33" i="9"/>
  <c r="C188" i="4" s="1"/>
  <c r="AG50" i="8"/>
  <c r="C185" i="4" s="1"/>
  <c r="AG38" i="8"/>
  <c r="C183" i="4" s="1"/>
  <c r="D7" i="7"/>
  <c r="C180" i="4"/>
  <c r="C172" i="4"/>
  <c r="AF50" i="8"/>
  <c r="C169" i="4" s="1"/>
  <c r="AF38" i="8"/>
  <c r="C167" i="4"/>
  <c r="C164" i="4"/>
  <c r="AJ6" i="9"/>
  <c r="AY6" i="9"/>
  <c r="AJ7" i="9"/>
  <c r="AY7" i="9"/>
  <c r="AJ8" i="9"/>
  <c r="AY8" i="9"/>
  <c r="AJ9" i="9"/>
  <c r="AY9" i="9"/>
  <c r="AJ10" i="9"/>
  <c r="AY10" i="9"/>
  <c r="AJ11" i="9"/>
  <c r="AY11" i="9"/>
  <c r="AJ12" i="9"/>
  <c r="AY12" i="9"/>
  <c r="AJ13" i="9"/>
  <c r="AY13" i="9"/>
  <c r="AJ14" i="9"/>
  <c r="AY14" i="9"/>
  <c r="AJ15" i="9"/>
  <c r="AY15" i="9"/>
  <c r="AJ16" i="9"/>
  <c r="AY16" i="9"/>
  <c r="AJ17" i="9"/>
  <c r="AY17" i="9"/>
  <c r="AJ18" i="9"/>
  <c r="AY18" i="9"/>
  <c r="AJ19" i="9"/>
  <c r="AY19" i="9"/>
  <c r="AJ20" i="9"/>
  <c r="AY20" i="9"/>
  <c r="AJ21" i="9"/>
  <c r="AY21" i="9"/>
  <c r="AJ22" i="9"/>
  <c r="AY22" i="9"/>
  <c r="AJ23" i="9"/>
  <c r="AY23" i="9"/>
  <c r="AJ24" i="9"/>
  <c r="AY24" i="9"/>
  <c r="AJ25" i="9"/>
  <c r="AY25" i="9"/>
  <c r="AJ26" i="9"/>
  <c r="AY26" i="9"/>
  <c r="AJ27" i="9"/>
  <c r="AY27" i="9"/>
  <c r="AJ28" i="9"/>
  <c r="AY28" i="9"/>
  <c r="AJ29" i="9"/>
  <c r="AY29" i="9" s="1"/>
  <c r="AJ30" i="9"/>
  <c r="AJ31" i="9"/>
  <c r="AY30" i="9"/>
  <c r="AJ32" i="9"/>
  <c r="AJ33" i="9"/>
  <c r="C158" i="4"/>
  <c r="AC176" i="8"/>
  <c r="C155" i="4" s="1"/>
  <c r="AC164" i="8"/>
  <c r="C153" i="4"/>
  <c r="F7" i="7"/>
  <c r="C151" i="4"/>
  <c r="C150" i="4"/>
  <c r="E7" i="7"/>
  <c r="C107" i="4" s="1"/>
  <c r="C137" i="4"/>
  <c r="C136" i="4"/>
  <c r="AK6" i="9"/>
  <c r="AZ6" i="9"/>
  <c r="AK7" i="9"/>
  <c r="AZ7" i="9"/>
  <c r="AK8" i="9"/>
  <c r="AZ8" i="9"/>
  <c r="AK9" i="9"/>
  <c r="AZ9" i="9" s="1"/>
  <c r="AK10" i="9"/>
  <c r="AZ10" i="9"/>
  <c r="AK11" i="9"/>
  <c r="AZ11" i="9"/>
  <c r="AK12" i="9"/>
  <c r="AZ12" i="9"/>
  <c r="AK13" i="9"/>
  <c r="AZ13" i="9" s="1"/>
  <c r="AK14" i="9"/>
  <c r="AZ14" i="9"/>
  <c r="AK15" i="9"/>
  <c r="AZ15" i="9"/>
  <c r="AK16" i="9"/>
  <c r="AZ16" i="9"/>
  <c r="AK17" i="9"/>
  <c r="AZ17" i="9" s="1"/>
  <c r="AK18" i="9"/>
  <c r="AZ18" i="9"/>
  <c r="AK19" i="9"/>
  <c r="AZ19" i="9"/>
  <c r="AK20" i="9"/>
  <c r="AZ20" i="9"/>
  <c r="AK21" i="9"/>
  <c r="AZ21" i="9" s="1"/>
  <c r="AK22" i="9"/>
  <c r="AZ22" i="9"/>
  <c r="AK23" i="9"/>
  <c r="AZ23" i="9"/>
  <c r="AK24" i="9"/>
  <c r="AZ24" i="9"/>
  <c r="AK25" i="9"/>
  <c r="AZ25" i="9" s="1"/>
  <c r="AK26" i="9"/>
  <c r="AK27" i="9"/>
  <c r="AK28" i="9"/>
  <c r="AK29" i="9"/>
  <c r="AZ28" i="9"/>
  <c r="AK30" i="9"/>
  <c r="AK31" i="9"/>
  <c r="AZ31" i="9" s="1"/>
  <c r="AK32" i="9"/>
  <c r="AK33" i="9"/>
  <c r="AZ32" i="9" s="1"/>
  <c r="C144" i="4"/>
  <c r="Z171" i="8"/>
  <c r="C141" i="4"/>
  <c r="Z157" i="8"/>
  <c r="C139" i="4"/>
  <c r="AL6" i="9"/>
  <c r="BA6" i="9" s="1"/>
  <c r="AL7" i="9"/>
  <c r="BA7" i="9"/>
  <c r="AL8" i="9"/>
  <c r="BA8" i="9"/>
  <c r="AL9" i="9"/>
  <c r="BA9" i="9"/>
  <c r="AL10" i="9"/>
  <c r="BA10" i="9" s="1"/>
  <c r="AL11" i="9"/>
  <c r="BA11" i="9"/>
  <c r="AL12" i="9"/>
  <c r="BA12" i="9"/>
  <c r="AL13" i="9"/>
  <c r="BA13" i="9"/>
  <c r="AL14" i="9"/>
  <c r="BA14" i="9" s="1"/>
  <c r="AL15" i="9"/>
  <c r="BA15" i="9"/>
  <c r="AL16" i="9"/>
  <c r="BA16" i="9"/>
  <c r="AL17" i="9"/>
  <c r="BA17" i="9"/>
  <c r="AL18" i="9"/>
  <c r="BA18" i="9" s="1"/>
  <c r="AL19" i="9"/>
  <c r="BA19" i="9"/>
  <c r="AL20" i="9"/>
  <c r="BA20" i="9"/>
  <c r="AL21" i="9"/>
  <c r="BA21" i="9"/>
  <c r="AL22" i="9"/>
  <c r="BA22" i="9" s="1"/>
  <c r="AL23" i="9"/>
  <c r="AL24" i="9"/>
  <c r="BA24" i="9" s="1"/>
  <c r="AL25" i="9"/>
  <c r="AL26" i="9"/>
  <c r="BA26" i="9" s="1"/>
  <c r="AL27" i="9"/>
  <c r="BA27" i="9" s="1"/>
  <c r="AL28" i="9"/>
  <c r="BA28" i="9" s="1"/>
  <c r="AL29" i="9"/>
  <c r="AL30" i="9"/>
  <c r="BA30" i="9" s="1"/>
  <c r="BA29" i="9"/>
  <c r="AL31" i="9"/>
  <c r="AL32" i="9"/>
  <c r="BA32" i="9" s="1"/>
  <c r="AL33" i="9"/>
  <c r="C130" i="4"/>
  <c r="V176" i="8"/>
  <c r="C127" i="4"/>
  <c r="V164" i="8"/>
  <c r="C125" i="4"/>
  <c r="AM6" i="9"/>
  <c r="BB6" i="9"/>
  <c r="AM7" i="9"/>
  <c r="BB7" i="9"/>
  <c r="AM8" i="9"/>
  <c r="BB8" i="9"/>
  <c r="AM9" i="9"/>
  <c r="BB9" i="9"/>
  <c r="AM10" i="9"/>
  <c r="BB10" i="9"/>
  <c r="AM11" i="9"/>
  <c r="BB11" i="9"/>
  <c r="AM12" i="9"/>
  <c r="BB12" i="9"/>
  <c r="AM13" i="9"/>
  <c r="BB13" i="9"/>
  <c r="AM14" i="9"/>
  <c r="BB14" i="9"/>
  <c r="AM15" i="9"/>
  <c r="BB15" i="9"/>
  <c r="AM16" i="9"/>
  <c r="BB16" i="9"/>
  <c r="AM17" i="9"/>
  <c r="BB17" i="9"/>
  <c r="AM18" i="9"/>
  <c r="BB18" i="9"/>
  <c r="AM19" i="9"/>
  <c r="AM20" i="9"/>
  <c r="BB20" i="9" s="1"/>
  <c r="AM21" i="9"/>
  <c r="AM22" i="9"/>
  <c r="AM23" i="9"/>
  <c r="BB22" i="9"/>
  <c r="AM24" i="9"/>
  <c r="AM25" i="9"/>
  <c r="BB25" i="9" s="1"/>
  <c r="AM26" i="9"/>
  <c r="AM27" i="9"/>
  <c r="BB26" i="9" s="1"/>
  <c r="AM28" i="9"/>
  <c r="BB28" i="9" s="1"/>
  <c r="AM29" i="9"/>
  <c r="AM30" i="9"/>
  <c r="BB30" i="9" s="1"/>
  <c r="AM31" i="9"/>
  <c r="BB31" i="9" s="1"/>
  <c r="AM32" i="9"/>
  <c r="AM33" i="9"/>
  <c r="C114" i="4"/>
  <c r="S171" i="8"/>
  <c r="C111" i="4"/>
  <c r="S157" i="8"/>
  <c r="C109" i="4"/>
  <c r="C123" i="4"/>
  <c r="C122" i="4"/>
  <c r="C106" i="4"/>
  <c r="AN6" i="9"/>
  <c r="BC6" i="9" s="1"/>
  <c r="AN7" i="9"/>
  <c r="BC7" i="9"/>
  <c r="AN8" i="9"/>
  <c r="BC8" i="9"/>
  <c r="AN9" i="9"/>
  <c r="BC9" i="9"/>
  <c r="AN10" i="9"/>
  <c r="BC10" i="9" s="1"/>
  <c r="AN11" i="9"/>
  <c r="BC11" i="9"/>
  <c r="AN12" i="9"/>
  <c r="BC12" i="9"/>
  <c r="AN13" i="9"/>
  <c r="BC13" i="9"/>
  <c r="AN14" i="9"/>
  <c r="BC14" i="9" s="1"/>
  <c r="AN15" i="9"/>
  <c r="BC15" i="9"/>
  <c r="AN16" i="9"/>
  <c r="BC16" i="9"/>
  <c r="AN17" i="9"/>
  <c r="BC17" i="9"/>
  <c r="AN18" i="9"/>
  <c r="BC18" i="9" s="1"/>
  <c r="AN19" i="9"/>
  <c r="AN20" i="9"/>
  <c r="BC20" i="9" s="1"/>
  <c r="AN21" i="9"/>
  <c r="BC21" i="9" s="1"/>
  <c r="AN22" i="9"/>
  <c r="BC22" i="9" s="1"/>
  <c r="AN23" i="9"/>
  <c r="BC23" i="9" s="1"/>
  <c r="AN24" i="9"/>
  <c r="AN25" i="9"/>
  <c r="AN26" i="9"/>
  <c r="BC25" i="9"/>
  <c r="AN27" i="9"/>
  <c r="AN28" i="9"/>
  <c r="BC28" i="9" s="1"/>
  <c r="AN29" i="9"/>
  <c r="AN30" i="9"/>
  <c r="BC29" i="9" s="1"/>
  <c r="AN31" i="9"/>
  <c r="BC31" i="9" s="1"/>
  <c r="AN32" i="9"/>
  <c r="AN33" i="9"/>
  <c r="R50" i="8"/>
  <c r="C97" i="4"/>
  <c r="R38" i="8"/>
  <c r="C95" i="4"/>
  <c r="C92" i="4"/>
  <c r="AO14" i="9"/>
  <c r="C86" i="4" s="1"/>
  <c r="N50" i="8"/>
  <c r="N38" i="8"/>
  <c r="C83" i="4"/>
  <c r="C81" i="4"/>
  <c r="AO6" i="9"/>
  <c r="BD6" i="9"/>
  <c r="AO7" i="9"/>
  <c r="BD7" i="9" s="1"/>
  <c r="AO8" i="9"/>
  <c r="BD8" i="9" s="1"/>
  <c r="AO9" i="9"/>
  <c r="BD9" i="9" s="1"/>
  <c r="AO10" i="9"/>
  <c r="BD10" i="9" s="1"/>
  <c r="AO11" i="9"/>
  <c r="BD11" i="9" s="1"/>
  <c r="AO12" i="9"/>
  <c r="BD12" i="9" s="1"/>
  <c r="AO13" i="9"/>
  <c r="BD13" i="9" s="1"/>
  <c r="AO15" i="9"/>
  <c r="BD15" i="9" s="1"/>
  <c r="BD14" i="9"/>
  <c r="AO16" i="9"/>
  <c r="AO17" i="9"/>
  <c r="BD17" i="9" s="1"/>
  <c r="AO18" i="9"/>
  <c r="BD18" i="9" s="1"/>
  <c r="AO19" i="9"/>
  <c r="AO20" i="9"/>
  <c r="BD20" i="9" s="1"/>
  <c r="AO21" i="9"/>
  <c r="AO22" i="9"/>
  <c r="BD22" i="9" s="1"/>
  <c r="AO23" i="9"/>
  <c r="BD23" i="9" s="1"/>
  <c r="AO24" i="9"/>
  <c r="AO25" i="9"/>
  <c r="BD25" i="9" s="1"/>
  <c r="AO26" i="9"/>
  <c r="AO27" i="9"/>
  <c r="BD27" i="9" s="1"/>
  <c r="AO28" i="9"/>
  <c r="BD28" i="9" s="1"/>
  <c r="AO29" i="9"/>
  <c r="AO30" i="9"/>
  <c r="AO31" i="9"/>
  <c r="BD31" i="9" s="1"/>
  <c r="BD30" i="9"/>
  <c r="AO32" i="9"/>
  <c r="AO33" i="9"/>
  <c r="AP13" i="9"/>
  <c r="C72" i="4" s="1"/>
  <c r="M50" i="8"/>
  <c r="C69" i="4" s="1"/>
  <c r="AR6" i="9"/>
  <c r="BG6" i="9" s="1"/>
  <c r="AR7" i="9"/>
  <c r="BG7" i="9" s="1"/>
  <c r="AR8" i="9"/>
  <c r="BG8" i="9"/>
  <c r="AR9" i="9"/>
  <c r="BG9" i="9" s="1"/>
  <c r="AR10" i="9"/>
  <c r="BG10" i="9" s="1"/>
  <c r="AR11" i="9"/>
  <c r="BG11" i="9" s="1"/>
  <c r="AR12" i="9"/>
  <c r="AR13" i="9"/>
  <c r="BG12" i="9" s="1"/>
  <c r="AR14" i="9"/>
  <c r="AR15" i="9"/>
  <c r="BG14" i="9"/>
  <c r="AR16" i="9"/>
  <c r="BG15" i="9"/>
  <c r="AR17" i="9"/>
  <c r="BG16" i="9" s="1"/>
  <c r="AR18" i="9"/>
  <c r="AR19" i="9"/>
  <c r="BG18" i="9"/>
  <c r="AR20" i="9"/>
  <c r="BG19" i="9"/>
  <c r="AR21" i="9"/>
  <c r="BG20" i="9" s="1"/>
  <c r="AR22" i="9"/>
  <c r="AR23" i="9"/>
  <c r="BG22" i="9"/>
  <c r="AR24" i="9"/>
  <c r="BG23" i="9"/>
  <c r="AR25" i="9"/>
  <c r="BG24" i="9" s="1"/>
  <c r="AR26" i="9"/>
  <c r="AR27" i="9"/>
  <c r="BG26" i="9"/>
  <c r="AR28" i="9"/>
  <c r="BG27" i="9"/>
  <c r="AR29" i="9"/>
  <c r="BG28" i="9" s="1"/>
  <c r="AR30" i="9"/>
  <c r="AR31" i="9"/>
  <c r="BG30" i="9"/>
  <c r="AR32" i="9"/>
  <c r="BG31" i="9"/>
  <c r="AS6" i="9"/>
  <c r="BH6" i="9"/>
  <c r="AS7" i="9"/>
  <c r="BH7" i="9"/>
  <c r="AS8" i="9"/>
  <c r="BH8" i="9" s="1"/>
  <c r="AS9" i="9"/>
  <c r="AS10" i="9"/>
  <c r="AS11" i="9"/>
  <c r="BH11" i="9" s="1"/>
  <c r="AS12" i="9"/>
  <c r="AS13" i="9"/>
  <c r="BH13" i="9" s="1"/>
  <c r="BH12" i="9"/>
  <c r="AS14" i="9"/>
  <c r="AS15" i="9"/>
  <c r="AS16" i="9"/>
  <c r="BH15" i="9"/>
  <c r="AS17" i="9"/>
  <c r="BH16" i="9"/>
  <c r="AS18" i="9"/>
  <c r="AS19" i="9"/>
  <c r="AS20" i="9"/>
  <c r="BH19" i="9"/>
  <c r="AS21" i="9"/>
  <c r="BH20" i="9"/>
  <c r="AS22" i="9"/>
  <c r="AS23" i="9"/>
  <c r="BH23" i="9" s="1"/>
  <c r="AS24" i="9"/>
  <c r="AS25" i="9"/>
  <c r="BH25" i="9" s="1"/>
  <c r="BH24" i="9"/>
  <c r="AS26" i="9"/>
  <c r="AS27" i="9"/>
  <c r="BH27" i="9" s="1"/>
  <c r="AS28" i="9"/>
  <c r="AS29" i="9"/>
  <c r="BH29" i="9" s="1"/>
  <c r="BH28" i="9"/>
  <c r="AS30" i="9"/>
  <c r="AS31" i="9"/>
  <c r="AS32" i="9"/>
  <c r="BH31" i="9"/>
  <c r="C42" i="4"/>
  <c r="AT6" i="9"/>
  <c r="AT7" i="9"/>
  <c r="BI6" i="9"/>
  <c r="AT8" i="9"/>
  <c r="BI7" i="9"/>
  <c r="AT9" i="9"/>
  <c r="BI8" i="9"/>
  <c r="AT10" i="9"/>
  <c r="BI9" i="9"/>
  <c r="AT11" i="9"/>
  <c r="BI10" i="9"/>
  <c r="AT12" i="9"/>
  <c r="BI11" i="9"/>
  <c r="AT13" i="9"/>
  <c r="BI12" i="9"/>
  <c r="AT14" i="9"/>
  <c r="BI13" i="9"/>
  <c r="AT15" i="9"/>
  <c r="BI14" i="9"/>
  <c r="AT16" i="9"/>
  <c r="BI15" i="9"/>
  <c r="AT17" i="9"/>
  <c r="BI16" i="9"/>
  <c r="AT18" i="9"/>
  <c r="BI17" i="9"/>
  <c r="AT19" i="9"/>
  <c r="BI18" i="9"/>
  <c r="AT20" i="9"/>
  <c r="BI19" i="9"/>
  <c r="AT21" i="9"/>
  <c r="BI20" i="9"/>
  <c r="AT22" i="9"/>
  <c r="BI21" i="9"/>
  <c r="AT23" i="9"/>
  <c r="BI22" i="9"/>
  <c r="AT24" i="9"/>
  <c r="BI23" i="9"/>
  <c r="AT25" i="9"/>
  <c r="BI24" i="9"/>
  <c r="AT26" i="9"/>
  <c r="BI25" i="9"/>
  <c r="AT27" i="9"/>
  <c r="BI26" i="9"/>
  <c r="AT28" i="9"/>
  <c r="BI27" i="9"/>
  <c r="AT29" i="9"/>
  <c r="BI28" i="9"/>
  <c r="AT30" i="9"/>
  <c r="BI29" i="9"/>
  <c r="C14" i="4"/>
  <c r="M38" i="8"/>
  <c r="C67" i="4"/>
  <c r="C79" i="4"/>
  <c r="C78" i="4"/>
  <c r="C65" i="4"/>
  <c r="C64" i="4"/>
  <c r="C56" i="4"/>
  <c r="L50" i="8"/>
  <c r="C53" i="4"/>
  <c r="L38" i="8"/>
  <c r="C51" i="4" s="1"/>
  <c r="C49" i="4"/>
  <c r="C48" i="4"/>
  <c r="C86" i="5"/>
  <c r="C83" i="5"/>
  <c r="C79" i="5"/>
  <c r="C78" i="5"/>
  <c r="K112" i="8"/>
  <c r="K100" i="8"/>
  <c r="C37" i="4"/>
  <c r="H7" i="7"/>
  <c r="C35" i="4"/>
  <c r="C34" i="4"/>
  <c r="C72" i="5"/>
  <c r="C67" i="5"/>
  <c r="C65" i="5"/>
  <c r="C64" i="5"/>
  <c r="I107" i="8"/>
  <c r="C25" i="4" s="1"/>
  <c r="I93" i="8"/>
  <c r="C23" i="4"/>
  <c r="G7" i="7"/>
  <c r="C21" i="4"/>
  <c r="C20" i="4"/>
  <c r="C56" i="5"/>
  <c r="C51" i="5"/>
  <c r="C49" i="5"/>
  <c r="C48" i="5"/>
  <c r="F50" i="8"/>
  <c r="C11" i="4"/>
  <c r="F38" i="8"/>
  <c r="C9" i="4"/>
  <c r="C7" i="4"/>
  <c r="C6" i="4"/>
  <c r="AJ33" i="6"/>
  <c r="C202" i="5"/>
  <c r="AF171" i="8"/>
  <c r="C199" i="5" s="1"/>
  <c r="AF157" i="8"/>
  <c r="C197" i="5"/>
  <c r="AE50" i="8"/>
  <c r="C185" i="5"/>
  <c r="AE38" i="8"/>
  <c r="C183" i="5"/>
  <c r="C195" i="5"/>
  <c r="C194" i="5"/>
  <c r="C188" i="5"/>
  <c r="C180" i="5"/>
  <c r="C172" i="5"/>
  <c r="C169" i="5"/>
  <c r="C167" i="5"/>
  <c r="C165" i="5"/>
  <c r="C164" i="5"/>
  <c r="C6" i="5"/>
  <c r="AB176" i="8"/>
  <c r="AB164" i="8"/>
  <c r="C155" i="5"/>
  <c r="C153" i="5"/>
  <c r="C151" i="5"/>
  <c r="C150" i="5"/>
  <c r="X171" i="8"/>
  <c r="C141" i="5" s="1"/>
  <c r="X157" i="8"/>
  <c r="C139" i="5"/>
  <c r="C137" i="5"/>
  <c r="C136" i="5"/>
  <c r="C130" i="5"/>
  <c r="U164" i="8"/>
  <c r="U176" i="8"/>
  <c r="C127" i="5" s="1"/>
  <c r="C125" i="5"/>
  <c r="C123" i="5"/>
  <c r="C122" i="5"/>
  <c r="C114" i="5"/>
  <c r="T50" i="8"/>
  <c r="C111" i="5"/>
  <c r="T38" i="8"/>
  <c r="C109" i="5"/>
  <c r="C107" i="5"/>
  <c r="C106" i="5"/>
  <c r="C100" i="5"/>
  <c r="M171" i="8"/>
  <c r="C97" i="5"/>
  <c r="M157" i="8"/>
  <c r="C95" i="5"/>
  <c r="C93" i="5"/>
  <c r="C92" i="5"/>
  <c r="H50" i="8"/>
  <c r="C39" i="5" s="1"/>
  <c r="C25" i="5"/>
  <c r="C11" i="5"/>
  <c r="P163" i="11"/>
  <c r="C27" i="5" s="1"/>
  <c r="P91" i="11"/>
  <c r="C71" i="5" s="1"/>
  <c r="P69" i="11"/>
  <c r="C85" i="5" s="1"/>
  <c r="P188" i="11"/>
  <c r="C13" i="5" s="1"/>
  <c r="P138" i="11"/>
  <c r="C41" i="5" s="1"/>
  <c r="P114" i="11"/>
  <c r="C55" i="5" s="1"/>
  <c r="P49" i="11"/>
  <c r="C99" i="5"/>
  <c r="P35" i="11"/>
  <c r="C113" i="5"/>
  <c r="P23" i="11"/>
  <c r="C129" i="5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T40" i="9"/>
  <c r="AS40" i="9"/>
  <c r="BH40" i="9" s="1"/>
  <c r="AR40" i="9"/>
  <c r="BG40" i="9"/>
  <c r="AQ40" i="9"/>
  <c r="BF40" i="9"/>
  <c r="AP40" i="9"/>
  <c r="BE40" i="9"/>
  <c r="AO40" i="9"/>
  <c r="BD40" i="9" s="1"/>
  <c r="AN40" i="9"/>
  <c r="BC40" i="9"/>
  <c r="AM40" i="9"/>
  <c r="BB40" i="9"/>
  <c r="AL40" i="9"/>
  <c r="BA40" i="9"/>
  <c r="AK40" i="9"/>
  <c r="AZ40" i="9" s="1"/>
  <c r="AJ40" i="9"/>
  <c r="AY40" i="9"/>
  <c r="AI40" i="9"/>
  <c r="AX40" i="9"/>
  <c r="AH40" i="9"/>
  <c r="AW40" i="9"/>
  <c r="AT39" i="9"/>
  <c r="BI39" i="9" s="1"/>
  <c r="AS39" i="9"/>
  <c r="BH39" i="9"/>
  <c r="AR39" i="9"/>
  <c r="BG39" i="9"/>
  <c r="AQ39" i="9"/>
  <c r="BF39" i="9"/>
  <c r="AP39" i="9"/>
  <c r="BE39" i="9" s="1"/>
  <c r="AO39" i="9"/>
  <c r="BD39" i="9"/>
  <c r="AN39" i="9"/>
  <c r="BC39" i="9"/>
  <c r="AM39" i="9"/>
  <c r="BB39" i="9"/>
  <c r="AL39" i="9"/>
  <c r="BA39" i="9" s="1"/>
  <c r="AK39" i="9"/>
  <c r="AZ39" i="9"/>
  <c r="AJ39" i="9"/>
  <c r="AY39" i="9"/>
  <c r="AI39" i="9"/>
  <c r="AX39" i="9"/>
  <c r="AH39" i="9"/>
  <c r="AW39" i="9" s="1"/>
  <c r="AT38" i="9"/>
  <c r="BI38" i="9"/>
  <c r="AS38" i="9"/>
  <c r="BH38" i="9"/>
  <c r="AR38" i="9"/>
  <c r="BG38" i="9"/>
  <c r="AQ38" i="9"/>
  <c r="BF38" i="9" s="1"/>
  <c r="AP38" i="9"/>
  <c r="BE38" i="9"/>
  <c r="AO38" i="9"/>
  <c r="BD38" i="9"/>
  <c r="AN38" i="9"/>
  <c r="BC38" i="9"/>
  <c r="AM38" i="9"/>
  <c r="BB38" i="9" s="1"/>
  <c r="AL38" i="9"/>
  <c r="BA38" i="9"/>
  <c r="AK38" i="9"/>
  <c r="AZ38" i="9"/>
  <c r="AJ38" i="9"/>
  <c r="AY38" i="9"/>
  <c r="AI38" i="9"/>
  <c r="AX38" i="9" s="1"/>
  <c r="AH38" i="9"/>
  <c r="AW38" i="9"/>
  <c r="AT37" i="9"/>
  <c r="BI37" i="9"/>
  <c r="AS37" i="9"/>
  <c r="BH37" i="9"/>
  <c r="AR37" i="9"/>
  <c r="BG37" i="9" s="1"/>
  <c r="AQ37" i="9"/>
  <c r="BF37" i="9"/>
  <c r="AP37" i="9"/>
  <c r="BE37" i="9"/>
  <c r="AO37" i="9"/>
  <c r="BD37" i="9"/>
  <c r="AN37" i="9"/>
  <c r="BC37" i="9" s="1"/>
  <c r="AM37" i="9"/>
  <c r="BB37" i="9"/>
  <c r="AL37" i="9"/>
  <c r="BA37" i="9"/>
  <c r="AK37" i="9"/>
  <c r="AZ37" i="9"/>
  <c r="AJ37" i="9"/>
  <c r="AY37" i="9" s="1"/>
  <c r="AI37" i="9"/>
  <c r="AX37" i="9"/>
  <c r="AH37" i="9"/>
  <c r="AW37" i="9"/>
  <c r="AT36" i="9"/>
  <c r="BI36" i="9"/>
  <c r="AS36" i="9"/>
  <c r="BH36" i="9" s="1"/>
  <c r="AR36" i="9"/>
  <c r="BG36" i="9"/>
  <c r="AQ36" i="9"/>
  <c r="BF36" i="9"/>
  <c r="AP36" i="9"/>
  <c r="BE36" i="9"/>
  <c r="AO36" i="9"/>
  <c r="BD36" i="9" s="1"/>
  <c r="AN36" i="9"/>
  <c r="BC36" i="9"/>
  <c r="AM36" i="9"/>
  <c r="BB36" i="9"/>
  <c r="AL36" i="9"/>
  <c r="BA36" i="9"/>
  <c r="AK36" i="9"/>
  <c r="AZ36" i="9" s="1"/>
  <c r="AJ36" i="9"/>
  <c r="AY36" i="9"/>
  <c r="AI36" i="9"/>
  <c r="AX36" i="9"/>
  <c r="AH36" i="9"/>
  <c r="AW36" i="9"/>
  <c r="AT35" i="9"/>
  <c r="BI35" i="9" s="1"/>
  <c r="AS35" i="9"/>
  <c r="BH35" i="9"/>
  <c r="AR35" i="9"/>
  <c r="BG35" i="9"/>
  <c r="AQ35" i="9"/>
  <c r="BF35" i="9"/>
  <c r="AP35" i="9"/>
  <c r="BE35" i="9" s="1"/>
  <c r="AO35" i="9"/>
  <c r="BD35" i="9"/>
  <c r="AN35" i="9"/>
  <c r="BC35" i="9"/>
  <c r="AM35" i="9"/>
  <c r="BB35" i="9"/>
  <c r="AL35" i="9"/>
  <c r="BA35" i="9" s="1"/>
  <c r="AK35" i="9"/>
  <c r="AZ35" i="9"/>
  <c r="AJ35" i="9"/>
  <c r="AY35" i="9"/>
  <c r="AI35" i="9"/>
  <c r="AX35" i="9"/>
  <c r="AH35" i="9"/>
  <c r="AW35" i="9" s="1"/>
  <c r="AT34" i="9"/>
  <c r="BI34" i="9"/>
  <c r="AS34" i="9"/>
  <c r="BH34" i="9"/>
  <c r="AR34" i="9"/>
  <c r="BG34" i="9"/>
  <c r="AQ34" i="9"/>
  <c r="BF34" i="9" s="1"/>
  <c r="AP34" i="9"/>
  <c r="BE34" i="9"/>
  <c r="AO34" i="9"/>
  <c r="BD34" i="9"/>
  <c r="AN34" i="9"/>
  <c r="BC34" i="9"/>
  <c r="AM34" i="9"/>
  <c r="BB34" i="9" s="1"/>
  <c r="AL34" i="9"/>
  <c r="BA34" i="9"/>
  <c r="AK34" i="9"/>
  <c r="AZ34" i="9"/>
  <c r="AJ34" i="9"/>
  <c r="AY34" i="9"/>
  <c r="AI34" i="9"/>
  <c r="AX34" i="9" s="1"/>
  <c r="AH34" i="9"/>
  <c r="AW34" i="9"/>
  <c r="AT33" i="9"/>
  <c r="BI33" i="9"/>
  <c r="AS33" i="9"/>
  <c r="BH33" i="9"/>
  <c r="AR33" i="9"/>
  <c r="BG33" i="9" s="1"/>
  <c r="AQ33" i="9"/>
  <c r="AP33" i="9"/>
  <c r="AT32" i="9"/>
  <c r="BI32" i="9"/>
  <c r="AQ32" i="9"/>
  <c r="BF32" i="9"/>
  <c r="AP32" i="9"/>
  <c r="BE32" i="9" s="1"/>
  <c r="AH32" i="9"/>
  <c r="AW32" i="9"/>
  <c r="AT31" i="9"/>
  <c r="BI31" i="9" s="1"/>
  <c r="AQ31" i="9"/>
  <c r="BF31" i="9" s="1"/>
  <c r="AP31" i="9"/>
  <c r="BE31" i="9" s="1"/>
  <c r="AH31" i="9"/>
  <c r="AW31" i="9"/>
  <c r="AQ30" i="9"/>
  <c r="BF29" i="9" s="1"/>
  <c r="AP30" i="9"/>
  <c r="AH30" i="9"/>
  <c r="AW30" i="9" s="1"/>
  <c r="AQ29" i="9"/>
  <c r="AP29" i="9"/>
  <c r="BE28" i="9" s="1"/>
  <c r="AH29" i="9"/>
  <c r="AW29" i="9" s="1"/>
  <c r="AQ28" i="9"/>
  <c r="BF28" i="9" s="1"/>
  <c r="AP28" i="9"/>
  <c r="AH28" i="9"/>
  <c r="AW28" i="9" s="1"/>
  <c r="AQ27" i="9"/>
  <c r="BF27" i="9" s="1"/>
  <c r="AP27" i="9"/>
  <c r="BE27" i="9" s="1"/>
  <c r="AH27" i="9"/>
  <c r="AW27" i="9"/>
  <c r="AQ26" i="9"/>
  <c r="BF25" i="9" s="1"/>
  <c r="AP26" i="9"/>
  <c r="AH26" i="9"/>
  <c r="AW26" i="9" s="1"/>
  <c r="AQ25" i="9"/>
  <c r="AP25" i="9"/>
  <c r="BE24" i="9" s="1"/>
  <c r="AH25" i="9"/>
  <c r="AW25" i="9" s="1"/>
  <c r="AQ24" i="9"/>
  <c r="BF24" i="9" s="1"/>
  <c r="AP24" i="9"/>
  <c r="AH24" i="9"/>
  <c r="AW24" i="9" s="1"/>
  <c r="AQ23" i="9"/>
  <c r="AP23" i="9"/>
  <c r="BE23" i="9" s="1"/>
  <c r="AH23" i="9"/>
  <c r="AW23" i="9"/>
  <c r="AQ22" i="9"/>
  <c r="BF21" i="9" s="1"/>
  <c r="AP22" i="9"/>
  <c r="BE22" i="9" s="1"/>
  <c r="AH22" i="9"/>
  <c r="AW22" i="9" s="1"/>
  <c r="AQ21" i="9"/>
  <c r="AP21" i="9"/>
  <c r="BE20" i="9" s="1"/>
  <c r="AH21" i="9"/>
  <c r="AW21" i="9" s="1"/>
  <c r="AQ20" i="9"/>
  <c r="BF20" i="9" s="1"/>
  <c r="AP20" i="9"/>
  <c r="AH20" i="9"/>
  <c r="AW20" i="9" s="1"/>
  <c r="AQ19" i="9"/>
  <c r="BF19" i="9" s="1"/>
  <c r="AP19" i="9"/>
  <c r="BE19" i="9" s="1"/>
  <c r="AH19" i="9"/>
  <c r="AW19" i="9"/>
  <c r="AQ18" i="9"/>
  <c r="BF17" i="9" s="1"/>
  <c r="AP18" i="9"/>
  <c r="BE18" i="9" s="1"/>
  <c r="AH18" i="9"/>
  <c r="AW18" i="9" s="1"/>
  <c r="AQ17" i="9"/>
  <c r="AP17" i="9"/>
  <c r="BE16" i="9" s="1"/>
  <c r="AH17" i="9"/>
  <c r="AW17" i="9" s="1"/>
  <c r="AQ16" i="9"/>
  <c r="BF16" i="9" s="1"/>
  <c r="AP16" i="9"/>
  <c r="AH16" i="9"/>
  <c r="AW16" i="9" s="1"/>
  <c r="AQ15" i="9"/>
  <c r="BF15" i="9" s="1"/>
  <c r="AP15" i="9"/>
  <c r="BE15" i="9" s="1"/>
  <c r="AH15" i="9"/>
  <c r="AW15" i="9"/>
  <c r="AQ14" i="9"/>
  <c r="BF13" i="9" s="1"/>
  <c r="AP14" i="9"/>
  <c r="BE14" i="9" s="1"/>
  <c r="AH14" i="9"/>
  <c r="AW14" i="9" s="1"/>
  <c r="AQ13" i="9"/>
  <c r="BE13" i="9"/>
  <c r="AH13" i="9"/>
  <c r="AW13" i="9"/>
  <c r="AQ12" i="9"/>
  <c r="BF12" i="9"/>
  <c r="AP12" i="9"/>
  <c r="BE12" i="9" s="1"/>
  <c r="AH12" i="9"/>
  <c r="AW12" i="9"/>
  <c r="AQ11" i="9"/>
  <c r="BF11" i="9"/>
  <c r="AP11" i="9"/>
  <c r="BE11" i="9"/>
  <c r="AH11" i="9"/>
  <c r="AW11" i="9" s="1"/>
  <c r="AQ10" i="9"/>
  <c r="BF10" i="9"/>
  <c r="AP10" i="9"/>
  <c r="BE10" i="9"/>
  <c r="AH10" i="9"/>
  <c r="AW10" i="9"/>
  <c r="AQ9" i="9"/>
  <c r="BF9" i="9" s="1"/>
  <c r="AP9" i="9"/>
  <c r="BE9" i="9"/>
  <c r="AH9" i="9"/>
  <c r="AW9" i="9"/>
  <c r="AQ8" i="9"/>
  <c r="BF8" i="9"/>
  <c r="AP8" i="9"/>
  <c r="BE8" i="9" s="1"/>
  <c r="AH8" i="9"/>
  <c r="AW8" i="9"/>
  <c r="AQ7" i="9"/>
  <c r="BF7" i="9"/>
  <c r="AP7" i="9"/>
  <c r="BE7" i="9"/>
  <c r="AH7" i="9"/>
  <c r="AW7" i="9" s="1"/>
  <c r="AQ6" i="9"/>
  <c r="BF6" i="9"/>
  <c r="AP6" i="9"/>
  <c r="BE6" i="9" s="1"/>
  <c r="AH6" i="9"/>
  <c r="AW6" i="9" s="1"/>
  <c r="AT5" i="9"/>
  <c r="BI5" i="9"/>
  <c r="AS5" i="9"/>
  <c r="BH5" i="9" s="1"/>
  <c r="AR5" i="9"/>
  <c r="BG5" i="9" s="1"/>
  <c r="AQ5" i="9"/>
  <c r="BF5" i="9" s="1"/>
  <c r="AP5" i="9"/>
  <c r="BE5" i="9"/>
  <c r="AO5" i="9"/>
  <c r="BD5" i="9" s="1"/>
  <c r="AN5" i="9"/>
  <c r="BC5" i="9" s="1"/>
  <c r="AM5" i="9"/>
  <c r="BB5" i="9" s="1"/>
  <c r="AL5" i="9"/>
  <c r="BA5" i="9"/>
  <c r="AK5" i="9"/>
  <c r="AZ5" i="9" s="1"/>
  <c r="AJ5" i="9"/>
  <c r="AY5" i="9" s="1"/>
  <c r="AI5" i="9"/>
  <c r="AX5" i="9" s="1"/>
  <c r="AH5" i="9"/>
  <c r="AW5" i="9"/>
  <c r="AT4" i="9"/>
  <c r="BI4" i="9" s="1"/>
  <c r="AS4" i="9"/>
  <c r="BH4" i="9" s="1"/>
  <c r="AR4" i="9"/>
  <c r="BG4" i="9" s="1"/>
  <c r="AQ4" i="9"/>
  <c r="BF4" i="9"/>
  <c r="AP4" i="9"/>
  <c r="BE4" i="9" s="1"/>
  <c r="AO4" i="9"/>
  <c r="BD4" i="9" s="1"/>
  <c r="AN4" i="9"/>
  <c r="BC4" i="9" s="1"/>
  <c r="AM4" i="9"/>
  <c r="BB4" i="9"/>
  <c r="AL4" i="9"/>
  <c r="BA4" i="9" s="1"/>
  <c r="AK4" i="9"/>
  <c r="AZ4" i="9" s="1"/>
  <c r="AJ4" i="9"/>
  <c r="AY4" i="9" s="1"/>
  <c r="AI4" i="9"/>
  <c r="AX4" i="9"/>
  <c r="AH4" i="9"/>
  <c r="AW4" i="9" s="1"/>
  <c r="C43" i="5"/>
  <c r="C42" i="5"/>
  <c r="H38" i="8"/>
  <c r="C37" i="5" s="1"/>
  <c r="C29" i="5"/>
  <c r="C28" i="5"/>
  <c r="C23" i="5"/>
  <c r="C35" i="5"/>
  <c r="C21" i="5"/>
  <c r="C14" i="5"/>
  <c r="BI40" i="9"/>
  <c r="AU33" i="6"/>
  <c r="BK33" i="6" s="1"/>
  <c r="AJ32" i="6"/>
  <c r="AZ32" i="6" s="1"/>
  <c r="AJ31" i="6"/>
  <c r="AZ31" i="6" s="1"/>
  <c r="AJ30" i="6"/>
  <c r="AZ30" i="6"/>
  <c r="AJ29" i="6"/>
  <c r="AZ29" i="6" s="1"/>
  <c r="AJ28" i="6"/>
  <c r="AZ28" i="6" s="1"/>
  <c r="AJ27" i="6"/>
  <c r="AZ27" i="6" s="1"/>
  <c r="AJ26" i="6"/>
  <c r="AZ26" i="6"/>
  <c r="AJ25" i="6"/>
  <c r="AZ25" i="6" s="1"/>
  <c r="AJ24" i="6"/>
  <c r="AZ24" i="6" s="1"/>
  <c r="AJ23" i="6"/>
  <c r="AZ23" i="6" s="1"/>
  <c r="AJ22" i="6"/>
  <c r="AZ22" i="6"/>
  <c r="AJ21" i="6"/>
  <c r="AZ21" i="6" s="1"/>
  <c r="AJ20" i="6"/>
  <c r="AZ20" i="6" s="1"/>
  <c r="AJ19" i="6"/>
  <c r="AZ19" i="6" s="1"/>
  <c r="AJ18" i="6"/>
  <c r="AZ18" i="6"/>
  <c r="AJ17" i="6"/>
  <c r="AZ17" i="6" s="1"/>
  <c r="AJ16" i="6"/>
  <c r="AZ16" i="6" s="1"/>
  <c r="AJ15" i="6"/>
  <c r="AZ15" i="6" s="1"/>
  <c r="AJ14" i="6"/>
  <c r="AZ14" i="6"/>
  <c r="AJ13" i="6"/>
  <c r="AZ13" i="6" s="1"/>
  <c r="AJ12" i="6"/>
  <c r="AZ12" i="6" s="1"/>
  <c r="AJ11" i="6"/>
  <c r="AZ11" i="6" s="1"/>
  <c r="AJ10" i="6"/>
  <c r="AZ10" i="6"/>
  <c r="AJ9" i="6"/>
  <c r="AZ9" i="6" s="1"/>
  <c r="AJ8" i="6"/>
  <c r="AZ8" i="6" s="1"/>
  <c r="AJ7" i="6"/>
  <c r="AZ7" i="6" s="1"/>
  <c r="AJ6" i="6"/>
  <c r="AZ6" i="6"/>
  <c r="AU5" i="6"/>
  <c r="BK5" i="6" s="1"/>
  <c r="AT5" i="6"/>
  <c r="BJ5" i="6" s="1"/>
  <c r="AS5" i="6"/>
  <c r="BI5" i="6" s="1"/>
  <c r="AR5" i="6"/>
  <c r="BH5" i="6"/>
  <c r="AQ5" i="6"/>
  <c r="BG5" i="6" s="1"/>
  <c r="AP5" i="6"/>
  <c r="BF5" i="6" s="1"/>
  <c r="AO5" i="6"/>
  <c r="BE5" i="6" s="1"/>
  <c r="AN5" i="6"/>
  <c r="BD5" i="6"/>
  <c r="AM5" i="6"/>
  <c r="BC5" i="6" s="1"/>
  <c r="AL5" i="6"/>
  <c r="BB5" i="6" s="1"/>
  <c r="AK5" i="6"/>
  <c r="BA5" i="6" s="1"/>
  <c r="AJ5" i="6"/>
  <c r="AZ5" i="6"/>
  <c r="AU4" i="6"/>
  <c r="BK4" i="6" s="1"/>
  <c r="AT4" i="6"/>
  <c r="BJ4" i="6" s="1"/>
  <c r="AS4" i="6"/>
  <c r="BI4" i="6" s="1"/>
  <c r="AR4" i="6"/>
  <c r="BH4" i="6"/>
  <c r="AQ4" i="6"/>
  <c r="BG4" i="6" s="1"/>
  <c r="AP4" i="6"/>
  <c r="BF4" i="6" s="1"/>
  <c r="AO4" i="6"/>
  <c r="BE4" i="6" s="1"/>
  <c r="AN4" i="6"/>
  <c r="BD4" i="6"/>
  <c r="AM4" i="6"/>
  <c r="BC4" i="6" s="1"/>
  <c r="AL4" i="6"/>
  <c r="BB4" i="6" s="1"/>
  <c r="AK4" i="6"/>
  <c r="BA4" i="6" s="1"/>
  <c r="AJ4" i="6"/>
  <c r="AZ4" i="6"/>
  <c r="AV33" i="6"/>
  <c r="BL33" i="6" s="1"/>
  <c r="AV5" i="6"/>
  <c r="BL5" i="6" s="1"/>
  <c r="AV4" i="6"/>
  <c r="BL4" i="6" s="1"/>
  <c r="AW33" i="6"/>
  <c r="BM33" i="6"/>
  <c r="AW32" i="6"/>
  <c r="BM32" i="6" s="1"/>
  <c r="AW31" i="6"/>
  <c r="BM31" i="6" s="1"/>
  <c r="AW5" i="6"/>
  <c r="BM5" i="6" s="1"/>
  <c r="AW4" i="6"/>
  <c r="BM4" i="6"/>
  <c r="C9" i="5"/>
  <c r="C7" i="5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W40" i="6"/>
  <c r="BM40" i="6" s="1"/>
  <c r="AV40" i="6"/>
  <c r="BL40" i="6"/>
  <c r="AU40" i="6"/>
  <c r="BK40" i="6" s="1"/>
  <c r="AT40" i="6"/>
  <c r="BJ40" i="6" s="1"/>
  <c r="AS40" i="6"/>
  <c r="BI40" i="6"/>
  <c r="AR40" i="6"/>
  <c r="BH40" i="6"/>
  <c r="AQ40" i="6"/>
  <c r="BG40" i="6"/>
  <c r="AP40" i="6"/>
  <c r="BF40" i="6" s="1"/>
  <c r="AO40" i="6"/>
  <c r="BE40" i="6" s="1"/>
  <c r="AN40" i="6"/>
  <c r="BD40" i="6"/>
  <c r="AM40" i="6"/>
  <c r="BC40" i="6"/>
  <c r="AL40" i="6"/>
  <c r="BB40" i="6" s="1"/>
  <c r="AK40" i="6"/>
  <c r="BA40" i="6" s="1"/>
  <c r="AJ40" i="6"/>
  <c r="AZ40" i="6"/>
  <c r="AW39" i="6"/>
  <c r="BM39" i="6" s="1"/>
  <c r="AV39" i="6"/>
  <c r="BL39" i="6" s="1"/>
  <c r="AU39" i="6"/>
  <c r="BK39" i="6" s="1"/>
  <c r="AT39" i="6"/>
  <c r="BJ39" i="6"/>
  <c r="AS39" i="6"/>
  <c r="BI39" i="6" s="1"/>
  <c r="AR39" i="6"/>
  <c r="BH39" i="6" s="1"/>
  <c r="AQ39" i="6"/>
  <c r="BG39" i="6"/>
  <c r="AP39" i="6"/>
  <c r="BF39" i="6"/>
  <c r="AO39" i="6"/>
  <c r="BE39" i="6"/>
  <c r="AN39" i="6"/>
  <c r="BD39" i="6" s="1"/>
  <c r="AM39" i="6"/>
  <c r="BC39" i="6"/>
  <c r="AL39" i="6"/>
  <c r="BB39" i="6"/>
  <c r="AK39" i="6"/>
  <c r="BA39" i="6" s="1"/>
  <c r="AJ39" i="6"/>
  <c r="AZ39" i="6" s="1"/>
  <c r="AW38" i="6"/>
  <c r="BM38" i="6" s="1"/>
  <c r="AV38" i="6"/>
  <c r="BL38" i="6"/>
  <c r="AU38" i="6"/>
  <c r="BK38" i="6" s="1"/>
  <c r="AT38" i="6"/>
  <c r="BJ38" i="6" s="1"/>
  <c r="AS38" i="6"/>
  <c r="BI38" i="6" s="1"/>
  <c r="AR38" i="6"/>
  <c r="BH38" i="6"/>
  <c r="AQ38" i="6"/>
  <c r="BG38" i="6" s="1"/>
  <c r="AP38" i="6"/>
  <c r="BF38" i="6" s="1"/>
  <c r="AO38" i="6"/>
  <c r="BE38" i="6"/>
  <c r="AN38" i="6"/>
  <c r="BD38" i="6" s="1"/>
  <c r="AM38" i="6"/>
  <c r="BC38" i="6"/>
  <c r="AL38" i="6"/>
  <c r="BB38" i="6" s="1"/>
  <c r="AK38" i="6"/>
  <c r="BA38" i="6" s="1"/>
  <c r="AJ38" i="6"/>
  <c r="AZ38" i="6" s="1"/>
  <c r="AW37" i="6"/>
  <c r="BM37" i="6"/>
  <c r="AV37" i="6"/>
  <c r="BL37" i="6" s="1"/>
  <c r="AU37" i="6"/>
  <c r="BK37" i="6" s="1"/>
  <c r="AT37" i="6"/>
  <c r="BJ37" i="6"/>
  <c r="AS37" i="6"/>
  <c r="BI37" i="6" s="1"/>
  <c r="AR37" i="6"/>
  <c r="BH37" i="6" s="1"/>
  <c r="AQ37" i="6"/>
  <c r="BG37" i="6" s="1"/>
  <c r="AP37" i="6"/>
  <c r="BF37" i="6" s="1"/>
  <c r="AO37" i="6"/>
  <c r="BE37" i="6" s="1"/>
  <c r="AN37" i="6"/>
  <c r="BD37" i="6" s="1"/>
  <c r="AM37" i="6"/>
  <c r="BC37" i="6"/>
  <c r="AL37" i="6"/>
  <c r="BB37" i="6" s="1"/>
  <c r="AK37" i="6"/>
  <c r="BA37" i="6"/>
  <c r="AJ37" i="6"/>
  <c r="AZ37" i="6" s="1"/>
  <c r="AW36" i="6"/>
  <c r="BM36" i="6"/>
  <c r="AV36" i="6"/>
  <c r="BL36" i="6" s="1"/>
  <c r="AU36" i="6"/>
  <c r="BK36" i="6" s="1"/>
  <c r="AT36" i="6"/>
  <c r="BJ36" i="6" s="1"/>
  <c r="AS36" i="6"/>
  <c r="BI36" i="6" s="1"/>
  <c r="AR36" i="6"/>
  <c r="BH36" i="6"/>
  <c r="AQ36" i="6"/>
  <c r="BG36" i="6" s="1"/>
  <c r="AP36" i="6"/>
  <c r="BF36" i="6" s="1"/>
  <c r="AO36" i="6"/>
  <c r="BE36" i="6" s="1"/>
  <c r="AN36" i="6"/>
  <c r="BD36" i="6"/>
  <c r="AM36" i="6"/>
  <c r="BC36" i="6" s="1"/>
  <c r="AL36" i="6"/>
  <c r="BB36" i="6" s="1"/>
  <c r="AK36" i="6"/>
  <c r="BA36" i="6"/>
  <c r="AJ36" i="6"/>
  <c r="AZ36" i="6" s="1"/>
  <c r="AW35" i="6"/>
  <c r="BM35" i="6"/>
  <c r="AV35" i="6"/>
  <c r="BL35" i="6" s="1"/>
  <c r="AU35" i="6"/>
  <c r="BK35" i="6" s="1"/>
  <c r="AT35" i="6"/>
  <c r="BJ35" i="6" s="1"/>
  <c r="AS35" i="6"/>
  <c r="BI35" i="6"/>
  <c r="AR35" i="6"/>
  <c r="BH35" i="6" s="1"/>
  <c r="AQ35" i="6"/>
  <c r="BG35" i="6" s="1"/>
  <c r="AP35" i="6"/>
  <c r="BF35" i="6" s="1"/>
  <c r="AO35" i="6"/>
  <c r="BE35" i="6"/>
  <c r="AN35" i="6"/>
  <c r="BD35" i="6" s="1"/>
  <c r="AM35" i="6"/>
  <c r="BC35" i="6" s="1"/>
  <c r="AL35" i="6"/>
  <c r="BB35" i="6" s="1"/>
  <c r="AK35" i="6"/>
  <c r="BA35" i="6"/>
  <c r="AJ35" i="6"/>
  <c r="AZ35" i="6" s="1"/>
  <c r="AW34" i="6"/>
  <c r="BM34" i="6" s="1"/>
  <c r="AV34" i="6"/>
  <c r="BL34" i="6" s="1"/>
  <c r="AU34" i="6"/>
  <c r="BK34" i="6"/>
  <c r="AT34" i="6"/>
  <c r="AS34" i="6"/>
  <c r="BI34" i="6" s="1"/>
  <c r="AR34" i="6"/>
  <c r="AQ34" i="6"/>
  <c r="AP34" i="6"/>
  <c r="BF34" i="6" s="1"/>
  <c r="AO34" i="6"/>
  <c r="BE34" i="6" s="1"/>
  <c r="AN34" i="6"/>
  <c r="AM34" i="6"/>
  <c r="BC34" i="6" s="1"/>
  <c r="AL34" i="6"/>
  <c r="BB34" i="6" s="1"/>
  <c r="AK34" i="6"/>
  <c r="AJ34" i="6"/>
  <c r="AZ34" i="6" s="1"/>
  <c r="BD34" i="6"/>
  <c r="BH34" i="6"/>
  <c r="BJ34" i="6"/>
  <c r="BA34" i="6"/>
  <c r="BG34" i="6"/>
  <c r="BE30" i="9" l="1"/>
  <c r="BF23" i="9"/>
  <c r="BE26" i="9"/>
  <c r="C39" i="4"/>
  <c r="C69" i="5"/>
  <c r="P9" i="11"/>
  <c r="C157" i="5" s="1"/>
  <c r="BH22" i="9"/>
  <c r="BH17" i="9"/>
  <c r="BG29" i="9"/>
  <c r="BG25" i="9"/>
  <c r="BG21" i="9"/>
  <c r="BG17" i="9"/>
  <c r="BG13" i="9"/>
  <c r="BG2" i="9" s="1"/>
  <c r="C43" i="4" s="1"/>
  <c r="BD26" i="9"/>
  <c r="BD21" i="9"/>
  <c r="BC27" i="9"/>
  <c r="BB24" i="9"/>
  <c r="BA25" i="9"/>
  <c r="AZ30" i="9"/>
  <c r="BM2" i="6"/>
  <c r="C15" i="5" s="1"/>
  <c r="P18" i="12"/>
  <c r="C129" i="4" s="1"/>
  <c r="BB2" i="6"/>
  <c r="C173" i="5" s="1"/>
  <c r="C81" i="5"/>
  <c r="BH26" i="9"/>
  <c r="BH21" i="9"/>
  <c r="BH10" i="9"/>
  <c r="BD32" i="9"/>
  <c r="BC32" i="9"/>
  <c r="BC26" i="9"/>
  <c r="BC19" i="9"/>
  <c r="BC2" i="9" s="1"/>
  <c r="BB29" i="9"/>
  <c r="BB23" i="9"/>
  <c r="BA31" i="9"/>
  <c r="AZ29" i="9"/>
  <c r="AY32" i="9"/>
  <c r="AX32" i="9"/>
  <c r="AX2" i="9" s="1"/>
  <c r="BJ2" i="6"/>
  <c r="C57" i="5" s="1"/>
  <c r="BE2" i="6"/>
  <c r="BD25" i="6"/>
  <c r="C144" i="5"/>
  <c r="BI2" i="9"/>
  <c r="C15" i="4" s="1"/>
  <c r="BH9" i="9"/>
  <c r="BH2" i="9" s="1"/>
  <c r="C29" i="4" s="1"/>
  <c r="C28" i="4"/>
  <c r="BD19" i="9"/>
  <c r="AY2" i="9"/>
  <c r="C159" i="4" s="1"/>
  <c r="BG2" i="6"/>
  <c r="BF14" i="9"/>
  <c r="BF2" i="9" s="1"/>
  <c r="BE17" i="9"/>
  <c r="BE2" i="9" s="1"/>
  <c r="BF18" i="9"/>
  <c r="BE21" i="9"/>
  <c r="BF22" i="9"/>
  <c r="BE25" i="9"/>
  <c r="BF26" i="9"/>
  <c r="BE29" i="9"/>
  <c r="BF30" i="9"/>
  <c r="C53" i="5"/>
  <c r="BH30" i="9"/>
  <c r="BH14" i="9"/>
  <c r="BD24" i="9"/>
  <c r="BC24" i="9"/>
  <c r="BB21" i="9"/>
  <c r="BA23" i="9"/>
  <c r="BA2" i="9" s="1"/>
  <c r="C131" i="4" s="1"/>
  <c r="AZ26" i="9"/>
  <c r="AZ2" i="9" s="1"/>
  <c r="C145" i="4" s="1"/>
  <c r="AZ27" i="9"/>
  <c r="AY31" i="9"/>
  <c r="C181" i="4"/>
  <c r="C165" i="4"/>
  <c r="C93" i="4"/>
  <c r="C181" i="5"/>
  <c r="P61" i="12"/>
  <c r="C85" i="4" s="1"/>
  <c r="BI2" i="6"/>
  <c r="C73" i="5" s="1"/>
  <c r="BF2" i="6"/>
  <c r="BC30" i="9"/>
  <c r="BB27" i="9"/>
  <c r="P172" i="12"/>
  <c r="C13" i="4" s="1"/>
  <c r="P45" i="12"/>
  <c r="C99" i="4" s="1"/>
  <c r="BH2" i="6"/>
  <c r="BD2" i="6"/>
  <c r="C145" i="5" s="1"/>
  <c r="BC29" i="6"/>
  <c r="BC2" i="6" s="1"/>
  <c r="C158" i="5"/>
  <c r="BH18" i="9"/>
  <c r="BD29" i="9"/>
  <c r="BD16" i="9"/>
  <c r="BD2" i="9" s="1"/>
  <c r="C73" i="4" s="1"/>
  <c r="C100" i="4"/>
  <c r="BB32" i="9"/>
  <c r="BB19" i="9"/>
  <c r="BB2" i="9" s="1"/>
  <c r="C115" i="4" s="1"/>
  <c r="P124" i="12"/>
  <c r="C41" i="4" s="1"/>
  <c r="BA2" i="6"/>
  <c r="C189" i="4" l="1"/>
  <c r="C173" i="4"/>
  <c r="C159" i="5"/>
  <c r="C203" i="5"/>
  <c r="C87" i="4"/>
  <c r="C101" i="4"/>
  <c r="C131" i="5"/>
  <c r="C101" i="5"/>
  <c r="C189" i="5"/>
  <c r="AY2" i="6"/>
  <c r="C115" i="5"/>
  <c r="C87" i="5"/>
  <c r="C57" i="4"/>
</calcChain>
</file>

<file path=xl/sharedStrings.xml><?xml version="1.0" encoding="utf-8"?>
<sst xmlns="http://schemas.openxmlformats.org/spreadsheetml/2006/main" count="1417" uniqueCount="168">
  <si>
    <t>AVOIDABLE GENERATION ASSUMPTIONS</t>
  </si>
  <si>
    <t>DEF-ECCR-0051</t>
  </si>
  <si>
    <t>AGT P2 Brown field- SIMPLE CYCLE COMBUSTION TURBINE</t>
  </si>
  <si>
    <t>unit 1</t>
  </si>
  <si>
    <t>(1) Base Year</t>
  </si>
  <si>
    <t>(2) In Service Year for Avoided Generation Unit</t>
  </si>
  <si>
    <t>(3) Winter Capacity</t>
  </si>
  <si>
    <t>MW</t>
  </si>
  <si>
    <t>(4) Base Year Avoided Generating Unit Cost (including transmission upgrade cost)</t>
  </si>
  <si>
    <t>$//KW</t>
  </si>
  <si>
    <t>(5) Generator Cost Escalation Rate</t>
  </si>
  <si>
    <t>(6) Generator Fixed O&amp;M Cost (including non-escalating gas pipeline reservation cost)</t>
  </si>
  <si>
    <t>$/kw-year</t>
  </si>
  <si>
    <t>(7) Generator Fixed O&amp;M Cost Escalation Rate</t>
  </si>
  <si>
    <t>2.75 % through 2015, 2.25% beyond</t>
  </si>
  <si>
    <t>(8) Avoided Gen Unit Variable O&amp;M Cost</t>
  </si>
  <si>
    <t>c/Kwh</t>
  </si>
  <si>
    <t>(9) Generator Variable O&amp;M Cost Escalation Rate</t>
  </si>
  <si>
    <t>(10) Generator Capacity Factor</t>
  </si>
  <si>
    <t>(11) Avoided Generating Unit Fuel Cost</t>
  </si>
  <si>
    <t>(12) Avoided Generating Unit Fuel Escalation Rate</t>
  </si>
  <si>
    <t>CC3X1 P1 - COMBINED CYCLE</t>
  </si>
  <si>
    <t>unit 2</t>
  </si>
  <si>
    <t>CC3X1 P2 - COMBINED CYCLE</t>
  </si>
  <si>
    <t>unit 3</t>
  </si>
  <si>
    <t>unit 4</t>
  </si>
  <si>
    <t>DEF-ECCR-0052</t>
  </si>
  <si>
    <t>unit 5</t>
  </si>
  <si>
    <t>unit 6</t>
  </si>
  <si>
    <t>unit 7</t>
  </si>
  <si>
    <t>CC2X1 P1 - COMBINED CYCLE</t>
  </si>
  <si>
    <t>unit 8</t>
  </si>
  <si>
    <t>DEF-ECCR-0053</t>
  </si>
  <si>
    <t>CC2X1 P2 - COMBINED CYCLE</t>
  </si>
  <si>
    <t>unit 9</t>
  </si>
  <si>
    <t>unit 10</t>
  </si>
  <si>
    <t>unit 11</t>
  </si>
  <si>
    <t>unit 12</t>
  </si>
  <si>
    <t>DEF-ECCR-0054</t>
  </si>
  <si>
    <t>unit 13</t>
  </si>
  <si>
    <t>DEF-ECCR-0055</t>
  </si>
  <si>
    <t>Ewise Program Base Case</t>
  </si>
  <si>
    <t>DEF-ECCR-0056</t>
  </si>
  <si>
    <t>DEF-ECCR-0057</t>
  </si>
  <si>
    <t>DEF-ECCR-0058</t>
  </si>
  <si>
    <t>unit 14</t>
  </si>
  <si>
    <t>Total Fuel Costs ($000)</t>
  </si>
  <si>
    <t>Total Generation (Gwh)</t>
  </si>
  <si>
    <t>Fuel Costs (cents /kwh )</t>
  </si>
  <si>
    <t>AGT P2   770</t>
  </si>
  <si>
    <t>AGT P2   771</t>
  </si>
  <si>
    <t>CC2x1GP2 772</t>
  </si>
  <si>
    <t>CC2x1GP1 773</t>
  </si>
  <si>
    <t>CC2x1GP2 774</t>
  </si>
  <si>
    <t>CC2x1GP1 775</t>
  </si>
  <si>
    <t>AGT P2   776</t>
  </si>
  <si>
    <t>AGT P2   783</t>
  </si>
  <si>
    <t>AGT P2   784</t>
  </si>
  <si>
    <t>AGT P2   785</t>
  </si>
  <si>
    <t>CC3x1GP2 787</t>
  </si>
  <si>
    <t>CC3x1GP1 788</t>
  </si>
  <si>
    <t>AGT P2   799</t>
  </si>
  <si>
    <t>CC2x1GP1 769</t>
  </si>
  <si>
    <t>AGT P2   775</t>
  </si>
  <si>
    <t>CC2x1GP1 782</t>
  </si>
  <si>
    <t>CC3x1GP2 785</t>
  </si>
  <si>
    <t>CC3x1GP1 786</t>
  </si>
  <si>
    <t>AGT P2   787</t>
  </si>
  <si>
    <t>AGT P2   788</t>
  </si>
  <si>
    <t>PROJECT</t>
  </si>
  <si>
    <t>AGT P2   1</t>
  </si>
  <si>
    <t>CC2x1 P1 1</t>
  </si>
  <si>
    <t>CC2x1 P2 1</t>
  </si>
  <si>
    <t>CC3x1 P1 1</t>
  </si>
  <si>
    <t>CC3x1 P2 1</t>
  </si>
  <si>
    <t>Scale Factor for Expenditures  (RATIO/$K)</t>
  </si>
  <si>
    <t>Winter Maximum Capacity (MW)</t>
  </si>
  <si>
    <t>Summer Maximum Capacity (MW)</t>
  </si>
  <si>
    <t>PEF_GenUnitChar_Strategist_2012_1129_BY2013.xlsx</t>
  </si>
  <si>
    <t>Nov2011 GFF</t>
  </si>
  <si>
    <t>Starts</t>
  </si>
  <si>
    <t>Hours of Operation - Summer</t>
  </si>
  <si>
    <t>Hours of Operation - Winter</t>
  </si>
  <si>
    <t>Generation - Summer</t>
  </si>
  <si>
    <t>Generation - Winter</t>
  </si>
  <si>
    <t>Max Capacity - Summer</t>
  </si>
  <si>
    <t>Max Capacity - Winter</t>
  </si>
  <si>
    <t xml:space="preserve">Capacity Factor - Summer </t>
  </si>
  <si>
    <t xml:space="preserve">Capacity Factor - Winter </t>
  </si>
  <si>
    <t xml:space="preserve">Gen 190MW CT </t>
  </si>
  <si>
    <t xml:space="preserve">Gen 2x1 CC </t>
  </si>
  <si>
    <t>assuming the 3x1 values</t>
  </si>
  <si>
    <t>we did not use the 2012 TYSP values because of the Levy 100% effect</t>
  </si>
  <si>
    <t xml:space="preserve">Gen 3x1 CC </t>
  </si>
  <si>
    <t>Hours</t>
  </si>
  <si>
    <t>O&amp;M Escalation Rate</t>
  </si>
  <si>
    <t>CT190gas</t>
  </si>
  <si>
    <t>Maximum Capacity (MW)</t>
  </si>
  <si>
    <t>Winter</t>
  </si>
  <si>
    <t>Summer</t>
  </si>
  <si>
    <t>Sum Deration</t>
  </si>
  <si>
    <t>Average</t>
  </si>
  <si>
    <t>Heat Rate at Maximum (Mbtu/MWh) (Average of summer and winter values)</t>
  </si>
  <si>
    <t>Heat Rate at Minimum (Mbtu/MWh) (Average of summer and winter values)</t>
  </si>
  <si>
    <t>Fixed Costs ($000/year)</t>
  </si>
  <si>
    <t>1st unit</t>
  </si>
  <si>
    <t>FOM</t>
  </si>
  <si>
    <t>Pipeline Res</t>
  </si>
  <si>
    <t xml:space="preserve"> </t>
  </si>
  <si>
    <t>Total</t>
  </si>
  <si>
    <t>Next unit</t>
  </si>
  <si>
    <t>VOM ($/MWh)</t>
  </si>
  <si>
    <t>VOM</t>
  </si>
  <si>
    <t>StartUpCost</t>
  </si>
  <si>
    <t>Total VOM</t>
  </si>
  <si>
    <t xml:space="preserve">Maintenance Requirement </t>
  </si>
  <si>
    <t>Forced Outage Rate</t>
  </si>
  <si>
    <t>%</t>
  </si>
  <si>
    <t>weeks/year</t>
  </si>
  <si>
    <t>Based on Dan Roeder Information.</t>
  </si>
  <si>
    <t>Segment Capacity (MW):</t>
  </si>
  <si>
    <t>Segment Heat Rate (MMBtu/MWh) (Summer and Winter Average)</t>
  </si>
  <si>
    <t>Summer Deration</t>
  </si>
  <si>
    <t>1st segment</t>
  </si>
  <si>
    <t>Minimum Load</t>
  </si>
  <si>
    <t>2nd segment</t>
  </si>
  <si>
    <t>100% Load</t>
  </si>
  <si>
    <t>Total Overnight Cost ($000)</t>
  </si>
  <si>
    <t>validation</t>
  </si>
  <si>
    <t>CT overnight cost</t>
  </si>
  <si>
    <t>Cash Flow Pattern:</t>
  </si>
  <si>
    <t>1st year</t>
  </si>
  <si>
    <t>Transmission overnight cost:</t>
  </si>
  <si>
    <t>2nd year</t>
  </si>
  <si>
    <t>3rd year</t>
  </si>
  <si>
    <t>Total:</t>
  </si>
  <si>
    <t>CCgas 3x3x1 501G (Fired)</t>
  </si>
  <si>
    <t>Maintenance Requirement (wks/year)</t>
  </si>
  <si>
    <t>Average Winter &amp; Summer</t>
  </si>
  <si>
    <t>1 CT(50%)</t>
  </si>
  <si>
    <t>1 CT(100%)</t>
  </si>
  <si>
    <t>3rd segment</t>
  </si>
  <si>
    <t>2 CT(100%)</t>
  </si>
  <si>
    <t>4th segment</t>
  </si>
  <si>
    <t>3 CT(100%)</t>
  </si>
  <si>
    <t>5th segment</t>
  </si>
  <si>
    <t>3 CT(100% Fired)</t>
  </si>
  <si>
    <t>CC overnight cost</t>
  </si>
  <si>
    <t>4th year</t>
  </si>
  <si>
    <t>CCgas 2x2x1 501G (Fired)</t>
  </si>
  <si>
    <t>2 CT(75%)</t>
  </si>
  <si>
    <t>2 CT(100% Fired)</t>
  </si>
  <si>
    <t>THERMAL UNIT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</si>
  <si>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</si>
  <si>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</si>
  <si>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</si>
  <si>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</si>
  <si>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</si>
  <si>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</si>
  <si>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</si>
  <si>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</si>
  <si>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</si>
  <si>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</si>
  <si>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</si>
  <si>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</si>
  <si>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</si>
  <si>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Capacity Factor</t>
  </si>
  <si>
    <t>GAS FGTF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</si>
</sst>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_(* #,##0.0000_);_(* \(#,##0.0000\);_(* &quot;-&quot;??_);_(@_)"/>
    <numFmt numFmtId="166" formatCode="0.000%"/>
    <numFmt numFmtId="167" formatCode="0.0000"/>
    <numFmt numFmtId="168" formatCode="0.0%"/>
    <numFmt numFmtId="169" formatCode="_(* #,##0_);_(* \(#,##0\);_(* &quot;-&quot;??_);_(@_)"/>
    <numFmt numFmtId="170" formatCode="&quot;$&quot;#,##0.00"/>
    <numFmt numFmtId="171" formatCode="&quot;$&quot;#,##0.0000"/>
    <numFmt numFmtId="172" formatCode="&quot;$&quot;#,##0"/>
    <numFmt numFmtId="173" formatCode="_(* #,##0.000000_);_(* \(#,##0.000000\);_(* &quot;-&quot;??_);_(@_)"/>
    <numFmt numFmtId="174" formatCode="0.000"/>
    <numFmt numFmtId="175" formatCode="_(&quot;$&quot;* #,##0.0000_);_(&quot;$&quot;* \(#,##0.0000\);_(&quot;$&quot;* &quot;-&quot;??_);_(@_)"/>
    <numFmt numFmtId="176" formatCode="_(* #,##0.000_);_(* \(#,##0.000\);_(* &quot;-&quot;??_);_(@_)"/>
    <numFmt numFmtId="177" formatCode="_(&quot;$&quot;* #,##0_);_(&quot;$&quot;* \(#,##0\);_(&quot;$&quot;* &quot;-&quot;??_);_(@_)"/>
    <numFmt numFmtId="178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rgb="FF1F497D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7" tint="-0.499984740745262"/>
      <name val="Arial"/>
      <family val="2"/>
    </font>
    <font>
      <u/>
      <sz val="8"/>
      <name val="Arial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4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3" xfId="0" applyFont="1" applyBorder="1"/>
    <xf numFmtId="0" fontId="6" fillId="0" borderId="0" xfId="0" applyFont="1"/>
    <xf numFmtId="0" fontId="7" fillId="0" borderId="0" xfId="0" applyFont="1"/>
    <xf numFmtId="43" fontId="6" fillId="0" borderId="0" xfId="19" applyFont="1"/>
    <xf numFmtId="0" fontId="0" fillId="0" borderId="0" xfId="0"/>
    <xf numFmtId="0" fontId="3" fillId="0" borderId="0" xfId="0" applyFont="1"/>
    <xf numFmtId="0" fontId="3" fillId="0" borderId="8" xfId="0" applyFont="1" applyBorder="1"/>
    <xf numFmtId="0" fontId="3" fillId="0" borderId="10" xfId="0" applyFont="1" applyBorder="1"/>
    <xf numFmtId="43" fontId="1" fillId="0" borderId="0" xfId="19" applyFont="1"/>
    <xf numFmtId="4" fontId="0" fillId="0" borderId="0" xfId="0" applyNumberFormat="1"/>
    <xf numFmtId="43" fontId="0" fillId="0" borderId="0" xfId="19" applyFont="1"/>
    <xf numFmtId="0" fontId="8" fillId="0" borderId="0" xfId="21" applyFont="1" applyFill="1"/>
    <xf numFmtId="170" fontId="8" fillId="0" borderId="0" xfId="21" applyNumberFormat="1" applyFont="1" applyFill="1"/>
    <xf numFmtId="165" fontId="8" fillId="0" borderId="0" xfId="2" applyNumberFormat="1" applyFont="1" applyFill="1"/>
    <xf numFmtId="165" fontId="8" fillId="0" borderId="15" xfId="2" applyNumberFormat="1" applyFont="1" applyFill="1" applyBorder="1"/>
    <xf numFmtId="171" fontId="8" fillId="0" borderId="0" xfId="21" applyNumberFormat="1" applyFont="1" applyFill="1"/>
    <xf numFmtId="171" fontId="8" fillId="0" borderId="15" xfId="21" applyNumberFormat="1" applyFont="1" applyFill="1" applyBorder="1"/>
    <xf numFmtId="165" fontId="8" fillId="0" borderId="0" xfId="2" applyNumberFormat="1" applyFont="1" applyFill="1" applyBorder="1"/>
    <xf numFmtId="0" fontId="8" fillId="0" borderId="0" xfId="21" applyFont="1" applyFill="1" applyAlignment="1"/>
    <xf numFmtId="2" fontId="8" fillId="0" borderId="0" xfId="21" applyNumberFormat="1" applyFont="1" applyFill="1" applyAlignment="1">
      <alignment wrapText="1"/>
    </xf>
    <xf numFmtId="0" fontId="8" fillId="0" borderId="0" xfId="21" applyFont="1" applyFill="1" applyAlignment="1">
      <alignment wrapText="1"/>
    </xf>
    <xf numFmtId="172" fontId="8" fillId="0" borderId="0" xfId="21" applyNumberFormat="1" applyFont="1" applyFill="1"/>
    <xf numFmtId="44" fontId="8" fillId="0" borderId="0" xfId="5" applyFont="1" applyFill="1"/>
    <xf numFmtId="2" fontId="8" fillId="0" borderId="0" xfId="21" applyNumberFormat="1" applyFont="1" applyFill="1"/>
    <xf numFmtId="171" fontId="8" fillId="0" borderId="0" xfId="5" applyNumberFormat="1" applyFont="1" applyFill="1"/>
    <xf numFmtId="177" fontId="8" fillId="0" borderId="0" xfId="5" applyNumberFormat="1" applyFont="1" applyFill="1"/>
    <xf numFmtId="168" fontId="6" fillId="0" borderId="0" xfId="20" applyNumberFormat="1" applyFont="1"/>
    <xf numFmtId="168" fontId="6" fillId="0" borderId="0" xfId="0" applyNumberFormat="1" applyFont="1"/>
    <xf numFmtId="0" fontId="6" fillId="0" borderId="0" xfId="0" applyFont="1" applyAlignment="1"/>
    <xf numFmtId="10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16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4" xfId="0" applyFont="1" applyFill="1" applyBorder="1"/>
    <xf numFmtId="0" fontId="3" fillId="0" borderId="7" xfId="0" applyFont="1" applyFill="1" applyBorder="1"/>
    <xf numFmtId="164" fontId="3" fillId="0" borderId="9" xfId="0" applyNumberFormat="1" applyFont="1" applyFill="1" applyBorder="1"/>
    <xf numFmtId="43" fontId="3" fillId="0" borderId="9" xfId="0" applyNumberFormat="1" applyFont="1" applyFill="1" applyBorder="1"/>
    <xf numFmtId="10" fontId="3" fillId="0" borderId="9" xfId="0" applyNumberFormat="1" applyFont="1" applyFill="1" applyBorder="1"/>
    <xf numFmtId="0" fontId="3" fillId="0" borderId="9" xfId="0" applyFont="1" applyFill="1" applyBorder="1"/>
    <xf numFmtId="176" fontId="3" fillId="0" borderId="9" xfId="19" applyNumberFormat="1" applyFont="1" applyFill="1" applyBorder="1"/>
    <xf numFmtId="10" fontId="3" fillId="0" borderId="12" xfId="0" applyNumberFormat="1" applyFont="1" applyFill="1" applyBorder="1"/>
    <xf numFmtId="0" fontId="3" fillId="0" borderId="0" xfId="0" applyFont="1" applyFill="1"/>
    <xf numFmtId="43" fontId="3" fillId="0" borderId="9" xfId="19" applyFont="1" applyFill="1" applyBorder="1"/>
    <xf numFmtId="176" fontId="3" fillId="0" borderId="9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0" fontId="3" fillId="0" borderId="1" xfId="0" applyNumberFormat="1" applyFont="1" applyFill="1" applyBorder="1"/>
    <xf numFmtId="43" fontId="3" fillId="0" borderId="1" xfId="0" applyNumberFormat="1" applyFont="1" applyFill="1" applyBorder="1"/>
    <xf numFmtId="176" fontId="3" fillId="0" borderId="1" xfId="0" applyNumberFormat="1" applyFont="1" applyFill="1" applyBorder="1"/>
    <xf numFmtId="10" fontId="3" fillId="0" borderId="0" xfId="0" applyNumberFormat="1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9" fontId="3" fillId="0" borderId="0" xfId="0" applyNumberFormat="1" applyFont="1" applyFill="1"/>
    <xf numFmtId="165" fontId="3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0" fontId="8" fillId="0" borderId="1" xfId="21" applyFont="1" applyFill="1" applyBorder="1" applyAlignment="1">
      <alignment horizontal="center" wrapText="1"/>
    </xf>
    <xf numFmtId="0" fontId="4" fillId="0" borderId="13" xfId="0" applyFont="1" applyFill="1" applyBorder="1"/>
    <xf numFmtId="169" fontId="4" fillId="0" borderId="1" xfId="2" applyNumberFormat="1" applyFont="1" applyFill="1" applyBorder="1" applyAlignment="1">
      <alignment horizontal="center"/>
    </xf>
    <xf numFmtId="9" fontId="8" fillId="0" borderId="1" xfId="18" applyFont="1" applyFill="1" applyBorder="1"/>
    <xf numFmtId="0" fontId="4" fillId="0" borderId="14" xfId="0" applyFont="1" applyFill="1" applyBorder="1"/>
    <xf numFmtId="0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Fill="1" applyBorder="1"/>
    <xf numFmtId="9" fontId="10" fillId="0" borderId="1" xfId="18" applyFont="1" applyFill="1" applyBorder="1"/>
    <xf numFmtId="169" fontId="8" fillId="0" borderId="0" xfId="2" applyNumberFormat="1" applyFont="1" applyFill="1"/>
    <xf numFmtId="10" fontId="8" fillId="0" borderId="0" xfId="18" applyNumberFormat="1" applyFont="1" applyFill="1"/>
    <xf numFmtId="0" fontId="8" fillId="0" borderId="0" xfId="21" applyFont="1" applyFill="1" applyAlignment="1">
      <alignment horizontal="center"/>
    </xf>
    <xf numFmtId="167" fontId="8" fillId="0" borderId="0" xfId="21" applyNumberFormat="1" applyFont="1" applyFill="1"/>
    <xf numFmtId="0" fontId="12" fillId="0" borderId="0" xfId="21" applyFont="1" applyFill="1"/>
    <xf numFmtId="165" fontId="8" fillId="0" borderId="15" xfId="21" applyNumberFormat="1" applyFont="1" applyFill="1" applyBorder="1"/>
    <xf numFmtId="165" fontId="8" fillId="0" borderId="0" xfId="21" applyNumberFormat="1" applyFont="1" applyFill="1" applyBorder="1"/>
    <xf numFmtId="2" fontId="13" fillId="0" borderId="0" xfId="21" applyNumberFormat="1" applyFont="1" applyFill="1"/>
    <xf numFmtId="43" fontId="8" fillId="0" borderId="0" xfId="2" applyFont="1" applyFill="1"/>
    <xf numFmtId="0" fontId="14" fillId="0" borderId="0" xfId="21" applyFont="1" applyFill="1"/>
    <xf numFmtId="2" fontId="12" fillId="0" borderId="0" xfId="21" applyNumberFormat="1" applyFont="1" applyFill="1"/>
    <xf numFmtId="0" fontId="15" fillId="0" borderId="0" xfId="21" applyFont="1" applyFill="1" applyAlignment="1">
      <alignment horizontal="right"/>
    </xf>
    <xf numFmtId="0" fontId="15" fillId="0" borderId="0" xfId="21" applyFont="1" applyFill="1"/>
    <xf numFmtId="0" fontId="8" fillId="0" borderId="0" xfId="21" applyFont="1" applyFill="1" applyAlignment="1">
      <alignment horizontal="right"/>
    </xf>
    <xf numFmtId="2" fontId="8" fillId="0" borderId="0" xfId="21" applyNumberFormat="1" applyFont="1" applyFill="1" applyAlignment="1">
      <alignment horizontal="right"/>
    </xf>
    <xf numFmtId="0" fontId="8" fillId="0" borderId="16" xfId="21" applyFont="1" applyFill="1" applyBorder="1"/>
    <xf numFmtId="0" fontId="8" fillId="0" borderId="17" xfId="21" applyFont="1" applyFill="1" applyBorder="1"/>
    <xf numFmtId="3" fontId="8" fillId="0" borderId="17" xfId="21" applyNumberFormat="1" applyFont="1" applyFill="1" applyBorder="1"/>
    <xf numFmtId="0" fontId="8" fillId="0" borderId="18" xfId="21" applyFont="1" applyFill="1" applyBorder="1"/>
    <xf numFmtId="170" fontId="8" fillId="0" borderId="19" xfId="21" applyNumberFormat="1" applyFont="1" applyFill="1" applyBorder="1"/>
    <xf numFmtId="10" fontId="8" fillId="0" borderId="0" xfId="18" applyNumberFormat="1" applyFont="1" applyFill="1" applyBorder="1"/>
    <xf numFmtId="43" fontId="8" fillId="0" borderId="0" xfId="2" applyFont="1" applyFill="1" applyBorder="1"/>
    <xf numFmtId="169" fontId="8" fillId="0" borderId="20" xfId="2" applyNumberFormat="1" applyFont="1" applyFill="1" applyBorder="1"/>
    <xf numFmtId="173" fontId="8" fillId="0" borderId="0" xfId="2" applyNumberFormat="1" applyFont="1" applyFill="1"/>
    <xf numFmtId="0" fontId="8" fillId="0" borderId="19" xfId="21" applyFont="1" applyFill="1" applyBorder="1"/>
    <xf numFmtId="0" fontId="8" fillId="0" borderId="20" xfId="21" applyFont="1" applyFill="1" applyBorder="1"/>
    <xf numFmtId="0" fontId="8" fillId="0" borderId="0" xfId="21" applyFont="1" applyFill="1" applyBorder="1"/>
    <xf numFmtId="3" fontId="8" fillId="0" borderId="0" xfId="21" applyNumberFormat="1" applyFont="1" applyFill="1" applyBorder="1"/>
    <xf numFmtId="170" fontId="8" fillId="0" borderId="21" xfId="21" applyNumberFormat="1" applyFont="1" applyFill="1" applyBorder="1"/>
    <xf numFmtId="10" fontId="8" fillId="0" borderId="15" xfId="18" applyNumberFormat="1" applyFont="1" applyFill="1" applyBorder="1"/>
    <xf numFmtId="43" fontId="8" fillId="0" borderId="15" xfId="2" applyFont="1" applyFill="1" applyBorder="1"/>
    <xf numFmtId="169" fontId="8" fillId="0" borderId="22" xfId="2" applyNumberFormat="1" applyFont="1" applyFill="1" applyBorder="1"/>
    <xf numFmtId="174" fontId="8" fillId="0" borderId="0" xfId="21" applyNumberFormat="1" applyFont="1" applyFill="1"/>
    <xf numFmtId="171" fontId="8" fillId="0" borderId="15" xfId="5" applyNumberFormat="1" applyFont="1" applyFill="1" applyBorder="1"/>
    <xf numFmtId="175" fontId="8" fillId="0" borderId="0" xfId="21" applyNumberFormat="1" applyFont="1" applyFill="1"/>
    <xf numFmtId="2" fontId="8" fillId="0" borderId="0" xfId="21" applyNumberFormat="1" applyFont="1" applyFill="1" applyAlignment="1">
      <alignment horizontal="left"/>
    </xf>
    <xf numFmtId="165" fontId="8" fillId="0" borderId="0" xfId="2" applyNumberFormat="1" applyFont="1" applyFill="1" applyAlignment="1">
      <alignment horizontal="center"/>
    </xf>
    <xf numFmtId="176" fontId="8" fillId="0" borderId="0" xfId="2" applyNumberFormat="1" applyFont="1" applyFill="1" applyAlignment="1">
      <alignment horizontal="center"/>
    </xf>
    <xf numFmtId="176" fontId="8" fillId="0" borderId="0" xfId="21" applyNumberFormat="1" applyFont="1" applyFill="1"/>
    <xf numFmtId="43" fontId="8" fillId="0" borderId="17" xfId="2" applyFont="1" applyFill="1" applyBorder="1"/>
    <xf numFmtId="166" fontId="8" fillId="0" borderId="0" xfId="18" applyNumberFormat="1" applyFont="1" applyFill="1"/>
    <xf numFmtId="169" fontId="8" fillId="0" borderId="19" xfId="2" applyNumberFormat="1" applyFont="1" applyFill="1" applyBorder="1"/>
    <xf numFmtId="169" fontId="8" fillId="0" borderId="21" xfId="2" applyNumberFormat="1" applyFont="1" applyFill="1" applyBorder="1"/>
    <xf numFmtId="165" fontId="8" fillId="0" borderId="0" xfId="21" applyNumberFormat="1" applyFont="1" applyFill="1"/>
    <xf numFmtId="178" fontId="8" fillId="0" borderId="0" xfId="2" applyNumberFormat="1" applyFont="1" applyFill="1" applyBorder="1"/>
    <xf numFmtId="178" fontId="8" fillId="0" borderId="15" xfId="2" applyNumberFormat="1" applyFont="1" applyFill="1" applyBorder="1"/>
    <xf numFmtId="0" fontId="7" fillId="0" borderId="0" xfId="0" applyFont="1" applyFill="1"/>
    <xf numFmtId="9" fontId="7" fillId="0" borderId="0" xfId="20" applyFont="1" applyFill="1"/>
    <xf numFmtId="0" fontId="0" fillId="0" borderId="15" xfId="0" applyFill="1" applyBorder="1"/>
    <xf numFmtId="43" fontId="0" fillId="0" borderId="15" xfId="19" applyFont="1" applyFill="1" applyBorder="1"/>
    <xf numFmtId="9" fontId="0" fillId="0" borderId="0" xfId="20" applyFont="1" applyFill="1"/>
    <xf numFmtId="0" fontId="0" fillId="0" borderId="0" xfId="0" applyFill="1" applyBorder="1"/>
    <xf numFmtId="43" fontId="0" fillId="0" borderId="0" xfId="19" applyFont="1" applyFill="1" applyBorder="1"/>
    <xf numFmtId="43" fontId="0" fillId="0" borderId="0" xfId="19" applyFont="1" applyFill="1"/>
    <xf numFmtId="0" fontId="0" fillId="0" borderId="17" xfId="0" applyFill="1" applyBorder="1"/>
    <xf numFmtId="43" fontId="0" fillId="0" borderId="17" xfId="19" applyFont="1" applyFill="1" applyBorder="1"/>
    <xf numFmtId="10" fontId="0" fillId="0" borderId="0" xfId="20" applyNumberFormat="1" applyFont="1" applyFill="1"/>
    <xf numFmtId="0" fontId="6" fillId="0" borderId="0" xfId="0" applyFont="1" applyAlignment="1">
      <alignment horizontal="center"/>
    </xf>
    <xf numFmtId="0" fontId="8" fillId="0" borderId="0" xfId="21" applyFont="1" applyFill="1" applyAlignment="1"/>
    <xf numFmtId="0" fontId="11" fillId="0" borderId="1" xfId="0" applyFont="1" applyFill="1" applyBorder="1" applyAlignment="1">
      <alignment horizontal="center"/>
    </xf>
  </cellXfs>
  <cellStyles count="22">
    <cellStyle name="_x0013_" xfId="1" xr:uid="{00000000-0005-0000-0000-000000000000}"/>
    <cellStyle name="_x0013_ 2" xfId="21" xr:uid="{00000000-0005-0000-0000-000001000000}"/>
    <cellStyle name="Comma" xfId="19" builtinId="3"/>
    <cellStyle name="Comma 2" xfId="2" xr:uid="{00000000-0005-0000-0000-000003000000}"/>
    <cellStyle name="Comma 3" xfId="3" xr:uid="{00000000-0005-0000-0000-000004000000}"/>
    <cellStyle name="Comma 4" xfId="4" xr:uid="{00000000-0005-0000-0000-000005000000}"/>
    <cellStyle name="Currency 2" xfId="5" xr:uid="{00000000-0005-0000-0000-000006000000}"/>
    <cellStyle name="Normal" xfId="0" builtinId="0"/>
    <cellStyle name="Normal 2" xfId="6" xr:uid="{00000000-0005-0000-0000-000008000000}"/>
    <cellStyle name="Normal 2 2" xfId="7" xr:uid="{00000000-0005-0000-0000-000009000000}"/>
    <cellStyle name="Normal 2 3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4 3" xfId="12" xr:uid="{00000000-0005-0000-0000-00000E000000}"/>
    <cellStyle name="Normal 5" xfId="13" xr:uid="{00000000-0005-0000-0000-00000F000000}"/>
    <cellStyle name="Normal 5 2" xfId="14" xr:uid="{00000000-0005-0000-0000-000010000000}"/>
    <cellStyle name="Normal 5 3" xfId="15" xr:uid="{00000000-0005-0000-0000-000011000000}"/>
    <cellStyle name="Normal 6" xfId="16" xr:uid="{00000000-0005-0000-0000-000012000000}"/>
    <cellStyle name="Normal 6 2" xfId="17" xr:uid="{00000000-0005-0000-0000-000013000000}"/>
    <cellStyle name="Percent" xfId="20" builtinId="5"/>
    <cellStyle name="Percent 2" xfId="18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Sheet1!$A$3:$A$31</c:f>
              <c:numCache>
                <c:formatCode>General</c:formatCode>
                <c:ptCount val="2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  <c:pt idx="22">
                  <c:v>2036</c:v>
                </c:pt>
                <c:pt idx="23">
                  <c:v>2037</c:v>
                </c:pt>
                <c:pt idx="24">
                  <c:v>2038</c:v>
                </c:pt>
                <c:pt idx="25">
                  <c:v>2039</c:v>
                </c:pt>
                <c:pt idx="26">
                  <c:v>2040</c:v>
                </c:pt>
                <c:pt idx="27">
                  <c:v>2041</c:v>
                </c:pt>
                <c:pt idx="28">
                  <c:v>2042</c:v>
                </c:pt>
              </c:numCache>
            </c:numRef>
          </c:cat>
          <c:val>
            <c:numRef>
              <c:f>Sheet1!$C$3:$C$31</c:f>
              <c:numCache>
                <c:formatCode>0.00%</c:formatCode>
                <c:ptCount val="29"/>
                <c:pt idx="0">
                  <c:v>4.7707703048638583E-2</c:v>
                </c:pt>
                <c:pt idx="1">
                  <c:v>3.8427365615282039E-2</c:v>
                </c:pt>
                <c:pt idx="2">
                  <c:v>7.5721925133689805E-2</c:v>
                </c:pt>
                <c:pt idx="3">
                  <c:v>6.3432093855637195E-2</c:v>
                </c:pt>
                <c:pt idx="4">
                  <c:v>6.2453253552730015E-2</c:v>
                </c:pt>
                <c:pt idx="5">
                  <c:v>6.0366068285814922E-2</c:v>
                </c:pt>
                <c:pt idx="6">
                  <c:v>5.8589211618257142E-2</c:v>
                </c:pt>
                <c:pt idx="7">
                  <c:v>5.7384760112888067E-2</c:v>
                </c:pt>
                <c:pt idx="8">
                  <c:v>5.6049822064057064E-2</c:v>
                </c:pt>
                <c:pt idx="9">
                  <c:v>5.4619488907610148E-2</c:v>
                </c:pt>
                <c:pt idx="10">
                  <c:v>5.3521501797363813E-2</c:v>
                </c:pt>
                <c:pt idx="11">
                  <c:v>5.2192594464804731E-2</c:v>
                </c:pt>
                <c:pt idx="12">
                  <c:v>4.2637521018496161E-2</c:v>
                </c:pt>
                <c:pt idx="13">
                  <c:v>4.1815459048496928E-2</c:v>
                </c:pt>
                <c:pt idx="14">
                  <c:v>4.1132242370632399E-2</c:v>
                </c:pt>
                <c:pt idx="15">
                  <c:v>4.0356839422259982E-2</c:v>
                </c:pt>
                <c:pt idx="16">
                  <c:v>3.950592078399362E-2</c:v>
                </c:pt>
                <c:pt idx="17">
                  <c:v>3.8593734655798961E-2</c:v>
                </c:pt>
                <c:pt idx="18">
                  <c:v>3.5835854765506658E-2</c:v>
                </c:pt>
                <c:pt idx="19">
                  <c:v>3.4596074851665826E-2</c:v>
                </c:pt>
                <c:pt idx="20">
                  <c:v>3.3439209458267172E-2</c:v>
                </c:pt>
                <c:pt idx="21">
                  <c:v>3.2357209937676101E-2</c:v>
                </c:pt>
                <c:pt idx="22">
                  <c:v>3.1343036718491479E-2</c:v>
                </c:pt>
                <c:pt idx="23">
                  <c:v>3.0390505973859394E-2</c:v>
                </c:pt>
                <c:pt idx="24">
                  <c:v>2.9494163424124586E-2</c:v>
                </c:pt>
                <c:pt idx="25">
                  <c:v>2.8649179832187066E-2</c:v>
                </c:pt>
                <c:pt idx="26">
                  <c:v>2.7851263962375139E-2</c:v>
                </c:pt>
                <c:pt idx="27">
                  <c:v>2.709658969042672E-2</c:v>
                </c:pt>
                <c:pt idx="28">
                  <c:v>2.6381734651259814E-2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4-40DC-A4B2-7026F5B53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55776"/>
        <c:axId val="110249088"/>
      </c:lineChart>
      <c:catAx>
        <c:axId val="1481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249088"/>
        <c:crosses val="autoZero"/>
        <c:auto val="1"/>
        <c:lblAlgn val="ctr"/>
        <c:lblOffset val="100"/>
        <c:noMultiLvlLbl val="0"/>
      </c:catAx>
      <c:valAx>
        <c:axId val="110249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815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12</xdr:row>
      <xdr:rowOff>180975</xdr:rowOff>
    </xdr:from>
    <xdr:to>
      <xdr:col>13</xdr:col>
      <xdr:colOff>361950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gressnet/Documents%20and%20Settings/OT02591/Local%20Settings/Temporary%20Internet%20Files/Content.Outlook/AP5AAP68/Itron%20Achievable%20results/May%206th%20calibration%20results/O_Saece_PEF_RIM-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gressnet/USERS/Projects/P11023%20-%20Florida%20Potential%20Study/Potentials/Commercial/Pen%20Run/P_Saece_PEF_RIM-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gressnet/C20933/My%20Documents/SharePoint%20Drafts/Measure%20Matrix%20-%20Comm%20-%20Phase%20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Output"/>
      <sheetName val="Measure Output"/>
      <sheetName val="% Available Aware - Measure"/>
      <sheetName val="% Available Aware Nat - Measure"/>
      <sheetName val="Applicable Stock - Measure"/>
      <sheetName val="Applicable Stock Nat - Measure"/>
      <sheetName val="BC Ratio - Measure"/>
      <sheetName val="Bld Adj Rate - Measure"/>
      <sheetName val="Bld Stock Available - Measure"/>
      <sheetName val="Bld Stock Avlble Nat - Measure"/>
      <sheetName val="Eligible Bld Stock - Measure"/>
      <sheetName val="Gross New Enrgy Svngs - Measure"/>
      <sheetName val="Implementation Rate - Measure"/>
      <sheetName val="Incentive - Measure"/>
      <sheetName val="Lost Bld Stock - Measure"/>
      <sheetName val="Lost Bld Stock Nat - Measure"/>
      <sheetName val="Lost Revenues - Measure"/>
      <sheetName val="Net 2nd Demand Savngs - Measure"/>
      <sheetName val="Net Avoided Cost - Measure"/>
      <sheetName val="Net Avoided Cost RIM - Measure"/>
      <sheetName val="Net Demand Savings - Measure"/>
      <sheetName val="Net Energy Savings - Measure"/>
      <sheetName val="Net New Enrgy Svngs - Measure"/>
      <sheetName val="Net Pk Energy Savngs - Measure"/>
      <sheetName val="Net Total Bld Stock - Measure"/>
      <sheetName val="New Bld Stock - Measure"/>
      <sheetName val="New Bld Stock Nat - Measure"/>
      <sheetName val="New Program Aware - Measure"/>
      <sheetName val="Nominal Cust Cost - Measure"/>
      <sheetName val="Nominal Incent FR Sub - Measure"/>
      <sheetName val="Nominal Incentive - Measure"/>
      <sheetName val="Nominal NET Measure Cost"/>
      <sheetName val="Rate Of Availability - Measure"/>
      <sheetName val="ReAdded Bld Stock - Measure"/>
      <sheetName val="ReAdded Bld Stock Nat - Measure"/>
      <sheetName val="Total Avoided Cost - Measure"/>
      <sheetName val="Total Awareness - Measure"/>
      <sheetName val="Total Awareness Nat - Measure"/>
      <sheetName val="Total Bld Stock - Measure"/>
      <sheetName val="Total Bld Stock Nat - Measure"/>
      <sheetName val="Yrly Demand Saved Nat - Measure"/>
      <sheetName val="Yrly Demand Savings - Measure"/>
      <sheetName val="Yrly Energy Saved Nat - Measure"/>
      <sheetName val="Yrly Energy Savings - Measure"/>
      <sheetName val="Energy Costs and Rates #1"/>
      <sheetName val="Economic Parameters"/>
      <sheetName val="Technology Acceptance Curves"/>
      <sheetName val="Measure Input Table"/>
      <sheetName val="PEN Input Parameters"/>
      <sheetName val="Building Stock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B6">
            <v>8.2000000000000003E-2</v>
          </cell>
        </row>
        <row r="8">
          <cell r="B8">
            <v>0.02</v>
          </cell>
        </row>
      </sheetData>
      <sheetData sheetId="46">
        <row r="1">
          <cell r="A1" t="str">
            <v>Measure #</v>
          </cell>
          <cell r="B1" t="str">
            <v>Measure</v>
          </cell>
          <cell r="C1" t="str">
            <v>% Incentive</v>
          </cell>
          <cell r="D1" t="str">
            <v>Max</v>
          </cell>
          <cell r="E1" t="str">
            <v>Mid</v>
          </cell>
          <cell r="F1" t="str">
            <v>Fit</v>
          </cell>
        </row>
        <row r="2">
          <cell r="A2">
            <v>111</v>
          </cell>
          <cell r="B2" t="str">
            <v>Premium T8, Elecctronic Ballast</v>
          </cell>
          <cell r="C2">
            <v>0</v>
          </cell>
          <cell r="D2">
            <v>0.7</v>
          </cell>
          <cell r="E2">
            <v>2</v>
          </cell>
          <cell r="F2">
            <v>1.7</v>
          </cell>
        </row>
        <row r="3">
          <cell r="A3">
            <v>112</v>
          </cell>
          <cell r="B3" t="str">
            <v>Premium T8, EB, Reflector</v>
          </cell>
          <cell r="C3">
            <v>0</v>
          </cell>
          <cell r="D3">
            <v>0.7</v>
          </cell>
          <cell r="E3">
            <v>0.03</v>
          </cell>
          <cell r="F3">
            <v>1.7</v>
          </cell>
        </row>
        <row r="4">
          <cell r="A4">
            <v>113</v>
          </cell>
          <cell r="B4" t="str">
            <v>Occupancy Sensor</v>
          </cell>
          <cell r="C4">
            <v>0</v>
          </cell>
          <cell r="D4">
            <v>0.7</v>
          </cell>
          <cell r="E4">
            <v>0.2</v>
          </cell>
          <cell r="F4">
            <v>1.7</v>
          </cell>
        </row>
        <row r="5">
          <cell r="A5">
            <v>114</v>
          </cell>
          <cell r="B5" t="str">
            <v>Continuous Dimming</v>
          </cell>
          <cell r="C5">
            <v>0</v>
          </cell>
          <cell r="D5">
            <v>0.7</v>
          </cell>
          <cell r="E5">
            <v>0.2</v>
          </cell>
          <cell r="F5">
            <v>1.7</v>
          </cell>
        </row>
        <row r="6">
          <cell r="A6">
            <v>115</v>
          </cell>
          <cell r="B6" t="str">
            <v>Lighting Control Tuneup</v>
          </cell>
          <cell r="C6">
            <v>0</v>
          </cell>
          <cell r="D6">
            <v>0.7</v>
          </cell>
          <cell r="E6">
            <v>0.1</v>
          </cell>
          <cell r="F6">
            <v>1.7</v>
          </cell>
        </row>
        <row r="7">
          <cell r="A7">
            <v>121</v>
          </cell>
          <cell r="B7" t="str">
            <v>ROB Premium T8, 1EB</v>
          </cell>
          <cell r="C7">
            <v>0</v>
          </cell>
          <cell r="D7">
            <v>0.7</v>
          </cell>
          <cell r="E7">
            <v>2</v>
          </cell>
          <cell r="F7">
            <v>1.7</v>
          </cell>
        </row>
        <row r="8">
          <cell r="A8">
            <v>122</v>
          </cell>
          <cell r="B8" t="str">
            <v>ROB Premium T8, EB, Reflector</v>
          </cell>
          <cell r="C8">
            <v>0</v>
          </cell>
          <cell r="D8">
            <v>0.7</v>
          </cell>
          <cell r="E8">
            <v>0.03</v>
          </cell>
          <cell r="F8">
            <v>1.7</v>
          </cell>
        </row>
        <row r="9">
          <cell r="A9">
            <v>123</v>
          </cell>
          <cell r="B9" t="str">
            <v>Occupancy Sensor</v>
          </cell>
          <cell r="C9">
            <v>0</v>
          </cell>
          <cell r="D9">
            <v>0.7</v>
          </cell>
          <cell r="E9">
            <v>0.2</v>
          </cell>
          <cell r="F9">
            <v>1.7</v>
          </cell>
        </row>
        <row r="10">
          <cell r="A10">
            <v>124</v>
          </cell>
          <cell r="B10" t="str">
            <v>Lighting Control Tuneup</v>
          </cell>
          <cell r="C10">
            <v>0</v>
          </cell>
          <cell r="D10">
            <v>0.7</v>
          </cell>
          <cell r="E10">
            <v>0.1</v>
          </cell>
          <cell r="F10">
            <v>1.7</v>
          </cell>
        </row>
        <row r="11">
          <cell r="A11">
            <v>131</v>
          </cell>
          <cell r="B11" t="str">
            <v>CFL Screw-in 18W</v>
          </cell>
          <cell r="C11">
            <v>0</v>
          </cell>
          <cell r="D11">
            <v>0.7</v>
          </cell>
          <cell r="E11">
            <v>0.1</v>
          </cell>
          <cell r="F11">
            <v>1.7</v>
          </cell>
        </row>
        <row r="12">
          <cell r="A12">
            <v>141</v>
          </cell>
          <cell r="B12" t="str">
            <v>CFL Hardwired, Modular 18W</v>
          </cell>
          <cell r="C12">
            <v>0</v>
          </cell>
          <cell r="D12">
            <v>0.7</v>
          </cell>
          <cell r="E12">
            <v>0.1</v>
          </cell>
          <cell r="F12">
            <v>1.7</v>
          </cell>
        </row>
        <row r="13">
          <cell r="A13">
            <v>151</v>
          </cell>
          <cell r="B13" t="str">
            <v>PSMH, 250W, magnetic ballast</v>
          </cell>
          <cell r="C13">
            <v>0</v>
          </cell>
          <cell r="D13">
            <v>0.7</v>
          </cell>
          <cell r="E13">
            <v>0.5</v>
          </cell>
          <cell r="F13">
            <v>1.7</v>
          </cell>
        </row>
        <row r="14">
          <cell r="A14">
            <v>152</v>
          </cell>
          <cell r="B14" t="str">
            <v>PSMH, 250 W, electronic ballast</v>
          </cell>
          <cell r="C14">
            <v>0</v>
          </cell>
          <cell r="D14">
            <v>0.7</v>
          </cell>
          <cell r="E14">
            <v>0.5</v>
          </cell>
          <cell r="F14">
            <v>1.7</v>
          </cell>
        </row>
        <row r="15">
          <cell r="A15">
            <v>153</v>
          </cell>
          <cell r="B15" t="str">
            <v>High Bay T5</v>
          </cell>
          <cell r="C15">
            <v>0</v>
          </cell>
          <cell r="D15">
            <v>0.7</v>
          </cell>
          <cell r="E15">
            <v>0.5</v>
          </cell>
          <cell r="F15">
            <v>1.7</v>
          </cell>
        </row>
        <row r="16">
          <cell r="A16">
            <v>161</v>
          </cell>
          <cell r="B16" t="str">
            <v>LED Exit Sign</v>
          </cell>
          <cell r="C16">
            <v>0</v>
          </cell>
          <cell r="D16">
            <v>0.7</v>
          </cell>
          <cell r="E16">
            <v>0.2</v>
          </cell>
          <cell r="F16">
            <v>1.7</v>
          </cell>
        </row>
        <row r="17">
          <cell r="A17">
            <v>201</v>
          </cell>
          <cell r="B17" t="str">
            <v>High Pressure Sodium 250W Lamp</v>
          </cell>
          <cell r="C17">
            <v>0</v>
          </cell>
          <cell r="D17">
            <v>0.5</v>
          </cell>
          <cell r="E17">
            <v>0.1</v>
          </cell>
          <cell r="F17">
            <v>1.7</v>
          </cell>
        </row>
        <row r="18">
          <cell r="A18">
            <v>202</v>
          </cell>
          <cell r="B18" t="str">
            <v>Outdoor Lighting Controls (Photocell/Timeclock)</v>
          </cell>
          <cell r="C18">
            <v>0</v>
          </cell>
          <cell r="D18">
            <v>0.5</v>
          </cell>
          <cell r="E18">
            <v>0.1</v>
          </cell>
          <cell r="F18">
            <v>1.7</v>
          </cell>
        </row>
        <row r="19">
          <cell r="A19">
            <v>211</v>
          </cell>
          <cell r="B19" t="str">
            <v>Outdoor Lighting Controls (Photocell/Timeclock)</v>
          </cell>
          <cell r="C19">
            <v>0</v>
          </cell>
          <cell r="D19">
            <v>0.5</v>
          </cell>
          <cell r="E19">
            <v>0.1</v>
          </cell>
          <cell r="F19">
            <v>1.7</v>
          </cell>
        </row>
        <row r="20">
          <cell r="A20">
            <v>301</v>
          </cell>
          <cell r="B20" t="str">
            <v>Centrifugal Chiller, 0.51 kW/ton, 500 tons</v>
          </cell>
          <cell r="C20">
            <v>0.52860300755726386</v>
          </cell>
          <cell r="D20">
            <v>0.7</v>
          </cell>
          <cell r="E20">
            <v>1</v>
          </cell>
          <cell r="F20">
            <v>1.7</v>
          </cell>
        </row>
        <row r="21">
          <cell r="A21">
            <v>302</v>
          </cell>
          <cell r="B21" t="str">
            <v>High Efficiency Chiller Motors</v>
          </cell>
          <cell r="C21">
            <v>0</v>
          </cell>
          <cell r="D21">
            <v>0.7</v>
          </cell>
          <cell r="E21">
            <v>0.1</v>
          </cell>
          <cell r="F21">
            <v>1.7</v>
          </cell>
        </row>
        <row r="22">
          <cell r="A22">
            <v>304</v>
          </cell>
          <cell r="B22" t="str">
            <v xml:space="preserve">EMS - Chiller </v>
          </cell>
          <cell r="C22">
            <v>0</v>
          </cell>
          <cell r="D22">
            <v>0.7</v>
          </cell>
          <cell r="E22">
            <v>1</v>
          </cell>
          <cell r="F22">
            <v>1.7</v>
          </cell>
        </row>
        <row r="23">
          <cell r="A23">
            <v>305</v>
          </cell>
          <cell r="B23" t="str">
            <v>Chiller Tune Up/Diagnostics</v>
          </cell>
          <cell r="C23">
            <v>0</v>
          </cell>
          <cell r="D23">
            <v>0.7</v>
          </cell>
          <cell r="E23">
            <v>0.2</v>
          </cell>
          <cell r="F23">
            <v>1.7</v>
          </cell>
        </row>
        <row r="24">
          <cell r="A24">
            <v>306</v>
          </cell>
          <cell r="B24" t="str">
            <v>VSD for Chiller Pumps and Towers</v>
          </cell>
          <cell r="C24">
            <v>0</v>
          </cell>
          <cell r="D24">
            <v>0.7</v>
          </cell>
          <cell r="E24">
            <v>0.5</v>
          </cell>
          <cell r="F24">
            <v>1.7</v>
          </cell>
        </row>
        <row r="25">
          <cell r="A25">
            <v>307</v>
          </cell>
          <cell r="B25" t="str">
            <v>EMS Optimization</v>
          </cell>
          <cell r="C25">
            <v>0</v>
          </cell>
          <cell r="D25">
            <v>0.7</v>
          </cell>
          <cell r="E25">
            <v>0.1</v>
          </cell>
          <cell r="F25">
            <v>1.7</v>
          </cell>
        </row>
        <row r="26">
          <cell r="A26">
            <v>308</v>
          </cell>
          <cell r="B26" t="str">
            <v>Aerosole Duct Sealing</v>
          </cell>
          <cell r="C26">
            <v>0</v>
          </cell>
          <cell r="D26">
            <v>0.7</v>
          </cell>
          <cell r="E26">
            <v>0.1</v>
          </cell>
          <cell r="F26">
            <v>1.7</v>
          </cell>
        </row>
        <row r="27">
          <cell r="A27">
            <v>309</v>
          </cell>
          <cell r="B27" t="str">
            <v>Duct/Pipe Insulation</v>
          </cell>
          <cell r="C27">
            <v>0</v>
          </cell>
          <cell r="D27">
            <v>0.7</v>
          </cell>
          <cell r="E27">
            <v>0.1</v>
          </cell>
          <cell r="F27">
            <v>1.7</v>
          </cell>
        </row>
        <row r="28">
          <cell r="A28">
            <v>311</v>
          </cell>
          <cell r="B28" t="str">
            <v>Window Film (Standard)</v>
          </cell>
          <cell r="C28">
            <v>0</v>
          </cell>
          <cell r="D28">
            <v>0.7</v>
          </cell>
          <cell r="E28">
            <v>0.1</v>
          </cell>
          <cell r="F28">
            <v>1.7</v>
          </cell>
        </row>
        <row r="29">
          <cell r="A29">
            <v>313</v>
          </cell>
          <cell r="B29" t="str">
            <v xml:space="preserve">Ceiling Insulation </v>
          </cell>
          <cell r="C29">
            <v>0.88076468438757116</v>
          </cell>
          <cell r="D29">
            <v>0.25</v>
          </cell>
          <cell r="E29">
            <v>0.05</v>
          </cell>
          <cell r="F29">
            <v>1.7</v>
          </cell>
        </row>
        <row r="30">
          <cell r="A30">
            <v>314</v>
          </cell>
          <cell r="B30" t="str">
            <v>Roof Insulation</v>
          </cell>
          <cell r="C30">
            <v>0.71949307297018206</v>
          </cell>
          <cell r="D30">
            <v>0.35</v>
          </cell>
          <cell r="E30">
            <v>0.1</v>
          </cell>
          <cell r="F30">
            <v>1.7</v>
          </cell>
        </row>
        <row r="31">
          <cell r="A31">
            <v>315</v>
          </cell>
          <cell r="B31" t="str">
            <v>Cool Roof - Chiller</v>
          </cell>
          <cell r="C31">
            <v>0</v>
          </cell>
          <cell r="D31">
            <v>0.7</v>
          </cell>
          <cell r="E31">
            <v>0.2</v>
          </cell>
          <cell r="F31">
            <v>1.7</v>
          </cell>
        </row>
        <row r="32">
          <cell r="A32">
            <v>317</v>
          </cell>
          <cell r="B32" t="str">
            <v>Thermal Energy Storage (TES)</v>
          </cell>
          <cell r="C32">
            <v>0</v>
          </cell>
          <cell r="D32">
            <v>0.7</v>
          </cell>
          <cell r="E32">
            <v>0.1</v>
          </cell>
          <cell r="F32">
            <v>1.7</v>
          </cell>
        </row>
        <row r="33">
          <cell r="A33">
            <v>321</v>
          </cell>
          <cell r="B33" t="str">
            <v>DX Packaged System, EER=10.9, 10 tons</v>
          </cell>
          <cell r="C33">
            <v>0</v>
          </cell>
          <cell r="D33">
            <v>0.7</v>
          </cell>
          <cell r="E33">
            <v>1</v>
          </cell>
          <cell r="F33">
            <v>1.7</v>
          </cell>
        </row>
        <row r="34">
          <cell r="A34">
            <v>322</v>
          </cell>
          <cell r="B34" t="str">
            <v>Hybrid Dessicant-DX System (Trane CDQ)</v>
          </cell>
          <cell r="C34">
            <v>0</v>
          </cell>
          <cell r="D34">
            <v>0.5</v>
          </cell>
          <cell r="E34">
            <v>0.05</v>
          </cell>
          <cell r="F34">
            <v>1.7</v>
          </cell>
        </row>
        <row r="35">
          <cell r="A35">
            <v>323</v>
          </cell>
          <cell r="B35" t="str">
            <v>Geothermal Heat Pump, EER=13, 10 tons</v>
          </cell>
          <cell r="C35">
            <v>0</v>
          </cell>
          <cell r="D35">
            <v>0.5</v>
          </cell>
          <cell r="E35">
            <v>0.05</v>
          </cell>
          <cell r="F35">
            <v>1.7</v>
          </cell>
        </row>
        <row r="36">
          <cell r="A36">
            <v>326</v>
          </cell>
          <cell r="B36" t="str">
            <v>DX Tune Up/ Advanced Diagnostics</v>
          </cell>
          <cell r="C36">
            <v>0</v>
          </cell>
          <cell r="D36">
            <v>0.7</v>
          </cell>
          <cell r="E36">
            <v>0.1</v>
          </cell>
          <cell r="F36">
            <v>1.7</v>
          </cell>
        </row>
        <row r="37">
          <cell r="A37">
            <v>327</v>
          </cell>
          <cell r="B37" t="str">
            <v>DX Coil Cleaning</v>
          </cell>
          <cell r="C37">
            <v>0</v>
          </cell>
          <cell r="D37">
            <v>0.7</v>
          </cell>
          <cell r="E37">
            <v>0.1</v>
          </cell>
          <cell r="F37">
            <v>1.7</v>
          </cell>
        </row>
        <row r="38">
          <cell r="A38">
            <v>328</v>
          </cell>
          <cell r="B38" t="str">
            <v>Optimize Controls</v>
          </cell>
          <cell r="C38">
            <v>0</v>
          </cell>
          <cell r="D38">
            <v>0.7</v>
          </cell>
          <cell r="E38">
            <v>0.1</v>
          </cell>
          <cell r="F38">
            <v>1.7</v>
          </cell>
        </row>
        <row r="39">
          <cell r="A39">
            <v>329</v>
          </cell>
          <cell r="B39" t="str">
            <v>Aerosole Duct Sealing</v>
          </cell>
          <cell r="C39">
            <v>0</v>
          </cell>
          <cell r="D39">
            <v>0.7</v>
          </cell>
          <cell r="E39">
            <v>0.1</v>
          </cell>
          <cell r="F39">
            <v>1.7</v>
          </cell>
        </row>
        <row r="40">
          <cell r="A40">
            <v>330</v>
          </cell>
          <cell r="B40" t="str">
            <v>Duct/Pipe Insulation</v>
          </cell>
          <cell r="C40">
            <v>0</v>
          </cell>
          <cell r="D40">
            <v>0.7</v>
          </cell>
          <cell r="E40">
            <v>0.1</v>
          </cell>
          <cell r="F40">
            <v>1.7</v>
          </cell>
        </row>
        <row r="41">
          <cell r="A41">
            <v>332</v>
          </cell>
          <cell r="B41" t="str">
            <v>Window Film (Standard)</v>
          </cell>
          <cell r="C41">
            <v>0</v>
          </cell>
          <cell r="D41">
            <v>0.7</v>
          </cell>
          <cell r="E41">
            <v>0.1</v>
          </cell>
          <cell r="F41">
            <v>1.7</v>
          </cell>
        </row>
        <row r="42">
          <cell r="A42">
            <v>334</v>
          </cell>
          <cell r="B42" t="str">
            <v xml:space="preserve">Ceiling Insulation </v>
          </cell>
          <cell r="C42">
            <v>0.77719437194907059</v>
          </cell>
          <cell r="D42">
            <v>0.25</v>
          </cell>
          <cell r="E42">
            <v>0.05</v>
          </cell>
          <cell r="F42">
            <v>1.7</v>
          </cell>
        </row>
        <row r="43">
          <cell r="A43">
            <v>335</v>
          </cell>
          <cell r="B43" t="str">
            <v>Roof Insulation</v>
          </cell>
          <cell r="C43">
            <v>0.6243471686595844</v>
          </cell>
          <cell r="D43">
            <v>0.35</v>
          </cell>
          <cell r="E43">
            <v>0.1</v>
          </cell>
          <cell r="F43">
            <v>1.7</v>
          </cell>
        </row>
        <row r="44">
          <cell r="A44">
            <v>336</v>
          </cell>
          <cell r="B44" t="str">
            <v>Cool Roof - DX</v>
          </cell>
          <cell r="C44">
            <v>0.85885386415073173</v>
          </cell>
          <cell r="D44">
            <v>0.7</v>
          </cell>
          <cell r="E44">
            <v>0.2</v>
          </cell>
          <cell r="F44">
            <v>1.7</v>
          </cell>
        </row>
        <row r="45">
          <cell r="A45">
            <v>341</v>
          </cell>
          <cell r="B45" t="str">
            <v>Packaged HP System, EER=10.9, 10 tons</v>
          </cell>
          <cell r="C45">
            <v>0</v>
          </cell>
          <cell r="D45">
            <v>0.7</v>
          </cell>
          <cell r="E45">
            <v>1</v>
          </cell>
          <cell r="F45">
            <v>1.7</v>
          </cell>
        </row>
        <row r="46">
          <cell r="A46">
            <v>342</v>
          </cell>
          <cell r="B46" t="str">
            <v>Geothermal Heat Pump, EER=13, 10 tons</v>
          </cell>
          <cell r="C46">
            <v>0</v>
          </cell>
          <cell r="D46">
            <v>0.5</v>
          </cell>
          <cell r="E46">
            <v>0.05</v>
          </cell>
          <cell r="F46">
            <v>1.7</v>
          </cell>
        </row>
        <row r="47">
          <cell r="A47">
            <v>344</v>
          </cell>
          <cell r="B47" t="str">
            <v>Aerosole Duct Sealing</v>
          </cell>
          <cell r="C47">
            <v>0</v>
          </cell>
          <cell r="D47">
            <v>0.7</v>
          </cell>
          <cell r="E47">
            <v>0.1</v>
          </cell>
          <cell r="F47">
            <v>1.7</v>
          </cell>
        </row>
        <row r="48">
          <cell r="A48">
            <v>345</v>
          </cell>
          <cell r="B48" t="str">
            <v>Duct/Pipe Insulation</v>
          </cell>
          <cell r="C48">
            <v>0</v>
          </cell>
          <cell r="D48">
            <v>0.7</v>
          </cell>
          <cell r="E48">
            <v>0.1</v>
          </cell>
          <cell r="F48">
            <v>1.7</v>
          </cell>
        </row>
        <row r="49">
          <cell r="A49">
            <v>347</v>
          </cell>
          <cell r="B49" t="str">
            <v>Window Film (Standard)</v>
          </cell>
          <cell r="C49">
            <v>0</v>
          </cell>
          <cell r="D49">
            <v>0.7</v>
          </cell>
          <cell r="E49">
            <v>0.1</v>
          </cell>
          <cell r="F49">
            <v>1.7</v>
          </cell>
        </row>
        <row r="50">
          <cell r="A50">
            <v>349</v>
          </cell>
          <cell r="B50" t="str">
            <v xml:space="preserve">Ceiling Insulation </v>
          </cell>
          <cell r="C50">
            <v>0.82525165128059275</v>
          </cell>
          <cell r="D50">
            <v>0.25</v>
          </cell>
          <cell r="E50">
            <v>0.05</v>
          </cell>
          <cell r="F50">
            <v>1.7</v>
          </cell>
        </row>
        <row r="51">
          <cell r="A51">
            <v>350</v>
          </cell>
          <cell r="B51" t="str">
            <v>Roof Insulation</v>
          </cell>
          <cell r="C51">
            <v>0.93580601242369654</v>
          </cell>
          <cell r="D51">
            <v>0.35</v>
          </cell>
          <cell r="E51">
            <v>0.1</v>
          </cell>
          <cell r="F51">
            <v>1.7</v>
          </cell>
        </row>
        <row r="52">
          <cell r="A52">
            <v>351</v>
          </cell>
          <cell r="B52" t="str">
            <v>Cool Roof - DX</v>
          </cell>
          <cell r="C52">
            <v>0.97503875930108264</v>
          </cell>
          <cell r="D52">
            <v>0.7</v>
          </cell>
          <cell r="E52">
            <v>0.2</v>
          </cell>
          <cell r="F52">
            <v>1.7</v>
          </cell>
        </row>
        <row r="53">
          <cell r="A53">
            <v>361</v>
          </cell>
          <cell r="B53" t="str">
            <v>HE PTAC, EER=9.6, 1 ton</v>
          </cell>
          <cell r="C53">
            <v>0</v>
          </cell>
          <cell r="D53">
            <v>0.7</v>
          </cell>
          <cell r="E53">
            <v>1</v>
          </cell>
          <cell r="F53">
            <v>1.7</v>
          </cell>
        </row>
        <row r="54">
          <cell r="A54">
            <v>362</v>
          </cell>
          <cell r="B54" t="str">
            <v>Occupancy Sensor (hotels)</v>
          </cell>
          <cell r="C54">
            <v>0</v>
          </cell>
          <cell r="D54">
            <v>0.7</v>
          </cell>
          <cell r="E54">
            <v>0.1</v>
          </cell>
          <cell r="F54">
            <v>1.7</v>
          </cell>
        </row>
        <row r="55">
          <cell r="A55">
            <v>401</v>
          </cell>
          <cell r="B55" t="str">
            <v>High Efficiency Fan Motor, 15hp, 1800rpm, 92.4%</v>
          </cell>
          <cell r="C55">
            <v>0</v>
          </cell>
          <cell r="D55">
            <v>0.7</v>
          </cell>
          <cell r="E55">
            <v>1</v>
          </cell>
          <cell r="F55">
            <v>1.7</v>
          </cell>
        </row>
        <row r="56">
          <cell r="A56">
            <v>402</v>
          </cell>
          <cell r="B56" t="str">
            <v>Variable Speed Drive Control</v>
          </cell>
          <cell r="C56">
            <v>0</v>
          </cell>
          <cell r="D56">
            <v>0.7</v>
          </cell>
          <cell r="E56">
            <v>0.5</v>
          </cell>
          <cell r="F56">
            <v>1.7</v>
          </cell>
        </row>
        <row r="57">
          <cell r="A57">
            <v>403</v>
          </cell>
          <cell r="B57" t="str">
            <v>Air Handler Optimization</v>
          </cell>
          <cell r="C57">
            <v>0</v>
          </cell>
          <cell r="D57">
            <v>0.7</v>
          </cell>
          <cell r="E57">
            <v>0.1</v>
          </cell>
          <cell r="F57">
            <v>1.7</v>
          </cell>
        </row>
        <row r="58">
          <cell r="A58">
            <v>404</v>
          </cell>
          <cell r="B58" t="str">
            <v>Electronically Commutated Motors (ECM) on an Air Handler Unit</v>
          </cell>
          <cell r="C58">
            <v>0</v>
          </cell>
          <cell r="D58">
            <v>0.7</v>
          </cell>
          <cell r="E58">
            <v>0.1</v>
          </cell>
          <cell r="F58">
            <v>1.7</v>
          </cell>
        </row>
        <row r="59">
          <cell r="A59">
            <v>405</v>
          </cell>
          <cell r="B59" t="str">
            <v>Demand Control Ventilation (DCV)</v>
          </cell>
          <cell r="C59">
            <v>0</v>
          </cell>
          <cell r="D59">
            <v>0.7</v>
          </cell>
          <cell r="E59">
            <v>0.1</v>
          </cell>
          <cell r="F59">
            <v>1.7</v>
          </cell>
        </row>
        <row r="60">
          <cell r="A60">
            <v>406</v>
          </cell>
          <cell r="B60" t="str">
            <v>Energy Recovery Ventilation (ERV)</v>
          </cell>
          <cell r="C60">
            <v>0</v>
          </cell>
          <cell r="D60">
            <v>0.7</v>
          </cell>
          <cell r="E60">
            <v>1</v>
          </cell>
          <cell r="F60">
            <v>1.7</v>
          </cell>
        </row>
        <row r="61">
          <cell r="A61">
            <v>407</v>
          </cell>
          <cell r="B61" t="str">
            <v>Separate Makeup Air / Exhaust Hoods AC</v>
          </cell>
          <cell r="C61">
            <v>0</v>
          </cell>
          <cell r="D61">
            <v>0.7</v>
          </cell>
          <cell r="E61">
            <v>0.1</v>
          </cell>
          <cell r="F61">
            <v>1.7</v>
          </cell>
        </row>
        <row r="62">
          <cell r="A62">
            <v>501</v>
          </cell>
          <cell r="B62" t="str">
            <v>High-efficiency fan motors</v>
          </cell>
          <cell r="C62">
            <v>0</v>
          </cell>
          <cell r="D62">
            <v>0.5</v>
          </cell>
          <cell r="E62">
            <v>0.1</v>
          </cell>
          <cell r="F62">
            <v>1.7</v>
          </cell>
        </row>
        <row r="63">
          <cell r="A63">
            <v>502</v>
          </cell>
          <cell r="B63" t="str">
            <v>Strip curtains for walk-ins</v>
          </cell>
          <cell r="C63">
            <v>0</v>
          </cell>
          <cell r="D63">
            <v>0.5</v>
          </cell>
          <cell r="E63">
            <v>0.1</v>
          </cell>
          <cell r="F63">
            <v>1.7</v>
          </cell>
        </row>
        <row r="64">
          <cell r="A64">
            <v>503</v>
          </cell>
          <cell r="B64" t="str">
            <v>Night covers for display cases</v>
          </cell>
          <cell r="C64">
            <v>0</v>
          </cell>
          <cell r="D64">
            <v>0.5</v>
          </cell>
          <cell r="E64">
            <v>0.1</v>
          </cell>
          <cell r="F64">
            <v>1.7</v>
          </cell>
        </row>
        <row r="65">
          <cell r="A65">
            <v>504</v>
          </cell>
          <cell r="B65" t="str">
            <v>Evaporator fan controller for MT walk-ins</v>
          </cell>
          <cell r="C65">
            <v>0</v>
          </cell>
          <cell r="D65">
            <v>0.5</v>
          </cell>
          <cell r="E65">
            <v>0.1</v>
          </cell>
          <cell r="F65">
            <v>1.7</v>
          </cell>
        </row>
        <row r="66">
          <cell r="A66">
            <v>505</v>
          </cell>
          <cell r="B66" t="str">
            <v xml:space="preserve">Efficient compressor motor </v>
          </cell>
          <cell r="C66">
            <v>0</v>
          </cell>
          <cell r="D66">
            <v>0.5</v>
          </cell>
          <cell r="E66">
            <v>0.1</v>
          </cell>
          <cell r="F66">
            <v>1.7</v>
          </cell>
        </row>
        <row r="67">
          <cell r="A67">
            <v>506</v>
          </cell>
          <cell r="B67" t="str">
            <v>Compressor VSD retrofit</v>
          </cell>
          <cell r="C67">
            <v>0</v>
          </cell>
          <cell r="D67">
            <v>0.5</v>
          </cell>
          <cell r="E67">
            <v>0.1</v>
          </cell>
          <cell r="F67">
            <v>1.7</v>
          </cell>
        </row>
        <row r="68">
          <cell r="A68">
            <v>507</v>
          </cell>
          <cell r="B68" t="str">
            <v>Floating head pressure controls</v>
          </cell>
          <cell r="C68">
            <v>0</v>
          </cell>
          <cell r="D68">
            <v>0.5</v>
          </cell>
          <cell r="E68">
            <v>0.1</v>
          </cell>
          <cell r="F68">
            <v>1.7</v>
          </cell>
        </row>
        <row r="69">
          <cell r="A69">
            <v>508</v>
          </cell>
          <cell r="B69" t="str">
            <v>Refrigeration Commissioning</v>
          </cell>
          <cell r="C69">
            <v>0</v>
          </cell>
          <cell r="D69">
            <v>0.5</v>
          </cell>
          <cell r="E69">
            <v>0.1</v>
          </cell>
          <cell r="F69">
            <v>1.7</v>
          </cell>
        </row>
        <row r="70">
          <cell r="A70">
            <v>509</v>
          </cell>
          <cell r="B70" t="str">
            <v xml:space="preserve">Demand Hot Gas Defrost </v>
          </cell>
          <cell r="C70">
            <v>0</v>
          </cell>
          <cell r="D70">
            <v>0.5</v>
          </cell>
          <cell r="E70">
            <v>0.1</v>
          </cell>
          <cell r="F70">
            <v>1.7</v>
          </cell>
        </row>
        <row r="71">
          <cell r="A71">
            <v>510</v>
          </cell>
          <cell r="B71" t="str">
            <v>Demand Defrost Electric</v>
          </cell>
          <cell r="C71">
            <v>0</v>
          </cell>
          <cell r="D71">
            <v>0.3</v>
          </cell>
          <cell r="E71">
            <v>0.01</v>
          </cell>
          <cell r="F71">
            <v>1.7</v>
          </cell>
        </row>
        <row r="72">
          <cell r="A72">
            <v>511</v>
          </cell>
          <cell r="B72" t="str">
            <v>Anti-sweat (humidistat) controls</v>
          </cell>
          <cell r="C72">
            <v>0</v>
          </cell>
          <cell r="D72">
            <v>0.5</v>
          </cell>
          <cell r="E72">
            <v>0.1</v>
          </cell>
          <cell r="F72">
            <v>1.7</v>
          </cell>
        </row>
        <row r="73">
          <cell r="A73">
            <v>513</v>
          </cell>
          <cell r="B73" t="str">
            <v>High R-Value Glass Doors</v>
          </cell>
          <cell r="C73">
            <v>0</v>
          </cell>
          <cell r="D73">
            <v>0.5</v>
          </cell>
          <cell r="E73">
            <v>0.1</v>
          </cell>
          <cell r="F73">
            <v>1.7</v>
          </cell>
        </row>
        <row r="74">
          <cell r="A74">
            <v>514</v>
          </cell>
          <cell r="B74" t="str">
            <v>Multiplex Compressor System</v>
          </cell>
          <cell r="C74">
            <v>0</v>
          </cell>
          <cell r="D74">
            <v>0.5</v>
          </cell>
          <cell r="E74">
            <v>0.1</v>
          </cell>
          <cell r="F74">
            <v>1.7</v>
          </cell>
        </row>
        <row r="75">
          <cell r="A75">
            <v>515</v>
          </cell>
          <cell r="B75" t="str">
            <v>Oversized Air Cooled Condenser</v>
          </cell>
          <cell r="C75">
            <v>0</v>
          </cell>
          <cell r="D75">
            <v>0.5</v>
          </cell>
          <cell r="E75">
            <v>0.1</v>
          </cell>
          <cell r="F75">
            <v>1.7</v>
          </cell>
        </row>
        <row r="76">
          <cell r="A76">
            <v>516</v>
          </cell>
          <cell r="B76" t="str">
            <v>Freezer-Cooler Replacement Gaskets</v>
          </cell>
          <cell r="C76">
            <v>0</v>
          </cell>
          <cell r="D76">
            <v>0.5</v>
          </cell>
          <cell r="E76">
            <v>0.1</v>
          </cell>
          <cell r="F76">
            <v>1.7</v>
          </cell>
        </row>
        <row r="77">
          <cell r="A77">
            <v>517</v>
          </cell>
          <cell r="B77" t="str">
            <v>LED Display Lighting</v>
          </cell>
          <cell r="C77">
            <v>0</v>
          </cell>
          <cell r="D77">
            <v>0.5</v>
          </cell>
          <cell r="E77">
            <v>0.1</v>
          </cell>
          <cell r="F77">
            <v>1.7</v>
          </cell>
        </row>
        <row r="78">
          <cell r="A78">
            <v>601</v>
          </cell>
          <cell r="B78" t="str">
            <v>High Efficiency Water Heater (electric)</v>
          </cell>
          <cell r="C78">
            <v>0</v>
          </cell>
          <cell r="D78">
            <v>0.7</v>
          </cell>
          <cell r="E78">
            <v>0.1</v>
          </cell>
          <cell r="F78">
            <v>1.7</v>
          </cell>
        </row>
        <row r="79">
          <cell r="A79">
            <v>603</v>
          </cell>
          <cell r="B79" t="str">
            <v>Heat Pump Water Heater (air source)</v>
          </cell>
          <cell r="C79">
            <v>0</v>
          </cell>
          <cell r="D79">
            <v>0.5</v>
          </cell>
          <cell r="E79">
            <v>0.05</v>
          </cell>
          <cell r="F79">
            <v>1.7</v>
          </cell>
        </row>
        <row r="80">
          <cell r="A80">
            <v>604</v>
          </cell>
          <cell r="B80" t="str">
            <v>Solar Water Heater</v>
          </cell>
          <cell r="C80">
            <v>0</v>
          </cell>
          <cell r="D80">
            <v>0.5</v>
          </cell>
          <cell r="E80">
            <v>0.05</v>
          </cell>
          <cell r="F80">
            <v>1.7</v>
          </cell>
        </row>
        <row r="81">
          <cell r="A81">
            <v>606</v>
          </cell>
          <cell r="B81" t="str">
            <v>Demand controlled circulating systems</v>
          </cell>
          <cell r="C81">
            <v>0</v>
          </cell>
          <cell r="D81">
            <v>0.7</v>
          </cell>
          <cell r="E81">
            <v>0.1</v>
          </cell>
          <cell r="F81">
            <v>1.7</v>
          </cell>
        </row>
        <row r="82">
          <cell r="A82">
            <v>608</v>
          </cell>
          <cell r="B82" t="str">
            <v>Heat Recovery Unit</v>
          </cell>
          <cell r="C82">
            <v>0</v>
          </cell>
          <cell r="D82">
            <v>0.7</v>
          </cell>
          <cell r="E82">
            <v>0.1</v>
          </cell>
          <cell r="F82">
            <v>1.7</v>
          </cell>
        </row>
        <row r="83">
          <cell r="A83">
            <v>609</v>
          </cell>
          <cell r="B83" t="str">
            <v>Heat Trap</v>
          </cell>
          <cell r="C83">
            <v>0</v>
          </cell>
          <cell r="D83">
            <v>0.7</v>
          </cell>
          <cell r="E83">
            <v>0.1</v>
          </cell>
          <cell r="F83">
            <v>1.7</v>
          </cell>
        </row>
        <row r="84">
          <cell r="A84">
            <v>610</v>
          </cell>
          <cell r="B84" t="str">
            <v>Hot Water Pipe Insulation</v>
          </cell>
          <cell r="C84">
            <v>0</v>
          </cell>
          <cell r="D84">
            <v>0.7</v>
          </cell>
          <cell r="E84">
            <v>0.1</v>
          </cell>
          <cell r="F84">
            <v>1.7</v>
          </cell>
        </row>
        <row r="85">
          <cell r="A85">
            <v>701</v>
          </cell>
          <cell r="B85" t="str">
            <v>PC Manual Power Management Enabling</v>
          </cell>
          <cell r="C85">
            <v>0</v>
          </cell>
          <cell r="D85">
            <v>0.5</v>
          </cell>
          <cell r="E85">
            <v>0.1</v>
          </cell>
          <cell r="F85">
            <v>1.7</v>
          </cell>
        </row>
        <row r="86">
          <cell r="A86">
            <v>702</v>
          </cell>
          <cell r="B86" t="str">
            <v>PC Network Power Management Enabling</v>
          </cell>
          <cell r="C86">
            <v>0</v>
          </cell>
          <cell r="D86">
            <v>0.5</v>
          </cell>
          <cell r="E86">
            <v>0.1</v>
          </cell>
          <cell r="F86">
            <v>1.7</v>
          </cell>
        </row>
        <row r="87">
          <cell r="A87">
            <v>711</v>
          </cell>
          <cell r="B87" t="str">
            <v>Energy Star or Better Monitor</v>
          </cell>
          <cell r="C87">
            <v>0</v>
          </cell>
          <cell r="D87">
            <v>0.5</v>
          </cell>
          <cell r="E87">
            <v>0.1</v>
          </cell>
          <cell r="F87">
            <v>1.7</v>
          </cell>
        </row>
        <row r="88">
          <cell r="A88">
            <v>712</v>
          </cell>
          <cell r="B88" t="str">
            <v>Monitor Power Management Enabling</v>
          </cell>
          <cell r="C88">
            <v>0</v>
          </cell>
          <cell r="D88">
            <v>0.5</v>
          </cell>
          <cell r="E88">
            <v>0.1</v>
          </cell>
          <cell r="F88">
            <v>1.7</v>
          </cell>
        </row>
        <row r="89">
          <cell r="A89">
            <v>721</v>
          </cell>
          <cell r="B89" t="str">
            <v>Energy Star or Better Monitor</v>
          </cell>
          <cell r="C89">
            <v>0</v>
          </cell>
          <cell r="D89">
            <v>0.5</v>
          </cell>
          <cell r="E89">
            <v>0.1</v>
          </cell>
          <cell r="F89">
            <v>1.7</v>
          </cell>
        </row>
        <row r="90">
          <cell r="A90">
            <v>722</v>
          </cell>
          <cell r="B90" t="str">
            <v>Monitor Power Management Enabling</v>
          </cell>
          <cell r="C90">
            <v>0</v>
          </cell>
          <cell r="D90">
            <v>0.5</v>
          </cell>
          <cell r="E90">
            <v>0.1</v>
          </cell>
          <cell r="F90">
            <v>1.7</v>
          </cell>
        </row>
        <row r="91">
          <cell r="A91">
            <v>731</v>
          </cell>
          <cell r="B91" t="str">
            <v>Energy Star or Better Copier</v>
          </cell>
          <cell r="C91">
            <v>0</v>
          </cell>
          <cell r="D91">
            <v>0.5</v>
          </cell>
          <cell r="E91">
            <v>0.1</v>
          </cell>
          <cell r="F91">
            <v>1.7</v>
          </cell>
        </row>
        <row r="92">
          <cell r="A92">
            <v>732</v>
          </cell>
          <cell r="B92" t="str">
            <v>Copier Power Management Enabling</v>
          </cell>
          <cell r="C92">
            <v>0</v>
          </cell>
          <cell r="D92">
            <v>0.5</v>
          </cell>
          <cell r="E92">
            <v>0.1</v>
          </cell>
          <cell r="F92">
            <v>1.7</v>
          </cell>
        </row>
        <row r="93">
          <cell r="A93">
            <v>741</v>
          </cell>
          <cell r="B93" t="str">
            <v>Printer Power Management Enabling</v>
          </cell>
          <cell r="C93">
            <v>0</v>
          </cell>
          <cell r="D93">
            <v>0.5</v>
          </cell>
          <cell r="E93">
            <v>0.1</v>
          </cell>
          <cell r="F93">
            <v>1.7</v>
          </cell>
        </row>
        <row r="94">
          <cell r="A94">
            <v>801</v>
          </cell>
          <cell r="B94" t="str">
            <v>Convection Oven</v>
          </cell>
          <cell r="C94">
            <v>0</v>
          </cell>
          <cell r="D94">
            <v>0.7</v>
          </cell>
          <cell r="E94">
            <v>0.2</v>
          </cell>
          <cell r="F94">
            <v>1.7</v>
          </cell>
        </row>
        <row r="95">
          <cell r="A95">
            <v>811</v>
          </cell>
          <cell r="B95" t="str">
            <v>Efficient Fryer</v>
          </cell>
          <cell r="C95">
            <v>0</v>
          </cell>
          <cell r="D95">
            <v>0.7</v>
          </cell>
          <cell r="E95">
            <v>0.2</v>
          </cell>
          <cell r="F95">
            <v>1.7</v>
          </cell>
        </row>
        <row r="96">
          <cell r="A96">
            <v>901</v>
          </cell>
          <cell r="B96" t="str">
            <v>Vending Misers (cooled machines only)</v>
          </cell>
          <cell r="C96">
            <v>0</v>
          </cell>
          <cell r="D96">
            <v>0.5</v>
          </cell>
          <cell r="E96">
            <v>0.1</v>
          </cell>
          <cell r="F96">
            <v>1.7</v>
          </cell>
        </row>
      </sheetData>
      <sheetData sheetId="47"/>
      <sheetData sheetId="48">
        <row r="22">
          <cell r="B22">
            <v>2</v>
          </cell>
        </row>
      </sheetData>
      <sheetData sheetId="49">
        <row r="4">
          <cell r="A4">
            <v>1</v>
          </cell>
          <cell r="C4">
            <v>1</v>
          </cell>
        </row>
        <row r="5">
          <cell r="A5">
            <v>1</v>
          </cell>
          <cell r="C5">
            <v>2</v>
          </cell>
        </row>
        <row r="6">
          <cell r="A6">
            <v>1</v>
          </cell>
          <cell r="C6">
            <v>3</v>
          </cell>
        </row>
        <row r="7">
          <cell r="A7">
            <v>1</v>
          </cell>
          <cell r="C7">
            <v>4</v>
          </cell>
        </row>
        <row r="8">
          <cell r="A8">
            <v>1</v>
          </cell>
          <cell r="C8">
            <v>5</v>
          </cell>
        </row>
        <row r="9">
          <cell r="A9">
            <v>1</v>
          </cell>
          <cell r="C9">
            <v>6</v>
          </cell>
        </row>
        <row r="10">
          <cell r="A10">
            <v>1</v>
          </cell>
          <cell r="C10">
            <v>7</v>
          </cell>
        </row>
        <row r="11">
          <cell r="A11">
            <v>1</v>
          </cell>
          <cell r="C11">
            <v>8</v>
          </cell>
        </row>
        <row r="12">
          <cell r="A12">
            <v>1</v>
          </cell>
          <cell r="C12">
            <v>9</v>
          </cell>
        </row>
        <row r="13">
          <cell r="A13">
            <v>1</v>
          </cell>
          <cell r="C13">
            <v>10</v>
          </cell>
        </row>
        <row r="14">
          <cell r="A14">
            <v>1</v>
          </cell>
          <cell r="C14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Parameters"/>
      <sheetName val="Energy Costs and Rates #1"/>
      <sheetName val="IS_AECE_PEF TRC Limit = 0.00"/>
      <sheetName val="Technology Acceptance Curves"/>
      <sheetName val="Measure Input Table"/>
      <sheetName val="PEN Input Parameters"/>
      <sheetName val="Building Stock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1110</v>
          </cell>
          <cell r="B2">
            <v>1</v>
          </cell>
          <cell r="C2">
            <v>110</v>
          </cell>
          <cell r="D2">
            <v>110</v>
          </cell>
          <cell r="E2" t="str">
            <v>Base Fluorescent Fixture, T12, 34W, EB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>
            <v>1111</v>
          </cell>
          <cell r="B3">
            <v>1</v>
          </cell>
          <cell r="C3">
            <v>110</v>
          </cell>
          <cell r="D3">
            <v>111</v>
          </cell>
          <cell r="E3" t="str">
            <v>Premium T8, Elecctronic Ballast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1112</v>
          </cell>
          <cell r="B4">
            <v>1</v>
          </cell>
          <cell r="C4">
            <v>110</v>
          </cell>
          <cell r="D4">
            <v>112</v>
          </cell>
          <cell r="E4" t="str">
            <v>Premium T8, EB, Reflector</v>
          </cell>
          <cell r="F4">
            <v>0</v>
          </cell>
          <cell r="G4">
            <v>0</v>
          </cell>
          <cell r="H4">
            <v>0.33</v>
          </cell>
          <cell r="I4">
            <v>0.5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1113</v>
          </cell>
          <cell r="B5">
            <v>1</v>
          </cell>
          <cell r="C5">
            <v>110</v>
          </cell>
          <cell r="D5">
            <v>113</v>
          </cell>
          <cell r="E5" t="str">
            <v>Occupancy Sensor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1114</v>
          </cell>
          <cell r="B6">
            <v>1</v>
          </cell>
          <cell r="C6">
            <v>110</v>
          </cell>
          <cell r="D6">
            <v>114</v>
          </cell>
          <cell r="E6" t="str">
            <v>Continuous Dimming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>
            <v>1115</v>
          </cell>
          <cell r="B7">
            <v>1</v>
          </cell>
          <cell r="C7">
            <v>110</v>
          </cell>
          <cell r="D7">
            <v>115</v>
          </cell>
          <cell r="E7" t="str">
            <v>Lighting Control Tuneup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1120</v>
          </cell>
          <cell r="B8">
            <v>1</v>
          </cell>
          <cell r="C8">
            <v>120</v>
          </cell>
          <cell r="D8">
            <v>120</v>
          </cell>
          <cell r="E8" t="str">
            <v>Base T8, EB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1121</v>
          </cell>
          <cell r="B9">
            <v>1</v>
          </cell>
          <cell r="C9">
            <v>120</v>
          </cell>
          <cell r="D9">
            <v>121</v>
          </cell>
          <cell r="E9" t="str">
            <v>ROB Premium T8, 1EB</v>
          </cell>
          <cell r="F9">
            <v>0</v>
          </cell>
          <cell r="G9">
            <v>0</v>
          </cell>
          <cell r="H9">
            <v>0.18447693335011398</v>
          </cell>
          <cell r="I9">
            <v>0.18447693335011398</v>
          </cell>
          <cell r="J9">
            <v>0.18447693335011398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1122</v>
          </cell>
          <cell r="B10">
            <v>1</v>
          </cell>
          <cell r="C10">
            <v>120</v>
          </cell>
          <cell r="D10">
            <v>122</v>
          </cell>
          <cell r="E10" t="str">
            <v>ROB Premium T8, EB, Reflector</v>
          </cell>
          <cell r="F10">
            <v>0</v>
          </cell>
          <cell r="G10">
            <v>0</v>
          </cell>
          <cell r="H10">
            <v>0.33</v>
          </cell>
          <cell r="I10">
            <v>0.5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1123</v>
          </cell>
          <cell r="B11">
            <v>1</v>
          </cell>
          <cell r="C11">
            <v>120</v>
          </cell>
          <cell r="D11">
            <v>123</v>
          </cell>
          <cell r="E11" t="str">
            <v>Occupancy Sensor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1124</v>
          </cell>
          <cell r="B12">
            <v>1</v>
          </cell>
          <cell r="C12">
            <v>120</v>
          </cell>
          <cell r="D12">
            <v>124</v>
          </cell>
          <cell r="E12" t="str">
            <v>Lighting Control Tuneup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1130</v>
          </cell>
          <cell r="B13">
            <v>1</v>
          </cell>
          <cell r="C13">
            <v>130</v>
          </cell>
          <cell r="D13">
            <v>130</v>
          </cell>
          <cell r="E13" t="str">
            <v>Base Incandescent Flood, 75W  to Screw-in CFL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1131</v>
          </cell>
          <cell r="B14">
            <v>1</v>
          </cell>
          <cell r="C14">
            <v>130</v>
          </cell>
          <cell r="D14">
            <v>131</v>
          </cell>
          <cell r="E14" t="str">
            <v>CFL Screw-in 18W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1140</v>
          </cell>
          <cell r="B15">
            <v>1</v>
          </cell>
          <cell r="C15">
            <v>140</v>
          </cell>
          <cell r="D15">
            <v>140</v>
          </cell>
          <cell r="E15" t="str">
            <v xml:space="preserve">Base Incandescent Flood, 75W to Hardwired CFL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1141</v>
          </cell>
          <cell r="B16">
            <v>1</v>
          </cell>
          <cell r="C16">
            <v>140</v>
          </cell>
          <cell r="D16">
            <v>141</v>
          </cell>
          <cell r="E16" t="str">
            <v>CFL Hardwired, Modular 18W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1145</v>
          </cell>
          <cell r="B17">
            <v>1</v>
          </cell>
          <cell r="C17">
            <v>145</v>
          </cell>
          <cell r="D17">
            <v>145</v>
          </cell>
          <cell r="E17" t="str">
            <v>Base CFL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1150</v>
          </cell>
          <cell r="B18">
            <v>1</v>
          </cell>
          <cell r="C18">
            <v>150</v>
          </cell>
          <cell r="D18">
            <v>150</v>
          </cell>
          <cell r="E18" t="str">
            <v>Base High Bay Mercury Vapor, 400W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1151</v>
          </cell>
          <cell r="B19">
            <v>1</v>
          </cell>
          <cell r="C19">
            <v>150</v>
          </cell>
          <cell r="D19">
            <v>151</v>
          </cell>
          <cell r="E19" t="str">
            <v>PSMH, 250W, magnetic ballast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1153</v>
          </cell>
          <cell r="B20">
            <v>1</v>
          </cell>
          <cell r="C20">
            <v>150</v>
          </cell>
          <cell r="D20">
            <v>153</v>
          </cell>
          <cell r="E20" t="str">
            <v>High Bay T5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1160</v>
          </cell>
          <cell r="B21">
            <v>1</v>
          </cell>
          <cell r="C21">
            <v>160</v>
          </cell>
          <cell r="D21">
            <v>160</v>
          </cell>
          <cell r="E21" t="str">
            <v>Base Exit Sign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1161</v>
          </cell>
          <cell r="B22">
            <v>1</v>
          </cell>
          <cell r="C22">
            <v>160</v>
          </cell>
          <cell r="D22">
            <v>161</v>
          </cell>
          <cell r="E22" t="str">
            <v>LED Exit Sign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>
            <v>1200</v>
          </cell>
          <cell r="B23">
            <v>1</v>
          </cell>
          <cell r="C23">
            <v>200</v>
          </cell>
          <cell r="D23">
            <v>200</v>
          </cell>
          <cell r="E23" t="str">
            <v>Base Outdoor Mercury Vapor 400W Lamp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1201</v>
          </cell>
          <cell r="B24">
            <v>1</v>
          </cell>
          <cell r="C24">
            <v>200</v>
          </cell>
          <cell r="D24">
            <v>201</v>
          </cell>
          <cell r="E24" t="str">
            <v>High Pressure Sodium 250W Lamp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1202</v>
          </cell>
          <cell r="B25">
            <v>1</v>
          </cell>
          <cell r="C25">
            <v>200</v>
          </cell>
          <cell r="D25">
            <v>202</v>
          </cell>
          <cell r="E25" t="str">
            <v>Outdoor Lighting Controls (Photocell/Timeclock)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1210</v>
          </cell>
          <cell r="B26">
            <v>1</v>
          </cell>
          <cell r="C26">
            <v>210</v>
          </cell>
          <cell r="D26">
            <v>210</v>
          </cell>
          <cell r="E26" t="str">
            <v>Base Outdoor HID Lamp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1211</v>
          </cell>
          <cell r="B27">
            <v>1</v>
          </cell>
          <cell r="C27">
            <v>210</v>
          </cell>
          <cell r="D27">
            <v>211</v>
          </cell>
          <cell r="E27" t="str">
            <v>Outdoor Lighting Controls (Photocell/Timeclock)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1300</v>
          </cell>
          <cell r="B28">
            <v>1</v>
          </cell>
          <cell r="C28">
            <v>300</v>
          </cell>
          <cell r="D28">
            <v>300</v>
          </cell>
          <cell r="E28" t="str">
            <v>Base Centrifugal Chiller, 0.58 kW/ton, 500 tons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>
            <v>1301</v>
          </cell>
          <cell r="B29">
            <v>1</v>
          </cell>
          <cell r="C29">
            <v>300</v>
          </cell>
          <cell r="D29">
            <v>301</v>
          </cell>
          <cell r="E29" t="str">
            <v>Centrifugal Chiller, 0.51 kW/ton, 500 tons</v>
          </cell>
          <cell r="F29">
            <v>1</v>
          </cell>
          <cell r="G29">
            <v>1</v>
          </cell>
          <cell r="H29">
            <v>0.33</v>
          </cell>
          <cell r="I29">
            <v>0.5</v>
          </cell>
          <cell r="J29">
            <v>0.60006513771654924</v>
          </cell>
          <cell r="K29">
            <v>0.33</v>
          </cell>
          <cell r="L29">
            <v>0.5</v>
          </cell>
          <cell r="M29">
            <v>0.52860300755726386</v>
          </cell>
        </row>
        <row r="30">
          <cell r="A30">
            <v>1302</v>
          </cell>
          <cell r="B30">
            <v>1</v>
          </cell>
          <cell r="C30">
            <v>300</v>
          </cell>
          <cell r="D30">
            <v>302</v>
          </cell>
          <cell r="E30" t="str">
            <v>High Efficiency Chiller Motors</v>
          </cell>
          <cell r="F30">
            <v>1</v>
          </cell>
          <cell r="G30">
            <v>0</v>
          </cell>
          <cell r="H30">
            <v>0.33</v>
          </cell>
          <cell r="I30">
            <v>0.5</v>
          </cell>
          <cell r="J30">
            <v>0.59058776052737261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1304</v>
          </cell>
          <cell r="B31">
            <v>1</v>
          </cell>
          <cell r="C31">
            <v>300</v>
          </cell>
          <cell r="D31">
            <v>304</v>
          </cell>
          <cell r="E31" t="str">
            <v xml:space="preserve">EMS - Chiller </v>
          </cell>
          <cell r="F31">
            <v>1</v>
          </cell>
          <cell r="G31">
            <v>0</v>
          </cell>
          <cell r="H31">
            <v>0.33</v>
          </cell>
          <cell r="I31">
            <v>0.5</v>
          </cell>
          <cell r="J31">
            <v>0.53506973111800871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1305</v>
          </cell>
          <cell r="B32">
            <v>1</v>
          </cell>
          <cell r="C32">
            <v>300</v>
          </cell>
          <cell r="D32">
            <v>305</v>
          </cell>
          <cell r="E32" t="str">
            <v>Chiller Tune Up/Diagnostics</v>
          </cell>
          <cell r="F32">
            <v>1</v>
          </cell>
          <cell r="G32">
            <v>0</v>
          </cell>
          <cell r="H32">
            <v>0.33</v>
          </cell>
          <cell r="I32">
            <v>0.5</v>
          </cell>
          <cell r="J32">
            <v>0.72989480956886155</v>
          </cell>
          <cell r="K32">
            <v>2.4088873122910415E-2</v>
          </cell>
          <cell r="L32">
            <v>2.4088873122910415E-2</v>
          </cell>
          <cell r="M32">
            <v>2.4088873122910415E-2</v>
          </cell>
        </row>
        <row r="33">
          <cell r="A33">
            <v>1306</v>
          </cell>
          <cell r="B33">
            <v>1</v>
          </cell>
          <cell r="C33">
            <v>300</v>
          </cell>
          <cell r="D33">
            <v>306</v>
          </cell>
          <cell r="E33" t="str">
            <v>VSD for Chiller Pumps and Towers</v>
          </cell>
          <cell r="F33">
            <v>1</v>
          </cell>
          <cell r="G33">
            <v>0</v>
          </cell>
          <cell r="H33">
            <v>0.33</v>
          </cell>
          <cell r="I33">
            <v>0.5</v>
          </cell>
          <cell r="J33">
            <v>0.67562823024361451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1307</v>
          </cell>
          <cell r="B34">
            <v>1</v>
          </cell>
          <cell r="C34">
            <v>300</v>
          </cell>
          <cell r="D34">
            <v>307</v>
          </cell>
          <cell r="E34" t="str">
            <v>EMS Optimization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1308</v>
          </cell>
          <cell r="B35">
            <v>1</v>
          </cell>
          <cell r="C35">
            <v>300</v>
          </cell>
          <cell r="D35">
            <v>308</v>
          </cell>
          <cell r="E35" t="str">
            <v>Aerosole Duct Sealing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1309</v>
          </cell>
          <cell r="B36">
            <v>1</v>
          </cell>
          <cell r="C36">
            <v>300</v>
          </cell>
          <cell r="D36">
            <v>309</v>
          </cell>
          <cell r="E36" t="str">
            <v>Duct/Pipe Insulation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1311</v>
          </cell>
          <cell r="B37">
            <v>1</v>
          </cell>
          <cell r="C37">
            <v>300</v>
          </cell>
          <cell r="D37">
            <v>311</v>
          </cell>
          <cell r="E37" t="str">
            <v>Window Film (Standard)</v>
          </cell>
          <cell r="F37">
            <v>0</v>
          </cell>
          <cell r="G37">
            <v>0</v>
          </cell>
          <cell r="H37">
            <v>0.33</v>
          </cell>
          <cell r="I37">
            <v>0.5</v>
          </cell>
          <cell r="J37">
            <v>0.88002358921916513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1313</v>
          </cell>
          <cell r="B38">
            <v>1</v>
          </cell>
          <cell r="C38">
            <v>300</v>
          </cell>
          <cell r="D38">
            <v>313</v>
          </cell>
          <cell r="E38" t="str">
            <v xml:space="preserve">Ceiling Insulation </v>
          </cell>
          <cell r="F38">
            <v>1</v>
          </cell>
          <cell r="G38">
            <v>1</v>
          </cell>
          <cell r="H38">
            <v>0.33</v>
          </cell>
          <cell r="I38">
            <v>0.5</v>
          </cell>
          <cell r="J38">
            <v>0.88616099232789014</v>
          </cell>
          <cell r="K38">
            <v>0.33</v>
          </cell>
          <cell r="L38">
            <v>0.5</v>
          </cell>
          <cell r="M38">
            <v>0.88076468438757116</v>
          </cell>
        </row>
        <row r="39">
          <cell r="A39">
            <v>1314</v>
          </cell>
          <cell r="B39">
            <v>1</v>
          </cell>
          <cell r="C39">
            <v>300</v>
          </cell>
          <cell r="D39">
            <v>314</v>
          </cell>
          <cell r="E39" t="str">
            <v>Roof Insulation</v>
          </cell>
          <cell r="F39">
            <v>1</v>
          </cell>
          <cell r="G39">
            <v>1</v>
          </cell>
          <cell r="H39">
            <v>0.33</v>
          </cell>
          <cell r="I39">
            <v>0.5</v>
          </cell>
          <cell r="J39">
            <v>0.86419598128601316</v>
          </cell>
          <cell r="K39">
            <v>0.33</v>
          </cell>
          <cell r="L39">
            <v>0.5</v>
          </cell>
          <cell r="M39">
            <v>0.71949307297018206</v>
          </cell>
        </row>
        <row r="40">
          <cell r="A40">
            <v>1315</v>
          </cell>
          <cell r="B40">
            <v>1</v>
          </cell>
          <cell r="C40">
            <v>300</v>
          </cell>
          <cell r="D40">
            <v>315</v>
          </cell>
          <cell r="E40" t="str">
            <v>Cool Roof - Chiller</v>
          </cell>
          <cell r="F40">
            <v>0</v>
          </cell>
          <cell r="G40">
            <v>0</v>
          </cell>
          <cell r="H40">
            <v>0.33</v>
          </cell>
          <cell r="I40">
            <v>0.5</v>
          </cell>
          <cell r="J40">
            <v>1</v>
          </cell>
          <cell r="K40">
            <v>0.33</v>
          </cell>
          <cell r="L40">
            <v>0.5</v>
          </cell>
          <cell r="M40">
            <v>0.88910748185796518</v>
          </cell>
        </row>
        <row r="41">
          <cell r="A41">
            <v>1317</v>
          </cell>
          <cell r="B41">
            <v>1</v>
          </cell>
          <cell r="C41">
            <v>300</v>
          </cell>
          <cell r="D41">
            <v>317</v>
          </cell>
          <cell r="E41" t="str">
            <v>Thermal Energy Storage (TES)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>
            <v>1320</v>
          </cell>
          <cell r="B42">
            <v>1</v>
          </cell>
          <cell r="C42">
            <v>320</v>
          </cell>
          <cell r="D42">
            <v>320</v>
          </cell>
          <cell r="E42" t="str">
            <v>Base DX Packaged System, EER=10.3, 10 tons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1321</v>
          </cell>
          <cell r="B43">
            <v>1</v>
          </cell>
          <cell r="C43">
            <v>320</v>
          </cell>
          <cell r="D43">
            <v>321</v>
          </cell>
          <cell r="E43" t="str">
            <v>DX Packaged System, EER=10.9, 10 tons</v>
          </cell>
          <cell r="F43">
            <v>0</v>
          </cell>
          <cell r="G43">
            <v>0</v>
          </cell>
          <cell r="H43">
            <v>0.33</v>
          </cell>
          <cell r="I43">
            <v>0.5</v>
          </cell>
          <cell r="J43">
            <v>0.9957784965943377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1322</v>
          </cell>
          <cell r="B44">
            <v>1</v>
          </cell>
          <cell r="C44">
            <v>320</v>
          </cell>
          <cell r="D44">
            <v>322</v>
          </cell>
          <cell r="E44" t="str">
            <v>Hybrid Dessicant-DX System (Trane CDQ)</v>
          </cell>
          <cell r="F44">
            <v>1</v>
          </cell>
          <cell r="G44">
            <v>0</v>
          </cell>
          <cell r="H44">
            <v>0.33</v>
          </cell>
          <cell r="I44">
            <v>0.5</v>
          </cell>
          <cell r="J44">
            <v>0.7099878347286811</v>
          </cell>
          <cell r="K44">
            <v>0</v>
          </cell>
          <cell r="L44">
            <v>0</v>
          </cell>
          <cell r="M44">
            <v>0</v>
          </cell>
        </row>
        <row r="45">
          <cell r="A45">
            <v>1323</v>
          </cell>
          <cell r="B45">
            <v>1</v>
          </cell>
          <cell r="C45">
            <v>320</v>
          </cell>
          <cell r="D45">
            <v>323</v>
          </cell>
          <cell r="E45" t="str">
            <v>Geothermal Heat Pump, EER=13, 10 tons</v>
          </cell>
          <cell r="F45">
            <v>0</v>
          </cell>
          <cell r="G45">
            <v>0</v>
          </cell>
          <cell r="H45">
            <v>0.33</v>
          </cell>
          <cell r="I45">
            <v>0.5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</row>
        <row r="46">
          <cell r="A46">
            <v>1326</v>
          </cell>
          <cell r="B46">
            <v>1</v>
          </cell>
          <cell r="C46">
            <v>320</v>
          </cell>
          <cell r="D46">
            <v>326</v>
          </cell>
          <cell r="E46" t="str">
            <v>DX Tune Up/ Advanced Diagnostics</v>
          </cell>
          <cell r="F46">
            <v>1</v>
          </cell>
          <cell r="G46">
            <v>0</v>
          </cell>
          <cell r="H46">
            <v>0.33</v>
          </cell>
          <cell r="I46">
            <v>0.5</v>
          </cell>
          <cell r="J46">
            <v>0.68151730566142144</v>
          </cell>
          <cell r="K46">
            <v>2.6846295419869035E-2</v>
          </cell>
          <cell r="L46">
            <v>2.6846295419869035E-2</v>
          </cell>
          <cell r="M46">
            <v>2.6846295419869035E-2</v>
          </cell>
        </row>
        <row r="47">
          <cell r="A47">
            <v>1327</v>
          </cell>
          <cell r="B47">
            <v>1</v>
          </cell>
          <cell r="C47">
            <v>320</v>
          </cell>
          <cell r="D47">
            <v>327</v>
          </cell>
          <cell r="E47" t="str">
            <v>DX Coil Cleaning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1328</v>
          </cell>
          <cell r="B48">
            <v>1</v>
          </cell>
          <cell r="C48">
            <v>320</v>
          </cell>
          <cell r="D48">
            <v>328</v>
          </cell>
          <cell r="E48" t="str">
            <v>Optimize Controls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>
            <v>1329</v>
          </cell>
          <cell r="B49">
            <v>1</v>
          </cell>
          <cell r="C49">
            <v>320</v>
          </cell>
          <cell r="D49">
            <v>329</v>
          </cell>
          <cell r="E49" t="str">
            <v>Aerosole Duct Sealing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1330</v>
          </cell>
          <cell r="B50">
            <v>1</v>
          </cell>
          <cell r="C50">
            <v>320</v>
          </cell>
          <cell r="D50">
            <v>330</v>
          </cell>
          <cell r="E50" t="str">
            <v>Duct/Pipe Insulation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1332</v>
          </cell>
          <cell r="B51">
            <v>1</v>
          </cell>
          <cell r="C51">
            <v>320</v>
          </cell>
          <cell r="D51">
            <v>332</v>
          </cell>
          <cell r="E51" t="str">
            <v>Window Film (Standard)</v>
          </cell>
          <cell r="F51">
            <v>1</v>
          </cell>
          <cell r="G51">
            <v>0</v>
          </cell>
          <cell r="H51">
            <v>0.33</v>
          </cell>
          <cell r="I51">
            <v>0.5</v>
          </cell>
          <cell r="J51">
            <v>0.89437960307965292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1334</v>
          </cell>
          <cell r="B52">
            <v>1</v>
          </cell>
          <cell r="C52">
            <v>320</v>
          </cell>
          <cell r="D52">
            <v>334</v>
          </cell>
          <cell r="E52" t="str">
            <v xml:space="preserve">Ceiling Insulation </v>
          </cell>
          <cell r="F52">
            <v>0</v>
          </cell>
          <cell r="G52">
            <v>1</v>
          </cell>
          <cell r="H52">
            <v>0.33</v>
          </cell>
          <cell r="I52">
            <v>0.5</v>
          </cell>
          <cell r="J52">
            <v>0.91880920532975119</v>
          </cell>
          <cell r="K52">
            <v>0.33</v>
          </cell>
          <cell r="L52">
            <v>0.5</v>
          </cell>
          <cell r="M52">
            <v>0.77719437194907059</v>
          </cell>
        </row>
        <row r="53">
          <cell r="A53">
            <v>1335</v>
          </cell>
          <cell r="B53">
            <v>1</v>
          </cell>
          <cell r="C53">
            <v>320</v>
          </cell>
          <cell r="D53">
            <v>335</v>
          </cell>
          <cell r="E53" t="str">
            <v>Roof Insulation</v>
          </cell>
          <cell r="F53">
            <v>0</v>
          </cell>
          <cell r="G53">
            <v>1</v>
          </cell>
          <cell r="H53">
            <v>0.33</v>
          </cell>
          <cell r="I53">
            <v>0.5</v>
          </cell>
          <cell r="J53">
            <v>0.72617341086982212</v>
          </cell>
          <cell r="K53">
            <v>0.33</v>
          </cell>
          <cell r="L53">
            <v>0.5</v>
          </cell>
          <cell r="M53">
            <v>0.6243471686595844</v>
          </cell>
        </row>
        <row r="54">
          <cell r="A54">
            <v>1336</v>
          </cell>
          <cell r="B54">
            <v>1</v>
          </cell>
          <cell r="C54">
            <v>320</v>
          </cell>
          <cell r="D54">
            <v>336</v>
          </cell>
          <cell r="E54" t="str">
            <v>Cool Roof - DX</v>
          </cell>
          <cell r="F54">
            <v>1</v>
          </cell>
          <cell r="G54">
            <v>1</v>
          </cell>
          <cell r="H54">
            <v>0.33</v>
          </cell>
          <cell r="I54">
            <v>0.5</v>
          </cell>
          <cell r="J54">
            <v>1</v>
          </cell>
          <cell r="K54">
            <v>0.33</v>
          </cell>
          <cell r="L54">
            <v>0.5</v>
          </cell>
          <cell r="M54">
            <v>0.85885386415073173</v>
          </cell>
        </row>
        <row r="55">
          <cell r="A55">
            <v>1340</v>
          </cell>
          <cell r="B55">
            <v>1</v>
          </cell>
          <cell r="C55">
            <v>340</v>
          </cell>
          <cell r="D55">
            <v>340</v>
          </cell>
          <cell r="E55" t="str">
            <v>Base Packaged HP System, EER=10.3, 10 tons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>
            <v>1341</v>
          </cell>
          <cell r="B56">
            <v>1</v>
          </cell>
          <cell r="C56">
            <v>340</v>
          </cell>
          <cell r="D56">
            <v>341</v>
          </cell>
          <cell r="E56" t="str">
            <v>Packaged HP System, EER=10.9, 10 tons</v>
          </cell>
          <cell r="F56">
            <v>0</v>
          </cell>
          <cell r="G56">
            <v>0</v>
          </cell>
          <cell r="H56">
            <v>0.33</v>
          </cell>
          <cell r="I56">
            <v>0.5</v>
          </cell>
          <cell r="J56">
            <v>0.95859419898022913</v>
          </cell>
          <cell r="K56">
            <v>0</v>
          </cell>
          <cell r="L56">
            <v>0</v>
          </cell>
          <cell r="M56">
            <v>0</v>
          </cell>
        </row>
        <row r="57">
          <cell r="A57">
            <v>1342</v>
          </cell>
          <cell r="B57">
            <v>1</v>
          </cell>
          <cell r="C57">
            <v>340</v>
          </cell>
          <cell r="D57">
            <v>342</v>
          </cell>
          <cell r="E57" t="str">
            <v>Geothermal Heat Pump, EER=13, 10 tons</v>
          </cell>
          <cell r="F57">
            <v>0</v>
          </cell>
          <cell r="G57">
            <v>0</v>
          </cell>
          <cell r="H57">
            <v>0.33</v>
          </cell>
          <cell r="I57">
            <v>0.5</v>
          </cell>
          <cell r="J57">
            <v>1</v>
          </cell>
          <cell r="K57">
            <v>0.33</v>
          </cell>
          <cell r="L57">
            <v>0.5</v>
          </cell>
          <cell r="M57">
            <v>0.83626062134906454</v>
          </cell>
        </row>
        <row r="58">
          <cell r="A58">
            <v>1344</v>
          </cell>
          <cell r="B58">
            <v>1</v>
          </cell>
          <cell r="C58">
            <v>340</v>
          </cell>
          <cell r="D58">
            <v>344</v>
          </cell>
          <cell r="E58" t="str">
            <v>Aerosole Duct Sealing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1345</v>
          </cell>
          <cell r="B59">
            <v>1</v>
          </cell>
          <cell r="C59">
            <v>340</v>
          </cell>
          <cell r="D59">
            <v>345</v>
          </cell>
          <cell r="E59" t="str">
            <v>Duct/Pipe Insulation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1347</v>
          </cell>
          <cell r="B60">
            <v>1</v>
          </cell>
          <cell r="C60">
            <v>340</v>
          </cell>
          <cell r="D60">
            <v>347</v>
          </cell>
          <cell r="E60" t="str">
            <v>Window Film (Standard)</v>
          </cell>
          <cell r="F60">
            <v>1</v>
          </cell>
          <cell r="G60">
            <v>0</v>
          </cell>
          <cell r="H60">
            <v>0.33</v>
          </cell>
          <cell r="I60">
            <v>0.5</v>
          </cell>
          <cell r="J60">
            <v>0.77922727700812555</v>
          </cell>
          <cell r="K60">
            <v>0</v>
          </cell>
          <cell r="L60">
            <v>0</v>
          </cell>
          <cell r="M60">
            <v>0</v>
          </cell>
        </row>
        <row r="61">
          <cell r="A61">
            <v>1349</v>
          </cell>
          <cell r="B61">
            <v>1</v>
          </cell>
          <cell r="C61">
            <v>340</v>
          </cell>
          <cell r="D61">
            <v>349</v>
          </cell>
          <cell r="E61" t="str">
            <v xml:space="preserve">Ceiling Insulation </v>
          </cell>
          <cell r="F61">
            <v>1</v>
          </cell>
          <cell r="G61">
            <v>1</v>
          </cell>
          <cell r="H61">
            <v>0.33</v>
          </cell>
          <cell r="I61">
            <v>0.5</v>
          </cell>
          <cell r="J61">
            <v>0.82525165128059275</v>
          </cell>
          <cell r="K61">
            <v>0.33</v>
          </cell>
          <cell r="L61">
            <v>0.5</v>
          </cell>
          <cell r="M61">
            <v>0.82525165128059275</v>
          </cell>
        </row>
        <row r="62">
          <cell r="A62">
            <v>1350</v>
          </cell>
          <cell r="B62">
            <v>1</v>
          </cell>
          <cell r="C62">
            <v>340</v>
          </cell>
          <cell r="D62">
            <v>350</v>
          </cell>
          <cell r="E62" t="str">
            <v>Roof Insulation</v>
          </cell>
          <cell r="F62">
            <v>1</v>
          </cell>
          <cell r="G62">
            <v>1</v>
          </cell>
          <cell r="H62">
            <v>0.33</v>
          </cell>
          <cell r="I62">
            <v>0.5</v>
          </cell>
          <cell r="J62">
            <v>0.93591673203775538</v>
          </cell>
          <cell r="K62">
            <v>0.33</v>
          </cell>
          <cell r="L62">
            <v>0.5</v>
          </cell>
          <cell r="M62">
            <v>0.93580601242369654</v>
          </cell>
        </row>
        <row r="63">
          <cell r="A63">
            <v>1351</v>
          </cell>
          <cell r="B63">
            <v>1</v>
          </cell>
          <cell r="C63">
            <v>340</v>
          </cell>
          <cell r="D63">
            <v>351</v>
          </cell>
          <cell r="E63" t="str">
            <v>Cool Roof - DX</v>
          </cell>
          <cell r="F63">
            <v>1</v>
          </cell>
          <cell r="G63">
            <v>1</v>
          </cell>
          <cell r="H63">
            <v>0.33</v>
          </cell>
          <cell r="I63">
            <v>0.5</v>
          </cell>
          <cell r="J63">
            <v>1</v>
          </cell>
          <cell r="K63">
            <v>0.33</v>
          </cell>
          <cell r="L63">
            <v>0.5</v>
          </cell>
          <cell r="M63">
            <v>0.97503875930108264</v>
          </cell>
        </row>
        <row r="64">
          <cell r="A64">
            <v>1360</v>
          </cell>
          <cell r="B64">
            <v>1</v>
          </cell>
          <cell r="C64">
            <v>360</v>
          </cell>
          <cell r="D64">
            <v>360</v>
          </cell>
          <cell r="E64" t="str">
            <v>Base PTAC, EER=8.3, 1 ton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>
            <v>1361</v>
          </cell>
          <cell r="B65">
            <v>1</v>
          </cell>
          <cell r="C65">
            <v>360</v>
          </cell>
          <cell r="D65">
            <v>361</v>
          </cell>
          <cell r="E65" t="str">
            <v>HE PTAC, EER=9.6, 1 ton</v>
          </cell>
          <cell r="F65">
            <v>1</v>
          </cell>
          <cell r="G65">
            <v>0</v>
          </cell>
          <cell r="H65">
            <v>0.33</v>
          </cell>
          <cell r="I65">
            <v>0.5</v>
          </cell>
          <cell r="J65">
            <v>0.92642684926438112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1362</v>
          </cell>
          <cell r="B66">
            <v>1</v>
          </cell>
          <cell r="C66">
            <v>360</v>
          </cell>
          <cell r="D66">
            <v>362</v>
          </cell>
          <cell r="E66" t="str">
            <v>Occupancy Sensor (hotels)</v>
          </cell>
          <cell r="F66">
            <v>0</v>
          </cell>
          <cell r="G66">
            <v>0</v>
          </cell>
          <cell r="H66">
            <v>0.33</v>
          </cell>
          <cell r="I66">
            <v>0.5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1400</v>
          </cell>
          <cell r="B67">
            <v>1</v>
          </cell>
          <cell r="C67">
            <v>400</v>
          </cell>
          <cell r="D67">
            <v>400</v>
          </cell>
          <cell r="E67" t="str">
            <v>Base Fan Motor, 15hp, 1800rpm, 91.0%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1401</v>
          </cell>
          <cell r="B68">
            <v>1</v>
          </cell>
          <cell r="C68">
            <v>400</v>
          </cell>
          <cell r="D68">
            <v>401</v>
          </cell>
          <cell r="E68" t="str">
            <v>High Efficiency Fan Motor, 15hp, 1800rpm, 92.4%</v>
          </cell>
          <cell r="F68">
            <v>1</v>
          </cell>
          <cell r="G68">
            <v>0</v>
          </cell>
          <cell r="H68">
            <v>3.6622870876249963E-2</v>
          </cell>
          <cell r="I68">
            <v>3.6622870876249963E-2</v>
          </cell>
          <cell r="J68">
            <v>3.6622870876249963E-2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1402</v>
          </cell>
          <cell r="B69">
            <v>1</v>
          </cell>
          <cell r="C69">
            <v>400</v>
          </cell>
          <cell r="D69">
            <v>402</v>
          </cell>
          <cell r="E69" t="str">
            <v>Variable Speed Drive Control</v>
          </cell>
          <cell r="F69">
            <v>1</v>
          </cell>
          <cell r="G69">
            <v>0</v>
          </cell>
          <cell r="H69">
            <v>0.33</v>
          </cell>
          <cell r="I69">
            <v>0.5</v>
          </cell>
          <cell r="J69">
            <v>0.8320706934013623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1403</v>
          </cell>
          <cell r="B70">
            <v>1</v>
          </cell>
          <cell r="C70">
            <v>400</v>
          </cell>
          <cell r="D70">
            <v>403</v>
          </cell>
          <cell r="E70" t="str">
            <v>Air Handler Optimization</v>
          </cell>
          <cell r="F70">
            <v>0</v>
          </cell>
          <cell r="G70">
            <v>0</v>
          </cell>
          <cell r="H70">
            <v>0.33</v>
          </cell>
          <cell r="I70">
            <v>0.39443798637081284</v>
          </cell>
          <cell r="J70">
            <v>0.39443798637081284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1404</v>
          </cell>
          <cell r="B71">
            <v>1</v>
          </cell>
          <cell r="C71">
            <v>400</v>
          </cell>
          <cell r="D71">
            <v>404</v>
          </cell>
          <cell r="E71" t="str">
            <v>Electronically Commutated Motors (ECM) on an Air Handler Unit</v>
          </cell>
          <cell r="F71">
            <v>1</v>
          </cell>
          <cell r="G71">
            <v>0</v>
          </cell>
          <cell r="H71">
            <v>0.33</v>
          </cell>
          <cell r="I71">
            <v>0.35539185103591547</v>
          </cell>
          <cell r="J71">
            <v>0.35539185103591547</v>
          </cell>
          <cell r="K71">
            <v>5.074002463616932E-2</v>
          </cell>
          <cell r="L71">
            <v>5.074002463616932E-2</v>
          </cell>
          <cell r="M71">
            <v>5.074002463616932E-2</v>
          </cell>
        </row>
        <row r="72">
          <cell r="A72">
            <v>1405</v>
          </cell>
          <cell r="B72">
            <v>1</v>
          </cell>
          <cell r="C72">
            <v>400</v>
          </cell>
          <cell r="D72">
            <v>405</v>
          </cell>
          <cell r="E72" t="str">
            <v>Demand Control Ventilation (DCV)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>
            <v>1406</v>
          </cell>
          <cell r="B73">
            <v>1</v>
          </cell>
          <cell r="C73">
            <v>400</v>
          </cell>
          <cell r="D73">
            <v>406</v>
          </cell>
          <cell r="E73" t="str">
            <v>Energy Recovery Ventilation (ERV)</v>
          </cell>
          <cell r="F73">
            <v>0</v>
          </cell>
          <cell r="G73">
            <v>0</v>
          </cell>
          <cell r="H73">
            <v>0.33</v>
          </cell>
          <cell r="I73">
            <v>0.5</v>
          </cell>
          <cell r="J73">
            <v>0.80292682033687557</v>
          </cell>
          <cell r="K73">
            <v>0.33</v>
          </cell>
          <cell r="L73">
            <v>0.5</v>
          </cell>
          <cell r="M73">
            <v>0.83776874954285019</v>
          </cell>
        </row>
        <row r="74">
          <cell r="A74">
            <v>1600</v>
          </cell>
          <cell r="B74">
            <v>1</v>
          </cell>
          <cell r="C74">
            <v>600</v>
          </cell>
          <cell r="D74">
            <v>600</v>
          </cell>
          <cell r="E74" t="str">
            <v>Base Water Heating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1601</v>
          </cell>
          <cell r="B75">
            <v>1</v>
          </cell>
          <cell r="C75">
            <v>600</v>
          </cell>
          <cell r="D75">
            <v>601</v>
          </cell>
          <cell r="E75" t="str">
            <v>High Efficiency Water Heater (electric)</v>
          </cell>
          <cell r="F75">
            <v>0</v>
          </cell>
          <cell r="G75">
            <v>0</v>
          </cell>
          <cell r="H75">
            <v>0.33</v>
          </cell>
          <cell r="I75">
            <v>0.45123192737269863</v>
          </cell>
          <cell r="J75">
            <v>0.45123192737269863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1603</v>
          </cell>
          <cell r="B76">
            <v>1</v>
          </cell>
          <cell r="C76">
            <v>600</v>
          </cell>
          <cell r="D76">
            <v>603</v>
          </cell>
          <cell r="E76" t="str">
            <v>Heat Pump Water Heater (air source)</v>
          </cell>
          <cell r="F76">
            <v>1</v>
          </cell>
          <cell r="G76">
            <v>0</v>
          </cell>
          <cell r="H76">
            <v>0.33</v>
          </cell>
          <cell r="I76">
            <v>0.5</v>
          </cell>
          <cell r="J76">
            <v>0.58662387316170961</v>
          </cell>
          <cell r="K76">
            <v>0</v>
          </cell>
          <cell r="L76">
            <v>0</v>
          </cell>
          <cell r="M76">
            <v>0</v>
          </cell>
        </row>
        <row r="77">
          <cell r="A77">
            <v>1604</v>
          </cell>
          <cell r="B77">
            <v>1</v>
          </cell>
          <cell r="C77">
            <v>600</v>
          </cell>
          <cell r="D77">
            <v>604</v>
          </cell>
          <cell r="E77" t="str">
            <v>Solar Water Heater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>
            <v>1606</v>
          </cell>
          <cell r="B78">
            <v>1</v>
          </cell>
          <cell r="C78">
            <v>600</v>
          </cell>
          <cell r="D78">
            <v>606</v>
          </cell>
          <cell r="E78" t="str">
            <v>Demand controlled circulating systems</v>
          </cell>
          <cell r="F78">
            <v>0</v>
          </cell>
          <cell r="G78">
            <v>0</v>
          </cell>
          <cell r="H78">
            <v>1.6553858013580891E-2</v>
          </cell>
          <cell r="I78">
            <v>1.6553858013580891E-2</v>
          </cell>
          <cell r="J78">
            <v>1.6553858013580891E-2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1608</v>
          </cell>
          <cell r="B79">
            <v>1</v>
          </cell>
          <cell r="C79">
            <v>600</v>
          </cell>
          <cell r="D79">
            <v>608</v>
          </cell>
          <cell r="E79" t="str">
            <v>Heat Recovery Unit</v>
          </cell>
          <cell r="F79">
            <v>1</v>
          </cell>
          <cell r="G79">
            <v>0</v>
          </cell>
          <cell r="H79">
            <v>5.2632726686790185E-2</v>
          </cell>
          <cell r="I79">
            <v>5.2632726686790185E-2</v>
          </cell>
          <cell r="J79">
            <v>5.2632726686790185E-2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1609</v>
          </cell>
          <cell r="B80">
            <v>1</v>
          </cell>
          <cell r="C80">
            <v>600</v>
          </cell>
          <cell r="D80">
            <v>609</v>
          </cell>
          <cell r="E80" t="str">
            <v>Heat Trap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A81">
            <v>1610</v>
          </cell>
          <cell r="B81">
            <v>1</v>
          </cell>
          <cell r="C81">
            <v>600</v>
          </cell>
          <cell r="D81">
            <v>610</v>
          </cell>
          <cell r="E81" t="str">
            <v>Hot Water Pipe Insulation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>
            <v>1700</v>
          </cell>
          <cell r="B82">
            <v>1</v>
          </cell>
          <cell r="C82">
            <v>700</v>
          </cell>
          <cell r="D82">
            <v>700</v>
          </cell>
          <cell r="E82" t="str">
            <v xml:space="preserve">Base Desktop PC 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>
            <v>1701</v>
          </cell>
          <cell r="B83">
            <v>1</v>
          </cell>
          <cell r="C83">
            <v>700</v>
          </cell>
          <cell r="D83">
            <v>701</v>
          </cell>
          <cell r="E83" t="str">
            <v>PC Manual Power Management Enabling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>
            <v>1702</v>
          </cell>
          <cell r="B84">
            <v>1</v>
          </cell>
          <cell r="C84">
            <v>700</v>
          </cell>
          <cell r="D84">
            <v>702</v>
          </cell>
          <cell r="E84" t="str">
            <v>PC Network Power Management Enabling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>
            <v>1710</v>
          </cell>
          <cell r="B85">
            <v>1</v>
          </cell>
          <cell r="C85">
            <v>710</v>
          </cell>
          <cell r="D85">
            <v>710</v>
          </cell>
          <cell r="E85" t="str">
            <v>Base Monitor, CRT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1711</v>
          </cell>
          <cell r="B86">
            <v>1</v>
          </cell>
          <cell r="C86">
            <v>710</v>
          </cell>
          <cell r="D86">
            <v>711</v>
          </cell>
          <cell r="E86" t="str">
            <v>Energy Star or Better Monitor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>
            <v>1712</v>
          </cell>
          <cell r="B87">
            <v>1</v>
          </cell>
          <cell r="C87">
            <v>710</v>
          </cell>
          <cell r="D87">
            <v>712</v>
          </cell>
          <cell r="E87" t="str">
            <v>Monitor Power Management Enabling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>
            <v>1720</v>
          </cell>
          <cell r="B88">
            <v>1</v>
          </cell>
          <cell r="C88">
            <v>720</v>
          </cell>
          <cell r="D88">
            <v>720</v>
          </cell>
          <cell r="E88" t="str">
            <v>Base Monitor, LCD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1721</v>
          </cell>
          <cell r="B89">
            <v>1</v>
          </cell>
          <cell r="C89">
            <v>720</v>
          </cell>
          <cell r="D89">
            <v>721</v>
          </cell>
          <cell r="E89" t="str">
            <v>Energy Star or Better Monitor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A90">
            <v>1722</v>
          </cell>
          <cell r="B90">
            <v>1</v>
          </cell>
          <cell r="C90">
            <v>720</v>
          </cell>
          <cell r="D90">
            <v>722</v>
          </cell>
          <cell r="E90" t="str">
            <v>Monitor Power Management Enabling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>
            <v>1730</v>
          </cell>
          <cell r="B91">
            <v>1</v>
          </cell>
          <cell r="C91">
            <v>730</v>
          </cell>
          <cell r="D91">
            <v>730</v>
          </cell>
          <cell r="E91" t="str">
            <v>Base Copier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1731</v>
          </cell>
          <cell r="B92">
            <v>1</v>
          </cell>
          <cell r="C92">
            <v>730</v>
          </cell>
          <cell r="D92">
            <v>731</v>
          </cell>
          <cell r="E92" t="str">
            <v>Energy Star or Better Copier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1732</v>
          </cell>
          <cell r="B93">
            <v>1</v>
          </cell>
          <cell r="C93">
            <v>730</v>
          </cell>
          <cell r="D93">
            <v>732</v>
          </cell>
          <cell r="E93" t="str">
            <v>Copier Power Management Enabling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>
            <v>1740</v>
          </cell>
          <cell r="B94">
            <v>1</v>
          </cell>
          <cell r="C94">
            <v>740</v>
          </cell>
          <cell r="D94">
            <v>740</v>
          </cell>
          <cell r="E94" t="str">
            <v>Base Laser Printer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A95">
            <v>1741</v>
          </cell>
          <cell r="B95">
            <v>1</v>
          </cell>
          <cell r="C95">
            <v>740</v>
          </cell>
          <cell r="D95">
            <v>741</v>
          </cell>
          <cell r="E95" t="str">
            <v>Printer Power Management Enabling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>
            <v>1800</v>
          </cell>
          <cell r="B96">
            <v>1</v>
          </cell>
          <cell r="C96">
            <v>800</v>
          </cell>
          <cell r="D96">
            <v>800</v>
          </cell>
          <cell r="E96" t="str">
            <v>Base Commercial Ovens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1801</v>
          </cell>
          <cell r="B97">
            <v>1</v>
          </cell>
          <cell r="C97">
            <v>800</v>
          </cell>
          <cell r="D97">
            <v>801</v>
          </cell>
          <cell r="E97" t="str">
            <v>Convection Oven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1810</v>
          </cell>
          <cell r="B98">
            <v>1</v>
          </cell>
          <cell r="C98">
            <v>810</v>
          </cell>
          <cell r="D98">
            <v>810</v>
          </cell>
          <cell r="E98" t="str">
            <v>Base Commercial Fryers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>
            <v>1811</v>
          </cell>
          <cell r="B99">
            <v>1</v>
          </cell>
          <cell r="C99">
            <v>810</v>
          </cell>
          <cell r="D99">
            <v>811</v>
          </cell>
          <cell r="E99" t="str">
            <v>Efficient Fryer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>
            <v>1900</v>
          </cell>
          <cell r="B100">
            <v>1</v>
          </cell>
          <cell r="C100">
            <v>900</v>
          </cell>
          <cell r="D100">
            <v>900</v>
          </cell>
          <cell r="E100" t="str">
            <v>Base Vending Machines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1901</v>
          </cell>
          <cell r="B101">
            <v>1</v>
          </cell>
          <cell r="C101">
            <v>900</v>
          </cell>
          <cell r="D101">
            <v>901</v>
          </cell>
          <cell r="E101" t="str">
            <v>Vending Misers (cooled machines only)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>
            <v>2110</v>
          </cell>
          <cell r="B102">
            <v>2</v>
          </cell>
          <cell r="C102">
            <v>110</v>
          </cell>
          <cell r="D102">
            <v>110</v>
          </cell>
          <cell r="E102" t="str">
            <v>Base Fluorescent Fixture, T12, 34W, EB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A103">
            <v>2111</v>
          </cell>
          <cell r="B103">
            <v>2</v>
          </cell>
          <cell r="C103">
            <v>110</v>
          </cell>
          <cell r="D103">
            <v>111</v>
          </cell>
          <cell r="E103" t="str">
            <v>Premium T8, Elecctronic Ballast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>
            <v>2112</v>
          </cell>
          <cell r="B104">
            <v>2</v>
          </cell>
          <cell r="C104">
            <v>110</v>
          </cell>
          <cell r="D104">
            <v>112</v>
          </cell>
          <cell r="E104" t="str">
            <v>Premium T8, EB, Reflector</v>
          </cell>
          <cell r="F104">
            <v>0</v>
          </cell>
          <cell r="G104">
            <v>0</v>
          </cell>
          <cell r="H104">
            <v>0.33</v>
          </cell>
          <cell r="I104">
            <v>0.5</v>
          </cell>
          <cell r="J104">
            <v>1</v>
          </cell>
          <cell r="K104">
            <v>0</v>
          </cell>
          <cell r="L104">
            <v>0</v>
          </cell>
          <cell r="M104">
            <v>0</v>
          </cell>
        </row>
        <row r="105">
          <cell r="A105">
            <v>2113</v>
          </cell>
          <cell r="B105">
            <v>2</v>
          </cell>
          <cell r="C105">
            <v>110</v>
          </cell>
          <cell r="D105">
            <v>113</v>
          </cell>
          <cell r="E105" t="str">
            <v>Occupancy Sensor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>
            <v>2114</v>
          </cell>
          <cell r="B106">
            <v>2</v>
          </cell>
          <cell r="C106">
            <v>110</v>
          </cell>
          <cell r="D106">
            <v>114</v>
          </cell>
          <cell r="E106" t="str">
            <v>Continuous Dimming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>
            <v>2115</v>
          </cell>
          <cell r="B107">
            <v>2</v>
          </cell>
          <cell r="C107">
            <v>110</v>
          </cell>
          <cell r="D107">
            <v>115</v>
          </cell>
          <cell r="E107" t="str">
            <v>Lighting Control Tuneup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A108">
            <v>2120</v>
          </cell>
          <cell r="B108">
            <v>2</v>
          </cell>
          <cell r="C108">
            <v>120</v>
          </cell>
          <cell r="D108">
            <v>120</v>
          </cell>
          <cell r="E108" t="str">
            <v>Base T8, EB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>
            <v>2121</v>
          </cell>
          <cell r="B109">
            <v>2</v>
          </cell>
          <cell r="C109">
            <v>120</v>
          </cell>
          <cell r="D109">
            <v>121</v>
          </cell>
          <cell r="E109" t="str">
            <v>ROB Premium T8, 1EB</v>
          </cell>
          <cell r="F109">
            <v>0</v>
          </cell>
          <cell r="G109">
            <v>0</v>
          </cell>
          <cell r="H109">
            <v>0.18447693335011398</v>
          </cell>
          <cell r="I109">
            <v>0.18447693335011398</v>
          </cell>
          <cell r="J109">
            <v>0.18447693335011398</v>
          </cell>
          <cell r="K109">
            <v>0</v>
          </cell>
          <cell r="L109">
            <v>0</v>
          </cell>
          <cell r="M109">
            <v>0</v>
          </cell>
        </row>
        <row r="110">
          <cell r="A110">
            <v>2122</v>
          </cell>
          <cell r="B110">
            <v>2</v>
          </cell>
          <cell r="C110">
            <v>120</v>
          </cell>
          <cell r="D110">
            <v>122</v>
          </cell>
          <cell r="E110" t="str">
            <v>ROB Premium T8, EB, Reflector</v>
          </cell>
          <cell r="F110">
            <v>0</v>
          </cell>
          <cell r="G110">
            <v>0</v>
          </cell>
          <cell r="H110">
            <v>0.33</v>
          </cell>
          <cell r="I110">
            <v>0.5</v>
          </cell>
          <cell r="J110">
            <v>1</v>
          </cell>
          <cell r="K110">
            <v>0</v>
          </cell>
          <cell r="L110">
            <v>0</v>
          </cell>
          <cell r="M110">
            <v>0</v>
          </cell>
        </row>
        <row r="111">
          <cell r="A111">
            <v>2123</v>
          </cell>
          <cell r="B111">
            <v>2</v>
          </cell>
          <cell r="C111">
            <v>120</v>
          </cell>
          <cell r="D111">
            <v>123</v>
          </cell>
          <cell r="E111" t="str">
            <v>Occupancy Sensor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A112">
            <v>2124</v>
          </cell>
          <cell r="B112">
            <v>2</v>
          </cell>
          <cell r="C112">
            <v>120</v>
          </cell>
          <cell r="D112">
            <v>124</v>
          </cell>
          <cell r="E112" t="str">
            <v>Lighting Control Tuneup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>
            <v>2130</v>
          </cell>
          <cell r="B113">
            <v>2</v>
          </cell>
          <cell r="C113">
            <v>130</v>
          </cell>
          <cell r="D113">
            <v>130</v>
          </cell>
          <cell r="E113" t="str">
            <v>Base Incandescent Flood, 75W  to Screw-in CFL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>
            <v>2131</v>
          </cell>
          <cell r="B114">
            <v>2</v>
          </cell>
          <cell r="C114">
            <v>130</v>
          </cell>
          <cell r="D114">
            <v>131</v>
          </cell>
          <cell r="E114" t="str">
            <v>CFL Screw-in 18W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>
            <v>2140</v>
          </cell>
          <cell r="B115">
            <v>2</v>
          </cell>
          <cell r="C115">
            <v>140</v>
          </cell>
          <cell r="D115">
            <v>140</v>
          </cell>
          <cell r="E115" t="str">
            <v xml:space="preserve">Base Incandescent Flood, 75W to Hardwired CFL 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>
            <v>2141</v>
          </cell>
          <cell r="B116">
            <v>2</v>
          </cell>
          <cell r="C116">
            <v>140</v>
          </cell>
          <cell r="D116">
            <v>141</v>
          </cell>
          <cell r="E116" t="str">
            <v>CFL Hardwired, Modular 18W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>
            <v>2145</v>
          </cell>
          <cell r="B117">
            <v>2</v>
          </cell>
          <cell r="C117">
            <v>145</v>
          </cell>
          <cell r="D117">
            <v>145</v>
          </cell>
          <cell r="E117" t="str">
            <v>Base CFL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>
            <v>2150</v>
          </cell>
          <cell r="B118">
            <v>2</v>
          </cell>
          <cell r="C118">
            <v>150</v>
          </cell>
          <cell r="D118">
            <v>150</v>
          </cell>
          <cell r="E118" t="str">
            <v>Base High Bay Mercury Vapor, 400W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A119">
            <v>2151</v>
          </cell>
          <cell r="B119">
            <v>2</v>
          </cell>
          <cell r="C119">
            <v>150</v>
          </cell>
          <cell r="D119">
            <v>151</v>
          </cell>
          <cell r="E119" t="str">
            <v>PSMH, 250W, magnetic ballast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2153</v>
          </cell>
          <cell r="B120">
            <v>2</v>
          </cell>
          <cell r="C120">
            <v>150</v>
          </cell>
          <cell r="D120">
            <v>153</v>
          </cell>
          <cell r="E120" t="str">
            <v>High Bay T5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>
            <v>2160</v>
          </cell>
          <cell r="B121">
            <v>2</v>
          </cell>
          <cell r="C121">
            <v>160</v>
          </cell>
          <cell r="D121">
            <v>160</v>
          </cell>
          <cell r="E121" t="str">
            <v>Base Exit Sign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>
            <v>2161</v>
          </cell>
          <cell r="B122">
            <v>2</v>
          </cell>
          <cell r="C122">
            <v>160</v>
          </cell>
          <cell r="D122">
            <v>161</v>
          </cell>
          <cell r="E122" t="str">
            <v>LED Exit Sign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>
            <v>2200</v>
          </cell>
          <cell r="B123">
            <v>2</v>
          </cell>
          <cell r="C123">
            <v>200</v>
          </cell>
          <cell r="D123">
            <v>200</v>
          </cell>
          <cell r="E123" t="str">
            <v>Base Outdoor Mercury Vapor 400W Lamp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A124">
            <v>2201</v>
          </cell>
          <cell r="B124">
            <v>2</v>
          </cell>
          <cell r="C124">
            <v>200</v>
          </cell>
          <cell r="D124">
            <v>201</v>
          </cell>
          <cell r="E124" t="str">
            <v>High Pressure Sodium 250W Lamp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A125">
            <v>2202</v>
          </cell>
          <cell r="B125">
            <v>2</v>
          </cell>
          <cell r="C125">
            <v>200</v>
          </cell>
          <cell r="D125">
            <v>202</v>
          </cell>
          <cell r="E125" t="str">
            <v>Outdoor Lighting Controls (Photocell/Timeclock)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A126">
            <v>2210</v>
          </cell>
          <cell r="B126">
            <v>2</v>
          </cell>
          <cell r="C126">
            <v>210</v>
          </cell>
          <cell r="D126">
            <v>210</v>
          </cell>
          <cell r="E126" t="str">
            <v>Base Outdoor HID Lamp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A127">
            <v>2211</v>
          </cell>
          <cell r="B127">
            <v>2</v>
          </cell>
          <cell r="C127">
            <v>210</v>
          </cell>
          <cell r="D127">
            <v>211</v>
          </cell>
          <cell r="E127" t="str">
            <v>Outdoor Lighting Controls (Photocell/Timeclock)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>
            <v>2300</v>
          </cell>
          <cell r="B128">
            <v>2</v>
          </cell>
          <cell r="C128">
            <v>300</v>
          </cell>
          <cell r="D128">
            <v>300</v>
          </cell>
          <cell r="E128" t="str">
            <v>Base Centrifugal Chiller, 0.58 kW/ton, 500 tons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>
            <v>2301</v>
          </cell>
          <cell r="B129">
            <v>2</v>
          </cell>
          <cell r="C129">
            <v>300</v>
          </cell>
          <cell r="D129">
            <v>301</v>
          </cell>
          <cell r="E129" t="str">
            <v>Centrifugal Chiller, 0.51 kW/ton, 500 tons</v>
          </cell>
          <cell r="F129">
            <v>0</v>
          </cell>
          <cell r="G129">
            <v>0</v>
          </cell>
          <cell r="H129">
            <v>0.33</v>
          </cell>
          <cell r="I129">
            <v>0.5</v>
          </cell>
          <cell r="J129">
            <v>0.60006513771654924</v>
          </cell>
          <cell r="K129">
            <v>0.33</v>
          </cell>
          <cell r="L129">
            <v>0.5</v>
          </cell>
          <cell r="M129">
            <v>0.52860300755726386</v>
          </cell>
        </row>
        <row r="130">
          <cell r="A130">
            <v>2302</v>
          </cell>
          <cell r="B130">
            <v>2</v>
          </cell>
          <cell r="C130">
            <v>300</v>
          </cell>
          <cell r="D130">
            <v>302</v>
          </cell>
          <cell r="E130" t="str">
            <v>High Efficiency Chiller Motors</v>
          </cell>
          <cell r="F130">
            <v>1</v>
          </cell>
          <cell r="G130">
            <v>0</v>
          </cell>
          <cell r="H130">
            <v>0.33</v>
          </cell>
          <cell r="I130">
            <v>0.5</v>
          </cell>
          <cell r="J130">
            <v>0.59058776052737261</v>
          </cell>
          <cell r="K130">
            <v>0</v>
          </cell>
          <cell r="L130">
            <v>0</v>
          </cell>
          <cell r="M130">
            <v>0</v>
          </cell>
        </row>
        <row r="131">
          <cell r="A131">
            <v>2304</v>
          </cell>
          <cell r="B131">
            <v>2</v>
          </cell>
          <cell r="C131">
            <v>300</v>
          </cell>
          <cell r="D131">
            <v>304</v>
          </cell>
          <cell r="E131" t="str">
            <v xml:space="preserve">EMS - Chiller </v>
          </cell>
          <cell r="F131">
            <v>1</v>
          </cell>
          <cell r="G131">
            <v>0</v>
          </cell>
          <cell r="H131">
            <v>0.33</v>
          </cell>
          <cell r="I131">
            <v>0.5</v>
          </cell>
          <cell r="J131">
            <v>0.53506973111800871</v>
          </cell>
          <cell r="K131">
            <v>0</v>
          </cell>
          <cell r="L131">
            <v>0</v>
          </cell>
          <cell r="M131">
            <v>0</v>
          </cell>
        </row>
        <row r="132">
          <cell r="A132">
            <v>2305</v>
          </cell>
          <cell r="B132">
            <v>2</v>
          </cell>
          <cell r="C132">
            <v>300</v>
          </cell>
          <cell r="D132">
            <v>305</v>
          </cell>
          <cell r="E132" t="str">
            <v>Chiller Tune Up/Diagnostics</v>
          </cell>
          <cell r="F132">
            <v>0</v>
          </cell>
          <cell r="G132">
            <v>0</v>
          </cell>
          <cell r="H132">
            <v>0.33</v>
          </cell>
          <cell r="I132">
            <v>0.5</v>
          </cell>
          <cell r="J132">
            <v>0.72989480956886155</v>
          </cell>
          <cell r="K132">
            <v>2.4088873122910415E-2</v>
          </cell>
          <cell r="L132">
            <v>2.4088873122910415E-2</v>
          </cell>
          <cell r="M132">
            <v>2.4088873122910415E-2</v>
          </cell>
        </row>
        <row r="133">
          <cell r="A133">
            <v>2306</v>
          </cell>
          <cell r="B133">
            <v>2</v>
          </cell>
          <cell r="C133">
            <v>300</v>
          </cell>
          <cell r="D133">
            <v>306</v>
          </cell>
          <cell r="E133" t="str">
            <v>VSD for Chiller Pumps and Towers</v>
          </cell>
          <cell r="F133">
            <v>0</v>
          </cell>
          <cell r="G133">
            <v>0</v>
          </cell>
          <cell r="H133">
            <v>0.33</v>
          </cell>
          <cell r="I133">
            <v>0.5</v>
          </cell>
          <cell r="J133">
            <v>0.67562823024361451</v>
          </cell>
          <cell r="K133">
            <v>0</v>
          </cell>
          <cell r="L133">
            <v>0</v>
          </cell>
          <cell r="M133">
            <v>0</v>
          </cell>
        </row>
        <row r="134">
          <cell r="A134">
            <v>2307</v>
          </cell>
          <cell r="B134">
            <v>2</v>
          </cell>
          <cell r="C134">
            <v>300</v>
          </cell>
          <cell r="D134">
            <v>307</v>
          </cell>
          <cell r="E134" t="str">
            <v>EMS Optimization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>
            <v>2308</v>
          </cell>
          <cell r="B135">
            <v>2</v>
          </cell>
          <cell r="C135">
            <v>300</v>
          </cell>
          <cell r="D135">
            <v>308</v>
          </cell>
          <cell r="E135" t="str">
            <v>Aerosole Duct Sealing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A136">
            <v>2309</v>
          </cell>
          <cell r="B136">
            <v>2</v>
          </cell>
          <cell r="C136">
            <v>300</v>
          </cell>
          <cell r="D136">
            <v>309</v>
          </cell>
          <cell r="E136" t="str">
            <v>Duct/Pipe Insulation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>
            <v>2311</v>
          </cell>
          <cell r="B137">
            <v>2</v>
          </cell>
          <cell r="C137">
            <v>300</v>
          </cell>
          <cell r="D137">
            <v>311</v>
          </cell>
          <cell r="E137" t="str">
            <v>Window Film (Standard)</v>
          </cell>
          <cell r="F137">
            <v>1</v>
          </cell>
          <cell r="G137">
            <v>0</v>
          </cell>
          <cell r="H137">
            <v>0.33</v>
          </cell>
          <cell r="I137">
            <v>0.5</v>
          </cell>
          <cell r="J137">
            <v>0.88002358921916513</v>
          </cell>
          <cell r="K137">
            <v>0</v>
          </cell>
          <cell r="L137">
            <v>0</v>
          </cell>
          <cell r="M137">
            <v>0</v>
          </cell>
        </row>
        <row r="138">
          <cell r="A138">
            <v>2313</v>
          </cell>
          <cell r="B138">
            <v>2</v>
          </cell>
          <cell r="C138">
            <v>300</v>
          </cell>
          <cell r="D138">
            <v>313</v>
          </cell>
          <cell r="E138" t="str">
            <v xml:space="preserve">Ceiling Insulation </v>
          </cell>
          <cell r="F138">
            <v>1</v>
          </cell>
          <cell r="G138">
            <v>1</v>
          </cell>
          <cell r="H138">
            <v>0.33</v>
          </cell>
          <cell r="I138">
            <v>0.5</v>
          </cell>
          <cell r="J138">
            <v>0.88616099232789014</v>
          </cell>
          <cell r="K138">
            <v>0.33</v>
          </cell>
          <cell r="L138">
            <v>0.5</v>
          </cell>
          <cell r="M138">
            <v>0.88076468438757116</v>
          </cell>
        </row>
        <row r="139">
          <cell r="A139">
            <v>2314</v>
          </cell>
          <cell r="B139">
            <v>2</v>
          </cell>
          <cell r="C139">
            <v>300</v>
          </cell>
          <cell r="D139">
            <v>314</v>
          </cell>
          <cell r="E139" t="str">
            <v>Roof Insulation</v>
          </cell>
          <cell r="F139">
            <v>1</v>
          </cell>
          <cell r="G139">
            <v>1</v>
          </cell>
          <cell r="H139">
            <v>0.33</v>
          </cell>
          <cell r="I139">
            <v>0.5</v>
          </cell>
          <cell r="J139">
            <v>0.86419598128601316</v>
          </cell>
          <cell r="K139">
            <v>0.33</v>
          </cell>
          <cell r="L139">
            <v>0.5</v>
          </cell>
          <cell r="M139">
            <v>0.71949307297018206</v>
          </cell>
        </row>
        <row r="140">
          <cell r="A140">
            <v>2315</v>
          </cell>
          <cell r="B140">
            <v>2</v>
          </cell>
          <cell r="C140">
            <v>300</v>
          </cell>
          <cell r="D140">
            <v>315</v>
          </cell>
          <cell r="E140" t="str">
            <v>Cool Roof - Chiller</v>
          </cell>
          <cell r="F140">
            <v>1</v>
          </cell>
          <cell r="G140">
            <v>1</v>
          </cell>
          <cell r="H140">
            <v>0.33</v>
          </cell>
          <cell r="I140">
            <v>0.5</v>
          </cell>
          <cell r="J140">
            <v>1</v>
          </cell>
          <cell r="K140">
            <v>0.33</v>
          </cell>
          <cell r="L140">
            <v>0.5</v>
          </cell>
          <cell r="M140">
            <v>0.88910748185796518</v>
          </cell>
        </row>
        <row r="141">
          <cell r="A141">
            <v>2317</v>
          </cell>
          <cell r="B141">
            <v>2</v>
          </cell>
          <cell r="C141">
            <v>300</v>
          </cell>
          <cell r="D141">
            <v>317</v>
          </cell>
          <cell r="E141" t="str">
            <v>Thermal Energy Storage (TES)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>
            <v>2320</v>
          </cell>
          <cell r="B142">
            <v>2</v>
          </cell>
          <cell r="C142">
            <v>320</v>
          </cell>
          <cell r="D142">
            <v>320</v>
          </cell>
          <cell r="E142" t="str">
            <v>Base DX Packaged System, EER=10.3, 10 tons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A143">
            <v>2321</v>
          </cell>
          <cell r="B143">
            <v>2</v>
          </cell>
          <cell r="C143">
            <v>320</v>
          </cell>
          <cell r="D143">
            <v>321</v>
          </cell>
          <cell r="E143" t="str">
            <v>DX Packaged System, EER=10.9, 10 tons</v>
          </cell>
          <cell r="F143">
            <v>1</v>
          </cell>
          <cell r="G143">
            <v>0</v>
          </cell>
          <cell r="H143">
            <v>0.33</v>
          </cell>
          <cell r="I143">
            <v>0.5</v>
          </cell>
          <cell r="J143">
            <v>0.9957784965943377</v>
          </cell>
          <cell r="K143">
            <v>0</v>
          </cell>
          <cell r="L143">
            <v>0</v>
          </cell>
          <cell r="M143">
            <v>0</v>
          </cell>
        </row>
        <row r="144">
          <cell r="A144">
            <v>2322</v>
          </cell>
          <cell r="B144">
            <v>2</v>
          </cell>
          <cell r="C144">
            <v>320</v>
          </cell>
          <cell r="D144">
            <v>322</v>
          </cell>
          <cell r="E144" t="str">
            <v>Hybrid Dessicant-DX System (Trane CDQ)</v>
          </cell>
          <cell r="F144">
            <v>1</v>
          </cell>
          <cell r="G144">
            <v>0</v>
          </cell>
          <cell r="H144">
            <v>0.33</v>
          </cell>
          <cell r="I144">
            <v>0.5</v>
          </cell>
          <cell r="J144">
            <v>0.7099878347286811</v>
          </cell>
          <cell r="K144">
            <v>0</v>
          </cell>
          <cell r="L144">
            <v>0</v>
          </cell>
          <cell r="M144">
            <v>0</v>
          </cell>
        </row>
        <row r="145">
          <cell r="A145">
            <v>2323</v>
          </cell>
          <cell r="B145">
            <v>2</v>
          </cell>
          <cell r="C145">
            <v>320</v>
          </cell>
          <cell r="D145">
            <v>323</v>
          </cell>
          <cell r="E145" t="str">
            <v>Geothermal Heat Pump, EER=13, 10 tons</v>
          </cell>
          <cell r="F145">
            <v>0</v>
          </cell>
          <cell r="G145">
            <v>0</v>
          </cell>
          <cell r="H145">
            <v>0.33</v>
          </cell>
          <cell r="I145">
            <v>0.5</v>
          </cell>
          <cell r="J145">
            <v>1</v>
          </cell>
          <cell r="K145">
            <v>0</v>
          </cell>
          <cell r="L145">
            <v>0</v>
          </cell>
          <cell r="M145">
            <v>0</v>
          </cell>
        </row>
        <row r="146">
          <cell r="A146">
            <v>2326</v>
          </cell>
          <cell r="B146">
            <v>2</v>
          </cell>
          <cell r="C146">
            <v>320</v>
          </cell>
          <cell r="D146">
            <v>326</v>
          </cell>
          <cell r="E146" t="str">
            <v>DX Tune Up/ Advanced Diagnostics</v>
          </cell>
          <cell r="F146">
            <v>0</v>
          </cell>
          <cell r="G146">
            <v>0</v>
          </cell>
          <cell r="H146">
            <v>0.33</v>
          </cell>
          <cell r="I146">
            <v>0.5</v>
          </cell>
          <cell r="J146">
            <v>0.68151730566142144</v>
          </cell>
          <cell r="K146">
            <v>2.6846295419869035E-2</v>
          </cell>
          <cell r="L146">
            <v>2.6846295419869035E-2</v>
          </cell>
          <cell r="M146">
            <v>2.6846295419869035E-2</v>
          </cell>
        </row>
        <row r="147">
          <cell r="A147">
            <v>2327</v>
          </cell>
          <cell r="B147">
            <v>2</v>
          </cell>
          <cell r="C147">
            <v>320</v>
          </cell>
          <cell r="D147">
            <v>327</v>
          </cell>
          <cell r="E147" t="str">
            <v>DX Coil Cleaning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A148">
            <v>2328</v>
          </cell>
          <cell r="B148">
            <v>2</v>
          </cell>
          <cell r="C148">
            <v>320</v>
          </cell>
          <cell r="D148">
            <v>328</v>
          </cell>
          <cell r="E148" t="str">
            <v>Optimize Controls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>
            <v>2329</v>
          </cell>
          <cell r="B149">
            <v>2</v>
          </cell>
          <cell r="C149">
            <v>320</v>
          </cell>
          <cell r="D149">
            <v>329</v>
          </cell>
          <cell r="E149" t="str">
            <v>Aerosole Duct Sealing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>
            <v>2330</v>
          </cell>
          <cell r="B150">
            <v>2</v>
          </cell>
          <cell r="C150">
            <v>320</v>
          </cell>
          <cell r="D150">
            <v>330</v>
          </cell>
          <cell r="E150" t="str">
            <v>Duct/Pipe Insulation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>
            <v>2332</v>
          </cell>
          <cell r="B151">
            <v>2</v>
          </cell>
          <cell r="C151">
            <v>320</v>
          </cell>
          <cell r="D151">
            <v>332</v>
          </cell>
          <cell r="E151" t="str">
            <v>Window Film (Standard)</v>
          </cell>
          <cell r="F151">
            <v>0</v>
          </cell>
          <cell r="G151">
            <v>0</v>
          </cell>
          <cell r="H151">
            <v>0.33</v>
          </cell>
          <cell r="I151">
            <v>0.5</v>
          </cell>
          <cell r="J151">
            <v>0.89437960307965292</v>
          </cell>
          <cell r="K151">
            <v>0</v>
          </cell>
          <cell r="L151">
            <v>0</v>
          </cell>
          <cell r="M151">
            <v>0</v>
          </cell>
        </row>
        <row r="152">
          <cell r="A152">
            <v>2334</v>
          </cell>
          <cell r="B152">
            <v>2</v>
          </cell>
          <cell r="C152">
            <v>320</v>
          </cell>
          <cell r="D152">
            <v>334</v>
          </cell>
          <cell r="E152" t="str">
            <v xml:space="preserve">Ceiling Insulation </v>
          </cell>
          <cell r="F152">
            <v>0</v>
          </cell>
          <cell r="G152">
            <v>0</v>
          </cell>
          <cell r="H152">
            <v>0.33</v>
          </cell>
          <cell r="I152">
            <v>0.5</v>
          </cell>
          <cell r="J152">
            <v>0.91880920532975119</v>
          </cell>
          <cell r="K152">
            <v>0.33</v>
          </cell>
          <cell r="L152">
            <v>0.5</v>
          </cell>
          <cell r="M152">
            <v>0.77719437194907059</v>
          </cell>
        </row>
        <row r="153">
          <cell r="A153">
            <v>2335</v>
          </cell>
          <cell r="B153">
            <v>2</v>
          </cell>
          <cell r="C153">
            <v>320</v>
          </cell>
          <cell r="D153">
            <v>335</v>
          </cell>
          <cell r="E153" t="str">
            <v>Roof Insulation</v>
          </cell>
          <cell r="F153">
            <v>0</v>
          </cell>
          <cell r="G153">
            <v>0</v>
          </cell>
          <cell r="H153">
            <v>0.33</v>
          </cell>
          <cell r="I153">
            <v>0.5</v>
          </cell>
          <cell r="J153">
            <v>0.72617341086982212</v>
          </cell>
          <cell r="K153">
            <v>0.33</v>
          </cell>
          <cell r="L153">
            <v>0.5</v>
          </cell>
          <cell r="M153">
            <v>0.6243471686595844</v>
          </cell>
        </row>
        <row r="154">
          <cell r="A154">
            <v>2336</v>
          </cell>
          <cell r="B154">
            <v>2</v>
          </cell>
          <cell r="C154">
            <v>320</v>
          </cell>
          <cell r="D154">
            <v>336</v>
          </cell>
          <cell r="E154" t="str">
            <v>Cool Roof - DX</v>
          </cell>
          <cell r="F154">
            <v>1</v>
          </cell>
          <cell r="G154">
            <v>1</v>
          </cell>
          <cell r="H154">
            <v>0.33</v>
          </cell>
          <cell r="I154">
            <v>0.5</v>
          </cell>
          <cell r="J154">
            <v>1</v>
          </cell>
          <cell r="K154">
            <v>0.33</v>
          </cell>
          <cell r="L154">
            <v>0.5</v>
          </cell>
          <cell r="M154">
            <v>0.85885386415073173</v>
          </cell>
        </row>
        <row r="155">
          <cell r="A155">
            <v>2340</v>
          </cell>
          <cell r="B155">
            <v>2</v>
          </cell>
          <cell r="C155">
            <v>340</v>
          </cell>
          <cell r="D155">
            <v>340</v>
          </cell>
          <cell r="E155" t="str">
            <v>Base Packaged HP System, EER=10.3, 10 tons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>
            <v>2341</v>
          </cell>
          <cell r="B156">
            <v>2</v>
          </cell>
          <cell r="C156">
            <v>340</v>
          </cell>
          <cell r="D156">
            <v>341</v>
          </cell>
          <cell r="E156" t="str">
            <v>Packaged HP System, EER=10.9, 10 tons</v>
          </cell>
          <cell r="F156">
            <v>0</v>
          </cell>
          <cell r="G156">
            <v>0</v>
          </cell>
          <cell r="H156">
            <v>0.33</v>
          </cell>
          <cell r="I156">
            <v>0.5</v>
          </cell>
          <cell r="J156">
            <v>0.95859419898022913</v>
          </cell>
          <cell r="K156">
            <v>0</v>
          </cell>
          <cell r="L156">
            <v>0</v>
          </cell>
          <cell r="M156">
            <v>0</v>
          </cell>
        </row>
        <row r="157">
          <cell r="A157">
            <v>2342</v>
          </cell>
          <cell r="B157">
            <v>2</v>
          </cell>
          <cell r="C157">
            <v>340</v>
          </cell>
          <cell r="D157">
            <v>342</v>
          </cell>
          <cell r="E157" t="str">
            <v>Geothermal Heat Pump, EER=13, 10 tons</v>
          </cell>
          <cell r="F157">
            <v>0</v>
          </cell>
          <cell r="G157">
            <v>0</v>
          </cell>
          <cell r="H157">
            <v>0.33</v>
          </cell>
          <cell r="I157">
            <v>0.5</v>
          </cell>
          <cell r="J157">
            <v>1</v>
          </cell>
          <cell r="K157">
            <v>0.33</v>
          </cell>
          <cell r="L157">
            <v>0.5</v>
          </cell>
          <cell r="M157">
            <v>0.83626062134906454</v>
          </cell>
        </row>
        <row r="158">
          <cell r="A158">
            <v>2344</v>
          </cell>
          <cell r="B158">
            <v>2</v>
          </cell>
          <cell r="C158">
            <v>340</v>
          </cell>
          <cell r="D158">
            <v>344</v>
          </cell>
          <cell r="E158" t="str">
            <v>Aerosole Duct Sealing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>
            <v>2345</v>
          </cell>
          <cell r="B159">
            <v>2</v>
          </cell>
          <cell r="C159">
            <v>340</v>
          </cell>
          <cell r="D159">
            <v>345</v>
          </cell>
          <cell r="E159" t="str">
            <v>Duct/Pipe Insulation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>
            <v>2347</v>
          </cell>
          <cell r="B160">
            <v>2</v>
          </cell>
          <cell r="C160">
            <v>340</v>
          </cell>
          <cell r="D160">
            <v>347</v>
          </cell>
          <cell r="E160" t="str">
            <v>Window Film (Standard)</v>
          </cell>
          <cell r="F160">
            <v>0</v>
          </cell>
          <cell r="G160">
            <v>0</v>
          </cell>
          <cell r="H160">
            <v>0.33</v>
          </cell>
          <cell r="I160">
            <v>0.5</v>
          </cell>
          <cell r="J160">
            <v>0.77922727700812555</v>
          </cell>
          <cell r="K160">
            <v>0</v>
          </cell>
          <cell r="L160">
            <v>0</v>
          </cell>
          <cell r="M160">
            <v>0</v>
          </cell>
        </row>
        <row r="161">
          <cell r="A161">
            <v>2349</v>
          </cell>
          <cell r="B161">
            <v>2</v>
          </cell>
          <cell r="C161">
            <v>340</v>
          </cell>
          <cell r="D161">
            <v>349</v>
          </cell>
          <cell r="E161" t="str">
            <v xml:space="preserve">Ceiling Insulation </v>
          </cell>
          <cell r="F161">
            <v>0</v>
          </cell>
          <cell r="G161">
            <v>0</v>
          </cell>
          <cell r="H161">
            <v>0.33</v>
          </cell>
          <cell r="I161">
            <v>0.5</v>
          </cell>
          <cell r="J161">
            <v>0.82525165128059275</v>
          </cell>
          <cell r="K161">
            <v>0.33</v>
          </cell>
          <cell r="L161">
            <v>0.5</v>
          </cell>
          <cell r="M161">
            <v>0.82525165128059275</v>
          </cell>
        </row>
        <row r="162">
          <cell r="A162">
            <v>2350</v>
          </cell>
          <cell r="B162">
            <v>2</v>
          </cell>
          <cell r="C162">
            <v>340</v>
          </cell>
          <cell r="D162">
            <v>350</v>
          </cell>
          <cell r="E162" t="str">
            <v>Roof Insulation</v>
          </cell>
          <cell r="F162">
            <v>0</v>
          </cell>
          <cell r="G162">
            <v>0</v>
          </cell>
          <cell r="H162">
            <v>0.33</v>
          </cell>
          <cell r="I162">
            <v>0.5</v>
          </cell>
          <cell r="J162">
            <v>0.93591673203775538</v>
          </cell>
          <cell r="K162">
            <v>0.33</v>
          </cell>
          <cell r="L162">
            <v>0.5</v>
          </cell>
          <cell r="M162">
            <v>0.93580601242369654</v>
          </cell>
        </row>
        <row r="163">
          <cell r="A163">
            <v>2351</v>
          </cell>
          <cell r="B163">
            <v>2</v>
          </cell>
          <cell r="C163">
            <v>340</v>
          </cell>
          <cell r="D163">
            <v>351</v>
          </cell>
          <cell r="E163" t="str">
            <v>Cool Roof - DX</v>
          </cell>
          <cell r="F163">
            <v>1</v>
          </cell>
          <cell r="G163">
            <v>1</v>
          </cell>
          <cell r="H163">
            <v>0.33</v>
          </cell>
          <cell r="I163">
            <v>0.5</v>
          </cell>
          <cell r="J163">
            <v>1</v>
          </cell>
          <cell r="K163">
            <v>0.33</v>
          </cell>
          <cell r="L163">
            <v>0.5</v>
          </cell>
          <cell r="M163">
            <v>0.97503875930108264</v>
          </cell>
        </row>
        <row r="164">
          <cell r="A164">
            <v>2360</v>
          </cell>
          <cell r="B164">
            <v>2</v>
          </cell>
          <cell r="C164">
            <v>360</v>
          </cell>
          <cell r="D164">
            <v>360</v>
          </cell>
          <cell r="E164" t="str">
            <v>Base PTAC, EER=8.3, 1 ton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>
            <v>2361</v>
          </cell>
          <cell r="B165">
            <v>2</v>
          </cell>
          <cell r="C165">
            <v>360</v>
          </cell>
          <cell r="D165">
            <v>361</v>
          </cell>
          <cell r="E165" t="str">
            <v>HE PTAC, EER=9.6, 1 ton</v>
          </cell>
          <cell r="F165">
            <v>0</v>
          </cell>
          <cell r="G165">
            <v>0</v>
          </cell>
          <cell r="H165">
            <v>0.33</v>
          </cell>
          <cell r="I165">
            <v>0.5</v>
          </cell>
          <cell r="J165">
            <v>0.92642684926438112</v>
          </cell>
          <cell r="K165">
            <v>0</v>
          </cell>
          <cell r="L165">
            <v>0</v>
          </cell>
          <cell r="M165">
            <v>0</v>
          </cell>
        </row>
        <row r="166">
          <cell r="A166">
            <v>2362</v>
          </cell>
          <cell r="B166">
            <v>2</v>
          </cell>
          <cell r="C166">
            <v>360</v>
          </cell>
          <cell r="D166">
            <v>362</v>
          </cell>
          <cell r="E166" t="str">
            <v>Occupancy Sensor (hotels)</v>
          </cell>
          <cell r="F166">
            <v>1</v>
          </cell>
          <cell r="G166">
            <v>0</v>
          </cell>
          <cell r="H166">
            <v>0.33</v>
          </cell>
          <cell r="I166">
            <v>0.5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</row>
        <row r="167">
          <cell r="A167">
            <v>2400</v>
          </cell>
          <cell r="B167">
            <v>2</v>
          </cell>
          <cell r="C167">
            <v>400</v>
          </cell>
          <cell r="D167">
            <v>400</v>
          </cell>
          <cell r="E167" t="str">
            <v>Base Fan Motor, 15hp, 1800rpm, 91.0%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>
            <v>2401</v>
          </cell>
          <cell r="B168">
            <v>2</v>
          </cell>
          <cell r="C168">
            <v>400</v>
          </cell>
          <cell r="D168">
            <v>401</v>
          </cell>
          <cell r="E168" t="str">
            <v>High Efficiency Fan Motor, 15hp, 1800rpm, 92.4%</v>
          </cell>
          <cell r="F168">
            <v>0</v>
          </cell>
          <cell r="G168">
            <v>0</v>
          </cell>
          <cell r="H168">
            <v>3.6622870876249963E-2</v>
          </cell>
          <cell r="I168">
            <v>3.6622870876249963E-2</v>
          </cell>
          <cell r="J168">
            <v>3.6622870876249963E-2</v>
          </cell>
          <cell r="K168">
            <v>0</v>
          </cell>
          <cell r="L168">
            <v>0</v>
          </cell>
          <cell r="M168">
            <v>0</v>
          </cell>
        </row>
        <row r="169">
          <cell r="A169">
            <v>2402</v>
          </cell>
          <cell r="B169">
            <v>2</v>
          </cell>
          <cell r="C169">
            <v>400</v>
          </cell>
          <cell r="D169">
            <v>402</v>
          </cell>
          <cell r="E169" t="str">
            <v>Variable Speed Drive Control</v>
          </cell>
          <cell r="F169">
            <v>0</v>
          </cell>
          <cell r="G169">
            <v>0</v>
          </cell>
          <cell r="H169">
            <v>0.33</v>
          </cell>
          <cell r="I169">
            <v>0.5</v>
          </cell>
          <cell r="J169">
            <v>0.8320706934013623</v>
          </cell>
          <cell r="K169">
            <v>0</v>
          </cell>
          <cell r="L169">
            <v>0</v>
          </cell>
          <cell r="M169">
            <v>0</v>
          </cell>
        </row>
        <row r="170">
          <cell r="A170">
            <v>2403</v>
          </cell>
          <cell r="B170">
            <v>2</v>
          </cell>
          <cell r="C170">
            <v>400</v>
          </cell>
          <cell r="D170">
            <v>403</v>
          </cell>
          <cell r="E170" t="str">
            <v>Air Handler Optimization</v>
          </cell>
          <cell r="F170">
            <v>0</v>
          </cell>
          <cell r="G170">
            <v>0</v>
          </cell>
          <cell r="H170">
            <v>0.33</v>
          </cell>
          <cell r="I170">
            <v>0.39443798637081284</v>
          </cell>
          <cell r="J170">
            <v>0.39443798637081284</v>
          </cell>
          <cell r="K170">
            <v>0</v>
          </cell>
          <cell r="L170">
            <v>0</v>
          </cell>
          <cell r="M170">
            <v>0</v>
          </cell>
        </row>
        <row r="171">
          <cell r="A171">
            <v>2404</v>
          </cell>
          <cell r="B171">
            <v>2</v>
          </cell>
          <cell r="C171">
            <v>400</v>
          </cell>
          <cell r="D171">
            <v>404</v>
          </cell>
          <cell r="E171" t="str">
            <v>Electronically Commutated Motors (ECM) on an Air Handler Unit</v>
          </cell>
          <cell r="F171">
            <v>1</v>
          </cell>
          <cell r="G171">
            <v>0</v>
          </cell>
          <cell r="H171">
            <v>0.33</v>
          </cell>
          <cell r="I171">
            <v>0.35539185103591547</v>
          </cell>
          <cell r="J171">
            <v>0.35539185103591547</v>
          </cell>
          <cell r="K171">
            <v>5.074002463616932E-2</v>
          </cell>
          <cell r="L171">
            <v>5.074002463616932E-2</v>
          </cell>
          <cell r="M171">
            <v>5.074002463616932E-2</v>
          </cell>
        </row>
        <row r="172">
          <cell r="A172">
            <v>2405</v>
          </cell>
          <cell r="B172">
            <v>2</v>
          </cell>
          <cell r="C172">
            <v>400</v>
          </cell>
          <cell r="D172">
            <v>405</v>
          </cell>
          <cell r="E172" t="str">
            <v>Demand Control Ventilation (DCV)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>
            <v>2406</v>
          </cell>
          <cell r="B173">
            <v>2</v>
          </cell>
          <cell r="C173">
            <v>400</v>
          </cell>
          <cell r="D173">
            <v>406</v>
          </cell>
          <cell r="E173" t="str">
            <v>Energy Recovery Ventilation (ERV)</v>
          </cell>
          <cell r="F173">
            <v>0</v>
          </cell>
          <cell r="G173">
            <v>0</v>
          </cell>
          <cell r="H173">
            <v>0.33</v>
          </cell>
          <cell r="I173">
            <v>0.5</v>
          </cell>
          <cell r="J173">
            <v>0.80292682033687557</v>
          </cell>
          <cell r="K173">
            <v>0.33</v>
          </cell>
          <cell r="L173">
            <v>0.5</v>
          </cell>
          <cell r="M173">
            <v>0.83776874954285019</v>
          </cell>
        </row>
        <row r="174">
          <cell r="A174">
            <v>2407</v>
          </cell>
          <cell r="B174">
            <v>2</v>
          </cell>
          <cell r="C174">
            <v>400</v>
          </cell>
          <cell r="D174">
            <v>407</v>
          </cell>
          <cell r="E174" t="str">
            <v>Separate Makeup Air / Exhaust Hoods AC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>
            <v>2600</v>
          </cell>
          <cell r="B175">
            <v>2</v>
          </cell>
          <cell r="C175">
            <v>600</v>
          </cell>
          <cell r="D175">
            <v>600</v>
          </cell>
          <cell r="E175" t="str">
            <v>Base Water Heating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A176">
            <v>2601</v>
          </cell>
          <cell r="B176">
            <v>2</v>
          </cell>
          <cell r="C176">
            <v>600</v>
          </cell>
          <cell r="D176">
            <v>601</v>
          </cell>
          <cell r="E176" t="str">
            <v>High Efficiency Water Heater (electric)</v>
          </cell>
          <cell r="F176">
            <v>1</v>
          </cell>
          <cell r="G176">
            <v>0</v>
          </cell>
          <cell r="H176">
            <v>0.33</v>
          </cell>
          <cell r="I176">
            <v>0.45123192737269863</v>
          </cell>
          <cell r="J176">
            <v>0.45123192737269863</v>
          </cell>
          <cell r="K176">
            <v>0</v>
          </cell>
          <cell r="L176">
            <v>0</v>
          </cell>
          <cell r="M176">
            <v>0</v>
          </cell>
        </row>
        <row r="177">
          <cell r="A177">
            <v>2603</v>
          </cell>
          <cell r="B177">
            <v>2</v>
          </cell>
          <cell r="C177">
            <v>600</v>
          </cell>
          <cell r="D177">
            <v>603</v>
          </cell>
          <cell r="E177" t="str">
            <v>Heat Pump Water Heater (air source)</v>
          </cell>
          <cell r="F177">
            <v>1</v>
          </cell>
          <cell r="G177">
            <v>0</v>
          </cell>
          <cell r="H177">
            <v>0.33</v>
          </cell>
          <cell r="I177">
            <v>0.5</v>
          </cell>
          <cell r="J177">
            <v>0.58662387316170961</v>
          </cell>
          <cell r="K177">
            <v>0</v>
          </cell>
          <cell r="L177">
            <v>0</v>
          </cell>
          <cell r="M177">
            <v>0</v>
          </cell>
        </row>
        <row r="178">
          <cell r="A178">
            <v>2604</v>
          </cell>
          <cell r="B178">
            <v>2</v>
          </cell>
          <cell r="C178">
            <v>600</v>
          </cell>
          <cell r="D178">
            <v>604</v>
          </cell>
          <cell r="E178" t="str">
            <v>Solar Water Heater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>
            <v>2606</v>
          </cell>
          <cell r="B179">
            <v>2</v>
          </cell>
          <cell r="C179">
            <v>600</v>
          </cell>
          <cell r="D179">
            <v>606</v>
          </cell>
          <cell r="E179" t="str">
            <v>Demand controlled circulating systems</v>
          </cell>
          <cell r="F179">
            <v>0</v>
          </cell>
          <cell r="G179">
            <v>0</v>
          </cell>
          <cell r="H179">
            <v>1.6553858013580891E-2</v>
          </cell>
          <cell r="I179">
            <v>1.6553858013580891E-2</v>
          </cell>
          <cell r="J179">
            <v>1.6553858013580891E-2</v>
          </cell>
          <cell r="K179">
            <v>0</v>
          </cell>
          <cell r="L179">
            <v>0</v>
          </cell>
          <cell r="M179">
            <v>0</v>
          </cell>
        </row>
        <row r="180">
          <cell r="A180">
            <v>2608</v>
          </cell>
          <cell r="B180">
            <v>2</v>
          </cell>
          <cell r="C180">
            <v>600</v>
          </cell>
          <cell r="D180">
            <v>608</v>
          </cell>
          <cell r="E180" t="str">
            <v>Heat Recovery Unit</v>
          </cell>
          <cell r="F180">
            <v>0</v>
          </cell>
          <cell r="G180">
            <v>0</v>
          </cell>
          <cell r="H180">
            <v>5.2632726686790185E-2</v>
          </cell>
          <cell r="I180">
            <v>5.2632726686790185E-2</v>
          </cell>
          <cell r="J180">
            <v>5.2632726686790185E-2</v>
          </cell>
          <cell r="K180">
            <v>0</v>
          </cell>
          <cell r="L180">
            <v>0</v>
          </cell>
          <cell r="M180">
            <v>0</v>
          </cell>
        </row>
        <row r="181">
          <cell r="A181">
            <v>2609</v>
          </cell>
          <cell r="B181">
            <v>2</v>
          </cell>
          <cell r="C181">
            <v>600</v>
          </cell>
          <cell r="D181">
            <v>609</v>
          </cell>
          <cell r="E181" t="str">
            <v>Heat Trap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>
            <v>2610</v>
          </cell>
          <cell r="B182">
            <v>2</v>
          </cell>
          <cell r="C182">
            <v>600</v>
          </cell>
          <cell r="D182">
            <v>610</v>
          </cell>
          <cell r="E182" t="str">
            <v>Hot Water Pipe Insulation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A183">
            <v>2700</v>
          </cell>
          <cell r="B183">
            <v>2</v>
          </cell>
          <cell r="C183">
            <v>700</v>
          </cell>
          <cell r="D183">
            <v>700</v>
          </cell>
          <cell r="E183" t="str">
            <v xml:space="preserve">Base Desktop PC 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A184">
            <v>2701</v>
          </cell>
          <cell r="B184">
            <v>2</v>
          </cell>
          <cell r="C184">
            <v>700</v>
          </cell>
          <cell r="D184">
            <v>701</v>
          </cell>
          <cell r="E184" t="str">
            <v>PC Manual Power Management Enabling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A185">
            <v>2702</v>
          </cell>
          <cell r="B185">
            <v>2</v>
          </cell>
          <cell r="C185">
            <v>700</v>
          </cell>
          <cell r="D185">
            <v>702</v>
          </cell>
          <cell r="E185" t="str">
            <v>PC Network Power Management Enabling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</row>
        <row r="186">
          <cell r="A186">
            <v>2710</v>
          </cell>
          <cell r="B186">
            <v>2</v>
          </cell>
          <cell r="C186">
            <v>710</v>
          </cell>
          <cell r="D186">
            <v>710</v>
          </cell>
          <cell r="E186" t="str">
            <v>Base Monitor, CRT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A187">
            <v>2711</v>
          </cell>
          <cell r="B187">
            <v>2</v>
          </cell>
          <cell r="C187">
            <v>710</v>
          </cell>
          <cell r="D187">
            <v>711</v>
          </cell>
          <cell r="E187" t="str">
            <v>Energy Star or Better Monitor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</row>
        <row r="188">
          <cell r="A188">
            <v>2712</v>
          </cell>
          <cell r="B188">
            <v>2</v>
          </cell>
          <cell r="C188">
            <v>710</v>
          </cell>
          <cell r="D188">
            <v>712</v>
          </cell>
          <cell r="E188" t="str">
            <v>Monitor Power Management Enabling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A189">
            <v>2720</v>
          </cell>
          <cell r="B189">
            <v>2</v>
          </cell>
          <cell r="C189">
            <v>720</v>
          </cell>
          <cell r="D189">
            <v>720</v>
          </cell>
          <cell r="E189" t="str">
            <v>Base Monitor, LCD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A190">
            <v>2721</v>
          </cell>
          <cell r="B190">
            <v>2</v>
          </cell>
          <cell r="C190">
            <v>720</v>
          </cell>
          <cell r="D190">
            <v>721</v>
          </cell>
          <cell r="E190" t="str">
            <v>Energy Star or Better Monitor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A191">
            <v>2722</v>
          </cell>
          <cell r="B191">
            <v>2</v>
          </cell>
          <cell r="C191">
            <v>720</v>
          </cell>
          <cell r="D191">
            <v>722</v>
          </cell>
          <cell r="E191" t="str">
            <v>Monitor Power Management Enabling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2">
          <cell r="A192">
            <v>2730</v>
          </cell>
          <cell r="B192">
            <v>2</v>
          </cell>
          <cell r="C192">
            <v>730</v>
          </cell>
          <cell r="D192">
            <v>730</v>
          </cell>
          <cell r="E192" t="str">
            <v>Base Copier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</row>
        <row r="193">
          <cell r="A193">
            <v>2731</v>
          </cell>
          <cell r="B193">
            <v>2</v>
          </cell>
          <cell r="C193">
            <v>730</v>
          </cell>
          <cell r="D193">
            <v>731</v>
          </cell>
          <cell r="E193" t="str">
            <v>Energy Star or Better Copier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</row>
        <row r="194">
          <cell r="A194">
            <v>2732</v>
          </cell>
          <cell r="B194">
            <v>2</v>
          </cell>
          <cell r="C194">
            <v>730</v>
          </cell>
          <cell r="D194">
            <v>732</v>
          </cell>
          <cell r="E194" t="str">
            <v>Copier Power Management Enabling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>
            <v>2740</v>
          </cell>
          <cell r="B195">
            <v>2</v>
          </cell>
          <cell r="C195">
            <v>740</v>
          </cell>
          <cell r="D195">
            <v>740</v>
          </cell>
          <cell r="E195" t="str">
            <v>Base Laser Printer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6">
          <cell r="A196">
            <v>2741</v>
          </cell>
          <cell r="B196">
            <v>2</v>
          </cell>
          <cell r="C196">
            <v>740</v>
          </cell>
          <cell r="D196">
            <v>741</v>
          </cell>
          <cell r="E196" t="str">
            <v>Printer Power Management Enabling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A197">
            <v>2800</v>
          </cell>
          <cell r="B197">
            <v>2</v>
          </cell>
          <cell r="C197">
            <v>800</v>
          </cell>
          <cell r="D197">
            <v>800</v>
          </cell>
          <cell r="E197" t="str">
            <v>Base Commercial Ovens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>
            <v>2801</v>
          </cell>
          <cell r="B198">
            <v>2</v>
          </cell>
          <cell r="C198">
            <v>800</v>
          </cell>
          <cell r="D198">
            <v>801</v>
          </cell>
          <cell r="E198" t="str">
            <v>Convection Oven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A199">
            <v>2810</v>
          </cell>
          <cell r="B199">
            <v>2</v>
          </cell>
          <cell r="C199">
            <v>810</v>
          </cell>
          <cell r="D199">
            <v>810</v>
          </cell>
          <cell r="E199" t="str">
            <v>Base Commercial Fryers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A200">
            <v>2811</v>
          </cell>
          <cell r="B200">
            <v>2</v>
          </cell>
          <cell r="C200">
            <v>810</v>
          </cell>
          <cell r="D200">
            <v>811</v>
          </cell>
          <cell r="E200" t="str">
            <v>Efficient Fryer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A201">
            <v>2900</v>
          </cell>
          <cell r="B201">
            <v>2</v>
          </cell>
          <cell r="C201">
            <v>900</v>
          </cell>
          <cell r="D201">
            <v>900</v>
          </cell>
          <cell r="E201" t="str">
            <v>Base Vending Machines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>
            <v>2901</v>
          </cell>
          <cell r="B202">
            <v>2</v>
          </cell>
          <cell r="C202">
            <v>900</v>
          </cell>
          <cell r="D202">
            <v>901</v>
          </cell>
          <cell r="E202" t="str">
            <v>Vending Misers (cooled machines only)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A203">
            <v>3110</v>
          </cell>
          <cell r="B203">
            <v>3</v>
          </cell>
          <cell r="C203">
            <v>110</v>
          </cell>
          <cell r="D203">
            <v>110</v>
          </cell>
          <cell r="E203" t="str">
            <v>Base Fluorescent Fixture, T12, 34W, EB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A204">
            <v>3111</v>
          </cell>
          <cell r="B204">
            <v>3</v>
          </cell>
          <cell r="C204">
            <v>110</v>
          </cell>
          <cell r="D204">
            <v>111</v>
          </cell>
          <cell r="E204" t="str">
            <v>Premium T8, Elecctronic Ballast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A205">
            <v>3112</v>
          </cell>
          <cell r="B205">
            <v>3</v>
          </cell>
          <cell r="C205">
            <v>110</v>
          </cell>
          <cell r="D205">
            <v>112</v>
          </cell>
          <cell r="E205" t="str">
            <v>Premium T8, EB, Reflector</v>
          </cell>
          <cell r="F205">
            <v>0</v>
          </cell>
          <cell r="G205">
            <v>0</v>
          </cell>
          <cell r="H205">
            <v>0.33</v>
          </cell>
          <cell r="I205">
            <v>0.5</v>
          </cell>
          <cell r="J205">
            <v>1</v>
          </cell>
          <cell r="K205">
            <v>0</v>
          </cell>
          <cell r="L205">
            <v>0</v>
          </cell>
          <cell r="M205">
            <v>0</v>
          </cell>
        </row>
        <row r="206">
          <cell r="A206">
            <v>3113</v>
          </cell>
          <cell r="B206">
            <v>3</v>
          </cell>
          <cell r="C206">
            <v>110</v>
          </cell>
          <cell r="D206">
            <v>113</v>
          </cell>
          <cell r="E206" t="str">
            <v>Occupancy Sensor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A207">
            <v>3114</v>
          </cell>
          <cell r="B207">
            <v>3</v>
          </cell>
          <cell r="C207">
            <v>110</v>
          </cell>
          <cell r="D207">
            <v>114</v>
          </cell>
          <cell r="E207" t="str">
            <v>Continuous Dimming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A208">
            <v>3115</v>
          </cell>
          <cell r="B208">
            <v>3</v>
          </cell>
          <cell r="C208">
            <v>110</v>
          </cell>
          <cell r="D208">
            <v>115</v>
          </cell>
          <cell r="E208" t="str">
            <v>Lighting Control Tuneup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A209">
            <v>3120</v>
          </cell>
          <cell r="B209">
            <v>3</v>
          </cell>
          <cell r="C209">
            <v>120</v>
          </cell>
          <cell r="D209">
            <v>120</v>
          </cell>
          <cell r="E209" t="str">
            <v>Base T8, EB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>
            <v>3121</v>
          </cell>
          <cell r="B210">
            <v>3</v>
          </cell>
          <cell r="C210">
            <v>120</v>
          </cell>
          <cell r="D210">
            <v>121</v>
          </cell>
          <cell r="E210" t="str">
            <v>ROB Premium T8, 1EB</v>
          </cell>
          <cell r="F210">
            <v>0</v>
          </cell>
          <cell r="G210">
            <v>0</v>
          </cell>
          <cell r="H210">
            <v>0.18447693335011398</v>
          </cell>
          <cell r="I210">
            <v>0.18447693335011398</v>
          </cell>
          <cell r="J210">
            <v>0.18447693335011398</v>
          </cell>
          <cell r="K210">
            <v>0</v>
          </cell>
          <cell r="L210">
            <v>0</v>
          </cell>
          <cell r="M210">
            <v>0</v>
          </cell>
        </row>
        <row r="211">
          <cell r="A211">
            <v>3122</v>
          </cell>
          <cell r="B211">
            <v>3</v>
          </cell>
          <cell r="C211">
            <v>120</v>
          </cell>
          <cell r="D211">
            <v>122</v>
          </cell>
          <cell r="E211" t="str">
            <v>ROB Premium T8, EB, Reflector</v>
          </cell>
          <cell r="F211">
            <v>0</v>
          </cell>
          <cell r="G211">
            <v>0</v>
          </cell>
          <cell r="H211">
            <v>0.33</v>
          </cell>
          <cell r="I211">
            <v>0.5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</row>
        <row r="212">
          <cell r="A212">
            <v>3123</v>
          </cell>
          <cell r="B212">
            <v>3</v>
          </cell>
          <cell r="C212">
            <v>120</v>
          </cell>
          <cell r="D212">
            <v>123</v>
          </cell>
          <cell r="E212" t="str">
            <v>Occupancy Sensor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</row>
        <row r="213">
          <cell r="A213">
            <v>3124</v>
          </cell>
          <cell r="B213">
            <v>3</v>
          </cell>
          <cell r="C213">
            <v>120</v>
          </cell>
          <cell r="D213">
            <v>124</v>
          </cell>
          <cell r="E213" t="str">
            <v>Lighting Control Tuneup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A214">
            <v>3130</v>
          </cell>
          <cell r="B214">
            <v>3</v>
          </cell>
          <cell r="C214">
            <v>130</v>
          </cell>
          <cell r="D214">
            <v>130</v>
          </cell>
          <cell r="E214" t="str">
            <v>Base Incandescent Flood, 75W  to Screw-in CFL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A215">
            <v>3131</v>
          </cell>
          <cell r="B215">
            <v>3</v>
          </cell>
          <cell r="C215">
            <v>130</v>
          </cell>
          <cell r="D215">
            <v>131</v>
          </cell>
          <cell r="E215" t="str">
            <v>CFL Screw-in 18W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A216">
            <v>3140</v>
          </cell>
          <cell r="B216">
            <v>3</v>
          </cell>
          <cell r="C216">
            <v>140</v>
          </cell>
          <cell r="D216">
            <v>140</v>
          </cell>
          <cell r="E216" t="str">
            <v xml:space="preserve">Base Incandescent Flood, 75W to Hardwired CFL 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</row>
        <row r="217">
          <cell r="A217">
            <v>3141</v>
          </cell>
          <cell r="B217">
            <v>3</v>
          </cell>
          <cell r="C217">
            <v>140</v>
          </cell>
          <cell r="D217">
            <v>141</v>
          </cell>
          <cell r="E217" t="str">
            <v>CFL Hardwired, Modular 18W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A218">
            <v>3145</v>
          </cell>
          <cell r="B218">
            <v>3</v>
          </cell>
          <cell r="C218">
            <v>145</v>
          </cell>
          <cell r="D218">
            <v>145</v>
          </cell>
          <cell r="E218" t="str">
            <v>Base CFL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A219">
            <v>3150</v>
          </cell>
          <cell r="B219">
            <v>3</v>
          </cell>
          <cell r="C219">
            <v>150</v>
          </cell>
          <cell r="D219">
            <v>150</v>
          </cell>
          <cell r="E219" t="str">
            <v>Base High Bay Mercury Vapor, 400W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A220">
            <v>3151</v>
          </cell>
          <cell r="B220">
            <v>3</v>
          </cell>
          <cell r="C220">
            <v>150</v>
          </cell>
          <cell r="D220">
            <v>151</v>
          </cell>
          <cell r="E220" t="str">
            <v>PSMH, 250W, magnetic ballast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>
            <v>3153</v>
          </cell>
          <cell r="B221">
            <v>3</v>
          </cell>
          <cell r="C221">
            <v>150</v>
          </cell>
          <cell r="D221">
            <v>153</v>
          </cell>
          <cell r="E221" t="str">
            <v>High Bay T5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A222">
            <v>3160</v>
          </cell>
          <cell r="B222">
            <v>3</v>
          </cell>
          <cell r="C222">
            <v>160</v>
          </cell>
          <cell r="D222">
            <v>160</v>
          </cell>
          <cell r="E222" t="str">
            <v>Base Exit Sign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A223">
            <v>3161</v>
          </cell>
          <cell r="B223">
            <v>3</v>
          </cell>
          <cell r="C223">
            <v>160</v>
          </cell>
          <cell r="D223">
            <v>161</v>
          </cell>
          <cell r="E223" t="str">
            <v>LED Exit Sign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A224">
            <v>3200</v>
          </cell>
          <cell r="B224">
            <v>3</v>
          </cell>
          <cell r="C224">
            <v>200</v>
          </cell>
          <cell r="D224">
            <v>200</v>
          </cell>
          <cell r="E224" t="str">
            <v>Base Outdoor Mercury Vapor 400W Lamp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A225">
            <v>3201</v>
          </cell>
          <cell r="B225">
            <v>3</v>
          </cell>
          <cell r="C225">
            <v>200</v>
          </cell>
          <cell r="D225">
            <v>201</v>
          </cell>
          <cell r="E225" t="str">
            <v>High Pressure Sodium 250W Lamp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</row>
        <row r="226">
          <cell r="A226">
            <v>3202</v>
          </cell>
          <cell r="B226">
            <v>3</v>
          </cell>
          <cell r="C226">
            <v>200</v>
          </cell>
          <cell r="D226">
            <v>202</v>
          </cell>
          <cell r="E226" t="str">
            <v>Outdoor Lighting Controls (Photocell/Timeclock)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A227">
            <v>3210</v>
          </cell>
          <cell r="B227">
            <v>3</v>
          </cell>
          <cell r="C227">
            <v>210</v>
          </cell>
          <cell r="D227">
            <v>210</v>
          </cell>
          <cell r="E227" t="str">
            <v>Base Outdoor HID Lamp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>
            <v>3211</v>
          </cell>
          <cell r="B228">
            <v>3</v>
          </cell>
          <cell r="C228">
            <v>210</v>
          </cell>
          <cell r="D228">
            <v>211</v>
          </cell>
          <cell r="E228" t="str">
            <v>Outdoor Lighting Controls (Photocell/Timeclock)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A229">
            <v>3300</v>
          </cell>
          <cell r="B229">
            <v>3</v>
          </cell>
          <cell r="C229">
            <v>300</v>
          </cell>
          <cell r="D229">
            <v>300</v>
          </cell>
          <cell r="E229" t="str">
            <v>Base Centrifugal Chiller, 0.58 kW/ton, 500 tons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A230">
            <v>3301</v>
          </cell>
          <cell r="B230">
            <v>3</v>
          </cell>
          <cell r="C230">
            <v>300</v>
          </cell>
          <cell r="D230">
            <v>301</v>
          </cell>
          <cell r="E230" t="str">
            <v>Centrifugal Chiller, 0.51 kW/ton, 500 tons</v>
          </cell>
          <cell r="F230">
            <v>1</v>
          </cell>
          <cell r="G230">
            <v>1</v>
          </cell>
          <cell r="H230">
            <v>0.33</v>
          </cell>
          <cell r="I230">
            <v>0.5</v>
          </cell>
          <cell r="J230">
            <v>0.60006513771654924</v>
          </cell>
          <cell r="K230">
            <v>0.33</v>
          </cell>
          <cell r="L230">
            <v>0.5</v>
          </cell>
          <cell r="M230">
            <v>0.52860300755726386</v>
          </cell>
        </row>
        <row r="231">
          <cell r="A231">
            <v>3302</v>
          </cell>
          <cell r="B231">
            <v>3</v>
          </cell>
          <cell r="C231">
            <v>300</v>
          </cell>
          <cell r="D231">
            <v>302</v>
          </cell>
          <cell r="E231" t="str">
            <v>High Efficiency Chiller Motors</v>
          </cell>
          <cell r="F231">
            <v>1</v>
          </cell>
          <cell r="G231">
            <v>0</v>
          </cell>
          <cell r="H231">
            <v>0.33</v>
          </cell>
          <cell r="I231">
            <v>0.5</v>
          </cell>
          <cell r="J231">
            <v>0.59058776052737261</v>
          </cell>
          <cell r="K231">
            <v>0</v>
          </cell>
          <cell r="L231">
            <v>0</v>
          </cell>
          <cell r="M231">
            <v>0</v>
          </cell>
        </row>
        <row r="232">
          <cell r="A232">
            <v>3304</v>
          </cell>
          <cell r="B232">
            <v>3</v>
          </cell>
          <cell r="C232">
            <v>300</v>
          </cell>
          <cell r="D232">
            <v>304</v>
          </cell>
          <cell r="E232" t="str">
            <v xml:space="preserve">EMS - Chiller </v>
          </cell>
          <cell r="F232">
            <v>1</v>
          </cell>
          <cell r="G232">
            <v>0</v>
          </cell>
          <cell r="H232">
            <v>0.33</v>
          </cell>
          <cell r="I232">
            <v>0.5</v>
          </cell>
          <cell r="J232">
            <v>0.53506973111800871</v>
          </cell>
          <cell r="K232">
            <v>0</v>
          </cell>
          <cell r="L232">
            <v>0</v>
          </cell>
          <cell r="M232">
            <v>0</v>
          </cell>
        </row>
        <row r="233">
          <cell r="A233">
            <v>3305</v>
          </cell>
          <cell r="B233">
            <v>3</v>
          </cell>
          <cell r="C233">
            <v>300</v>
          </cell>
          <cell r="D233">
            <v>305</v>
          </cell>
          <cell r="E233" t="str">
            <v>Chiller Tune Up/Diagnostics</v>
          </cell>
          <cell r="F233">
            <v>1</v>
          </cell>
          <cell r="G233">
            <v>1</v>
          </cell>
          <cell r="H233">
            <v>0.33</v>
          </cell>
          <cell r="I233">
            <v>0.5</v>
          </cell>
          <cell r="J233">
            <v>0.72989480956886155</v>
          </cell>
          <cell r="K233">
            <v>2.4088873122910415E-2</v>
          </cell>
          <cell r="L233">
            <v>2.4088873122910415E-2</v>
          </cell>
          <cell r="M233">
            <v>2.4088873122910415E-2</v>
          </cell>
        </row>
        <row r="234">
          <cell r="A234">
            <v>3306</v>
          </cell>
          <cell r="B234">
            <v>3</v>
          </cell>
          <cell r="C234">
            <v>300</v>
          </cell>
          <cell r="D234">
            <v>306</v>
          </cell>
          <cell r="E234" t="str">
            <v>VSD for Chiller Pumps and Towers</v>
          </cell>
          <cell r="F234">
            <v>0</v>
          </cell>
          <cell r="G234">
            <v>0</v>
          </cell>
          <cell r="H234">
            <v>0.33</v>
          </cell>
          <cell r="I234">
            <v>0.5</v>
          </cell>
          <cell r="J234">
            <v>0.67562823024361451</v>
          </cell>
          <cell r="K234">
            <v>0</v>
          </cell>
          <cell r="L234">
            <v>0</v>
          </cell>
          <cell r="M234">
            <v>0</v>
          </cell>
        </row>
        <row r="235">
          <cell r="A235">
            <v>3307</v>
          </cell>
          <cell r="B235">
            <v>3</v>
          </cell>
          <cell r="C235">
            <v>300</v>
          </cell>
          <cell r="D235">
            <v>307</v>
          </cell>
          <cell r="E235" t="str">
            <v>EMS Optimization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A236">
            <v>3308</v>
          </cell>
          <cell r="B236">
            <v>3</v>
          </cell>
          <cell r="C236">
            <v>300</v>
          </cell>
          <cell r="D236">
            <v>308</v>
          </cell>
          <cell r="E236" t="str">
            <v>Aerosole Duct Sealing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>
            <v>3309</v>
          </cell>
          <cell r="B237">
            <v>3</v>
          </cell>
          <cell r="C237">
            <v>300</v>
          </cell>
          <cell r="D237">
            <v>309</v>
          </cell>
          <cell r="E237" t="str">
            <v>Duct/Pipe Insulation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A238">
            <v>3311</v>
          </cell>
          <cell r="B238">
            <v>3</v>
          </cell>
          <cell r="C238">
            <v>300</v>
          </cell>
          <cell r="D238">
            <v>311</v>
          </cell>
          <cell r="E238" t="str">
            <v>Window Film (Standard)</v>
          </cell>
          <cell r="F238">
            <v>0</v>
          </cell>
          <cell r="G238">
            <v>0</v>
          </cell>
          <cell r="H238">
            <v>0.33</v>
          </cell>
          <cell r="I238">
            <v>0.5</v>
          </cell>
          <cell r="J238">
            <v>0.88002358921916513</v>
          </cell>
          <cell r="K238">
            <v>0</v>
          </cell>
          <cell r="L238">
            <v>0</v>
          </cell>
          <cell r="M238">
            <v>0</v>
          </cell>
        </row>
        <row r="239">
          <cell r="A239">
            <v>3313</v>
          </cell>
          <cell r="B239">
            <v>3</v>
          </cell>
          <cell r="C239">
            <v>300</v>
          </cell>
          <cell r="D239">
            <v>313</v>
          </cell>
          <cell r="E239" t="str">
            <v xml:space="preserve">Ceiling Insulation </v>
          </cell>
          <cell r="F239">
            <v>1</v>
          </cell>
          <cell r="G239">
            <v>1</v>
          </cell>
          <cell r="H239">
            <v>0.33</v>
          </cell>
          <cell r="I239">
            <v>0.5</v>
          </cell>
          <cell r="J239">
            <v>0.88616099232789014</v>
          </cell>
          <cell r="K239">
            <v>0.33</v>
          </cell>
          <cell r="L239">
            <v>0.5</v>
          </cell>
          <cell r="M239">
            <v>0.88076468438757116</v>
          </cell>
        </row>
        <row r="240">
          <cell r="A240">
            <v>3314</v>
          </cell>
          <cell r="B240">
            <v>3</v>
          </cell>
          <cell r="C240">
            <v>300</v>
          </cell>
          <cell r="D240">
            <v>314</v>
          </cell>
          <cell r="E240" t="str">
            <v>Roof Insulation</v>
          </cell>
          <cell r="F240">
            <v>1</v>
          </cell>
          <cell r="G240">
            <v>0</v>
          </cell>
          <cell r="H240">
            <v>0.33</v>
          </cell>
          <cell r="I240">
            <v>0.5</v>
          </cell>
          <cell r="J240">
            <v>0.86419598128601316</v>
          </cell>
          <cell r="K240">
            <v>0.33</v>
          </cell>
          <cell r="L240">
            <v>0.5</v>
          </cell>
          <cell r="M240">
            <v>0.71949307297018206</v>
          </cell>
        </row>
        <row r="241">
          <cell r="A241">
            <v>3315</v>
          </cell>
          <cell r="B241">
            <v>3</v>
          </cell>
          <cell r="C241">
            <v>300</v>
          </cell>
          <cell r="D241">
            <v>315</v>
          </cell>
          <cell r="E241" t="str">
            <v>Cool Roof - Chiller</v>
          </cell>
          <cell r="F241">
            <v>0</v>
          </cell>
          <cell r="G241">
            <v>0</v>
          </cell>
          <cell r="H241">
            <v>0.33</v>
          </cell>
          <cell r="I241">
            <v>0.5</v>
          </cell>
          <cell r="J241">
            <v>1</v>
          </cell>
          <cell r="K241">
            <v>0.33</v>
          </cell>
          <cell r="L241">
            <v>0.5</v>
          </cell>
          <cell r="M241">
            <v>0.88910748185796518</v>
          </cell>
        </row>
        <row r="242">
          <cell r="A242">
            <v>3317</v>
          </cell>
          <cell r="B242">
            <v>3</v>
          </cell>
          <cell r="C242">
            <v>300</v>
          </cell>
          <cell r="D242">
            <v>317</v>
          </cell>
          <cell r="E242" t="str">
            <v>Thermal Energy Storage (TES)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A243">
            <v>3320</v>
          </cell>
          <cell r="B243">
            <v>3</v>
          </cell>
          <cell r="C243">
            <v>320</v>
          </cell>
          <cell r="D243">
            <v>320</v>
          </cell>
          <cell r="E243" t="str">
            <v>Base DX Packaged System, EER=10.3, 10 tons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</row>
        <row r="244">
          <cell r="A244">
            <v>3321</v>
          </cell>
          <cell r="B244">
            <v>3</v>
          </cell>
          <cell r="C244">
            <v>320</v>
          </cell>
          <cell r="D244">
            <v>321</v>
          </cell>
          <cell r="E244" t="str">
            <v>DX Packaged System, EER=10.9, 10 tons</v>
          </cell>
          <cell r="F244">
            <v>1</v>
          </cell>
          <cell r="G244">
            <v>0</v>
          </cell>
          <cell r="H244">
            <v>0.33</v>
          </cell>
          <cell r="I244">
            <v>0.5</v>
          </cell>
          <cell r="J244">
            <v>0.9957784965943377</v>
          </cell>
          <cell r="K244">
            <v>0</v>
          </cell>
          <cell r="L244">
            <v>0</v>
          </cell>
          <cell r="M244">
            <v>0</v>
          </cell>
        </row>
        <row r="245">
          <cell r="A245">
            <v>3322</v>
          </cell>
          <cell r="B245">
            <v>3</v>
          </cell>
          <cell r="C245">
            <v>320</v>
          </cell>
          <cell r="D245">
            <v>322</v>
          </cell>
          <cell r="E245" t="str">
            <v>Hybrid Dessicant-DX System (Trane CDQ)</v>
          </cell>
          <cell r="F245">
            <v>1</v>
          </cell>
          <cell r="G245">
            <v>0</v>
          </cell>
          <cell r="H245">
            <v>0.33</v>
          </cell>
          <cell r="I245">
            <v>0.5</v>
          </cell>
          <cell r="J245">
            <v>0.7099878347286811</v>
          </cell>
          <cell r="K245">
            <v>0</v>
          </cell>
          <cell r="L245">
            <v>0</v>
          </cell>
          <cell r="M245">
            <v>0</v>
          </cell>
        </row>
        <row r="246">
          <cell r="A246">
            <v>3323</v>
          </cell>
          <cell r="B246">
            <v>3</v>
          </cell>
          <cell r="C246">
            <v>320</v>
          </cell>
          <cell r="D246">
            <v>323</v>
          </cell>
          <cell r="E246" t="str">
            <v>Geothermal Heat Pump, EER=13, 10 tons</v>
          </cell>
          <cell r="F246">
            <v>0</v>
          </cell>
          <cell r="G246">
            <v>0</v>
          </cell>
          <cell r="H246">
            <v>0.33</v>
          </cell>
          <cell r="I246">
            <v>0.5</v>
          </cell>
          <cell r="J246">
            <v>1</v>
          </cell>
          <cell r="K246">
            <v>0</v>
          </cell>
          <cell r="L246">
            <v>0</v>
          </cell>
          <cell r="M246">
            <v>0</v>
          </cell>
        </row>
        <row r="247">
          <cell r="A247">
            <v>3326</v>
          </cell>
          <cell r="B247">
            <v>3</v>
          </cell>
          <cell r="C247">
            <v>320</v>
          </cell>
          <cell r="D247">
            <v>326</v>
          </cell>
          <cell r="E247" t="str">
            <v>DX Tune Up/ Advanced Diagnostics</v>
          </cell>
          <cell r="F247">
            <v>1</v>
          </cell>
          <cell r="G247">
            <v>1</v>
          </cell>
          <cell r="H247">
            <v>0.33</v>
          </cell>
          <cell r="I247">
            <v>0.5</v>
          </cell>
          <cell r="J247">
            <v>0.68151730566142144</v>
          </cell>
          <cell r="K247">
            <v>2.6846295419869035E-2</v>
          </cell>
          <cell r="L247">
            <v>2.6846295419869035E-2</v>
          </cell>
          <cell r="M247">
            <v>2.6846295419869035E-2</v>
          </cell>
        </row>
        <row r="248">
          <cell r="A248">
            <v>3327</v>
          </cell>
          <cell r="B248">
            <v>3</v>
          </cell>
          <cell r="C248">
            <v>320</v>
          </cell>
          <cell r="D248">
            <v>327</v>
          </cell>
          <cell r="E248" t="str">
            <v>DX Coil Cleaning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A249">
            <v>3328</v>
          </cell>
          <cell r="B249">
            <v>3</v>
          </cell>
          <cell r="C249">
            <v>320</v>
          </cell>
          <cell r="D249">
            <v>328</v>
          </cell>
          <cell r="E249" t="str">
            <v>Optimize Controls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>
            <v>3329</v>
          </cell>
          <cell r="B250">
            <v>3</v>
          </cell>
          <cell r="C250">
            <v>320</v>
          </cell>
          <cell r="D250">
            <v>329</v>
          </cell>
          <cell r="E250" t="str">
            <v>Aerosole Duct Sealing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>
            <v>3330</v>
          </cell>
          <cell r="B251">
            <v>3</v>
          </cell>
          <cell r="C251">
            <v>320</v>
          </cell>
          <cell r="D251">
            <v>330</v>
          </cell>
          <cell r="E251" t="str">
            <v>Duct/Pipe Insulation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A252">
            <v>3332</v>
          </cell>
          <cell r="B252">
            <v>3</v>
          </cell>
          <cell r="C252">
            <v>320</v>
          </cell>
          <cell r="D252">
            <v>332</v>
          </cell>
          <cell r="E252" t="str">
            <v>Window Film (Standard)</v>
          </cell>
          <cell r="F252">
            <v>1</v>
          </cell>
          <cell r="G252">
            <v>0</v>
          </cell>
          <cell r="H252">
            <v>0.33</v>
          </cell>
          <cell r="I252">
            <v>0.5</v>
          </cell>
          <cell r="J252">
            <v>0.89437960307965292</v>
          </cell>
          <cell r="K252">
            <v>0</v>
          </cell>
          <cell r="L252">
            <v>0</v>
          </cell>
          <cell r="M252">
            <v>0</v>
          </cell>
        </row>
        <row r="253">
          <cell r="A253">
            <v>3334</v>
          </cell>
          <cell r="B253">
            <v>3</v>
          </cell>
          <cell r="C253">
            <v>320</v>
          </cell>
          <cell r="D253">
            <v>334</v>
          </cell>
          <cell r="E253" t="str">
            <v xml:space="preserve">Ceiling Insulation </v>
          </cell>
          <cell r="F253">
            <v>1</v>
          </cell>
          <cell r="G253">
            <v>1</v>
          </cell>
          <cell r="H253">
            <v>0.33</v>
          </cell>
          <cell r="I253">
            <v>0.5</v>
          </cell>
          <cell r="J253">
            <v>0.91880920532975119</v>
          </cell>
          <cell r="K253">
            <v>0.33</v>
          </cell>
          <cell r="L253">
            <v>0.5</v>
          </cell>
          <cell r="M253">
            <v>0.77719437194907059</v>
          </cell>
        </row>
        <row r="254">
          <cell r="A254">
            <v>3335</v>
          </cell>
          <cell r="B254">
            <v>3</v>
          </cell>
          <cell r="C254">
            <v>320</v>
          </cell>
          <cell r="D254">
            <v>335</v>
          </cell>
          <cell r="E254" t="str">
            <v>Roof Insulation</v>
          </cell>
          <cell r="F254">
            <v>1</v>
          </cell>
          <cell r="G254">
            <v>1</v>
          </cell>
          <cell r="H254">
            <v>0.33</v>
          </cell>
          <cell r="I254">
            <v>0.5</v>
          </cell>
          <cell r="J254">
            <v>0.72617341086982212</v>
          </cell>
          <cell r="K254">
            <v>0.33</v>
          </cell>
          <cell r="L254">
            <v>0.5</v>
          </cell>
          <cell r="M254">
            <v>0.6243471686595844</v>
          </cell>
        </row>
        <row r="255">
          <cell r="A255">
            <v>3336</v>
          </cell>
          <cell r="B255">
            <v>3</v>
          </cell>
          <cell r="C255">
            <v>320</v>
          </cell>
          <cell r="D255">
            <v>336</v>
          </cell>
          <cell r="E255" t="str">
            <v>Cool Roof - DX</v>
          </cell>
          <cell r="F255">
            <v>1</v>
          </cell>
          <cell r="G255">
            <v>1</v>
          </cell>
          <cell r="H255">
            <v>0.33</v>
          </cell>
          <cell r="I255">
            <v>0.5</v>
          </cell>
          <cell r="J255">
            <v>1</v>
          </cell>
          <cell r="K255">
            <v>0.33</v>
          </cell>
          <cell r="L255">
            <v>0.5</v>
          </cell>
          <cell r="M255">
            <v>0.85885386415073173</v>
          </cell>
        </row>
        <row r="256">
          <cell r="A256">
            <v>3340</v>
          </cell>
          <cell r="B256">
            <v>3</v>
          </cell>
          <cell r="C256">
            <v>340</v>
          </cell>
          <cell r="D256">
            <v>340</v>
          </cell>
          <cell r="E256" t="str">
            <v>Base Packaged HP System, EER=10.3, 10 tons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A257">
            <v>3341</v>
          </cell>
          <cell r="B257">
            <v>3</v>
          </cell>
          <cell r="C257">
            <v>340</v>
          </cell>
          <cell r="D257">
            <v>341</v>
          </cell>
          <cell r="E257" t="str">
            <v>Packaged HP System, EER=10.9, 10 tons</v>
          </cell>
          <cell r="F257">
            <v>0</v>
          </cell>
          <cell r="G257">
            <v>0</v>
          </cell>
          <cell r="H257">
            <v>0.33</v>
          </cell>
          <cell r="I257">
            <v>0.5</v>
          </cell>
          <cell r="J257">
            <v>0.95859419898022913</v>
          </cell>
          <cell r="K257">
            <v>0</v>
          </cell>
          <cell r="L257">
            <v>0</v>
          </cell>
          <cell r="M257">
            <v>0</v>
          </cell>
        </row>
        <row r="258">
          <cell r="A258">
            <v>3342</v>
          </cell>
          <cell r="B258">
            <v>3</v>
          </cell>
          <cell r="C258">
            <v>340</v>
          </cell>
          <cell r="D258">
            <v>342</v>
          </cell>
          <cell r="E258" t="str">
            <v>Geothermal Heat Pump, EER=13, 10 tons</v>
          </cell>
          <cell r="F258">
            <v>1</v>
          </cell>
          <cell r="G258">
            <v>1</v>
          </cell>
          <cell r="H258">
            <v>0.33</v>
          </cell>
          <cell r="I258">
            <v>0.5</v>
          </cell>
          <cell r="J258">
            <v>1</v>
          </cell>
          <cell r="K258">
            <v>0.33</v>
          </cell>
          <cell r="L258">
            <v>0.5</v>
          </cell>
          <cell r="M258">
            <v>0.83626062134906454</v>
          </cell>
        </row>
        <row r="259">
          <cell r="A259">
            <v>3344</v>
          </cell>
          <cell r="B259">
            <v>3</v>
          </cell>
          <cell r="C259">
            <v>340</v>
          </cell>
          <cell r="D259">
            <v>344</v>
          </cell>
          <cell r="E259" t="str">
            <v>Aerosole Duct Sealing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A260">
            <v>3345</v>
          </cell>
          <cell r="B260">
            <v>3</v>
          </cell>
          <cell r="C260">
            <v>340</v>
          </cell>
          <cell r="D260">
            <v>345</v>
          </cell>
          <cell r="E260" t="str">
            <v>Duct/Pipe Insulation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A261">
            <v>3347</v>
          </cell>
          <cell r="B261">
            <v>3</v>
          </cell>
          <cell r="C261">
            <v>340</v>
          </cell>
          <cell r="D261">
            <v>347</v>
          </cell>
          <cell r="E261" t="str">
            <v>Window Film (Standard)</v>
          </cell>
          <cell r="F261">
            <v>1</v>
          </cell>
          <cell r="G261">
            <v>0</v>
          </cell>
          <cell r="H261">
            <v>0.33</v>
          </cell>
          <cell r="I261">
            <v>0.5</v>
          </cell>
          <cell r="J261">
            <v>0.77922727700812555</v>
          </cell>
          <cell r="K261">
            <v>0</v>
          </cell>
          <cell r="L261">
            <v>0</v>
          </cell>
          <cell r="M261">
            <v>0</v>
          </cell>
        </row>
        <row r="262">
          <cell r="A262">
            <v>3349</v>
          </cell>
          <cell r="B262">
            <v>3</v>
          </cell>
          <cell r="C262">
            <v>340</v>
          </cell>
          <cell r="D262">
            <v>349</v>
          </cell>
          <cell r="E262" t="str">
            <v xml:space="preserve">Ceiling Insulation </v>
          </cell>
          <cell r="F262">
            <v>1</v>
          </cell>
          <cell r="G262">
            <v>1</v>
          </cell>
          <cell r="H262">
            <v>0.33</v>
          </cell>
          <cell r="I262">
            <v>0.5</v>
          </cell>
          <cell r="J262">
            <v>0.82525165128059275</v>
          </cell>
          <cell r="K262">
            <v>0.33</v>
          </cell>
          <cell r="L262">
            <v>0.5</v>
          </cell>
          <cell r="M262">
            <v>0.82525165128059275</v>
          </cell>
        </row>
        <row r="263">
          <cell r="A263">
            <v>3350</v>
          </cell>
          <cell r="B263">
            <v>3</v>
          </cell>
          <cell r="C263">
            <v>340</v>
          </cell>
          <cell r="D263">
            <v>350</v>
          </cell>
          <cell r="E263" t="str">
            <v>Roof Insulation</v>
          </cell>
          <cell r="F263">
            <v>1</v>
          </cell>
          <cell r="G263">
            <v>1</v>
          </cell>
          <cell r="H263">
            <v>0.33</v>
          </cell>
          <cell r="I263">
            <v>0.5</v>
          </cell>
          <cell r="J263">
            <v>0.93591673203775538</v>
          </cell>
          <cell r="K263">
            <v>0.33</v>
          </cell>
          <cell r="L263">
            <v>0.5</v>
          </cell>
          <cell r="M263">
            <v>0.93580601242369654</v>
          </cell>
        </row>
        <row r="264">
          <cell r="A264">
            <v>3351</v>
          </cell>
          <cell r="B264">
            <v>3</v>
          </cell>
          <cell r="C264">
            <v>340</v>
          </cell>
          <cell r="D264">
            <v>351</v>
          </cell>
          <cell r="E264" t="str">
            <v>Cool Roof - DX</v>
          </cell>
          <cell r="F264">
            <v>1</v>
          </cell>
          <cell r="G264">
            <v>1</v>
          </cell>
          <cell r="H264">
            <v>0.33</v>
          </cell>
          <cell r="I264">
            <v>0.5</v>
          </cell>
          <cell r="J264">
            <v>1</v>
          </cell>
          <cell r="K264">
            <v>0.33</v>
          </cell>
          <cell r="L264">
            <v>0.5</v>
          </cell>
          <cell r="M264">
            <v>0.97503875930108264</v>
          </cell>
        </row>
        <row r="265">
          <cell r="A265">
            <v>3360</v>
          </cell>
          <cell r="B265">
            <v>3</v>
          </cell>
          <cell r="C265">
            <v>360</v>
          </cell>
          <cell r="D265">
            <v>360</v>
          </cell>
          <cell r="E265" t="str">
            <v>Base PTAC, EER=8.3, 1 ton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A266">
            <v>3361</v>
          </cell>
          <cell r="B266">
            <v>3</v>
          </cell>
          <cell r="C266">
            <v>360</v>
          </cell>
          <cell r="D266">
            <v>361</v>
          </cell>
          <cell r="E266" t="str">
            <v>HE PTAC, EER=9.6, 1 ton</v>
          </cell>
          <cell r="F266">
            <v>0</v>
          </cell>
          <cell r="G266">
            <v>0</v>
          </cell>
          <cell r="H266">
            <v>0.33</v>
          </cell>
          <cell r="I266">
            <v>0.5</v>
          </cell>
          <cell r="J266">
            <v>0.92642684926438112</v>
          </cell>
          <cell r="K266">
            <v>0</v>
          </cell>
          <cell r="L266">
            <v>0</v>
          </cell>
          <cell r="M266">
            <v>0</v>
          </cell>
        </row>
        <row r="267">
          <cell r="A267">
            <v>3362</v>
          </cell>
          <cell r="B267">
            <v>3</v>
          </cell>
          <cell r="C267">
            <v>360</v>
          </cell>
          <cell r="D267">
            <v>362</v>
          </cell>
          <cell r="E267" t="str">
            <v>Occupancy Sensor (hotels)</v>
          </cell>
          <cell r="F267">
            <v>1</v>
          </cell>
          <cell r="G267">
            <v>0</v>
          </cell>
          <cell r="H267">
            <v>0.33</v>
          </cell>
          <cell r="I267">
            <v>0.5</v>
          </cell>
          <cell r="J267">
            <v>1</v>
          </cell>
          <cell r="K267">
            <v>0</v>
          </cell>
          <cell r="L267">
            <v>0</v>
          </cell>
          <cell r="M267">
            <v>0</v>
          </cell>
        </row>
        <row r="268">
          <cell r="A268">
            <v>3400</v>
          </cell>
          <cell r="B268">
            <v>3</v>
          </cell>
          <cell r="C268">
            <v>400</v>
          </cell>
          <cell r="D268">
            <v>400</v>
          </cell>
          <cell r="E268" t="str">
            <v>Base Fan Motor, 15hp, 1800rpm, 91.0%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>
            <v>3401</v>
          </cell>
          <cell r="B269">
            <v>3</v>
          </cell>
          <cell r="C269">
            <v>400</v>
          </cell>
          <cell r="D269">
            <v>401</v>
          </cell>
          <cell r="E269" t="str">
            <v>High Efficiency Fan Motor, 15hp, 1800rpm, 92.4%</v>
          </cell>
          <cell r="F269">
            <v>0</v>
          </cell>
          <cell r="G269">
            <v>0</v>
          </cell>
          <cell r="H269">
            <v>3.6622870876249963E-2</v>
          </cell>
          <cell r="I269">
            <v>3.6622870876249963E-2</v>
          </cell>
          <cell r="J269">
            <v>3.6622870876249963E-2</v>
          </cell>
          <cell r="K269">
            <v>0</v>
          </cell>
          <cell r="L269">
            <v>0</v>
          </cell>
          <cell r="M269">
            <v>0</v>
          </cell>
        </row>
        <row r="270">
          <cell r="A270">
            <v>3402</v>
          </cell>
          <cell r="B270">
            <v>3</v>
          </cell>
          <cell r="C270">
            <v>400</v>
          </cell>
          <cell r="D270">
            <v>402</v>
          </cell>
          <cell r="E270" t="str">
            <v>Variable Speed Drive Control</v>
          </cell>
          <cell r="F270">
            <v>1</v>
          </cell>
          <cell r="G270">
            <v>0</v>
          </cell>
          <cell r="H270">
            <v>0.33</v>
          </cell>
          <cell r="I270">
            <v>0.5</v>
          </cell>
          <cell r="J270">
            <v>0.8320706934013623</v>
          </cell>
          <cell r="K270">
            <v>0</v>
          </cell>
          <cell r="L270">
            <v>0</v>
          </cell>
          <cell r="M270">
            <v>0</v>
          </cell>
        </row>
        <row r="271">
          <cell r="A271">
            <v>3403</v>
          </cell>
          <cell r="B271">
            <v>3</v>
          </cell>
          <cell r="C271">
            <v>400</v>
          </cell>
          <cell r="D271">
            <v>403</v>
          </cell>
          <cell r="E271" t="str">
            <v>Air Handler Optimization</v>
          </cell>
          <cell r="F271">
            <v>1</v>
          </cell>
          <cell r="G271">
            <v>0</v>
          </cell>
          <cell r="H271">
            <v>0.33</v>
          </cell>
          <cell r="I271">
            <v>0.39443798637081284</v>
          </cell>
          <cell r="J271">
            <v>0.39443798637081284</v>
          </cell>
          <cell r="K271">
            <v>0</v>
          </cell>
          <cell r="L271">
            <v>0</v>
          </cell>
          <cell r="M271">
            <v>0</v>
          </cell>
        </row>
        <row r="272">
          <cell r="A272">
            <v>3404</v>
          </cell>
          <cell r="B272">
            <v>3</v>
          </cell>
          <cell r="C272">
            <v>400</v>
          </cell>
          <cell r="D272">
            <v>404</v>
          </cell>
          <cell r="E272" t="str">
            <v>Electronically Commutated Motors (ECM) on an Air Handler Unit</v>
          </cell>
          <cell r="F272">
            <v>0</v>
          </cell>
          <cell r="G272">
            <v>0</v>
          </cell>
          <cell r="H272">
            <v>0.33</v>
          </cell>
          <cell r="I272">
            <v>0.35539185103591547</v>
          </cell>
          <cell r="J272">
            <v>0.35539185103591547</v>
          </cell>
          <cell r="K272">
            <v>5.074002463616932E-2</v>
          </cell>
          <cell r="L272">
            <v>5.074002463616932E-2</v>
          </cell>
          <cell r="M272">
            <v>5.074002463616932E-2</v>
          </cell>
        </row>
        <row r="273">
          <cell r="A273">
            <v>3405</v>
          </cell>
          <cell r="B273">
            <v>3</v>
          </cell>
          <cell r="C273">
            <v>400</v>
          </cell>
          <cell r="D273">
            <v>405</v>
          </cell>
          <cell r="E273" t="str">
            <v>Demand Control Ventilation (DCV)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</row>
        <row r="274">
          <cell r="A274">
            <v>3406</v>
          </cell>
          <cell r="B274">
            <v>3</v>
          </cell>
          <cell r="C274">
            <v>400</v>
          </cell>
          <cell r="D274">
            <v>406</v>
          </cell>
          <cell r="E274" t="str">
            <v>Energy Recovery Ventilation (ERV)</v>
          </cell>
          <cell r="F274">
            <v>0</v>
          </cell>
          <cell r="G274">
            <v>0</v>
          </cell>
          <cell r="H274">
            <v>0.33</v>
          </cell>
          <cell r="I274">
            <v>0.5</v>
          </cell>
          <cell r="J274">
            <v>0.80292682033687557</v>
          </cell>
          <cell r="K274">
            <v>0.33</v>
          </cell>
          <cell r="L274">
            <v>0.5</v>
          </cell>
          <cell r="M274">
            <v>0.83776874954285019</v>
          </cell>
        </row>
        <row r="275">
          <cell r="A275">
            <v>3600</v>
          </cell>
          <cell r="B275">
            <v>3</v>
          </cell>
          <cell r="C275">
            <v>600</v>
          </cell>
          <cell r="D275">
            <v>600</v>
          </cell>
          <cell r="E275" t="str">
            <v>Base Water Heating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3601</v>
          </cell>
          <cell r="B276">
            <v>3</v>
          </cell>
          <cell r="C276">
            <v>600</v>
          </cell>
          <cell r="D276">
            <v>601</v>
          </cell>
          <cell r="E276" t="str">
            <v>High Efficiency Water Heater (electric)</v>
          </cell>
          <cell r="F276">
            <v>0</v>
          </cell>
          <cell r="G276">
            <v>0</v>
          </cell>
          <cell r="H276">
            <v>0.33</v>
          </cell>
          <cell r="I276">
            <v>0.45123192737269863</v>
          </cell>
          <cell r="J276">
            <v>0.45123192737269863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3603</v>
          </cell>
          <cell r="B277">
            <v>3</v>
          </cell>
          <cell r="C277">
            <v>600</v>
          </cell>
          <cell r="D277">
            <v>603</v>
          </cell>
          <cell r="E277" t="str">
            <v>Heat Pump Water Heater (air source)</v>
          </cell>
          <cell r="F277">
            <v>1</v>
          </cell>
          <cell r="G277">
            <v>0</v>
          </cell>
          <cell r="H277">
            <v>0.33</v>
          </cell>
          <cell r="I277">
            <v>0.5</v>
          </cell>
          <cell r="J277">
            <v>0.58662387316170961</v>
          </cell>
          <cell r="K277">
            <v>0</v>
          </cell>
          <cell r="L277">
            <v>0</v>
          </cell>
          <cell r="M277">
            <v>0</v>
          </cell>
        </row>
        <row r="278">
          <cell r="A278">
            <v>3604</v>
          </cell>
          <cell r="B278">
            <v>3</v>
          </cell>
          <cell r="C278">
            <v>600</v>
          </cell>
          <cell r="D278">
            <v>604</v>
          </cell>
          <cell r="E278" t="str">
            <v>Solar Water Heater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>
            <v>3606</v>
          </cell>
          <cell r="B279">
            <v>3</v>
          </cell>
          <cell r="C279">
            <v>600</v>
          </cell>
          <cell r="D279">
            <v>606</v>
          </cell>
          <cell r="E279" t="str">
            <v>Demand controlled circulating systems</v>
          </cell>
          <cell r="F279">
            <v>0</v>
          </cell>
          <cell r="G279">
            <v>0</v>
          </cell>
          <cell r="H279">
            <v>1.6553858013580891E-2</v>
          </cell>
          <cell r="I279">
            <v>1.6553858013580891E-2</v>
          </cell>
          <cell r="J279">
            <v>1.6553858013580891E-2</v>
          </cell>
          <cell r="K279">
            <v>0</v>
          </cell>
          <cell r="L279">
            <v>0</v>
          </cell>
          <cell r="M279">
            <v>0</v>
          </cell>
        </row>
        <row r="280">
          <cell r="A280">
            <v>3608</v>
          </cell>
          <cell r="B280">
            <v>3</v>
          </cell>
          <cell r="C280">
            <v>600</v>
          </cell>
          <cell r="D280">
            <v>608</v>
          </cell>
          <cell r="E280" t="str">
            <v>Heat Recovery Unit</v>
          </cell>
          <cell r="F280">
            <v>0</v>
          </cell>
          <cell r="G280">
            <v>0</v>
          </cell>
          <cell r="H280">
            <v>5.2632726686790185E-2</v>
          </cell>
          <cell r="I280">
            <v>5.2632726686790185E-2</v>
          </cell>
          <cell r="J280">
            <v>5.2632726686790185E-2</v>
          </cell>
          <cell r="K280">
            <v>0</v>
          </cell>
          <cell r="L280">
            <v>0</v>
          </cell>
          <cell r="M280">
            <v>0</v>
          </cell>
        </row>
        <row r="281">
          <cell r="A281">
            <v>3609</v>
          </cell>
          <cell r="B281">
            <v>3</v>
          </cell>
          <cell r="C281">
            <v>600</v>
          </cell>
          <cell r="D281">
            <v>609</v>
          </cell>
          <cell r="E281" t="str">
            <v>Heat Trap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A282">
            <v>3610</v>
          </cell>
          <cell r="B282">
            <v>3</v>
          </cell>
          <cell r="C282">
            <v>600</v>
          </cell>
          <cell r="D282">
            <v>610</v>
          </cell>
          <cell r="E282" t="str">
            <v>Hot Water Pipe Insulation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>
            <v>3700</v>
          </cell>
          <cell r="B283">
            <v>3</v>
          </cell>
          <cell r="C283">
            <v>700</v>
          </cell>
          <cell r="D283">
            <v>700</v>
          </cell>
          <cell r="E283" t="str">
            <v xml:space="preserve">Base Desktop PC 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>
            <v>3701</v>
          </cell>
          <cell r="B284">
            <v>3</v>
          </cell>
          <cell r="C284">
            <v>700</v>
          </cell>
          <cell r="D284">
            <v>701</v>
          </cell>
          <cell r="E284" t="str">
            <v>PC Manual Power Management Enabling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5">
          <cell r="A285">
            <v>3702</v>
          </cell>
          <cell r="B285">
            <v>3</v>
          </cell>
          <cell r="C285">
            <v>700</v>
          </cell>
          <cell r="D285">
            <v>702</v>
          </cell>
          <cell r="E285" t="str">
            <v>PC Network Power Management Enabling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A286">
            <v>3710</v>
          </cell>
          <cell r="B286">
            <v>3</v>
          </cell>
          <cell r="C286">
            <v>710</v>
          </cell>
          <cell r="D286">
            <v>710</v>
          </cell>
          <cell r="E286" t="str">
            <v>Base Monitor, CRT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A287">
            <v>3711</v>
          </cell>
          <cell r="B287">
            <v>3</v>
          </cell>
          <cell r="C287">
            <v>710</v>
          </cell>
          <cell r="D287">
            <v>711</v>
          </cell>
          <cell r="E287" t="str">
            <v>Energy Star or Better Monitor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>
            <v>3712</v>
          </cell>
          <cell r="B288">
            <v>3</v>
          </cell>
          <cell r="C288">
            <v>710</v>
          </cell>
          <cell r="D288">
            <v>712</v>
          </cell>
          <cell r="E288" t="str">
            <v>Monitor Power Management Enabling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A289">
            <v>3720</v>
          </cell>
          <cell r="B289">
            <v>3</v>
          </cell>
          <cell r="C289">
            <v>720</v>
          </cell>
          <cell r="D289">
            <v>720</v>
          </cell>
          <cell r="E289" t="str">
            <v>Base Monitor, LCD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A290">
            <v>3721</v>
          </cell>
          <cell r="B290">
            <v>3</v>
          </cell>
          <cell r="C290">
            <v>720</v>
          </cell>
          <cell r="D290">
            <v>721</v>
          </cell>
          <cell r="E290" t="str">
            <v>Energy Star or Better Monitor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A291">
            <v>3722</v>
          </cell>
          <cell r="B291">
            <v>3</v>
          </cell>
          <cell r="C291">
            <v>720</v>
          </cell>
          <cell r="D291">
            <v>722</v>
          </cell>
          <cell r="E291" t="str">
            <v>Monitor Power Management Enabling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>
            <v>3730</v>
          </cell>
          <cell r="B292">
            <v>3</v>
          </cell>
          <cell r="C292">
            <v>730</v>
          </cell>
          <cell r="D292">
            <v>730</v>
          </cell>
          <cell r="E292" t="str">
            <v>Base Copier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>
            <v>3731</v>
          </cell>
          <cell r="B293">
            <v>3</v>
          </cell>
          <cell r="C293">
            <v>730</v>
          </cell>
          <cell r="D293">
            <v>731</v>
          </cell>
          <cell r="E293" t="str">
            <v>Energy Star or Better Copier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>
            <v>3732</v>
          </cell>
          <cell r="B294">
            <v>3</v>
          </cell>
          <cell r="C294">
            <v>730</v>
          </cell>
          <cell r="D294">
            <v>732</v>
          </cell>
          <cell r="E294" t="str">
            <v>Copier Power Management Enabling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>
            <v>3740</v>
          </cell>
          <cell r="B295">
            <v>3</v>
          </cell>
          <cell r="C295">
            <v>740</v>
          </cell>
          <cell r="D295">
            <v>740</v>
          </cell>
          <cell r="E295" t="str">
            <v>Base Laser Printer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>
            <v>3741</v>
          </cell>
          <cell r="B296">
            <v>3</v>
          </cell>
          <cell r="C296">
            <v>740</v>
          </cell>
          <cell r="D296">
            <v>741</v>
          </cell>
          <cell r="E296" t="str">
            <v>Printer Power Management Enabling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>
            <v>3800</v>
          </cell>
          <cell r="B297">
            <v>3</v>
          </cell>
          <cell r="C297">
            <v>800</v>
          </cell>
          <cell r="D297">
            <v>800</v>
          </cell>
          <cell r="E297" t="str">
            <v>Base Commercial Ovens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>
            <v>3801</v>
          </cell>
          <cell r="B298">
            <v>3</v>
          </cell>
          <cell r="C298">
            <v>800</v>
          </cell>
          <cell r="D298">
            <v>801</v>
          </cell>
          <cell r="E298" t="str">
            <v>Convection Oven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A299">
            <v>3810</v>
          </cell>
          <cell r="B299">
            <v>3</v>
          </cell>
          <cell r="C299">
            <v>810</v>
          </cell>
          <cell r="D299">
            <v>810</v>
          </cell>
          <cell r="E299" t="str">
            <v>Base Commercial Fryers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>
            <v>3811</v>
          </cell>
          <cell r="B300">
            <v>3</v>
          </cell>
          <cell r="C300">
            <v>810</v>
          </cell>
          <cell r="D300">
            <v>811</v>
          </cell>
          <cell r="E300" t="str">
            <v>Efficient Fryer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>
            <v>3900</v>
          </cell>
          <cell r="B301">
            <v>3</v>
          </cell>
          <cell r="C301">
            <v>900</v>
          </cell>
          <cell r="D301">
            <v>900</v>
          </cell>
          <cell r="E301" t="str">
            <v>Base Vending Machines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A302">
            <v>3901</v>
          </cell>
          <cell r="B302">
            <v>3</v>
          </cell>
          <cell r="C302">
            <v>900</v>
          </cell>
          <cell r="D302">
            <v>901</v>
          </cell>
          <cell r="E302" t="str">
            <v>Vending Misers (cooled machines only)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A303">
            <v>4110</v>
          </cell>
          <cell r="B303">
            <v>4</v>
          </cell>
          <cell r="C303">
            <v>110</v>
          </cell>
          <cell r="D303">
            <v>110</v>
          </cell>
          <cell r="E303" t="str">
            <v>Base Fluorescent Fixture, T12, 34W, EB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>
            <v>4111</v>
          </cell>
          <cell r="B304">
            <v>4</v>
          </cell>
          <cell r="C304">
            <v>110</v>
          </cell>
          <cell r="D304">
            <v>111</v>
          </cell>
          <cell r="E304" t="str">
            <v>Premium T8, Elecctronic Ballast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A305">
            <v>4112</v>
          </cell>
          <cell r="B305">
            <v>4</v>
          </cell>
          <cell r="C305">
            <v>110</v>
          </cell>
          <cell r="D305">
            <v>112</v>
          </cell>
          <cell r="E305" t="str">
            <v>Premium T8, EB, Reflector</v>
          </cell>
          <cell r="F305">
            <v>0</v>
          </cell>
          <cell r="G305">
            <v>0</v>
          </cell>
          <cell r="H305">
            <v>0.33</v>
          </cell>
          <cell r="I305">
            <v>0.5</v>
          </cell>
          <cell r="J305">
            <v>1</v>
          </cell>
          <cell r="K305">
            <v>0</v>
          </cell>
          <cell r="L305">
            <v>0</v>
          </cell>
          <cell r="M305">
            <v>0</v>
          </cell>
        </row>
        <row r="306">
          <cell r="A306">
            <v>4113</v>
          </cell>
          <cell r="B306">
            <v>4</v>
          </cell>
          <cell r="C306">
            <v>110</v>
          </cell>
          <cell r="D306">
            <v>113</v>
          </cell>
          <cell r="E306" t="str">
            <v>Occupancy Sensor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A307">
            <v>4114</v>
          </cell>
          <cell r="B307">
            <v>4</v>
          </cell>
          <cell r="C307">
            <v>110</v>
          </cell>
          <cell r="D307">
            <v>114</v>
          </cell>
          <cell r="E307" t="str">
            <v>Continuous Dimming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>
            <v>4115</v>
          </cell>
          <cell r="B308">
            <v>4</v>
          </cell>
          <cell r="C308">
            <v>110</v>
          </cell>
          <cell r="D308">
            <v>115</v>
          </cell>
          <cell r="E308" t="str">
            <v>Lighting Control Tuneup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A309">
            <v>4120</v>
          </cell>
          <cell r="B309">
            <v>4</v>
          </cell>
          <cell r="C309">
            <v>120</v>
          </cell>
          <cell r="D309">
            <v>120</v>
          </cell>
          <cell r="E309" t="str">
            <v>Base T8, EB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A310">
            <v>4121</v>
          </cell>
          <cell r="B310">
            <v>4</v>
          </cell>
          <cell r="C310">
            <v>120</v>
          </cell>
          <cell r="D310">
            <v>121</v>
          </cell>
          <cell r="E310" t="str">
            <v>ROB Premium T8, 1EB</v>
          </cell>
          <cell r="F310">
            <v>0</v>
          </cell>
          <cell r="G310">
            <v>0</v>
          </cell>
          <cell r="H310">
            <v>0.18447693335011398</v>
          </cell>
          <cell r="I310">
            <v>0.18447693335011398</v>
          </cell>
          <cell r="J310">
            <v>0.18447693335011398</v>
          </cell>
          <cell r="K310">
            <v>0</v>
          </cell>
          <cell r="L310">
            <v>0</v>
          </cell>
          <cell r="M310">
            <v>0</v>
          </cell>
        </row>
        <row r="311">
          <cell r="A311">
            <v>4122</v>
          </cell>
          <cell r="B311">
            <v>4</v>
          </cell>
          <cell r="C311">
            <v>120</v>
          </cell>
          <cell r="D311">
            <v>122</v>
          </cell>
          <cell r="E311" t="str">
            <v>ROB Premium T8, EB, Reflector</v>
          </cell>
          <cell r="F311">
            <v>0</v>
          </cell>
          <cell r="G311">
            <v>0</v>
          </cell>
          <cell r="H311">
            <v>0.33</v>
          </cell>
          <cell r="I311">
            <v>0.5</v>
          </cell>
          <cell r="J311">
            <v>1</v>
          </cell>
          <cell r="K311">
            <v>0</v>
          </cell>
          <cell r="L311">
            <v>0</v>
          </cell>
          <cell r="M311">
            <v>0</v>
          </cell>
        </row>
        <row r="312">
          <cell r="A312">
            <v>4123</v>
          </cell>
          <cell r="B312">
            <v>4</v>
          </cell>
          <cell r="C312">
            <v>120</v>
          </cell>
          <cell r="D312">
            <v>123</v>
          </cell>
          <cell r="E312" t="str">
            <v>Occupancy Sensor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A313">
            <v>4124</v>
          </cell>
          <cell r="B313">
            <v>4</v>
          </cell>
          <cell r="C313">
            <v>120</v>
          </cell>
          <cell r="D313">
            <v>124</v>
          </cell>
          <cell r="E313" t="str">
            <v>Lighting Control Tuneup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A314">
            <v>4130</v>
          </cell>
          <cell r="B314">
            <v>4</v>
          </cell>
          <cell r="C314">
            <v>130</v>
          </cell>
          <cell r="D314">
            <v>130</v>
          </cell>
          <cell r="E314" t="str">
            <v>Base Incandescent Flood, 75W  to Screw-in CFL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A315">
            <v>4131</v>
          </cell>
          <cell r="B315">
            <v>4</v>
          </cell>
          <cell r="C315">
            <v>130</v>
          </cell>
          <cell r="D315">
            <v>131</v>
          </cell>
          <cell r="E315" t="str">
            <v>CFL Screw-in 18W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A316">
            <v>4140</v>
          </cell>
          <cell r="B316">
            <v>4</v>
          </cell>
          <cell r="C316">
            <v>140</v>
          </cell>
          <cell r="D316">
            <v>140</v>
          </cell>
          <cell r="E316" t="str">
            <v xml:space="preserve">Base Incandescent Flood, 75W to Hardwired CFL 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A317">
            <v>4141</v>
          </cell>
          <cell r="B317">
            <v>4</v>
          </cell>
          <cell r="C317">
            <v>140</v>
          </cell>
          <cell r="D317">
            <v>141</v>
          </cell>
          <cell r="E317" t="str">
            <v>CFL Hardwired, Modular 18W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A318">
            <v>4145</v>
          </cell>
          <cell r="B318">
            <v>4</v>
          </cell>
          <cell r="C318">
            <v>145</v>
          </cell>
          <cell r="D318">
            <v>145</v>
          </cell>
          <cell r="E318" t="str">
            <v>Base CFL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A319">
            <v>4150</v>
          </cell>
          <cell r="B319">
            <v>4</v>
          </cell>
          <cell r="C319">
            <v>150</v>
          </cell>
          <cell r="D319">
            <v>150</v>
          </cell>
          <cell r="E319" t="str">
            <v>Base High Bay Mercury Vapor, 400W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>
            <v>4151</v>
          </cell>
          <cell r="B320">
            <v>4</v>
          </cell>
          <cell r="C320">
            <v>150</v>
          </cell>
          <cell r="D320">
            <v>151</v>
          </cell>
          <cell r="E320" t="str">
            <v>PSMH, 250W, magnetic ballast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A321">
            <v>4153</v>
          </cell>
          <cell r="B321">
            <v>4</v>
          </cell>
          <cell r="C321">
            <v>150</v>
          </cell>
          <cell r="D321">
            <v>153</v>
          </cell>
          <cell r="E321" t="str">
            <v>High Bay T5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A322">
            <v>4160</v>
          </cell>
          <cell r="B322">
            <v>4</v>
          </cell>
          <cell r="C322">
            <v>160</v>
          </cell>
          <cell r="D322">
            <v>160</v>
          </cell>
          <cell r="E322" t="str">
            <v>Base Exit Sign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A323">
            <v>4161</v>
          </cell>
          <cell r="B323">
            <v>4</v>
          </cell>
          <cell r="C323">
            <v>160</v>
          </cell>
          <cell r="D323">
            <v>161</v>
          </cell>
          <cell r="E323" t="str">
            <v>LED Exit Sign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A324">
            <v>4200</v>
          </cell>
          <cell r="B324">
            <v>4</v>
          </cell>
          <cell r="C324">
            <v>200</v>
          </cell>
          <cell r="D324">
            <v>200</v>
          </cell>
          <cell r="E324" t="str">
            <v>Base Outdoor Mercury Vapor 400W Lamp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A325">
            <v>4201</v>
          </cell>
          <cell r="B325">
            <v>4</v>
          </cell>
          <cell r="C325">
            <v>200</v>
          </cell>
          <cell r="D325">
            <v>201</v>
          </cell>
          <cell r="E325" t="str">
            <v>High Pressure Sodium 250W Lamp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A326">
            <v>4202</v>
          </cell>
          <cell r="B326">
            <v>4</v>
          </cell>
          <cell r="C326">
            <v>200</v>
          </cell>
          <cell r="D326">
            <v>202</v>
          </cell>
          <cell r="E326" t="str">
            <v>Outdoor Lighting Controls (Photocell/Timeclock)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A327">
            <v>4210</v>
          </cell>
          <cell r="B327">
            <v>4</v>
          </cell>
          <cell r="C327">
            <v>210</v>
          </cell>
          <cell r="D327">
            <v>210</v>
          </cell>
          <cell r="E327" t="str">
            <v>Base Outdoor HID Lamp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A328">
            <v>4211</v>
          </cell>
          <cell r="B328">
            <v>4</v>
          </cell>
          <cell r="C328">
            <v>210</v>
          </cell>
          <cell r="D328">
            <v>211</v>
          </cell>
          <cell r="E328" t="str">
            <v>Outdoor Lighting Controls (Photocell/Timeclock)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A329">
            <v>4300</v>
          </cell>
          <cell r="B329">
            <v>4</v>
          </cell>
          <cell r="C329">
            <v>300</v>
          </cell>
          <cell r="D329">
            <v>300</v>
          </cell>
          <cell r="E329" t="str">
            <v>Base Centrifugal Chiller, 0.58 kW/ton, 500 tons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A330">
            <v>4301</v>
          </cell>
          <cell r="B330">
            <v>4</v>
          </cell>
          <cell r="C330">
            <v>300</v>
          </cell>
          <cell r="D330">
            <v>301</v>
          </cell>
          <cell r="E330" t="str">
            <v>Centrifugal Chiller, 0.51 kW/ton, 500 tons</v>
          </cell>
          <cell r="F330">
            <v>0</v>
          </cell>
          <cell r="G330">
            <v>0</v>
          </cell>
          <cell r="H330">
            <v>0.33</v>
          </cell>
          <cell r="I330">
            <v>0.5</v>
          </cell>
          <cell r="J330">
            <v>0.60006513771654924</v>
          </cell>
          <cell r="K330">
            <v>0.33</v>
          </cell>
          <cell r="L330">
            <v>0.5</v>
          </cell>
          <cell r="M330">
            <v>0.52860300755726386</v>
          </cell>
        </row>
        <row r="331">
          <cell r="A331">
            <v>4302</v>
          </cell>
          <cell r="B331">
            <v>4</v>
          </cell>
          <cell r="C331">
            <v>300</v>
          </cell>
          <cell r="D331">
            <v>302</v>
          </cell>
          <cell r="E331" t="str">
            <v>High Efficiency Chiller Motors</v>
          </cell>
          <cell r="F331">
            <v>1</v>
          </cell>
          <cell r="G331">
            <v>0</v>
          </cell>
          <cell r="H331">
            <v>0.33</v>
          </cell>
          <cell r="I331">
            <v>0.5</v>
          </cell>
          <cell r="J331">
            <v>0.59058776052737261</v>
          </cell>
          <cell r="K331">
            <v>0</v>
          </cell>
          <cell r="L331">
            <v>0</v>
          </cell>
          <cell r="M331">
            <v>0</v>
          </cell>
        </row>
        <row r="332">
          <cell r="A332">
            <v>4304</v>
          </cell>
          <cell r="B332">
            <v>4</v>
          </cell>
          <cell r="C332">
            <v>300</v>
          </cell>
          <cell r="D332">
            <v>304</v>
          </cell>
          <cell r="E332" t="str">
            <v xml:space="preserve">EMS - Chiller </v>
          </cell>
          <cell r="F332">
            <v>1</v>
          </cell>
          <cell r="G332">
            <v>0</v>
          </cell>
          <cell r="H332">
            <v>0.33</v>
          </cell>
          <cell r="I332">
            <v>0.5</v>
          </cell>
          <cell r="J332">
            <v>0.53506973111800871</v>
          </cell>
          <cell r="K332">
            <v>0</v>
          </cell>
          <cell r="L332">
            <v>0</v>
          </cell>
          <cell r="M332">
            <v>0</v>
          </cell>
        </row>
        <row r="333">
          <cell r="A333">
            <v>4305</v>
          </cell>
          <cell r="B333">
            <v>4</v>
          </cell>
          <cell r="C333">
            <v>300</v>
          </cell>
          <cell r="D333">
            <v>305</v>
          </cell>
          <cell r="E333" t="str">
            <v>Chiller Tune Up/Diagnostics</v>
          </cell>
          <cell r="F333">
            <v>0</v>
          </cell>
          <cell r="G333">
            <v>0</v>
          </cell>
          <cell r="H333">
            <v>0.33</v>
          </cell>
          <cell r="I333">
            <v>0.5</v>
          </cell>
          <cell r="J333">
            <v>0.72989480956886155</v>
          </cell>
          <cell r="K333">
            <v>2.4088873122910415E-2</v>
          </cell>
          <cell r="L333">
            <v>2.4088873122910415E-2</v>
          </cell>
          <cell r="M333">
            <v>2.4088873122910415E-2</v>
          </cell>
        </row>
        <row r="334">
          <cell r="A334">
            <v>4306</v>
          </cell>
          <cell r="B334">
            <v>4</v>
          </cell>
          <cell r="C334">
            <v>300</v>
          </cell>
          <cell r="D334">
            <v>306</v>
          </cell>
          <cell r="E334" t="str">
            <v>VSD for Chiller Pumps and Towers</v>
          </cell>
          <cell r="F334">
            <v>0</v>
          </cell>
          <cell r="G334">
            <v>0</v>
          </cell>
          <cell r="H334">
            <v>0.33</v>
          </cell>
          <cell r="I334">
            <v>0.5</v>
          </cell>
          <cell r="J334">
            <v>0.67562823024361451</v>
          </cell>
          <cell r="K334">
            <v>0</v>
          </cell>
          <cell r="L334">
            <v>0</v>
          </cell>
          <cell r="M334">
            <v>0</v>
          </cell>
        </row>
        <row r="335">
          <cell r="A335">
            <v>4307</v>
          </cell>
          <cell r="B335">
            <v>4</v>
          </cell>
          <cell r="C335">
            <v>300</v>
          </cell>
          <cell r="D335">
            <v>307</v>
          </cell>
          <cell r="E335" t="str">
            <v>EMS Optimization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A336">
            <v>4308</v>
          </cell>
          <cell r="B336">
            <v>4</v>
          </cell>
          <cell r="C336">
            <v>300</v>
          </cell>
          <cell r="D336">
            <v>308</v>
          </cell>
          <cell r="E336" t="str">
            <v>Aerosole Duct Sealing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A337">
            <v>4309</v>
          </cell>
          <cell r="B337">
            <v>4</v>
          </cell>
          <cell r="C337">
            <v>300</v>
          </cell>
          <cell r="D337">
            <v>309</v>
          </cell>
          <cell r="E337" t="str">
            <v>Duct/Pipe Insulation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A338">
            <v>4311</v>
          </cell>
          <cell r="B338">
            <v>4</v>
          </cell>
          <cell r="C338">
            <v>300</v>
          </cell>
          <cell r="D338">
            <v>311</v>
          </cell>
          <cell r="E338" t="str">
            <v>Window Film (Standard)</v>
          </cell>
          <cell r="F338">
            <v>1</v>
          </cell>
          <cell r="G338">
            <v>0</v>
          </cell>
          <cell r="H338">
            <v>0.33</v>
          </cell>
          <cell r="I338">
            <v>0.5</v>
          </cell>
          <cell r="J338">
            <v>0.88002358921916513</v>
          </cell>
          <cell r="K338">
            <v>0</v>
          </cell>
          <cell r="L338">
            <v>0</v>
          </cell>
          <cell r="M338">
            <v>0</v>
          </cell>
        </row>
        <row r="339">
          <cell r="A339">
            <v>4313</v>
          </cell>
          <cell r="B339">
            <v>4</v>
          </cell>
          <cell r="C339">
            <v>300</v>
          </cell>
          <cell r="D339">
            <v>313</v>
          </cell>
          <cell r="E339" t="str">
            <v xml:space="preserve">Ceiling Insulation </v>
          </cell>
          <cell r="F339">
            <v>1</v>
          </cell>
          <cell r="G339">
            <v>1</v>
          </cell>
          <cell r="H339">
            <v>0.33</v>
          </cell>
          <cell r="I339">
            <v>0.5</v>
          </cell>
          <cell r="J339">
            <v>0.88616099232789014</v>
          </cell>
          <cell r="K339">
            <v>0.33</v>
          </cell>
          <cell r="L339">
            <v>0.5</v>
          </cell>
          <cell r="M339">
            <v>0.88076468438757116</v>
          </cell>
        </row>
        <row r="340">
          <cell r="A340">
            <v>4314</v>
          </cell>
          <cell r="B340">
            <v>4</v>
          </cell>
          <cell r="C340">
            <v>300</v>
          </cell>
          <cell r="D340">
            <v>314</v>
          </cell>
          <cell r="E340" t="str">
            <v>Roof Insulation</v>
          </cell>
          <cell r="F340">
            <v>1</v>
          </cell>
          <cell r="G340">
            <v>1</v>
          </cell>
          <cell r="H340">
            <v>0.33</v>
          </cell>
          <cell r="I340">
            <v>0.5</v>
          </cell>
          <cell r="J340">
            <v>0.86419598128601316</v>
          </cell>
          <cell r="K340">
            <v>0.33</v>
          </cell>
          <cell r="L340">
            <v>0.5</v>
          </cell>
          <cell r="M340">
            <v>0.71949307297018206</v>
          </cell>
        </row>
        <row r="341">
          <cell r="A341">
            <v>4315</v>
          </cell>
          <cell r="B341">
            <v>4</v>
          </cell>
          <cell r="C341">
            <v>300</v>
          </cell>
          <cell r="D341">
            <v>315</v>
          </cell>
          <cell r="E341" t="str">
            <v>Cool Roof - Chiller</v>
          </cell>
          <cell r="F341">
            <v>1</v>
          </cell>
          <cell r="G341">
            <v>1</v>
          </cell>
          <cell r="H341">
            <v>0.33</v>
          </cell>
          <cell r="I341">
            <v>0.5</v>
          </cell>
          <cell r="J341">
            <v>1</v>
          </cell>
          <cell r="K341">
            <v>0.33</v>
          </cell>
          <cell r="L341">
            <v>0.5</v>
          </cell>
          <cell r="M341">
            <v>0.88910748185796518</v>
          </cell>
        </row>
        <row r="342">
          <cell r="A342">
            <v>4317</v>
          </cell>
          <cell r="B342">
            <v>4</v>
          </cell>
          <cell r="C342">
            <v>300</v>
          </cell>
          <cell r="D342">
            <v>317</v>
          </cell>
          <cell r="E342" t="str">
            <v>Thermal Energy Storage (TES)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A343">
            <v>4320</v>
          </cell>
          <cell r="B343">
            <v>4</v>
          </cell>
          <cell r="C343">
            <v>320</v>
          </cell>
          <cell r="D343">
            <v>320</v>
          </cell>
          <cell r="E343" t="str">
            <v>Base DX Packaged System, EER=10.3, 10 tons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A344">
            <v>4321</v>
          </cell>
          <cell r="B344">
            <v>4</v>
          </cell>
          <cell r="C344">
            <v>320</v>
          </cell>
          <cell r="D344">
            <v>321</v>
          </cell>
          <cell r="E344" t="str">
            <v>DX Packaged System, EER=10.9, 10 tons</v>
          </cell>
          <cell r="F344">
            <v>1</v>
          </cell>
          <cell r="G344">
            <v>0</v>
          </cell>
          <cell r="H344">
            <v>0.33</v>
          </cell>
          <cell r="I344">
            <v>0.5</v>
          </cell>
          <cell r="J344">
            <v>0.9957784965943377</v>
          </cell>
          <cell r="K344">
            <v>0</v>
          </cell>
          <cell r="L344">
            <v>0</v>
          </cell>
          <cell r="M344">
            <v>0</v>
          </cell>
        </row>
        <row r="345">
          <cell r="A345">
            <v>4322</v>
          </cell>
          <cell r="B345">
            <v>4</v>
          </cell>
          <cell r="C345">
            <v>320</v>
          </cell>
          <cell r="D345">
            <v>322</v>
          </cell>
          <cell r="E345" t="str">
            <v>Hybrid Dessicant-DX System (Trane CDQ)</v>
          </cell>
          <cell r="F345">
            <v>1</v>
          </cell>
          <cell r="G345">
            <v>0</v>
          </cell>
          <cell r="H345">
            <v>0.33</v>
          </cell>
          <cell r="I345">
            <v>0.5</v>
          </cell>
          <cell r="J345">
            <v>0.7099878347286811</v>
          </cell>
          <cell r="K345">
            <v>0</v>
          </cell>
          <cell r="L345">
            <v>0</v>
          </cell>
          <cell r="M345">
            <v>0</v>
          </cell>
        </row>
        <row r="346">
          <cell r="A346">
            <v>4323</v>
          </cell>
          <cell r="B346">
            <v>4</v>
          </cell>
          <cell r="C346">
            <v>320</v>
          </cell>
          <cell r="D346">
            <v>323</v>
          </cell>
          <cell r="E346" t="str">
            <v>Geothermal Heat Pump, EER=13, 10 tons</v>
          </cell>
          <cell r="F346">
            <v>1</v>
          </cell>
          <cell r="G346">
            <v>0</v>
          </cell>
          <cell r="H346">
            <v>0.33</v>
          </cell>
          <cell r="I346">
            <v>0.5</v>
          </cell>
          <cell r="J346">
            <v>1</v>
          </cell>
          <cell r="K346">
            <v>0</v>
          </cell>
          <cell r="L346">
            <v>0</v>
          </cell>
          <cell r="M346">
            <v>0</v>
          </cell>
        </row>
        <row r="347">
          <cell r="A347">
            <v>4326</v>
          </cell>
          <cell r="B347">
            <v>4</v>
          </cell>
          <cell r="C347">
            <v>320</v>
          </cell>
          <cell r="D347">
            <v>326</v>
          </cell>
          <cell r="E347" t="str">
            <v>DX Tune Up/ Advanced Diagnostics</v>
          </cell>
          <cell r="F347">
            <v>0</v>
          </cell>
          <cell r="G347">
            <v>0</v>
          </cell>
          <cell r="H347">
            <v>0.33</v>
          </cell>
          <cell r="I347">
            <v>0.5</v>
          </cell>
          <cell r="J347">
            <v>0.68151730566142144</v>
          </cell>
          <cell r="K347">
            <v>2.6846295419869035E-2</v>
          </cell>
          <cell r="L347">
            <v>2.6846295419869035E-2</v>
          </cell>
          <cell r="M347">
            <v>2.6846295419869035E-2</v>
          </cell>
        </row>
        <row r="348">
          <cell r="A348">
            <v>4327</v>
          </cell>
          <cell r="B348">
            <v>4</v>
          </cell>
          <cell r="C348">
            <v>320</v>
          </cell>
          <cell r="D348">
            <v>327</v>
          </cell>
          <cell r="E348" t="str">
            <v>DX Coil Cleaning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A349">
            <v>4328</v>
          </cell>
          <cell r="B349">
            <v>4</v>
          </cell>
          <cell r="C349">
            <v>320</v>
          </cell>
          <cell r="D349">
            <v>328</v>
          </cell>
          <cell r="E349" t="str">
            <v>Optimize Controls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>
            <v>4329</v>
          </cell>
          <cell r="B350">
            <v>4</v>
          </cell>
          <cell r="C350">
            <v>320</v>
          </cell>
          <cell r="D350">
            <v>329</v>
          </cell>
          <cell r="E350" t="str">
            <v>Aerosole Duct Sealing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A351">
            <v>4330</v>
          </cell>
          <cell r="B351">
            <v>4</v>
          </cell>
          <cell r="C351">
            <v>320</v>
          </cell>
          <cell r="D351">
            <v>330</v>
          </cell>
          <cell r="E351" t="str">
            <v>Duct/Pipe Insulation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A352">
            <v>4332</v>
          </cell>
          <cell r="B352">
            <v>4</v>
          </cell>
          <cell r="C352">
            <v>320</v>
          </cell>
          <cell r="D352">
            <v>332</v>
          </cell>
          <cell r="E352" t="str">
            <v>Window Film (Standard)</v>
          </cell>
          <cell r="F352">
            <v>0</v>
          </cell>
          <cell r="G352">
            <v>0</v>
          </cell>
          <cell r="H352">
            <v>0.33</v>
          </cell>
          <cell r="I352">
            <v>0.5</v>
          </cell>
          <cell r="J352">
            <v>0.89437960307965292</v>
          </cell>
          <cell r="K352">
            <v>0</v>
          </cell>
          <cell r="L352">
            <v>0</v>
          </cell>
          <cell r="M352">
            <v>0</v>
          </cell>
        </row>
        <row r="353">
          <cell r="A353">
            <v>4334</v>
          </cell>
          <cell r="B353">
            <v>4</v>
          </cell>
          <cell r="C353">
            <v>320</v>
          </cell>
          <cell r="D353">
            <v>334</v>
          </cell>
          <cell r="E353" t="str">
            <v xml:space="preserve">Ceiling Insulation </v>
          </cell>
          <cell r="F353">
            <v>0</v>
          </cell>
          <cell r="G353">
            <v>0</v>
          </cell>
          <cell r="H353">
            <v>0.33</v>
          </cell>
          <cell r="I353">
            <v>0.5</v>
          </cell>
          <cell r="J353">
            <v>0.91880920532975119</v>
          </cell>
          <cell r="K353">
            <v>0.33</v>
          </cell>
          <cell r="L353">
            <v>0.5</v>
          </cell>
          <cell r="M353">
            <v>0.77719437194907059</v>
          </cell>
        </row>
        <row r="354">
          <cell r="A354">
            <v>4335</v>
          </cell>
          <cell r="B354">
            <v>4</v>
          </cell>
          <cell r="C354">
            <v>320</v>
          </cell>
          <cell r="D354">
            <v>335</v>
          </cell>
          <cell r="E354" t="str">
            <v>Roof Insulation</v>
          </cell>
          <cell r="F354">
            <v>0</v>
          </cell>
          <cell r="G354">
            <v>0</v>
          </cell>
          <cell r="H354">
            <v>0.33</v>
          </cell>
          <cell r="I354">
            <v>0.5</v>
          </cell>
          <cell r="J354">
            <v>0.72617341086982212</v>
          </cell>
          <cell r="K354">
            <v>0.33</v>
          </cell>
          <cell r="L354">
            <v>0.5</v>
          </cell>
          <cell r="M354">
            <v>0.6243471686595844</v>
          </cell>
        </row>
        <row r="355">
          <cell r="A355">
            <v>4336</v>
          </cell>
          <cell r="B355">
            <v>4</v>
          </cell>
          <cell r="C355">
            <v>320</v>
          </cell>
          <cell r="D355">
            <v>336</v>
          </cell>
          <cell r="E355" t="str">
            <v>Cool Roof - DX</v>
          </cell>
          <cell r="F355">
            <v>1</v>
          </cell>
          <cell r="G355">
            <v>1</v>
          </cell>
          <cell r="H355">
            <v>0.33</v>
          </cell>
          <cell r="I355">
            <v>0.5</v>
          </cell>
          <cell r="J355">
            <v>1</v>
          </cell>
          <cell r="K355">
            <v>0.33</v>
          </cell>
          <cell r="L355">
            <v>0.5</v>
          </cell>
          <cell r="M355">
            <v>0.85885386415073173</v>
          </cell>
        </row>
        <row r="356">
          <cell r="A356">
            <v>4340</v>
          </cell>
          <cell r="B356">
            <v>4</v>
          </cell>
          <cell r="C356">
            <v>340</v>
          </cell>
          <cell r="D356">
            <v>340</v>
          </cell>
          <cell r="E356" t="str">
            <v>Base Packaged HP System, EER=10.3, 10 tons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>
            <v>4341</v>
          </cell>
          <cell r="B357">
            <v>4</v>
          </cell>
          <cell r="C357">
            <v>340</v>
          </cell>
          <cell r="D357">
            <v>341</v>
          </cell>
          <cell r="E357" t="str">
            <v>Packaged HP System, EER=10.9, 10 tons</v>
          </cell>
          <cell r="F357">
            <v>0</v>
          </cell>
          <cell r="G357">
            <v>0</v>
          </cell>
          <cell r="H357">
            <v>0.33</v>
          </cell>
          <cell r="I357">
            <v>0.5</v>
          </cell>
          <cell r="J357">
            <v>0.95859419898022913</v>
          </cell>
          <cell r="K357">
            <v>0</v>
          </cell>
          <cell r="L357">
            <v>0</v>
          </cell>
          <cell r="M357">
            <v>0</v>
          </cell>
        </row>
        <row r="358">
          <cell r="A358">
            <v>4342</v>
          </cell>
          <cell r="B358">
            <v>4</v>
          </cell>
          <cell r="C358">
            <v>340</v>
          </cell>
          <cell r="D358">
            <v>342</v>
          </cell>
          <cell r="E358" t="str">
            <v>Geothermal Heat Pump, EER=13, 10 tons</v>
          </cell>
          <cell r="F358">
            <v>0</v>
          </cell>
          <cell r="G358">
            <v>0</v>
          </cell>
          <cell r="H358">
            <v>0.33</v>
          </cell>
          <cell r="I358">
            <v>0.5</v>
          </cell>
          <cell r="J358">
            <v>1</v>
          </cell>
          <cell r="K358">
            <v>0.33</v>
          </cell>
          <cell r="L358">
            <v>0.5</v>
          </cell>
          <cell r="M358">
            <v>0.83626062134906454</v>
          </cell>
        </row>
        <row r="359">
          <cell r="A359">
            <v>4344</v>
          </cell>
          <cell r="B359">
            <v>4</v>
          </cell>
          <cell r="C359">
            <v>340</v>
          </cell>
          <cell r="D359">
            <v>344</v>
          </cell>
          <cell r="E359" t="str">
            <v>Aerosole Duct Sealing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>
            <v>4345</v>
          </cell>
          <cell r="B360">
            <v>4</v>
          </cell>
          <cell r="C360">
            <v>340</v>
          </cell>
          <cell r="D360">
            <v>345</v>
          </cell>
          <cell r="E360" t="str">
            <v>Duct/Pipe Insulation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A361">
            <v>4347</v>
          </cell>
          <cell r="B361">
            <v>4</v>
          </cell>
          <cell r="C361">
            <v>340</v>
          </cell>
          <cell r="D361">
            <v>347</v>
          </cell>
          <cell r="E361" t="str">
            <v>Window Film (Standard)</v>
          </cell>
          <cell r="F361">
            <v>0</v>
          </cell>
          <cell r="G361">
            <v>0</v>
          </cell>
          <cell r="H361">
            <v>0.33</v>
          </cell>
          <cell r="I361">
            <v>0.5</v>
          </cell>
          <cell r="J361">
            <v>0.77922727700812555</v>
          </cell>
          <cell r="K361">
            <v>0</v>
          </cell>
          <cell r="L361">
            <v>0</v>
          </cell>
          <cell r="M361">
            <v>0</v>
          </cell>
        </row>
        <row r="362">
          <cell r="A362">
            <v>4349</v>
          </cell>
          <cell r="B362">
            <v>4</v>
          </cell>
          <cell r="C362">
            <v>340</v>
          </cell>
          <cell r="D362">
            <v>349</v>
          </cell>
          <cell r="E362" t="str">
            <v xml:space="preserve">Ceiling Insulation </v>
          </cell>
          <cell r="F362">
            <v>0</v>
          </cell>
          <cell r="G362">
            <v>0</v>
          </cell>
          <cell r="H362">
            <v>0.33</v>
          </cell>
          <cell r="I362">
            <v>0.5</v>
          </cell>
          <cell r="J362">
            <v>0.82525165128059275</v>
          </cell>
          <cell r="K362">
            <v>0.33</v>
          </cell>
          <cell r="L362">
            <v>0.5</v>
          </cell>
          <cell r="M362">
            <v>0.82525165128059275</v>
          </cell>
        </row>
        <row r="363">
          <cell r="A363">
            <v>4350</v>
          </cell>
          <cell r="B363">
            <v>4</v>
          </cell>
          <cell r="C363">
            <v>340</v>
          </cell>
          <cell r="D363">
            <v>350</v>
          </cell>
          <cell r="E363" t="str">
            <v>Roof Insulation</v>
          </cell>
          <cell r="F363">
            <v>1</v>
          </cell>
          <cell r="G363">
            <v>1</v>
          </cell>
          <cell r="H363">
            <v>0.33</v>
          </cell>
          <cell r="I363">
            <v>0.5</v>
          </cell>
          <cell r="J363">
            <v>0.93591673203775538</v>
          </cell>
          <cell r="K363">
            <v>0.33</v>
          </cell>
          <cell r="L363">
            <v>0.5</v>
          </cell>
          <cell r="M363">
            <v>0.93580601242369654</v>
          </cell>
        </row>
        <row r="364">
          <cell r="A364">
            <v>4351</v>
          </cell>
          <cell r="B364">
            <v>4</v>
          </cell>
          <cell r="C364">
            <v>340</v>
          </cell>
          <cell r="D364">
            <v>351</v>
          </cell>
          <cell r="E364" t="str">
            <v>Cool Roof - DX</v>
          </cell>
          <cell r="F364">
            <v>1</v>
          </cell>
          <cell r="G364">
            <v>1</v>
          </cell>
          <cell r="H364">
            <v>0.33</v>
          </cell>
          <cell r="I364">
            <v>0.5</v>
          </cell>
          <cell r="J364">
            <v>1</v>
          </cell>
          <cell r="K364">
            <v>0.33</v>
          </cell>
          <cell r="L364">
            <v>0.5</v>
          </cell>
          <cell r="M364">
            <v>0.97503875930108264</v>
          </cell>
        </row>
        <row r="365">
          <cell r="A365">
            <v>4360</v>
          </cell>
          <cell r="B365">
            <v>4</v>
          </cell>
          <cell r="C365">
            <v>360</v>
          </cell>
          <cell r="D365">
            <v>360</v>
          </cell>
          <cell r="E365" t="str">
            <v>Base PTAC, EER=8.3, 1 ton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A366">
            <v>4400</v>
          </cell>
          <cell r="B366">
            <v>4</v>
          </cell>
          <cell r="C366">
            <v>400</v>
          </cell>
          <cell r="D366">
            <v>400</v>
          </cell>
          <cell r="E366" t="str">
            <v>Base Fan Motor, 15hp, 1800rpm, 91.0%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</row>
        <row r="367">
          <cell r="A367">
            <v>4401</v>
          </cell>
          <cell r="B367">
            <v>4</v>
          </cell>
          <cell r="C367">
            <v>400</v>
          </cell>
          <cell r="D367">
            <v>401</v>
          </cell>
          <cell r="E367" t="str">
            <v>High Efficiency Fan Motor, 15hp, 1800rpm, 92.4%</v>
          </cell>
          <cell r="F367">
            <v>0</v>
          </cell>
          <cell r="G367">
            <v>0</v>
          </cell>
          <cell r="H367">
            <v>3.6622870876249963E-2</v>
          </cell>
          <cell r="I367">
            <v>3.6622870876249963E-2</v>
          </cell>
          <cell r="J367">
            <v>3.6622870876249963E-2</v>
          </cell>
          <cell r="K367">
            <v>0</v>
          </cell>
          <cell r="L367">
            <v>0</v>
          </cell>
          <cell r="M367">
            <v>0</v>
          </cell>
        </row>
        <row r="368">
          <cell r="A368">
            <v>4402</v>
          </cell>
          <cell r="B368">
            <v>4</v>
          </cell>
          <cell r="C368">
            <v>400</v>
          </cell>
          <cell r="D368">
            <v>402</v>
          </cell>
          <cell r="E368" t="str">
            <v>Variable Speed Drive Control</v>
          </cell>
          <cell r="F368">
            <v>0</v>
          </cell>
          <cell r="G368">
            <v>0</v>
          </cell>
          <cell r="H368">
            <v>0.33</v>
          </cell>
          <cell r="I368">
            <v>0.5</v>
          </cell>
          <cell r="J368">
            <v>0.8320706934013623</v>
          </cell>
          <cell r="K368">
            <v>0</v>
          </cell>
          <cell r="L368">
            <v>0</v>
          </cell>
          <cell r="M368">
            <v>0</v>
          </cell>
        </row>
        <row r="369">
          <cell r="A369">
            <v>4403</v>
          </cell>
          <cell r="B369">
            <v>4</v>
          </cell>
          <cell r="C369">
            <v>400</v>
          </cell>
          <cell r="D369">
            <v>403</v>
          </cell>
          <cell r="E369" t="str">
            <v>Air Handler Optimization</v>
          </cell>
          <cell r="F369">
            <v>0</v>
          </cell>
          <cell r="G369">
            <v>0</v>
          </cell>
          <cell r="H369">
            <v>0.33</v>
          </cell>
          <cell r="I369">
            <v>0.39443798637081284</v>
          </cell>
          <cell r="J369">
            <v>0.39443798637081284</v>
          </cell>
          <cell r="K369">
            <v>0</v>
          </cell>
          <cell r="L369">
            <v>0</v>
          </cell>
          <cell r="M369">
            <v>0</v>
          </cell>
        </row>
        <row r="370">
          <cell r="A370">
            <v>4404</v>
          </cell>
          <cell r="B370">
            <v>4</v>
          </cell>
          <cell r="C370">
            <v>400</v>
          </cell>
          <cell r="D370">
            <v>404</v>
          </cell>
          <cell r="E370" t="str">
            <v>Electronically Commutated Motors (ECM) on an Air Handler Unit</v>
          </cell>
          <cell r="F370">
            <v>1</v>
          </cell>
          <cell r="G370">
            <v>0</v>
          </cell>
          <cell r="H370">
            <v>0.33</v>
          </cell>
          <cell r="I370">
            <v>0.35539185103591547</v>
          </cell>
          <cell r="J370">
            <v>0.35539185103591547</v>
          </cell>
          <cell r="K370">
            <v>5.074002463616932E-2</v>
          </cell>
          <cell r="L370">
            <v>5.074002463616932E-2</v>
          </cell>
          <cell r="M370">
            <v>5.074002463616932E-2</v>
          </cell>
        </row>
        <row r="371">
          <cell r="A371">
            <v>4405</v>
          </cell>
          <cell r="B371">
            <v>4</v>
          </cell>
          <cell r="C371">
            <v>400</v>
          </cell>
          <cell r="D371">
            <v>405</v>
          </cell>
          <cell r="E371" t="str">
            <v>Demand Control Ventilation (DCV)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A372">
            <v>4406</v>
          </cell>
          <cell r="B372">
            <v>4</v>
          </cell>
          <cell r="C372">
            <v>400</v>
          </cell>
          <cell r="D372">
            <v>406</v>
          </cell>
          <cell r="E372" t="str">
            <v>Energy Recovery Ventilation (ERV)</v>
          </cell>
          <cell r="F372">
            <v>0</v>
          </cell>
          <cell r="G372">
            <v>0</v>
          </cell>
          <cell r="H372">
            <v>0.33</v>
          </cell>
          <cell r="I372">
            <v>0.5</v>
          </cell>
          <cell r="J372">
            <v>0.80292682033687557</v>
          </cell>
          <cell r="K372">
            <v>0.33</v>
          </cell>
          <cell r="L372">
            <v>0.5</v>
          </cell>
          <cell r="M372">
            <v>0.83776874954285019</v>
          </cell>
        </row>
        <row r="373">
          <cell r="A373">
            <v>4407</v>
          </cell>
          <cell r="B373">
            <v>4</v>
          </cell>
          <cell r="C373">
            <v>400</v>
          </cell>
          <cell r="D373">
            <v>407</v>
          </cell>
          <cell r="E373" t="str">
            <v>Separate Makeup Air / Exhaust Hoods AC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>
            <v>4500</v>
          </cell>
          <cell r="B374">
            <v>4</v>
          </cell>
          <cell r="C374">
            <v>500</v>
          </cell>
          <cell r="D374">
            <v>500</v>
          </cell>
          <cell r="E374" t="str">
            <v>Base Refrigeration System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A375">
            <v>4501</v>
          </cell>
          <cell r="B375">
            <v>4</v>
          </cell>
          <cell r="C375">
            <v>500</v>
          </cell>
          <cell r="D375">
            <v>501</v>
          </cell>
          <cell r="E375" t="str">
            <v>High-efficiency fan motors</v>
          </cell>
          <cell r="F375">
            <v>1</v>
          </cell>
          <cell r="G375">
            <v>0</v>
          </cell>
          <cell r="H375">
            <v>0.33</v>
          </cell>
          <cell r="I375">
            <v>0.5</v>
          </cell>
          <cell r="J375">
            <v>0.66189033379262074</v>
          </cell>
          <cell r="K375">
            <v>0</v>
          </cell>
          <cell r="L375">
            <v>0</v>
          </cell>
          <cell r="M375">
            <v>0</v>
          </cell>
        </row>
        <row r="376">
          <cell r="A376">
            <v>4502</v>
          </cell>
          <cell r="B376">
            <v>4</v>
          </cell>
          <cell r="C376">
            <v>500</v>
          </cell>
          <cell r="D376">
            <v>502</v>
          </cell>
          <cell r="E376" t="str">
            <v>Strip curtains for walk-ins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>
            <v>4503</v>
          </cell>
          <cell r="B377">
            <v>4</v>
          </cell>
          <cell r="C377">
            <v>500</v>
          </cell>
          <cell r="D377">
            <v>503</v>
          </cell>
          <cell r="E377" t="str">
            <v>Night covers for display cases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A378">
            <v>4504</v>
          </cell>
          <cell r="B378">
            <v>4</v>
          </cell>
          <cell r="C378">
            <v>500</v>
          </cell>
          <cell r="D378">
            <v>504</v>
          </cell>
          <cell r="E378" t="str">
            <v>Evaporator fan controller for MT walk-ins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</row>
        <row r="379">
          <cell r="A379">
            <v>4505</v>
          </cell>
          <cell r="B379">
            <v>4</v>
          </cell>
          <cell r="C379">
            <v>500</v>
          </cell>
          <cell r="D379">
            <v>505</v>
          </cell>
          <cell r="E379" t="str">
            <v xml:space="preserve">Efficient compressor motor 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>
            <v>4506</v>
          </cell>
          <cell r="B380">
            <v>4</v>
          </cell>
          <cell r="C380">
            <v>500</v>
          </cell>
          <cell r="D380">
            <v>506</v>
          </cell>
          <cell r="E380" t="str">
            <v>Compressor VSD retrofit</v>
          </cell>
          <cell r="F380">
            <v>1</v>
          </cell>
          <cell r="G380">
            <v>0</v>
          </cell>
          <cell r="H380">
            <v>0.33</v>
          </cell>
          <cell r="I380">
            <v>0.5</v>
          </cell>
          <cell r="J380">
            <v>0.50460109020438004</v>
          </cell>
          <cell r="K380">
            <v>0</v>
          </cell>
          <cell r="L380">
            <v>0</v>
          </cell>
          <cell r="M380">
            <v>0</v>
          </cell>
        </row>
        <row r="381">
          <cell r="A381">
            <v>4507</v>
          </cell>
          <cell r="B381">
            <v>4</v>
          </cell>
          <cell r="C381">
            <v>500</v>
          </cell>
          <cell r="D381">
            <v>507</v>
          </cell>
          <cell r="E381" t="str">
            <v>Floating head pressure controls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A382">
            <v>4508</v>
          </cell>
          <cell r="B382">
            <v>4</v>
          </cell>
          <cell r="C382">
            <v>500</v>
          </cell>
          <cell r="D382">
            <v>508</v>
          </cell>
          <cell r="E382" t="str">
            <v>Refrigeration Commissioning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A383">
            <v>4509</v>
          </cell>
          <cell r="B383">
            <v>4</v>
          </cell>
          <cell r="C383">
            <v>500</v>
          </cell>
          <cell r="D383">
            <v>509</v>
          </cell>
          <cell r="E383" t="str">
            <v xml:space="preserve">Demand Hot Gas Defrost 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>
            <v>4510</v>
          </cell>
          <cell r="B384">
            <v>4</v>
          </cell>
          <cell r="C384">
            <v>500</v>
          </cell>
          <cell r="D384">
            <v>510</v>
          </cell>
          <cell r="E384" t="str">
            <v>Demand Defrost Electric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</row>
        <row r="385">
          <cell r="A385">
            <v>4511</v>
          </cell>
          <cell r="B385">
            <v>4</v>
          </cell>
          <cell r="C385">
            <v>500</v>
          </cell>
          <cell r="D385">
            <v>511</v>
          </cell>
          <cell r="E385" t="str">
            <v>Anti-sweat (humidistat) controls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>
            <v>4513</v>
          </cell>
          <cell r="B386">
            <v>4</v>
          </cell>
          <cell r="C386">
            <v>500</v>
          </cell>
          <cell r="D386">
            <v>513</v>
          </cell>
          <cell r="E386" t="str">
            <v>High R-Value Glass Doors</v>
          </cell>
          <cell r="F386">
            <v>1</v>
          </cell>
          <cell r="G386">
            <v>0</v>
          </cell>
          <cell r="H386">
            <v>0.33</v>
          </cell>
          <cell r="I386">
            <v>0.5</v>
          </cell>
          <cell r="J386">
            <v>1</v>
          </cell>
          <cell r="K386">
            <v>0</v>
          </cell>
          <cell r="L386">
            <v>0</v>
          </cell>
          <cell r="M386">
            <v>0</v>
          </cell>
        </row>
        <row r="387">
          <cell r="A387">
            <v>4514</v>
          </cell>
          <cell r="B387">
            <v>4</v>
          </cell>
          <cell r="C387">
            <v>500</v>
          </cell>
          <cell r="D387">
            <v>514</v>
          </cell>
          <cell r="E387" t="str">
            <v>Multiplex Compressor System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A388">
            <v>4515</v>
          </cell>
          <cell r="B388">
            <v>4</v>
          </cell>
          <cell r="C388">
            <v>500</v>
          </cell>
          <cell r="D388">
            <v>515</v>
          </cell>
          <cell r="E388" t="str">
            <v>Oversized Air Cooled Condenser</v>
          </cell>
          <cell r="F388">
            <v>1</v>
          </cell>
          <cell r="G388">
            <v>0</v>
          </cell>
          <cell r="H388">
            <v>0.33</v>
          </cell>
          <cell r="I388">
            <v>0.5</v>
          </cell>
          <cell r="J388">
            <v>0.64224198832149793</v>
          </cell>
          <cell r="K388">
            <v>0</v>
          </cell>
          <cell r="L388">
            <v>0</v>
          </cell>
          <cell r="M388">
            <v>0</v>
          </cell>
        </row>
        <row r="389">
          <cell r="A389">
            <v>4516</v>
          </cell>
          <cell r="B389">
            <v>4</v>
          </cell>
          <cell r="C389">
            <v>500</v>
          </cell>
          <cell r="D389">
            <v>516</v>
          </cell>
          <cell r="E389" t="str">
            <v>Freezer-Cooler Replacement Gaskets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A390">
            <v>4517</v>
          </cell>
          <cell r="B390">
            <v>4</v>
          </cell>
          <cell r="C390">
            <v>500</v>
          </cell>
          <cell r="D390">
            <v>517</v>
          </cell>
          <cell r="E390" t="str">
            <v>LED Display Lighting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A391">
            <v>4600</v>
          </cell>
          <cell r="B391">
            <v>4</v>
          </cell>
          <cell r="C391">
            <v>600</v>
          </cell>
          <cell r="D391">
            <v>600</v>
          </cell>
          <cell r="E391" t="str">
            <v>Base Water Heating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</row>
        <row r="392">
          <cell r="A392">
            <v>4601</v>
          </cell>
          <cell r="B392">
            <v>4</v>
          </cell>
          <cell r="C392">
            <v>600</v>
          </cell>
          <cell r="D392">
            <v>601</v>
          </cell>
          <cell r="E392" t="str">
            <v>High Efficiency Water Heater (electric)</v>
          </cell>
          <cell r="F392">
            <v>0</v>
          </cell>
          <cell r="G392">
            <v>0</v>
          </cell>
          <cell r="H392">
            <v>0.33</v>
          </cell>
          <cell r="I392">
            <v>0.45123192737269863</v>
          </cell>
          <cell r="J392">
            <v>0.45123192737269863</v>
          </cell>
          <cell r="K392">
            <v>0</v>
          </cell>
          <cell r="L392">
            <v>0</v>
          </cell>
          <cell r="M392">
            <v>0</v>
          </cell>
        </row>
        <row r="393">
          <cell r="A393">
            <v>4603</v>
          </cell>
          <cell r="B393">
            <v>4</v>
          </cell>
          <cell r="C393">
            <v>600</v>
          </cell>
          <cell r="D393">
            <v>603</v>
          </cell>
          <cell r="E393" t="str">
            <v>Heat Pump Water Heater (air source)</v>
          </cell>
          <cell r="F393">
            <v>1</v>
          </cell>
          <cell r="G393">
            <v>0</v>
          </cell>
          <cell r="H393">
            <v>0.33</v>
          </cell>
          <cell r="I393">
            <v>0.5</v>
          </cell>
          <cell r="J393">
            <v>0.58662387316170961</v>
          </cell>
          <cell r="K393">
            <v>0</v>
          </cell>
          <cell r="L393">
            <v>0</v>
          </cell>
          <cell r="M393">
            <v>0</v>
          </cell>
        </row>
        <row r="394">
          <cell r="A394">
            <v>4604</v>
          </cell>
          <cell r="B394">
            <v>4</v>
          </cell>
          <cell r="C394">
            <v>600</v>
          </cell>
          <cell r="D394">
            <v>604</v>
          </cell>
          <cell r="E394" t="str">
            <v>Solar Water Heater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</row>
        <row r="395">
          <cell r="A395">
            <v>4606</v>
          </cell>
          <cell r="B395">
            <v>4</v>
          </cell>
          <cell r="C395">
            <v>600</v>
          </cell>
          <cell r="D395">
            <v>606</v>
          </cell>
          <cell r="E395" t="str">
            <v>Demand controlled circulating systems</v>
          </cell>
          <cell r="F395">
            <v>0</v>
          </cell>
          <cell r="G395">
            <v>0</v>
          </cell>
          <cell r="H395">
            <v>1.6553858013580891E-2</v>
          </cell>
          <cell r="I395">
            <v>1.6553858013580891E-2</v>
          </cell>
          <cell r="J395">
            <v>1.6553858013580891E-2</v>
          </cell>
          <cell r="K395">
            <v>0</v>
          </cell>
          <cell r="L395">
            <v>0</v>
          </cell>
          <cell r="M395">
            <v>0</v>
          </cell>
        </row>
        <row r="396">
          <cell r="A396">
            <v>4608</v>
          </cell>
          <cell r="B396">
            <v>4</v>
          </cell>
          <cell r="C396">
            <v>600</v>
          </cell>
          <cell r="D396">
            <v>608</v>
          </cell>
          <cell r="E396" t="str">
            <v>Heat Recovery Unit</v>
          </cell>
          <cell r="F396">
            <v>0</v>
          </cell>
          <cell r="G396">
            <v>0</v>
          </cell>
          <cell r="H396">
            <v>5.2632726686790185E-2</v>
          </cell>
          <cell r="I396">
            <v>5.2632726686790185E-2</v>
          </cell>
          <cell r="J396">
            <v>5.2632726686790185E-2</v>
          </cell>
          <cell r="K396">
            <v>0</v>
          </cell>
          <cell r="L396">
            <v>0</v>
          </cell>
          <cell r="M396">
            <v>0</v>
          </cell>
        </row>
        <row r="397">
          <cell r="A397">
            <v>4609</v>
          </cell>
          <cell r="B397">
            <v>4</v>
          </cell>
          <cell r="C397">
            <v>600</v>
          </cell>
          <cell r="D397">
            <v>609</v>
          </cell>
          <cell r="E397" t="str">
            <v>Heat Trap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>
            <v>4610</v>
          </cell>
          <cell r="B398">
            <v>4</v>
          </cell>
          <cell r="C398">
            <v>600</v>
          </cell>
          <cell r="D398">
            <v>610</v>
          </cell>
          <cell r="E398" t="str">
            <v>Hot Water Pipe Insulation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A399">
            <v>4700</v>
          </cell>
          <cell r="B399">
            <v>4</v>
          </cell>
          <cell r="C399">
            <v>700</v>
          </cell>
          <cell r="D399">
            <v>700</v>
          </cell>
          <cell r="E399" t="str">
            <v xml:space="preserve">Base Desktop PC 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A400">
            <v>4701</v>
          </cell>
          <cell r="B400">
            <v>4</v>
          </cell>
          <cell r="C400">
            <v>700</v>
          </cell>
          <cell r="D400">
            <v>701</v>
          </cell>
          <cell r="E400" t="str">
            <v>PC Manual Power Management Enabling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A401">
            <v>4702</v>
          </cell>
          <cell r="B401">
            <v>4</v>
          </cell>
          <cell r="C401">
            <v>700</v>
          </cell>
          <cell r="D401">
            <v>702</v>
          </cell>
          <cell r="E401" t="str">
            <v>PC Network Power Management Enabling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A402">
            <v>4710</v>
          </cell>
          <cell r="B402">
            <v>4</v>
          </cell>
          <cell r="C402">
            <v>710</v>
          </cell>
          <cell r="D402">
            <v>710</v>
          </cell>
          <cell r="E402" t="str">
            <v>Base Monitor, CRT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</row>
        <row r="403">
          <cell r="A403">
            <v>4711</v>
          </cell>
          <cell r="B403">
            <v>4</v>
          </cell>
          <cell r="C403">
            <v>710</v>
          </cell>
          <cell r="D403">
            <v>711</v>
          </cell>
          <cell r="E403" t="str">
            <v>Energy Star or Better Monitor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</row>
        <row r="404">
          <cell r="A404">
            <v>4712</v>
          </cell>
          <cell r="B404">
            <v>4</v>
          </cell>
          <cell r="C404">
            <v>710</v>
          </cell>
          <cell r="D404">
            <v>712</v>
          </cell>
          <cell r="E404" t="str">
            <v>Monitor Power Management Enabling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</row>
        <row r="405">
          <cell r="A405">
            <v>4720</v>
          </cell>
          <cell r="B405">
            <v>4</v>
          </cell>
          <cell r="C405">
            <v>720</v>
          </cell>
          <cell r="D405">
            <v>720</v>
          </cell>
          <cell r="E405" t="str">
            <v>Base Monitor, LCD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</row>
        <row r="406">
          <cell r="A406">
            <v>4721</v>
          </cell>
          <cell r="B406">
            <v>4</v>
          </cell>
          <cell r="C406">
            <v>720</v>
          </cell>
          <cell r="D406">
            <v>721</v>
          </cell>
          <cell r="E406" t="str">
            <v>Energy Star or Better Monitor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</row>
        <row r="407">
          <cell r="A407">
            <v>4722</v>
          </cell>
          <cell r="B407">
            <v>4</v>
          </cell>
          <cell r="C407">
            <v>720</v>
          </cell>
          <cell r="D407">
            <v>722</v>
          </cell>
          <cell r="E407" t="str">
            <v>Monitor Power Management Enabling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</row>
        <row r="408">
          <cell r="A408">
            <v>4730</v>
          </cell>
          <cell r="B408">
            <v>4</v>
          </cell>
          <cell r="C408">
            <v>730</v>
          </cell>
          <cell r="D408">
            <v>730</v>
          </cell>
          <cell r="E408" t="str">
            <v>Base Copier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</row>
        <row r="409">
          <cell r="A409">
            <v>4731</v>
          </cell>
          <cell r="B409">
            <v>4</v>
          </cell>
          <cell r="C409">
            <v>730</v>
          </cell>
          <cell r="D409">
            <v>731</v>
          </cell>
          <cell r="E409" t="str">
            <v>Energy Star or Better Copier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</row>
        <row r="410">
          <cell r="A410">
            <v>4732</v>
          </cell>
          <cell r="B410">
            <v>4</v>
          </cell>
          <cell r="C410">
            <v>730</v>
          </cell>
          <cell r="D410">
            <v>732</v>
          </cell>
          <cell r="E410" t="str">
            <v>Copier Power Management Enabling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</row>
        <row r="411">
          <cell r="A411">
            <v>4740</v>
          </cell>
          <cell r="B411">
            <v>4</v>
          </cell>
          <cell r="C411">
            <v>740</v>
          </cell>
          <cell r="D411">
            <v>740</v>
          </cell>
          <cell r="E411" t="str">
            <v>Base Laser Printer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</row>
        <row r="412">
          <cell r="A412">
            <v>4741</v>
          </cell>
          <cell r="B412">
            <v>4</v>
          </cell>
          <cell r="C412">
            <v>740</v>
          </cell>
          <cell r="D412">
            <v>741</v>
          </cell>
          <cell r="E412" t="str">
            <v>Printer Power Management Enabling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A413">
            <v>4800</v>
          </cell>
          <cell r="B413">
            <v>4</v>
          </cell>
          <cell r="C413">
            <v>800</v>
          </cell>
          <cell r="D413">
            <v>800</v>
          </cell>
          <cell r="E413" t="str">
            <v>Base Commercial Ovens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>
            <v>4801</v>
          </cell>
          <cell r="B414">
            <v>4</v>
          </cell>
          <cell r="C414">
            <v>800</v>
          </cell>
          <cell r="D414">
            <v>801</v>
          </cell>
          <cell r="E414" t="str">
            <v>Convection Oven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A415">
            <v>4810</v>
          </cell>
          <cell r="B415">
            <v>4</v>
          </cell>
          <cell r="C415">
            <v>810</v>
          </cell>
          <cell r="D415">
            <v>810</v>
          </cell>
          <cell r="E415" t="str">
            <v>Base Commercial Fryers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A416">
            <v>4811</v>
          </cell>
          <cell r="B416">
            <v>4</v>
          </cell>
          <cell r="C416">
            <v>810</v>
          </cell>
          <cell r="D416">
            <v>811</v>
          </cell>
          <cell r="E416" t="str">
            <v>Efficient Fryer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A417">
            <v>4900</v>
          </cell>
          <cell r="B417">
            <v>4</v>
          </cell>
          <cell r="C417">
            <v>900</v>
          </cell>
          <cell r="D417">
            <v>900</v>
          </cell>
          <cell r="E417" t="str">
            <v>Base Vending Machines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A418">
            <v>4901</v>
          </cell>
          <cell r="B418">
            <v>4</v>
          </cell>
          <cell r="C418">
            <v>900</v>
          </cell>
          <cell r="D418">
            <v>901</v>
          </cell>
          <cell r="E418" t="str">
            <v>Vending Misers (cooled machines only)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A419">
            <v>5110</v>
          </cell>
          <cell r="B419">
            <v>5</v>
          </cell>
          <cell r="C419">
            <v>110</v>
          </cell>
          <cell r="D419">
            <v>110</v>
          </cell>
          <cell r="E419" t="str">
            <v>Base Fluorescent Fixture, T12, 34W, EB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A420">
            <v>5111</v>
          </cell>
          <cell r="B420">
            <v>5</v>
          </cell>
          <cell r="C420">
            <v>110</v>
          </cell>
          <cell r="D420">
            <v>111</v>
          </cell>
          <cell r="E420" t="str">
            <v>Premium T8, Elecctronic Ballast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</row>
        <row r="421">
          <cell r="A421">
            <v>5112</v>
          </cell>
          <cell r="B421">
            <v>5</v>
          </cell>
          <cell r="C421">
            <v>110</v>
          </cell>
          <cell r="D421">
            <v>112</v>
          </cell>
          <cell r="E421" t="str">
            <v>Premium T8, EB, Reflector</v>
          </cell>
          <cell r="F421">
            <v>0</v>
          </cell>
          <cell r="G421">
            <v>0</v>
          </cell>
          <cell r="H421">
            <v>0.33</v>
          </cell>
          <cell r="I421">
            <v>0.5</v>
          </cell>
          <cell r="J421">
            <v>1</v>
          </cell>
          <cell r="K421">
            <v>0</v>
          </cell>
          <cell r="L421">
            <v>0</v>
          </cell>
          <cell r="M421">
            <v>0</v>
          </cell>
        </row>
        <row r="422">
          <cell r="A422">
            <v>5113</v>
          </cell>
          <cell r="B422">
            <v>5</v>
          </cell>
          <cell r="C422">
            <v>110</v>
          </cell>
          <cell r="D422">
            <v>113</v>
          </cell>
          <cell r="E422" t="str">
            <v>Occupancy Sensor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</row>
        <row r="423">
          <cell r="A423">
            <v>5114</v>
          </cell>
          <cell r="B423">
            <v>5</v>
          </cell>
          <cell r="C423">
            <v>110</v>
          </cell>
          <cell r="D423">
            <v>114</v>
          </cell>
          <cell r="E423" t="str">
            <v>Continuous Dimming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</row>
        <row r="424">
          <cell r="A424">
            <v>5115</v>
          </cell>
          <cell r="B424">
            <v>5</v>
          </cell>
          <cell r="C424">
            <v>110</v>
          </cell>
          <cell r="D424">
            <v>115</v>
          </cell>
          <cell r="E424" t="str">
            <v>Lighting Control Tuneup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</row>
        <row r="425">
          <cell r="A425">
            <v>5120</v>
          </cell>
          <cell r="B425">
            <v>5</v>
          </cell>
          <cell r="C425">
            <v>120</v>
          </cell>
          <cell r="D425">
            <v>120</v>
          </cell>
          <cell r="E425" t="str">
            <v>Base T8, EB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</row>
        <row r="426">
          <cell r="A426">
            <v>5121</v>
          </cell>
          <cell r="B426">
            <v>5</v>
          </cell>
          <cell r="C426">
            <v>120</v>
          </cell>
          <cell r="D426">
            <v>121</v>
          </cell>
          <cell r="E426" t="str">
            <v>ROB Premium T8, 1EB</v>
          </cell>
          <cell r="F426">
            <v>1</v>
          </cell>
          <cell r="G426">
            <v>0</v>
          </cell>
          <cell r="H426">
            <v>0.18447693335011398</v>
          </cell>
          <cell r="I426">
            <v>0.18447693335011398</v>
          </cell>
          <cell r="J426">
            <v>0.18447693335011398</v>
          </cell>
          <cell r="K426">
            <v>0</v>
          </cell>
          <cell r="L426">
            <v>0</v>
          </cell>
          <cell r="M426">
            <v>0</v>
          </cell>
        </row>
        <row r="427">
          <cell r="A427">
            <v>5122</v>
          </cell>
          <cell r="B427">
            <v>5</v>
          </cell>
          <cell r="C427">
            <v>120</v>
          </cell>
          <cell r="D427">
            <v>122</v>
          </cell>
          <cell r="E427" t="str">
            <v>ROB Premium T8, EB, Reflector</v>
          </cell>
          <cell r="F427">
            <v>0</v>
          </cell>
          <cell r="G427">
            <v>0</v>
          </cell>
          <cell r="H427">
            <v>0.33</v>
          </cell>
          <cell r="I427">
            <v>0.5</v>
          </cell>
          <cell r="J427">
            <v>1</v>
          </cell>
          <cell r="K427">
            <v>0</v>
          </cell>
          <cell r="L427">
            <v>0</v>
          </cell>
          <cell r="M427">
            <v>0</v>
          </cell>
        </row>
        <row r="428">
          <cell r="A428">
            <v>5123</v>
          </cell>
          <cell r="B428">
            <v>5</v>
          </cell>
          <cell r="C428">
            <v>120</v>
          </cell>
          <cell r="D428">
            <v>123</v>
          </cell>
          <cell r="E428" t="str">
            <v>Occupancy Sensor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>
            <v>5124</v>
          </cell>
          <cell r="B429">
            <v>5</v>
          </cell>
          <cell r="C429">
            <v>120</v>
          </cell>
          <cell r="D429">
            <v>124</v>
          </cell>
          <cell r="E429" t="str">
            <v>Lighting Control Tuneup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A430">
            <v>5130</v>
          </cell>
          <cell r="B430">
            <v>5</v>
          </cell>
          <cell r="C430">
            <v>130</v>
          </cell>
          <cell r="D430">
            <v>130</v>
          </cell>
          <cell r="E430" t="str">
            <v>Base Incandescent Flood, 75W  to Screw-in CFL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</row>
        <row r="431">
          <cell r="A431">
            <v>5131</v>
          </cell>
          <cell r="B431">
            <v>5</v>
          </cell>
          <cell r="C431">
            <v>130</v>
          </cell>
          <cell r="D431">
            <v>131</v>
          </cell>
          <cell r="E431" t="str">
            <v>CFL Screw-in 18W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</row>
        <row r="432">
          <cell r="A432">
            <v>5140</v>
          </cell>
          <cell r="B432">
            <v>5</v>
          </cell>
          <cell r="C432">
            <v>140</v>
          </cell>
          <cell r="D432">
            <v>140</v>
          </cell>
          <cell r="E432" t="str">
            <v xml:space="preserve">Base Incandescent Flood, 75W to Hardwired CFL 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>
            <v>5141</v>
          </cell>
          <cell r="B433">
            <v>5</v>
          </cell>
          <cell r="C433">
            <v>140</v>
          </cell>
          <cell r="D433">
            <v>141</v>
          </cell>
          <cell r="E433" t="str">
            <v>CFL Hardwired, Modular 18W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</row>
        <row r="434">
          <cell r="A434">
            <v>5145</v>
          </cell>
          <cell r="B434">
            <v>5</v>
          </cell>
          <cell r="C434">
            <v>145</v>
          </cell>
          <cell r="D434">
            <v>145</v>
          </cell>
          <cell r="E434" t="str">
            <v>Base CFL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>
            <v>5150</v>
          </cell>
          <cell r="B435">
            <v>5</v>
          </cell>
          <cell r="C435">
            <v>150</v>
          </cell>
          <cell r="D435">
            <v>150</v>
          </cell>
          <cell r="E435" t="str">
            <v>Base High Bay Mercury Vapor, 400W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A436">
            <v>5151</v>
          </cell>
          <cell r="B436">
            <v>5</v>
          </cell>
          <cell r="C436">
            <v>150</v>
          </cell>
          <cell r="D436">
            <v>151</v>
          </cell>
          <cell r="E436" t="str">
            <v>PSMH, 250W, magnetic ballast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A437">
            <v>5153</v>
          </cell>
          <cell r="B437">
            <v>5</v>
          </cell>
          <cell r="C437">
            <v>150</v>
          </cell>
          <cell r="D437">
            <v>153</v>
          </cell>
          <cell r="E437" t="str">
            <v>High Bay T5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A438">
            <v>5160</v>
          </cell>
          <cell r="B438">
            <v>5</v>
          </cell>
          <cell r="C438">
            <v>160</v>
          </cell>
          <cell r="D438">
            <v>160</v>
          </cell>
          <cell r="E438" t="str">
            <v>Base Exit Sign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</row>
        <row r="439">
          <cell r="A439">
            <v>5161</v>
          </cell>
          <cell r="B439">
            <v>5</v>
          </cell>
          <cell r="C439">
            <v>160</v>
          </cell>
          <cell r="D439">
            <v>161</v>
          </cell>
          <cell r="E439" t="str">
            <v>LED Exit Sign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</row>
        <row r="440">
          <cell r="A440">
            <v>5200</v>
          </cell>
          <cell r="B440">
            <v>5</v>
          </cell>
          <cell r="C440">
            <v>200</v>
          </cell>
          <cell r="D440">
            <v>200</v>
          </cell>
          <cell r="E440" t="str">
            <v>Base Outdoor Mercury Vapor 400W Lamp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</row>
        <row r="441">
          <cell r="A441">
            <v>5201</v>
          </cell>
          <cell r="B441">
            <v>5</v>
          </cell>
          <cell r="C441">
            <v>200</v>
          </cell>
          <cell r="D441">
            <v>201</v>
          </cell>
          <cell r="E441" t="str">
            <v>High Pressure Sodium 250W Lamp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</row>
        <row r="442">
          <cell r="A442">
            <v>5202</v>
          </cell>
          <cell r="B442">
            <v>5</v>
          </cell>
          <cell r="C442">
            <v>200</v>
          </cell>
          <cell r="D442">
            <v>202</v>
          </cell>
          <cell r="E442" t="str">
            <v>Outdoor Lighting Controls (Photocell/Timeclock)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</row>
        <row r="443">
          <cell r="A443">
            <v>5210</v>
          </cell>
          <cell r="B443">
            <v>5</v>
          </cell>
          <cell r="C443">
            <v>210</v>
          </cell>
          <cell r="D443">
            <v>210</v>
          </cell>
          <cell r="E443" t="str">
            <v>Base Outdoor HID Lamp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</row>
        <row r="444">
          <cell r="A444">
            <v>5211</v>
          </cell>
          <cell r="B444">
            <v>5</v>
          </cell>
          <cell r="C444">
            <v>210</v>
          </cell>
          <cell r="D444">
            <v>211</v>
          </cell>
          <cell r="E444" t="str">
            <v>Outdoor Lighting Controls (Photocell/Timeclock)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>
            <v>5300</v>
          </cell>
          <cell r="B445">
            <v>5</v>
          </cell>
          <cell r="C445">
            <v>300</v>
          </cell>
          <cell r="D445">
            <v>300</v>
          </cell>
          <cell r="E445" t="str">
            <v>Base Centrifugal Chiller, 0.58 kW/ton, 500 tons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</row>
        <row r="446">
          <cell r="A446">
            <v>5301</v>
          </cell>
          <cell r="B446">
            <v>5</v>
          </cell>
          <cell r="C446">
            <v>300</v>
          </cell>
          <cell r="D446">
            <v>301</v>
          </cell>
          <cell r="E446" t="str">
            <v>Centrifugal Chiller, 0.51 kW/ton, 500 tons</v>
          </cell>
          <cell r="F446">
            <v>1</v>
          </cell>
          <cell r="G446">
            <v>1</v>
          </cell>
          <cell r="H446">
            <v>0.33</v>
          </cell>
          <cell r="I446">
            <v>0.5</v>
          </cell>
          <cell r="J446">
            <v>0.60006513771654924</v>
          </cell>
          <cell r="K446">
            <v>0.33</v>
          </cell>
          <cell r="L446">
            <v>0.5</v>
          </cell>
          <cell r="M446">
            <v>0.52860300755726386</v>
          </cell>
        </row>
        <row r="447">
          <cell r="A447">
            <v>5302</v>
          </cell>
          <cell r="B447">
            <v>5</v>
          </cell>
          <cell r="C447">
            <v>300</v>
          </cell>
          <cell r="D447">
            <v>302</v>
          </cell>
          <cell r="E447" t="str">
            <v>High Efficiency Chiller Motors</v>
          </cell>
          <cell r="F447">
            <v>1</v>
          </cell>
          <cell r="G447">
            <v>0</v>
          </cell>
          <cell r="H447">
            <v>0.33</v>
          </cell>
          <cell r="I447">
            <v>0.5</v>
          </cell>
          <cell r="J447">
            <v>0.59058776052737261</v>
          </cell>
          <cell r="K447">
            <v>0</v>
          </cell>
          <cell r="L447">
            <v>0</v>
          </cell>
          <cell r="M447">
            <v>0</v>
          </cell>
        </row>
        <row r="448">
          <cell r="A448">
            <v>5304</v>
          </cell>
          <cell r="B448">
            <v>5</v>
          </cell>
          <cell r="C448">
            <v>300</v>
          </cell>
          <cell r="D448">
            <v>304</v>
          </cell>
          <cell r="E448" t="str">
            <v xml:space="preserve">EMS - Chiller </v>
          </cell>
          <cell r="F448">
            <v>1</v>
          </cell>
          <cell r="G448">
            <v>0</v>
          </cell>
          <cell r="H448">
            <v>0.33</v>
          </cell>
          <cell r="I448">
            <v>0.5</v>
          </cell>
          <cell r="J448">
            <v>0.53506973111800871</v>
          </cell>
          <cell r="K448">
            <v>0</v>
          </cell>
          <cell r="L448">
            <v>0</v>
          </cell>
          <cell r="M448">
            <v>0</v>
          </cell>
        </row>
        <row r="449">
          <cell r="A449">
            <v>5305</v>
          </cell>
          <cell r="B449">
            <v>5</v>
          </cell>
          <cell r="C449">
            <v>300</v>
          </cell>
          <cell r="D449">
            <v>305</v>
          </cell>
          <cell r="E449" t="str">
            <v>Chiller Tune Up/Diagnostics</v>
          </cell>
          <cell r="F449">
            <v>1</v>
          </cell>
          <cell r="G449">
            <v>0</v>
          </cell>
          <cell r="H449">
            <v>0.33</v>
          </cell>
          <cell r="I449">
            <v>0.5</v>
          </cell>
          <cell r="J449">
            <v>0.72989480956886155</v>
          </cell>
          <cell r="K449">
            <v>2.4088873122910415E-2</v>
          </cell>
          <cell r="L449">
            <v>2.4088873122910415E-2</v>
          </cell>
          <cell r="M449">
            <v>2.4088873122910415E-2</v>
          </cell>
        </row>
        <row r="450">
          <cell r="A450">
            <v>5306</v>
          </cell>
          <cell r="B450">
            <v>5</v>
          </cell>
          <cell r="C450">
            <v>300</v>
          </cell>
          <cell r="D450">
            <v>306</v>
          </cell>
          <cell r="E450" t="str">
            <v>VSD for Chiller Pumps and Towers</v>
          </cell>
          <cell r="F450">
            <v>1</v>
          </cell>
          <cell r="G450">
            <v>0</v>
          </cell>
          <cell r="H450">
            <v>0.33</v>
          </cell>
          <cell r="I450">
            <v>0.5</v>
          </cell>
          <cell r="J450">
            <v>0.67562823024361451</v>
          </cell>
          <cell r="K450">
            <v>0</v>
          </cell>
          <cell r="L450">
            <v>0</v>
          </cell>
          <cell r="M450">
            <v>0</v>
          </cell>
        </row>
        <row r="451">
          <cell r="A451">
            <v>5307</v>
          </cell>
          <cell r="B451">
            <v>5</v>
          </cell>
          <cell r="C451">
            <v>300</v>
          </cell>
          <cell r="D451">
            <v>307</v>
          </cell>
          <cell r="E451" t="str">
            <v>EMS Optimization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</row>
        <row r="452">
          <cell r="A452">
            <v>5308</v>
          </cell>
          <cell r="B452">
            <v>5</v>
          </cell>
          <cell r="C452">
            <v>300</v>
          </cell>
          <cell r="D452">
            <v>308</v>
          </cell>
          <cell r="E452" t="str">
            <v>Aerosole Duct Sealing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</row>
        <row r="453">
          <cell r="A453">
            <v>5309</v>
          </cell>
          <cell r="B453">
            <v>5</v>
          </cell>
          <cell r="C453">
            <v>300</v>
          </cell>
          <cell r="D453">
            <v>309</v>
          </cell>
          <cell r="E453" t="str">
            <v>Duct/Pipe Insulation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A454">
            <v>5311</v>
          </cell>
          <cell r="B454">
            <v>5</v>
          </cell>
          <cell r="C454">
            <v>300</v>
          </cell>
          <cell r="D454">
            <v>311</v>
          </cell>
          <cell r="E454" t="str">
            <v>Window Film (Standard)</v>
          </cell>
          <cell r="F454">
            <v>0</v>
          </cell>
          <cell r="G454">
            <v>0</v>
          </cell>
          <cell r="H454">
            <v>0.33</v>
          </cell>
          <cell r="I454">
            <v>0.5</v>
          </cell>
          <cell r="J454">
            <v>0.88002358921916513</v>
          </cell>
          <cell r="K454">
            <v>0</v>
          </cell>
          <cell r="L454">
            <v>0</v>
          </cell>
          <cell r="M454">
            <v>0</v>
          </cell>
        </row>
        <row r="455">
          <cell r="A455">
            <v>5313</v>
          </cell>
          <cell r="B455">
            <v>5</v>
          </cell>
          <cell r="C455">
            <v>300</v>
          </cell>
          <cell r="D455">
            <v>313</v>
          </cell>
          <cell r="E455" t="str">
            <v xml:space="preserve">Ceiling Insulation </v>
          </cell>
          <cell r="F455">
            <v>1</v>
          </cell>
          <cell r="G455">
            <v>1</v>
          </cell>
          <cell r="H455">
            <v>0.33</v>
          </cell>
          <cell r="I455">
            <v>0.5</v>
          </cell>
          <cell r="J455">
            <v>0.88616099232789014</v>
          </cell>
          <cell r="K455">
            <v>0.33</v>
          </cell>
          <cell r="L455">
            <v>0.5</v>
          </cell>
          <cell r="M455">
            <v>0.88076468438757116</v>
          </cell>
        </row>
        <row r="456">
          <cell r="A456">
            <v>5314</v>
          </cell>
          <cell r="B456">
            <v>5</v>
          </cell>
          <cell r="C456">
            <v>300</v>
          </cell>
          <cell r="D456">
            <v>314</v>
          </cell>
          <cell r="E456" t="str">
            <v>Roof Insulation</v>
          </cell>
          <cell r="F456">
            <v>1</v>
          </cell>
          <cell r="G456">
            <v>1</v>
          </cell>
          <cell r="H456">
            <v>0.33</v>
          </cell>
          <cell r="I456">
            <v>0.5</v>
          </cell>
          <cell r="J456">
            <v>0.86419598128601316</v>
          </cell>
          <cell r="K456">
            <v>0.33</v>
          </cell>
          <cell r="L456">
            <v>0.5</v>
          </cell>
          <cell r="M456">
            <v>0.71949307297018206</v>
          </cell>
        </row>
        <row r="457">
          <cell r="A457">
            <v>5315</v>
          </cell>
          <cell r="B457">
            <v>5</v>
          </cell>
          <cell r="C457">
            <v>300</v>
          </cell>
          <cell r="D457">
            <v>315</v>
          </cell>
          <cell r="E457" t="str">
            <v>Cool Roof - Chiller</v>
          </cell>
          <cell r="F457">
            <v>0</v>
          </cell>
          <cell r="G457">
            <v>0</v>
          </cell>
          <cell r="H457">
            <v>0.33</v>
          </cell>
          <cell r="I457">
            <v>0.5</v>
          </cell>
          <cell r="J457">
            <v>1</v>
          </cell>
          <cell r="K457">
            <v>0.33</v>
          </cell>
          <cell r="L457">
            <v>0.5</v>
          </cell>
          <cell r="M457">
            <v>0.88910748185796518</v>
          </cell>
        </row>
        <row r="458">
          <cell r="A458">
            <v>5317</v>
          </cell>
          <cell r="B458">
            <v>5</v>
          </cell>
          <cell r="C458">
            <v>300</v>
          </cell>
          <cell r="D458">
            <v>317</v>
          </cell>
          <cell r="E458" t="str">
            <v>Thermal Energy Storage (TES)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</row>
        <row r="459">
          <cell r="A459">
            <v>5320</v>
          </cell>
          <cell r="B459">
            <v>5</v>
          </cell>
          <cell r="C459">
            <v>320</v>
          </cell>
          <cell r="D459">
            <v>320</v>
          </cell>
          <cell r="E459" t="str">
            <v>Base DX Packaged System, EER=10.3, 10 tons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</row>
        <row r="460">
          <cell r="A460">
            <v>5321</v>
          </cell>
          <cell r="B460">
            <v>5</v>
          </cell>
          <cell r="C460">
            <v>320</v>
          </cell>
          <cell r="D460">
            <v>321</v>
          </cell>
          <cell r="E460" t="str">
            <v>DX Packaged System, EER=10.9, 10 tons</v>
          </cell>
          <cell r="F460">
            <v>0</v>
          </cell>
          <cell r="G460">
            <v>0</v>
          </cell>
          <cell r="H460">
            <v>0.33</v>
          </cell>
          <cell r="I460">
            <v>0.5</v>
          </cell>
          <cell r="J460">
            <v>0.9957784965943377</v>
          </cell>
          <cell r="K460">
            <v>0</v>
          </cell>
          <cell r="L460">
            <v>0</v>
          </cell>
          <cell r="M460">
            <v>0</v>
          </cell>
        </row>
        <row r="461">
          <cell r="A461">
            <v>5322</v>
          </cell>
          <cell r="B461">
            <v>5</v>
          </cell>
          <cell r="C461">
            <v>320</v>
          </cell>
          <cell r="D461">
            <v>322</v>
          </cell>
          <cell r="E461" t="str">
            <v>Hybrid Dessicant-DX System (Trane CDQ)</v>
          </cell>
          <cell r="F461">
            <v>1</v>
          </cell>
          <cell r="G461">
            <v>0</v>
          </cell>
          <cell r="H461">
            <v>0.33</v>
          </cell>
          <cell r="I461">
            <v>0.5</v>
          </cell>
          <cell r="J461">
            <v>0.7099878347286811</v>
          </cell>
          <cell r="K461">
            <v>0</v>
          </cell>
          <cell r="L461">
            <v>0</v>
          </cell>
          <cell r="M461">
            <v>0</v>
          </cell>
        </row>
        <row r="462">
          <cell r="A462">
            <v>5323</v>
          </cell>
          <cell r="B462">
            <v>5</v>
          </cell>
          <cell r="C462">
            <v>320</v>
          </cell>
          <cell r="D462">
            <v>323</v>
          </cell>
          <cell r="E462" t="str">
            <v>Geothermal Heat Pump, EER=13, 10 tons</v>
          </cell>
          <cell r="F462">
            <v>0</v>
          </cell>
          <cell r="G462">
            <v>0</v>
          </cell>
          <cell r="H462">
            <v>0.33</v>
          </cell>
          <cell r="I462">
            <v>0.5</v>
          </cell>
          <cell r="J462">
            <v>1</v>
          </cell>
          <cell r="K462">
            <v>0</v>
          </cell>
          <cell r="L462">
            <v>0</v>
          </cell>
          <cell r="M462">
            <v>0</v>
          </cell>
        </row>
        <row r="463">
          <cell r="A463">
            <v>5326</v>
          </cell>
          <cell r="B463">
            <v>5</v>
          </cell>
          <cell r="C463">
            <v>320</v>
          </cell>
          <cell r="D463">
            <v>326</v>
          </cell>
          <cell r="E463" t="str">
            <v>DX Tune Up/ Advanced Diagnostics</v>
          </cell>
          <cell r="F463">
            <v>1</v>
          </cell>
          <cell r="G463">
            <v>0</v>
          </cell>
          <cell r="H463">
            <v>0.33</v>
          </cell>
          <cell r="I463">
            <v>0.5</v>
          </cell>
          <cell r="J463">
            <v>0.68151730566142144</v>
          </cell>
          <cell r="K463">
            <v>2.6846295419869035E-2</v>
          </cell>
          <cell r="L463">
            <v>2.6846295419869035E-2</v>
          </cell>
          <cell r="M463">
            <v>2.6846295419869035E-2</v>
          </cell>
        </row>
        <row r="464">
          <cell r="A464">
            <v>5327</v>
          </cell>
          <cell r="B464">
            <v>5</v>
          </cell>
          <cell r="C464">
            <v>320</v>
          </cell>
          <cell r="D464">
            <v>327</v>
          </cell>
          <cell r="E464" t="str">
            <v>DX Coil Cleaning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A465">
            <v>5328</v>
          </cell>
          <cell r="B465">
            <v>5</v>
          </cell>
          <cell r="C465">
            <v>320</v>
          </cell>
          <cell r="D465">
            <v>328</v>
          </cell>
          <cell r="E465" t="str">
            <v>Optimize Controls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A466">
            <v>5329</v>
          </cell>
          <cell r="B466">
            <v>5</v>
          </cell>
          <cell r="C466">
            <v>320</v>
          </cell>
          <cell r="D466">
            <v>329</v>
          </cell>
          <cell r="E466" t="str">
            <v>Aerosole Duct Sealing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A467">
            <v>5330</v>
          </cell>
          <cell r="B467">
            <v>5</v>
          </cell>
          <cell r="C467">
            <v>320</v>
          </cell>
          <cell r="D467">
            <v>330</v>
          </cell>
          <cell r="E467" t="str">
            <v>Duct/Pipe Insulation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A468">
            <v>5332</v>
          </cell>
          <cell r="B468">
            <v>5</v>
          </cell>
          <cell r="C468">
            <v>320</v>
          </cell>
          <cell r="D468">
            <v>332</v>
          </cell>
          <cell r="E468" t="str">
            <v>Window Film (Standard)</v>
          </cell>
          <cell r="F468">
            <v>1</v>
          </cell>
          <cell r="G468">
            <v>0</v>
          </cell>
          <cell r="H468">
            <v>0.33</v>
          </cell>
          <cell r="I468">
            <v>0.5</v>
          </cell>
          <cell r="J468">
            <v>0.89437960307965292</v>
          </cell>
          <cell r="K468">
            <v>0</v>
          </cell>
          <cell r="L468">
            <v>0</v>
          </cell>
          <cell r="M468">
            <v>0</v>
          </cell>
        </row>
        <row r="469">
          <cell r="A469">
            <v>5334</v>
          </cell>
          <cell r="B469">
            <v>5</v>
          </cell>
          <cell r="C469">
            <v>320</v>
          </cell>
          <cell r="D469">
            <v>334</v>
          </cell>
          <cell r="E469" t="str">
            <v xml:space="preserve">Ceiling Insulation </v>
          </cell>
          <cell r="F469">
            <v>1</v>
          </cell>
          <cell r="G469">
            <v>1</v>
          </cell>
          <cell r="H469">
            <v>0.33</v>
          </cell>
          <cell r="I469">
            <v>0.5</v>
          </cell>
          <cell r="J469">
            <v>0.91880920532975119</v>
          </cell>
          <cell r="K469">
            <v>0.33</v>
          </cell>
          <cell r="L469">
            <v>0.5</v>
          </cell>
          <cell r="M469">
            <v>0.77719437194907059</v>
          </cell>
        </row>
        <row r="470">
          <cell r="A470">
            <v>5335</v>
          </cell>
          <cell r="B470">
            <v>5</v>
          </cell>
          <cell r="C470">
            <v>320</v>
          </cell>
          <cell r="D470">
            <v>335</v>
          </cell>
          <cell r="E470" t="str">
            <v>Roof Insulation</v>
          </cell>
          <cell r="F470">
            <v>1</v>
          </cell>
          <cell r="G470">
            <v>1</v>
          </cell>
          <cell r="H470">
            <v>0.33</v>
          </cell>
          <cell r="I470">
            <v>0.5</v>
          </cell>
          <cell r="J470">
            <v>0.72617341086982212</v>
          </cell>
          <cell r="K470">
            <v>0.33</v>
          </cell>
          <cell r="L470">
            <v>0.5</v>
          </cell>
          <cell r="M470">
            <v>0.6243471686595844</v>
          </cell>
        </row>
        <row r="471">
          <cell r="A471">
            <v>5336</v>
          </cell>
          <cell r="B471">
            <v>5</v>
          </cell>
          <cell r="C471">
            <v>320</v>
          </cell>
          <cell r="D471">
            <v>336</v>
          </cell>
          <cell r="E471" t="str">
            <v>Cool Roof - DX</v>
          </cell>
          <cell r="F471">
            <v>1</v>
          </cell>
          <cell r="G471">
            <v>1</v>
          </cell>
          <cell r="H471">
            <v>0.33</v>
          </cell>
          <cell r="I471">
            <v>0.5</v>
          </cell>
          <cell r="J471">
            <v>1</v>
          </cell>
          <cell r="K471">
            <v>0.33</v>
          </cell>
          <cell r="L471">
            <v>0.5</v>
          </cell>
          <cell r="M471">
            <v>0.85885386415073173</v>
          </cell>
        </row>
        <row r="472">
          <cell r="A472">
            <v>5340</v>
          </cell>
          <cell r="B472">
            <v>5</v>
          </cell>
          <cell r="C472">
            <v>340</v>
          </cell>
          <cell r="D472">
            <v>340</v>
          </cell>
          <cell r="E472" t="str">
            <v>Base Packaged HP System, EER=10.3, 10 tons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</row>
        <row r="473">
          <cell r="A473">
            <v>5341</v>
          </cell>
          <cell r="B473">
            <v>5</v>
          </cell>
          <cell r="C473">
            <v>340</v>
          </cell>
          <cell r="D473">
            <v>341</v>
          </cell>
          <cell r="E473" t="str">
            <v>Packaged HP System, EER=10.9, 10 tons</v>
          </cell>
          <cell r="F473">
            <v>0</v>
          </cell>
          <cell r="G473">
            <v>0</v>
          </cell>
          <cell r="H473">
            <v>0.33</v>
          </cell>
          <cell r="I473">
            <v>0.5</v>
          </cell>
          <cell r="J473">
            <v>0.95859419898022913</v>
          </cell>
          <cell r="K473">
            <v>0</v>
          </cell>
          <cell r="L473">
            <v>0</v>
          </cell>
          <cell r="M473">
            <v>0</v>
          </cell>
        </row>
        <row r="474">
          <cell r="A474">
            <v>5342</v>
          </cell>
          <cell r="B474">
            <v>5</v>
          </cell>
          <cell r="C474">
            <v>340</v>
          </cell>
          <cell r="D474">
            <v>342</v>
          </cell>
          <cell r="E474" t="str">
            <v>Geothermal Heat Pump, EER=13, 10 tons</v>
          </cell>
          <cell r="F474">
            <v>1</v>
          </cell>
          <cell r="G474">
            <v>1</v>
          </cell>
          <cell r="H474">
            <v>0.33</v>
          </cell>
          <cell r="I474">
            <v>0.5</v>
          </cell>
          <cell r="J474">
            <v>1</v>
          </cell>
          <cell r="K474">
            <v>0.33</v>
          </cell>
          <cell r="L474">
            <v>0.5</v>
          </cell>
          <cell r="M474">
            <v>0.83626062134906454</v>
          </cell>
        </row>
        <row r="475">
          <cell r="A475">
            <v>5344</v>
          </cell>
          <cell r="B475">
            <v>5</v>
          </cell>
          <cell r="C475">
            <v>340</v>
          </cell>
          <cell r="D475">
            <v>344</v>
          </cell>
          <cell r="E475" t="str">
            <v>Aerosole Duct Sealing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</row>
        <row r="476">
          <cell r="A476">
            <v>5345</v>
          </cell>
          <cell r="B476">
            <v>5</v>
          </cell>
          <cell r="C476">
            <v>340</v>
          </cell>
          <cell r="D476">
            <v>345</v>
          </cell>
          <cell r="E476" t="str">
            <v>Duct/Pipe Insulation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</row>
        <row r="477">
          <cell r="A477">
            <v>5347</v>
          </cell>
          <cell r="B477">
            <v>5</v>
          </cell>
          <cell r="C477">
            <v>340</v>
          </cell>
          <cell r="D477">
            <v>347</v>
          </cell>
          <cell r="E477" t="str">
            <v>Window Film (Standard)</v>
          </cell>
          <cell r="F477">
            <v>1</v>
          </cell>
          <cell r="G477">
            <v>0</v>
          </cell>
          <cell r="H477">
            <v>0.33</v>
          </cell>
          <cell r="I477">
            <v>0.5</v>
          </cell>
          <cell r="J477">
            <v>0.77922727700812555</v>
          </cell>
          <cell r="K477">
            <v>0</v>
          </cell>
          <cell r="L477">
            <v>0</v>
          </cell>
          <cell r="M477">
            <v>0</v>
          </cell>
        </row>
        <row r="478">
          <cell r="A478">
            <v>5349</v>
          </cell>
          <cell r="B478">
            <v>5</v>
          </cell>
          <cell r="C478">
            <v>340</v>
          </cell>
          <cell r="D478">
            <v>349</v>
          </cell>
          <cell r="E478" t="str">
            <v xml:space="preserve">Ceiling Insulation </v>
          </cell>
          <cell r="F478">
            <v>1</v>
          </cell>
          <cell r="G478">
            <v>1</v>
          </cell>
          <cell r="H478">
            <v>0.33</v>
          </cell>
          <cell r="I478">
            <v>0.5</v>
          </cell>
          <cell r="J478">
            <v>0.82525165128059275</v>
          </cell>
          <cell r="K478">
            <v>0.33</v>
          </cell>
          <cell r="L478">
            <v>0.5</v>
          </cell>
          <cell r="M478">
            <v>0.82525165128059275</v>
          </cell>
        </row>
        <row r="479">
          <cell r="A479">
            <v>5350</v>
          </cell>
          <cell r="B479">
            <v>5</v>
          </cell>
          <cell r="C479">
            <v>340</v>
          </cell>
          <cell r="D479">
            <v>350</v>
          </cell>
          <cell r="E479" t="str">
            <v>Roof Insulation</v>
          </cell>
          <cell r="F479">
            <v>1</v>
          </cell>
          <cell r="G479">
            <v>1</v>
          </cell>
          <cell r="H479">
            <v>0.33</v>
          </cell>
          <cell r="I479">
            <v>0.5</v>
          </cell>
          <cell r="J479">
            <v>0.93591673203775538</v>
          </cell>
          <cell r="K479">
            <v>0.33</v>
          </cell>
          <cell r="L479">
            <v>0.5</v>
          </cell>
          <cell r="M479">
            <v>0.93580601242369654</v>
          </cell>
        </row>
        <row r="480">
          <cell r="A480">
            <v>5351</v>
          </cell>
          <cell r="B480">
            <v>5</v>
          </cell>
          <cell r="C480">
            <v>340</v>
          </cell>
          <cell r="D480">
            <v>351</v>
          </cell>
          <cell r="E480" t="str">
            <v>Cool Roof - DX</v>
          </cell>
          <cell r="F480">
            <v>1</v>
          </cell>
          <cell r="G480">
            <v>1</v>
          </cell>
          <cell r="H480">
            <v>0.33</v>
          </cell>
          <cell r="I480">
            <v>0.5</v>
          </cell>
          <cell r="J480">
            <v>1</v>
          </cell>
          <cell r="K480">
            <v>0.33</v>
          </cell>
          <cell r="L480">
            <v>0.5</v>
          </cell>
          <cell r="M480">
            <v>0.97503875930108264</v>
          </cell>
        </row>
        <row r="481">
          <cell r="A481">
            <v>5360</v>
          </cell>
          <cell r="B481">
            <v>5</v>
          </cell>
          <cell r="C481">
            <v>360</v>
          </cell>
          <cell r="D481">
            <v>360</v>
          </cell>
          <cell r="E481" t="str">
            <v>Base PTAC, EER=8.3, 1 ton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A482">
            <v>5361</v>
          </cell>
          <cell r="B482">
            <v>5</v>
          </cell>
          <cell r="C482">
            <v>360</v>
          </cell>
          <cell r="D482">
            <v>361</v>
          </cell>
          <cell r="E482" t="str">
            <v>HE PTAC, EER=9.6, 1 ton</v>
          </cell>
          <cell r="F482">
            <v>1</v>
          </cell>
          <cell r="G482">
            <v>0</v>
          </cell>
          <cell r="H482">
            <v>0.33</v>
          </cell>
          <cell r="I482">
            <v>0.5</v>
          </cell>
          <cell r="J482">
            <v>0.92642684926438112</v>
          </cell>
          <cell r="K482">
            <v>0</v>
          </cell>
          <cell r="L482">
            <v>0</v>
          </cell>
          <cell r="M482">
            <v>0</v>
          </cell>
        </row>
        <row r="483">
          <cell r="A483">
            <v>5362</v>
          </cell>
          <cell r="B483">
            <v>5</v>
          </cell>
          <cell r="C483">
            <v>360</v>
          </cell>
          <cell r="D483">
            <v>362</v>
          </cell>
          <cell r="E483" t="str">
            <v>Occupancy Sensor (hotels)</v>
          </cell>
          <cell r="F483">
            <v>0</v>
          </cell>
          <cell r="G483">
            <v>0</v>
          </cell>
          <cell r="H483">
            <v>0.33</v>
          </cell>
          <cell r="I483">
            <v>0.5</v>
          </cell>
          <cell r="J483">
            <v>1</v>
          </cell>
          <cell r="K483">
            <v>0</v>
          </cell>
          <cell r="L483">
            <v>0</v>
          </cell>
          <cell r="M483">
            <v>0</v>
          </cell>
        </row>
        <row r="484">
          <cell r="A484">
            <v>5400</v>
          </cell>
          <cell r="B484">
            <v>5</v>
          </cell>
          <cell r="C484">
            <v>400</v>
          </cell>
          <cell r="D484">
            <v>400</v>
          </cell>
          <cell r="E484" t="str">
            <v>Base Fan Motor, 15hp, 1800rpm, 91.0%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</row>
        <row r="485">
          <cell r="A485">
            <v>5401</v>
          </cell>
          <cell r="B485">
            <v>5</v>
          </cell>
          <cell r="C485">
            <v>400</v>
          </cell>
          <cell r="D485">
            <v>401</v>
          </cell>
          <cell r="E485" t="str">
            <v>High Efficiency Fan Motor, 15hp, 1800rpm, 92.4%</v>
          </cell>
          <cell r="F485">
            <v>0</v>
          </cell>
          <cell r="G485">
            <v>0</v>
          </cell>
          <cell r="H485">
            <v>3.6622870876249963E-2</v>
          </cell>
          <cell r="I485">
            <v>3.6622870876249963E-2</v>
          </cell>
          <cell r="J485">
            <v>3.6622870876249963E-2</v>
          </cell>
          <cell r="K485">
            <v>0</v>
          </cell>
          <cell r="L485">
            <v>0</v>
          </cell>
          <cell r="M485">
            <v>0</v>
          </cell>
        </row>
        <row r="486">
          <cell r="A486">
            <v>5402</v>
          </cell>
          <cell r="B486">
            <v>5</v>
          </cell>
          <cell r="C486">
            <v>400</v>
          </cell>
          <cell r="D486">
            <v>402</v>
          </cell>
          <cell r="E486" t="str">
            <v>Variable Speed Drive Control</v>
          </cell>
          <cell r="F486">
            <v>1</v>
          </cell>
          <cell r="G486">
            <v>0</v>
          </cell>
          <cell r="H486">
            <v>0.33</v>
          </cell>
          <cell r="I486">
            <v>0.5</v>
          </cell>
          <cell r="J486">
            <v>0.8320706934013623</v>
          </cell>
          <cell r="K486">
            <v>0</v>
          </cell>
          <cell r="L486">
            <v>0</v>
          </cell>
          <cell r="M486">
            <v>0</v>
          </cell>
        </row>
        <row r="487">
          <cell r="A487">
            <v>5403</v>
          </cell>
          <cell r="B487">
            <v>5</v>
          </cell>
          <cell r="C487">
            <v>400</v>
          </cell>
          <cell r="D487">
            <v>403</v>
          </cell>
          <cell r="E487" t="str">
            <v>Air Handler Optimization</v>
          </cell>
          <cell r="F487">
            <v>0</v>
          </cell>
          <cell r="G487">
            <v>0</v>
          </cell>
          <cell r="H487">
            <v>0.33</v>
          </cell>
          <cell r="I487">
            <v>0.39443798637081284</v>
          </cell>
          <cell r="J487">
            <v>0.39443798637081284</v>
          </cell>
          <cell r="K487">
            <v>0</v>
          </cell>
          <cell r="L487">
            <v>0</v>
          </cell>
          <cell r="M487">
            <v>0</v>
          </cell>
        </row>
        <row r="488">
          <cell r="A488">
            <v>5404</v>
          </cell>
          <cell r="B488">
            <v>5</v>
          </cell>
          <cell r="C488">
            <v>400</v>
          </cell>
          <cell r="D488">
            <v>404</v>
          </cell>
          <cell r="E488" t="str">
            <v>Electronically Commutated Motors (ECM) on an Air Handler Unit</v>
          </cell>
          <cell r="F488">
            <v>1</v>
          </cell>
          <cell r="G488">
            <v>0</v>
          </cell>
          <cell r="H488">
            <v>0.33</v>
          </cell>
          <cell r="I488">
            <v>0.35539185103591547</v>
          </cell>
          <cell r="J488">
            <v>0.35539185103591547</v>
          </cell>
          <cell r="K488">
            <v>5.074002463616932E-2</v>
          </cell>
          <cell r="L488">
            <v>5.074002463616932E-2</v>
          </cell>
          <cell r="M488">
            <v>5.074002463616932E-2</v>
          </cell>
        </row>
        <row r="489">
          <cell r="A489">
            <v>5405</v>
          </cell>
          <cell r="B489">
            <v>5</v>
          </cell>
          <cell r="C489">
            <v>400</v>
          </cell>
          <cell r="D489">
            <v>405</v>
          </cell>
          <cell r="E489" t="str">
            <v>Demand Control Ventilation (DCV)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A490">
            <v>5406</v>
          </cell>
          <cell r="B490">
            <v>5</v>
          </cell>
          <cell r="C490">
            <v>400</v>
          </cell>
          <cell r="D490">
            <v>406</v>
          </cell>
          <cell r="E490" t="str">
            <v>Energy Recovery Ventilation (ERV)</v>
          </cell>
          <cell r="F490">
            <v>0</v>
          </cell>
          <cell r="G490">
            <v>0</v>
          </cell>
          <cell r="H490">
            <v>0.33</v>
          </cell>
          <cell r="I490">
            <v>0.5</v>
          </cell>
          <cell r="J490">
            <v>0.80292682033687557</v>
          </cell>
          <cell r="K490">
            <v>0.33</v>
          </cell>
          <cell r="L490">
            <v>0.5</v>
          </cell>
          <cell r="M490">
            <v>0.83776874954285019</v>
          </cell>
        </row>
        <row r="491">
          <cell r="A491">
            <v>5600</v>
          </cell>
          <cell r="B491">
            <v>5</v>
          </cell>
          <cell r="C491">
            <v>600</v>
          </cell>
          <cell r="D491">
            <v>600</v>
          </cell>
          <cell r="E491" t="str">
            <v>Base Water Heating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</row>
        <row r="492">
          <cell r="A492">
            <v>5601</v>
          </cell>
          <cell r="B492">
            <v>5</v>
          </cell>
          <cell r="C492">
            <v>600</v>
          </cell>
          <cell r="D492">
            <v>601</v>
          </cell>
          <cell r="E492" t="str">
            <v>High Efficiency Water Heater (electric)</v>
          </cell>
          <cell r="F492">
            <v>1</v>
          </cell>
          <cell r="G492">
            <v>0</v>
          </cell>
          <cell r="H492">
            <v>0.33</v>
          </cell>
          <cell r="I492">
            <v>0.45123192737269863</v>
          </cell>
          <cell r="J492">
            <v>0.45123192737269863</v>
          </cell>
          <cell r="K492">
            <v>0</v>
          </cell>
          <cell r="L492">
            <v>0</v>
          </cell>
          <cell r="M492">
            <v>0</v>
          </cell>
        </row>
        <row r="493">
          <cell r="A493">
            <v>5603</v>
          </cell>
          <cell r="B493">
            <v>5</v>
          </cell>
          <cell r="C493">
            <v>600</v>
          </cell>
          <cell r="D493">
            <v>603</v>
          </cell>
          <cell r="E493" t="str">
            <v>Heat Pump Water Heater (air source)</v>
          </cell>
          <cell r="F493">
            <v>0</v>
          </cell>
          <cell r="G493">
            <v>0</v>
          </cell>
          <cell r="H493">
            <v>0.33</v>
          </cell>
          <cell r="I493">
            <v>0.5</v>
          </cell>
          <cell r="J493">
            <v>0.58662387316170961</v>
          </cell>
          <cell r="K493">
            <v>0</v>
          </cell>
          <cell r="L493">
            <v>0</v>
          </cell>
          <cell r="M493">
            <v>0</v>
          </cell>
        </row>
        <row r="494">
          <cell r="A494">
            <v>5604</v>
          </cell>
          <cell r="B494">
            <v>5</v>
          </cell>
          <cell r="C494">
            <v>600</v>
          </cell>
          <cell r="D494">
            <v>604</v>
          </cell>
          <cell r="E494" t="str">
            <v>Solar Water Heater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</row>
        <row r="495">
          <cell r="A495">
            <v>5606</v>
          </cell>
          <cell r="B495">
            <v>5</v>
          </cell>
          <cell r="C495">
            <v>600</v>
          </cell>
          <cell r="D495">
            <v>606</v>
          </cell>
          <cell r="E495" t="str">
            <v>Demand controlled circulating systems</v>
          </cell>
          <cell r="F495">
            <v>0</v>
          </cell>
          <cell r="G495">
            <v>0</v>
          </cell>
          <cell r="H495">
            <v>1.6553858013580891E-2</v>
          </cell>
          <cell r="I495">
            <v>1.6553858013580891E-2</v>
          </cell>
          <cell r="J495">
            <v>1.6553858013580891E-2</v>
          </cell>
          <cell r="K495">
            <v>0</v>
          </cell>
          <cell r="L495">
            <v>0</v>
          </cell>
          <cell r="M495">
            <v>0</v>
          </cell>
        </row>
        <row r="496">
          <cell r="A496">
            <v>5608</v>
          </cell>
          <cell r="B496">
            <v>5</v>
          </cell>
          <cell r="C496">
            <v>600</v>
          </cell>
          <cell r="D496">
            <v>608</v>
          </cell>
          <cell r="E496" t="str">
            <v>Heat Recovery Unit</v>
          </cell>
          <cell r="F496">
            <v>0</v>
          </cell>
          <cell r="G496">
            <v>0</v>
          </cell>
          <cell r="H496">
            <v>5.2632726686790185E-2</v>
          </cell>
          <cell r="I496">
            <v>5.2632726686790185E-2</v>
          </cell>
          <cell r="J496">
            <v>5.2632726686790185E-2</v>
          </cell>
          <cell r="K496">
            <v>0</v>
          </cell>
          <cell r="L496">
            <v>0</v>
          </cell>
          <cell r="M496">
            <v>0</v>
          </cell>
        </row>
        <row r="497">
          <cell r="A497">
            <v>5609</v>
          </cell>
          <cell r="B497">
            <v>5</v>
          </cell>
          <cell r="C497">
            <v>600</v>
          </cell>
          <cell r="D497">
            <v>609</v>
          </cell>
          <cell r="E497" t="str">
            <v>Heat Trap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A498">
            <v>5610</v>
          </cell>
          <cell r="B498">
            <v>5</v>
          </cell>
          <cell r="C498">
            <v>600</v>
          </cell>
          <cell r="D498">
            <v>610</v>
          </cell>
          <cell r="E498" t="str">
            <v>Hot Water Pipe Insulation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A499">
            <v>5700</v>
          </cell>
          <cell r="B499">
            <v>5</v>
          </cell>
          <cell r="C499">
            <v>700</v>
          </cell>
          <cell r="D499">
            <v>700</v>
          </cell>
          <cell r="E499" t="str">
            <v xml:space="preserve">Base Desktop PC 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A500">
            <v>5701</v>
          </cell>
          <cell r="B500">
            <v>5</v>
          </cell>
          <cell r="C500">
            <v>700</v>
          </cell>
          <cell r="D500">
            <v>701</v>
          </cell>
          <cell r="E500" t="str">
            <v>PC Manual Power Management Enabling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A501">
            <v>5702</v>
          </cell>
          <cell r="B501">
            <v>5</v>
          </cell>
          <cell r="C501">
            <v>700</v>
          </cell>
          <cell r="D501">
            <v>702</v>
          </cell>
          <cell r="E501" t="str">
            <v>PC Network Power Management Enabling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A502">
            <v>5710</v>
          </cell>
          <cell r="B502">
            <v>5</v>
          </cell>
          <cell r="C502">
            <v>710</v>
          </cell>
          <cell r="D502">
            <v>710</v>
          </cell>
          <cell r="E502" t="str">
            <v>Base Monitor, CRT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</row>
        <row r="503">
          <cell r="A503">
            <v>5711</v>
          </cell>
          <cell r="B503">
            <v>5</v>
          </cell>
          <cell r="C503">
            <v>710</v>
          </cell>
          <cell r="D503">
            <v>711</v>
          </cell>
          <cell r="E503" t="str">
            <v>Energy Star or Better Monitor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A504">
            <v>5712</v>
          </cell>
          <cell r="B504">
            <v>5</v>
          </cell>
          <cell r="C504">
            <v>710</v>
          </cell>
          <cell r="D504">
            <v>712</v>
          </cell>
          <cell r="E504" t="str">
            <v>Monitor Power Management Enabling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</row>
        <row r="505">
          <cell r="A505">
            <v>5720</v>
          </cell>
          <cell r="B505">
            <v>5</v>
          </cell>
          <cell r="C505">
            <v>720</v>
          </cell>
          <cell r="D505">
            <v>720</v>
          </cell>
          <cell r="E505" t="str">
            <v>Base Monitor, LCD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>
            <v>5721</v>
          </cell>
          <cell r="B506">
            <v>5</v>
          </cell>
          <cell r="C506">
            <v>720</v>
          </cell>
          <cell r="D506">
            <v>721</v>
          </cell>
          <cell r="E506" t="str">
            <v>Energy Star or Better Monitor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</row>
        <row r="507">
          <cell r="A507">
            <v>5722</v>
          </cell>
          <cell r="B507">
            <v>5</v>
          </cell>
          <cell r="C507">
            <v>720</v>
          </cell>
          <cell r="D507">
            <v>722</v>
          </cell>
          <cell r="E507" t="str">
            <v>Monitor Power Management Enabling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A508">
            <v>5730</v>
          </cell>
          <cell r="B508">
            <v>5</v>
          </cell>
          <cell r="C508">
            <v>730</v>
          </cell>
          <cell r="D508">
            <v>730</v>
          </cell>
          <cell r="E508" t="str">
            <v>Base Copier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A509">
            <v>5731</v>
          </cell>
          <cell r="B509">
            <v>5</v>
          </cell>
          <cell r="C509">
            <v>730</v>
          </cell>
          <cell r="D509">
            <v>731</v>
          </cell>
          <cell r="E509" t="str">
            <v>Energy Star or Better Copier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A510">
            <v>5732</v>
          </cell>
          <cell r="B510">
            <v>5</v>
          </cell>
          <cell r="C510">
            <v>730</v>
          </cell>
          <cell r="D510">
            <v>732</v>
          </cell>
          <cell r="E510" t="str">
            <v>Copier Power Management Enabling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A511">
            <v>5740</v>
          </cell>
          <cell r="B511">
            <v>5</v>
          </cell>
          <cell r="C511">
            <v>740</v>
          </cell>
          <cell r="D511">
            <v>740</v>
          </cell>
          <cell r="E511" t="str">
            <v>Base Laser Printer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A512">
            <v>5741</v>
          </cell>
          <cell r="B512">
            <v>5</v>
          </cell>
          <cell r="C512">
            <v>740</v>
          </cell>
          <cell r="D512">
            <v>741</v>
          </cell>
          <cell r="E512" t="str">
            <v>Printer Power Management Enabling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A513">
            <v>5800</v>
          </cell>
          <cell r="B513">
            <v>5</v>
          </cell>
          <cell r="C513">
            <v>800</v>
          </cell>
          <cell r="D513">
            <v>800</v>
          </cell>
          <cell r="E513" t="str">
            <v>Base Commercial Ovens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A514">
            <v>5801</v>
          </cell>
          <cell r="B514">
            <v>5</v>
          </cell>
          <cell r="C514">
            <v>800</v>
          </cell>
          <cell r="D514">
            <v>801</v>
          </cell>
          <cell r="E514" t="str">
            <v>Convection Oven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</row>
        <row r="515">
          <cell r="A515">
            <v>5810</v>
          </cell>
          <cell r="B515">
            <v>5</v>
          </cell>
          <cell r="C515">
            <v>810</v>
          </cell>
          <cell r="D515">
            <v>810</v>
          </cell>
          <cell r="E515" t="str">
            <v>Base Commercial Fryers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</row>
        <row r="516">
          <cell r="A516">
            <v>5811</v>
          </cell>
          <cell r="B516">
            <v>5</v>
          </cell>
          <cell r="C516">
            <v>810</v>
          </cell>
          <cell r="D516">
            <v>811</v>
          </cell>
          <cell r="E516" t="str">
            <v>Efficient Fryer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</row>
        <row r="517">
          <cell r="A517">
            <v>5900</v>
          </cell>
          <cell r="B517">
            <v>5</v>
          </cell>
          <cell r="C517">
            <v>900</v>
          </cell>
          <cell r="D517">
            <v>900</v>
          </cell>
          <cell r="E517" t="str">
            <v>Base Vending Machines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</row>
        <row r="518">
          <cell r="A518">
            <v>5901</v>
          </cell>
          <cell r="B518">
            <v>5</v>
          </cell>
          <cell r="C518">
            <v>900</v>
          </cell>
          <cell r="D518">
            <v>901</v>
          </cell>
          <cell r="E518" t="str">
            <v>Vending Misers (cooled machines only)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</row>
        <row r="519">
          <cell r="A519">
            <v>6110</v>
          </cell>
          <cell r="B519">
            <v>6</v>
          </cell>
          <cell r="C519">
            <v>110</v>
          </cell>
          <cell r="D519">
            <v>110</v>
          </cell>
          <cell r="E519" t="str">
            <v>Base Fluorescent Fixture, T12, 34W, EB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</row>
        <row r="520">
          <cell r="A520">
            <v>6111</v>
          </cell>
          <cell r="B520">
            <v>6</v>
          </cell>
          <cell r="C520">
            <v>110</v>
          </cell>
          <cell r="D520">
            <v>111</v>
          </cell>
          <cell r="E520" t="str">
            <v>Premium T8, Elecctronic Ballast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</row>
        <row r="521">
          <cell r="A521">
            <v>6112</v>
          </cell>
          <cell r="B521">
            <v>6</v>
          </cell>
          <cell r="C521">
            <v>110</v>
          </cell>
          <cell r="D521">
            <v>112</v>
          </cell>
          <cell r="E521" t="str">
            <v>Premium T8, EB, Reflector</v>
          </cell>
          <cell r="F521">
            <v>1</v>
          </cell>
          <cell r="G521">
            <v>0</v>
          </cell>
          <cell r="H521">
            <v>0.33</v>
          </cell>
          <cell r="I521">
            <v>0.5</v>
          </cell>
          <cell r="J521">
            <v>1</v>
          </cell>
          <cell r="K521">
            <v>0</v>
          </cell>
          <cell r="L521">
            <v>0</v>
          </cell>
          <cell r="M521">
            <v>0</v>
          </cell>
        </row>
        <row r="522">
          <cell r="A522">
            <v>6113</v>
          </cell>
          <cell r="B522">
            <v>6</v>
          </cell>
          <cell r="C522">
            <v>110</v>
          </cell>
          <cell r="D522">
            <v>113</v>
          </cell>
          <cell r="E522" t="str">
            <v>Occupancy Sensor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</row>
        <row r="523">
          <cell r="A523">
            <v>6114</v>
          </cell>
          <cell r="B523">
            <v>6</v>
          </cell>
          <cell r="C523">
            <v>110</v>
          </cell>
          <cell r="D523">
            <v>114</v>
          </cell>
          <cell r="E523" t="str">
            <v>Continuous Dimming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</row>
        <row r="524">
          <cell r="A524">
            <v>6115</v>
          </cell>
          <cell r="B524">
            <v>6</v>
          </cell>
          <cell r="C524">
            <v>110</v>
          </cell>
          <cell r="D524">
            <v>115</v>
          </cell>
          <cell r="E524" t="str">
            <v>Lighting Control Tuneup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</row>
        <row r="525">
          <cell r="A525">
            <v>6120</v>
          </cell>
          <cell r="B525">
            <v>6</v>
          </cell>
          <cell r="C525">
            <v>120</v>
          </cell>
          <cell r="D525">
            <v>120</v>
          </cell>
          <cell r="E525" t="str">
            <v>Base T8, EB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</row>
        <row r="526">
          <cell r="A526">
            <v>6121</v>
          </cell>
          <cell r="B526">
            <v>6</v>
          </cell>
          <cell r="C526">
            <v>120</v>
          </cell>
          <cell r="D526">
            <v>121</v>
          </cell>
          <cell r="E526" t="str">
            <v>ROB Premium T8, 1EB</v>
          </cell>
          <cell r="F526">
            <v>1</v>
          </cell>
          <cell r="G526">
            <v>0</v>
          </cell>
          <cell r="H526">
            <v>0.18447693335011398</v>
          </cell>
          <cell r="I526">
            <v>0.18447693335011398</v>
          </cell>
          <cell r="J526">
            <v>0.18447693335011398</v>
          </cell>
          <cell r="K526">
            <v>0</v>
          </cell>
          <cell r="L526">
            <v>0</v>
          </cell>
          <cell r="M526">
            <v>0</v>
          </cell>
        </row>
        <row r="527">
          <cell r="A527">
            <v>6122</v>
          </cell>
          <cell r="B527">
            <v>6</v>
          </cell>
          <cell r="C527">
            <v>120</v>
          </cell>
          <cell r="D527">
            <v>122</v>
          </cell>
          <cell r="E527" t="str">
            <v>ROB Premium T8, EB, Reflector</v>
          </cell>
          <cell r="F527">
            <v>1</v>
          </cell>
          <cell r="G527">
            <v>0</v>
          </cell>
          <cell r="H527">
            <v>0.33</v>
          </cell>
          <cell r="I527">
            <v>0.5</v>
          </cell>
          <cell r="J527">
            <v>1</v>
          </cell>
          <cell r="K527">
            <v>0</v>
          </cell>
          <cell r="L527">
            <v>0</v>
          </cell>
          <cell r="M527">
            <v>0</v>
          </cell>
        </row>
        <row r="528">
          <cell r="A528">
            <v>6123</v>
          </cell>
          <cell r="B528">
            <v>6</v>
          </cell>
          <cell r="C528">
            <v>120</v>
          </cell>
          <cell r="D528">
            <v>123</v>
          </cell>
          <cell r="E528" t="str">
            <v>Occupancy Sensor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A529">
            <v>6124</v>
          </cell>
          <cell r="B529">
            <v>6</v>
          </cell>
          <cell r="C529">
            <v>120</v>
          </cell>
          <cell r="D529">
            <v>124</v>
          </cell>
          <cell r="E529" t="str">
            <v>Lighting Control Tuneup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A530">
            <v>6130</v>
          </cell>
          <cell r="B530">
            <v>6</v>
          </cell>
          <cell r="C530">
            <v>130</v>
          </cell>
          <cell r="D530">
            <v>130</v>
          </cell>
          <cell r="E530" t="str">
            <v>Base Incandescent Flood, 75W  to Screw-in CFL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A531">
            <v>6131</v>
          </cell>
          <cell r="B531">
            <v>6</v>
          </cell>
          <cell r="C531">
            <v>130</v>
          </cell>
          <cell r="D531">
            <v>131</v>
          </cell>
          <cell r="E531" t="str">
            <v>CFL Screw-in 18W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A532">
            <v>6140</v>
          </cell>
          <cell r="B532">
            <v>6</v>
          </cell>
          <cell r="C532">
            <v>140</v>
          </cell>
          <cell r="D532">
            <v>140</v>
          </cell>
          <cell r="E532" t="str">
            <v xml:space="preserve">Base Incandescent Flood, 75W to Hardwired CFL 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</row>
        <row r="533">
          <cell r="A533">
            <v>6141</v>
          </cell>
          <cell r="B533">
            <v>6</v>
          </cell>
          <cell r="C533">
            <v>140</v>
          </cell>
          <cell r="D533">
            <v>141</v>
          </cell>
          <cell r="E533" t="str">
            <v>CFL Hardwired, Modular 18W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</row>
        <row r="534">
          <cell r="A534">
            <v>6145</v>
          </cell>
          <cell r="B534">
            <v>6</v>
          </cell>
          <cell r="C534">
            <v>145</v>
          </cell>
          <cell r="D534">
            <v>145</v>
          </cell>
          <cell r="E534" t="str">
            <v>Base CFL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</row>
        <row r="535">
          <cell r="A535">
            <v>6150</v>
          </cell>
          <cell r="B535">
            <v>6</v>
          </cell>
          <cell r="C535">
            <v>150</v>
          </cell>
          <cell r="D535">
            <v>150</v>
          </cell>
          <cell r="E535" t="str">
            <v>Base High Bay Mercury Vapor, 400W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</row>
        <row r="536">
          <cell r="A536">
            <v>6151</v>
          </cell>
          <cell r="B536">
            <v>6</v>
          </cell>
          <cell r="C536">
            <v>150</v>
          </cell>
          <cell r="D536">
            <v>151</v>
          </cell>
          <cell r="E536" t="str">
            <v>PSMH, 250W, magnetic ballast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</row>
        <row r="537">
          <cell r="A537">
            <v>6153</v>
          </cell>
          <cell r="B537">
            <v>6</v>
          </cell>
          <cell r="C537">
            <v>150</v>
          </cell>
          <cell r="D537">
            <v>153</v>
          </cell>
          <cell r="E537" t="str">
            <v>High Bay T5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>
            <v>6160</v>
          </cell>
          <cell r="B538">
            <v>6</v>
          </cell>
          <cell r="C538">
            <v>160</v>
          </cell>
          <cell r="D538">
            <v>160</v>
          </cell>
          <cell r="E538" t="str">
            <v>Base Exit Sign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A539">
            <v>6161</v>
          </cell>
          <cell r="B539">
            <v>6</v>
          </cell>
          <cell r="C539">
            <v>160</v>
          </cell>
          <cell r="D539">
            <v>161</v>
          </cell>
          <cell r="E539" t="str">
            <v>LED Exit Sign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A540">
            <v>6200</v>
          </cell>
          <cell r="B540">
            <v>6</v>
          </cell>
          <cell r="C540">
            <v>200</v>
          </cell>
          <cell r="D540">
            <v>200</v>
          </cell>
          <cell r="E540" t="str">
            <v>Base Outdoor Mercury Vapor 400W Lamp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A541">
            <v>6201</v>
          </cell>
          <cell r="B541">
            <v>6</v>
          </cell>
          <cell r="C541">
            <v>200</v>
          </cell>
          <cell r="D541">
            <v>201</v>
          </cell>
          <cell r="E541" t="str">
            <v>High Pressure Sodium 250W Lamp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>
            <v>6202</v>
          </cell>
          <cell r="B542">
            <v>6</v>
          </cell>
          <cell r="C542">
            <v>200</v>
          </cell>
          <cell r="D542">
            <v>202</v>
          </cell>
          <cell r="E542" t="str">
            <v>Outdoor Lighting Controls (Photocell/Timeclock)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>
            <v>6210</v>
          </cell>
          <cell r="B543">
            <v>6</v>
          </cell>
          <cell r="C543">
            <v>210</v>
          </cell>
          <cell r="D543">
            <v>210</v>
          </cell>
          <cell r="E543" t="str">
            <v>Base Outdoor HID Lamp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A544">
            <v>6211</v>
          </cell>
          <cell r="B544">
            <v>6</v>
          </cell>
          <cell r="C544">
            <v>210</v>
          </cell>
          <cell r="D544">
            <v>211</v>
          </cell>
          <cell r="E544" t="str">
            <v>Outdoor Lighting Controls (Photocell/Timeclock)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>
            <v>6300</v>
          </cell>
          <cell r="B545">
            <v>6</v>
          </cell>
          <cell r="C545">
            <v>300</v>
          </cell>
          <cell r="D545">
            <v>300</v>
          </cell>
          <cell r="E545" t="str">
            <v>Base Centrifugal Chiller, 0.58 kW/ton, 500 tons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</row>
        <row r="546">
          <cell r="A546">
            <v>6301</v>
          </cell>
          <cell r="B546">
            <v>6</v>
          </cell>
          <cell r="C546">
            <v>300</v>
          </cell>
          <cell r="D546">
            <v>301</v>
          </cell>
          <cell r="E546" t="str">
            <v>Centrifugal Chiller, 0.51 kW/ton, 500 tons</v>
          </cell>
          <cell r="F546">
            <v>1</v>
          </cell>
          <cell r="G546">
            <v>1</v>
          </cell>
          <cell r="H546">
            <v>0.33</v>
          </cell>
          <cell r="I546">
            <v>0.5</v>
          </cell>
          <cell r="J546">
            <v>0.60006513771654924</v>
          </cell>
          <cell r="K546">
            <v>0.33</v>
          </cell>
          <cell r="L546">
            <v>0.5</v>
          </cell>
          <cell r="M546">
            <v>0.52860300755726386</v>
          </cell>
        </row>
        <row r="547">
          <cell r="A547">
            <v>6302</v>
          </cell>
          <cell r="B547">
            <v>6</v>
          </cell>
          <cell r="C547">
            <v>300</v>
          </cell>
          <cell r="D547">
            <v>302</v>
          </cell>
          <cell r="E547" t="str">
            <v>High Efficiency Chiller Motors</v>
          </cell>
          <cell r="F547">
            <v>1</v>
          </cell>
          <cell r="G547">
            <v>0</v>
          </cell>
          <cell r="H547">
            <v>0.33</v>
          </cell>
          <cell r="I547">
            <v>0.5</v>
          </cell>
          <cell r="J547">
            <v>0.59058776052737261</v>
          </cell>
          <cell r="K547">
            <v>0</v>
          </cell>
          <cell r="L547">
            <v>0</v>
          </cell>
          <cell r="M547">
            <v>0</v>
          </cell>
        </row>
        <row r="548">
          <cell r="A548">
            <v>6304</v>
          </cell>
          <cell r="B548">
            <v>6</v>
          </cell>
          <cell r="C548">
            <v>300</v>
          </cell>
          <cell r="D548">
            <v>304</v>
          </cell>
          <cell r="E548" t="str">
            <v xml:space="preserve">EMS - Chiller </v>
          </cell>
          <cell r="F548">
            <v>1</v>
          </cell>
          <cell r="G548">
            <v>0</v>
          </cell>
          <cell r="H548">
            <v>0.33</v>
          </cell>
          <cell r="I548">
            <v>0.5</v>
          </cell>
          <cell r="J548">
            <v>0.53506973111800871</v>
          </cell>
          <cell r="K548">
            <v>0</v>
          </cell>
          <cell r="L548">
            <v>0</v>
          </cell>
          <cell r="M548">
            <v>0</v>
          </cell>
        </row>
        <row r="549">
          <cell r="A549">
            <v>6305</v>
          </cell>
          <cell r="B549">
            <v>6</v>
          </cell>
          <cell r="C549">
            <v>300</v>
          </cell>
          <cell r="D549">
            <v>305</v>
          </cell>
          <cell r="E549" t="str">
            <v>Chiller Tune Up/Diagnostics</v>
          </cell>
          <cell r="F549">
            <v>0</v>
          </cell>
          <cell r="G549">
            <v>0</v>
          </cell>
          <cell r="H549">
            <v>0.33</v>
          </cell>
          <cell r="I549">
            <v>0.5</v>
          </cell>
          <cell r="J549">
            <v>0.72989480956886155</v>
          </cell>
          <cell r="K549">
            <v>2.4088873122910415E-2</v>
          </cell>
          <cell r="L549">
            <v>2.4088873122910415E-2</v>
          </cell>
          <cell r="M549">
            <v>2.4088873122910415E-2</v>
          </cell>
        </row>
        <row r="550">
          <cell r="A550">
            <v>6306</v>
          </cell>
          <cell r="B550">
            <v>6</v>
          </cell>
          <cell r="C550">
            <v>300</v>
          </cell>
          <cell r="D550">
            <v>306</v>
          </cell>
          <cell r="E550" t="str">
            <v>VSD for Chiller Pumps and Towers</v>
          </cell>
          <cell r="F550">
            <v>1</v>
          </cell>
          <cell r="G550">
            <v>0</v>
          </cell>
          <cell r="H550">
            <v>0.33</v>
          </cell>
          <cell r="I550">
            <v>0.5</v>
          </cell>
          <cell r="J550">
            <v>0.67562823024361451</v>
          </cell>
          <cell r="K550">
            <v>0</v>
          </cell>
          <cell r="L550">
            <v>0</v>
          </cell>
          <cell r="M550">
            <v>0</v>
          </cell>
        </row>
        <row r="551">
          <cell r="A551">
            <v>6307</v>
          </cell>
          <cell r="B551">
            <v>6</v>
          </cell>
          <cell r="C551">
            <v>300</v>
          </cell>
          <cell r="D551">
            <v>307</v>
          </cell>
          <cell r="E551" t="str">
            <v>EMS Optimization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>
            <v>6308</v>
          </cell>
          <cell r="B552">
            <v>6</v>
          </cell>
          <cell r="C552">
            <v>300</v>
          </cell>
          <cell r="D552">
            <v>308</v>
          </cell>
          <cell r="E552" t="str">
            <v>Aerosole Duct Sealing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>
            <v>6309</v>
          </cell>
          <cell r="B553">
            <v>6</v>
          </cell>
          <cell r="C553">
            <v>300</v>
          </cell>
          <cell r="D553">
            <v>309</v>
          </cell>
          <cell r="E553" t="str">
            <v>Duct/Pipe Insulation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>
            <v>6311</v>
          </cell>
          <cell r="B554">
            <v>6</v>
          </cell>
          <cell r="C554">
            <v>300</v>
          </cell>
          <cell r="D554">
            <v>311</v>
          </cell>
          <cell r="E554" t="str">
            <v>Window Film (Standard)</v>
          </cell>
          <cell r="F554">
            <v>0</v>
          </cell>
          <cell r="G554">
            <v>0</v>
          </cell>
          <cell r="H554">
            <v>0.33</v>
          </cell>
          <cell r="I554">
            <v>0.5</v>
          </cell>
          <cell r="J554">
            <v>0.88002358921916513</v>
          </cell>
          <cell r="K554">
            <v>0</v>
          </cell>
          <cell r="L554">
            <v>0</v>
          </cell>
          <cell r="M554">
            <v>0</v>
          </cell>
        </row>
        <row r="555">
          <cell r="A555">
            <v>6313</v>
          </cell>
          <cell r="B555">
            <v>6</v>
          </cell>
          <cell r="C555">
            <v>300</v>
          </cell>
          <cell r="D555">
            <v>313</v>
          </cell>
          <cell r="E555" t="str">
            <v xml:space="preserve">Ceiling Insulation </v>
          </cell>
          <cell r="F555">
            <v>1</v>
          </cell>
          <cell r="G555">
            <v>1</v>
          </cell>
          <cell r="H555">
            <v>0.33</v>
          </cell>
          <cell r="I555">
            <v>0.5</v>
          </cell>
          <cell r="J555">
            <v>0.88616099232789014</v>
          </cell>
          <cell r="K555">
            <v>0.33</v>
          </cell>
          <cell r="L555">
            <v>0.5</v>
          </cell>
          <cell r="M555">
            <v>0.88076468438757116</v>
          </cell>
        </row>
        <row r="556">
          <cell r="A556">
            <v>6314</v>
          </cell>
          <cell r="B556">
            <v>6</v>
          </cell>
          <cell r="C556">
            <v>300</v>
          </cell>
          <cell r="D556">
            <v>314</v>
          </cell>
          <cell r="E556" t="str">
            <v>Roof Insulation</v>
          </cell>
          <cell r="F556">
            <v>1</v>
          </cell>
          <cell r="G556">
            <v>1</v>
          </cell>
          <cell r="H556">
            <v>0.33</v>
          </cell>
          <cell r="I556">
            <v>0.5</v>
          </cell>
          <cell r="J556">
            <v>0.86419598128601316</v>
          </cell>
          <cell r="K556">
            <v>0.33</v>
          </cell>
          <cell r="L556">
            <v>0.5</v>
          </cell>
          <cell r="M556">
            <v>0.71949307297018206</v>
          </cell>
        </row>
        <row r="557">
          <cell r="A557">
            <v>6315</v>
          </cell>
          <cell r="B557">
            <v>6</v>
          </cell>
          <cell r="C557">
            <v>300</v>
          </cell>
          <cell r="D557">
            <v>315</v>
          </cell>
          <cell r="E557" t="str">
            <v>Cool Roof - Chiller</v>
          </cell>
          <cell r="F557">
            <v>0</v>
          </cell>
          <cell r="G557">
            <v>0</v>
          </cell>
          <cell r="H557">
            <v>0.33</v>
          </cell>
          <cell r="I557">
            <v>0.5</v>
          </cell>
          <cell r="J557">
            <v>1</v>
          </cell>
          <cell r="K557">
            <v>0.33</v>
          </cell>
          <cell r="L557">
            <v>0.5</v>
          </cell>
          <cell r="M557">
            <v>0.88910748185796518</v>
          </cell>
        </row>
        <row r="558">
          <cell r="A558">
            <v>6317</v>
          </cell>
          <cell r="B558">
            <v>6</v>
          </cell>
          <cell r="C558">
            <v>300</v>
          </cell>
          <cell r="D558">
            <v>317</v>
          </cell>
          <cell r="E558" t="str">
            <v>Thermal Energy Storage (TES)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</row>
        <row r="559">
          <cell r="A559">
            <v>6320</v>
          </cell>
          <cell r="B559">
            <v>6</v>
          </cell>
          <cell r="C559">
            <v>320</v>
          </cell>
          <cell r="D559">
            <v>320</v>
          </cell>
          <cell r="E559" t="str">
            <v>Base DX Packaged System, EER=10.3, 10 tons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A560">
            <v>6321</v>
          </cell>
          <cell r="B560">
            <v>6</v>
          </cell>
          <cell r="C560">
            <v>320</v>
          </cell>
          <cell r="D560">
            <v>321</v>
          </cell>
          <cell r="E560" t="str">
            <v>DX Packaged System, EER=10.9, 10 tons</v>
          </cell>
          <cell r="F560">
            <v>0</v>
          </cell>
          <cell r="G560">
            <v>0</v>
          </cell>
          <cell r="H560">
            <v>0.33</v>
          </cell>
          <cell r="I560">
            <v>0.5</v>
          </cell>
          <cell r="J560">
            <v>0.9957784965943377</v>
          </cell>
          <cell r="K560">
            <v>0</v>
          </cell>
          <cell r="L560">
            <v>0</v>
          </cell>
          <cell r="M560">
            <v>0</v>
          </cell>
        </row>
        <row r="561">
          <cell r="A561">
            <v>6322</v>
          </cell>
          <cell r="B561">
            <v>6</v>
          </cell>
          <cell r="C561">
            <v>320</v>
          </cell>
          <cell r="D561">
            <v>322</v>
          </cell>
          <cell r="E561" t="str">
            <v>Hybrid Dessicant-DX System (Trane CDQ)</v>
          </cell>
          <cell r="F561">
            <v>1</v>
          </cell>
          <cell r="G561">
            <v>0</v>
          </cell>
          <cell r="H561">
            <v>0.33</v>
          </cell>
          <cell r="I561">
            <v>0.5</v>
          </cell>
          <cell r="J561">
            <v>0.7099878347286811</v>
          </cell>
          <cell r="K561">
            <v>0</v>
          </cell>
          <cell r="L561">
            <v>0</v>
          </cell>
          <cell r="M561">
            <v>0</v>
          </cell>
        </row>
        <row r="562">
          <cell r="A562">
            <v>6323</v>
          </cell>
          <cell r="B562">
            <v>6</v>
          </cell>
          <cell r="C562">
            <v>320</v>
          </cell>
          <cell r="D562">
            <v>323</v>
          </cell>
          <cell r="E562" t="str">
            <v>Geothermal Heat Pump, EER=13, 10 tons</v>
          </cell>
          <cell r="F562">
            <v>0</v>
          </cell>
          <cell r="G562">
            <v>0</v>
          </cell>
          <cell r="H562">
            <v>0.33</v>
          </cell>
          <cell r="I562">
            <v>0.5</v>
          </cell>
          <cell r="J562">
            <v>1</v>
          </cell>
          <cell r="K562">
            <v>0</v>
          </cell>
          <cell r="L562">
            <v>0</v>
          </cell>
          <cell r="M562">
            <v>0</v>
          </cell>
        </row>
        <row r="563">
          <cell r="A563">
            <v>6326</v>
          </cell>
          <cell r="B563">
            <v>6</v>
          </cell>
          <cell r="C563">
            <v>320</v>
          </cell>
          <cell r="D563">
            <v>326</v>
          </cell>
          <cell r="E563" t="str">
            <v>DX Tune Up/ Advanced Diagnostics</v>
          </cell>
          <cell r="F563">
            <v>1</v>
          </cell>
          <cell r="G563">
            <v>0</v>
          </cell>
          <cell r="H563">
            <v>0.33</v>
          </cell>
          <cell r="I563">
            <v>0.5</v>
          </cell>
          <cell r="J563">
            <v>0.68151730566142144</v>
          </cell>
          <cell r="K563">
            <v>2.6846295419869035E-2</v>
          </cell>
          <cell r="L563">
            <v>2.6846295419869035E-2</v>
          </cell>
          <cell r="M563">
            <v>2.6846295419869035E-2</v>
          </cell>
        </row>
        <row r="564">
          <cell r="A564">
            <v>6327</v>
          </cell>
          <cell r="B564">
            <v>6</v>
          </cell>
          <cell r="C564">
            <v>320</v>
          </cell>
          <cell r="D564">
            <v>327</v>
          </cell>
          <cell r="E564" t="str">
            <v>DX Coil Cleaning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</row>
        <row r="565">
          <cell r="A565">
            <v>6328</v>
          </cell>
          <cell r="B565">
            <v>6</v>
          </cell>
          <cell r="C565">
            <v>320</v>
          </cell>
          <cell r="D565">
            <v>328</v>
          </cell>
          <cell r="E565" t="str">
            <v>Optimize Controls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</row>
        <row r="566">
          <cell r="A566">
            <v>6329</v>
          </cell>
          <cell r="B566">
            <v>6</v>
          </cell>
          <cell r="C566">
            <v>320</v>
          </cell>
          <cell r="D566">
            <v>329</v>
          </cell>
          <cell r="E566" t="str">
            <v>Aerosole Duct Sealing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</row>
        <row r="567">
          <cell r="A567">
            <v>6330</v>
          </cell>
          <cell r="B567">
            <v>6</v>
          </cell>
          <cell r="C567">
            <v>320</v>
          </cell>
          <cell r="D567">
            <v>330</v>
          </cell>
          <cell r="E567" t="str">
            <v>Duct/Pipe Insulation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</row>
        <row r="568">
          <cell r="A568">
            <v>6332</v>
          </cell>
          <cell r="B568">
            <v>6</v>
          </cell>
          <cell r="C568">
            <v>320</v>
          </cell>
          <cell r="D568">
            <v>332</v>
          </cell>
          <cell r="E568" t="str">
            <v>Window Film (Standard)</v>
          </cell>
          <cell r="F568">
            <v>1</v>
          </cell>
          <cell r="G568">
            <v>0</v>
          </cell>
          <cell r="H568">
            <v>0.33</v>
          </cell>
          <cell r="I568">
            <v>0.5</v>
          </cell>
          <cell r="J568">
            <v>0.89437960307965292</v>
          </cell>
          <cell r="K568">
            <v>0</v>
          </cell>
          <cell r="L568">
            <v>0</v>
          </cell>
          <cell r="M568">
            <v>0</v>
          </cell>
        </row>
        <row r="569">
          <cell r="A569">
            <v>6334</v>
          </cell>
          <cell r="B569">
            <v>6</v>
          </cell>
          <cell r="C569">
            <v>320</v>
          </cell>
          <cell r="D569">
            <v>334</v>
          </cell>
          <cell r="E569" t="str">
            <v xml:space="preserve">Ceiling Insulation </v>
          </cell>
          <cell r="F569">
            <v>1</v>
          </cell>
          <cell r="G569">
            <v>1</v>
          </cell>
          <cell r="H569">
            <v>0.33</v>
          </cell>
          <cell r="I569">
            <v>0.5</v>
          </cell>
          <cell r="J569">
            <v>0.91880920532975119</v>
          </cell>
          <cell r="K569">
            <v>0.33</v>
          </cell>
          <cell r="L569">
            <v>0.5</v>
          </cell>
          <cell r="M569">
            <v>0.77719437194907059</v>
          </cell>
        </row>
        <row r="570">
          <cell r="A570">
            <v>6335</v>
          </cell>
          <cell r="B570">
            <v>6</v>
          </cell>
          <cell r="C570">
            <v>320</v>
          </cell>
          <cell r="D570">
            <v>335</v>
          </cell>
          <cell r="E570" t="str">
            <v>Roof Insulation</v>
          </cell>
          <cell r="F570">
            <v>1</v>
          </cell>
          <cell r="G570">
            <v>1</v>
          </cell>
          <cell r="H570">
            <v>0.33</v>
          </cell>
          <cell r="I570">
            <v>0.5</v>
          </cell>
          <cell r="J570">
            <v>0.72617341086982212</v>
          </cell>
          <cell r="K570">
            <v>0.33</v>
          </cell>
          <cell r="L570">
            <v>0.5</v>
          </cell>
          <cell r="M570">
            <v>0.6243471686595844</v>
          </cell>
        </row>
        <row r="571">
          <cell r="A571">
            <v>6336</v>
          </cell>
          <cell r="B571">
            <v>6</v>
          </cell>
          <cell r="C571">
            <v>320</v>
          </cell>
          <cell r="D571">
            <v>336</v>
          </cell>
          <cell r="E571" t="str">
            <v>Cool Roof - DX</v>
          </cell>
          <cell r="F571">
            <v>1</v>
          </cell>
          <cell r="G571">
            <v>0</v>
          </cell>
          <cell r="H571">
            <v>0.33</v>
          </cell>
          <cell r="I571">
            <v>0.5</v>
          </cell>
          <cell r="J571">
            <v>1</v>
          </cell>
          <cell r="K571">
            <v>0.33</v>
          </cell>
          <cell r="L571">
            <v>0.5</v>
          </cell>
          <cell r="M571">
            <v>0.85885386415073173</v>
          </cell>
        </row>
        <row r="572">
          <cell r="A572">
            <v>6340</v>
          </cell>
          <cell r="B572">
            <v>6</v>
          </cell>
          <cell r="C572">
            <v>340</v>
          </cell>
          <cell r="D572">
            <v>340</v>
          </cell>
          <cell r="E572" t="str">
            <v>Base Packaged HP System, EER=10.3, 10 tons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A573">
            <v>6341</v>
          </cell>
          <cell r="B573">
            <v>6</v>
          </cell>
          <cell r="C573">
            <v>340</v>
          </cell>
          <cell r="D573">
            <v>341</v>
          </cell>
          <cell r="E573" t="str">
            <v>Packaged HP System, EER=10.9, 10 tons</v>
          </cell>
          <cell r="F573">
            <v>0</v>
          </cell>
          <cell r="G573">
            <v>0</v>
          </cell>
          <cell r="H573">
            <v>0.33</v>
          </cell>
          <cell r="I573">
            <v>0.5</v>
          </cell>
          <cell r="J573">
            <v>0.95859419898022913</v>
          </cell>
          <cell r="K573">
            <v>0</v>
          </cell>
          <cell r="L573">
            <v>0</v>
          </cell>
          <cell r="M573">
            <v>0</v>
          </cell>
        </row>
        <row r="574">
          <cell r="A574">
            <v>6342</v>
          </cell>
          <cell r="B574">
            <v>6</v>
          </cell>
          <cell r="C574">
            <v>340</v>
          </cell>
          <cell r="D574">
            <v>342</v>
          </cell>
          <cell r="E574" t="str">
            <v>Geothermal Heat Pump, EER=13, 10 tons</v>
          </cell>
          <cell r="F574">
            <v>0</v>
          </cell>
          <cell r="G574">
            <v>0</v>
          </cell>
          <cell r="H574">
            <v>0.33</v>
          </cell>
          <cell r="I574">
            <v>0.5</v>
          </cell>
          <cell r="J574">
            <v>1</v>
          </cell>
          <cell r="K574">
            <v>0.33</v>
          </cell>
          <cell r="L574">
            <v>0.5</v>
          </cell>
          <cell r="M574">
            <v>0.83626062134906454</v>
          </cell>
        </row>
        <row r="575">
          <cell r="A575">
            <v>6344</v>
          </cell>
          <cell r="B575">
            <v>6</v>
          </cell>
          <cell r="C575">
            <v>340</v>
          </cell>
          <cell r="D575">
            <v>344</v>
          </cell>
          <cell r="E575" t="str">
            <v>Aerosole Duct Sealing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</row>
        <row r="576">
          <cell r="A576">
            <v>6345</v>
          </cell>
          <cell r="B576">
            <v>6</v>
          </cell>
          <cell r="C576">
            <v>340</v>
          </cell>
          <cell r="D576">
            <v>345</v>
          </cell>
          <cell r="E576" t="str">
            <v>Duct/Pipe Insulation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</row>
        <row r="577">
          <cell r="A577">
            <v>6347</v>
          </cell>
          <cell r="B577">
            <v>6</v>
          </cell>
          <cell r="C577">
            <v>340</v>
          </cell>
          <cell r="D577">
            <v>347</v>
          </cell>
          <cell r="E577" t="str">
            <v>Window Film (Standard)</v>
          </cell>
          <cell r="F577">
            <v>1</v>
          </cell>
          <cell r="G577">
            <v>0</v>
          </cell>
          <cell r="H577">
            <v>0.33</v>
          </cell>
          <cell r="I577">
            <v>0.5</v>
          </cell>
          <cell r="J577">
            <v>0.77922727700812555</v>
          </cell>
          <cell r="K577">
            <v>0</v>
          </cell>
          <cell r="L577">
            <v>0</v>
          </cell>
          <cell r="M577">
            <v>0</v>
          </cell>
        </row>
        <row r="578">
          <cell r="A578">
            <v>6349</v>
          </cell>
          <cell r="B578">
            <v>6</v>
          </cell>
          <cell r="C578">
            <v>340</v>
          </cell>
          <cell r="D578">
            <v>349</v>
          </cell>
          <cell r="E578" t="str">
            <v xml:space="preserve">Ceiling Insulation </v>
          </cell>
          <cell r="F578">
            <v>1</v>
          </cell>
          <cell r="G578">
            <v>1</v>
          </cell>
          <cell r="H578">
            <v>0.33</v>
          </cell>
          <cell r="I578">
            <v>0.5</v>
          </cell>
          <cell r="J578">
            <v>0.82525165128059275</v>
          </cell>
          <cell r="K578">
            <v>0.33</v>
          </cell>
          <cell r="L578">
            <v>0.5</v>
          </cell>
          <cell r="M578">
            <v>0.82525165128059275</v>
          </cell>
        </row>
        <row r="579">
          <cell r="A579">
            <v>6350</v>
          </cell>
          <cell r="B579">
            <v>6</v>
          </cell>
          <cell r="C579">
            <v>340</v>
          </cell>
          <cell r="D579">
            <v>350</v>
          </cell>
          <cell r="E579" t="str">
            <v>Roof Insulation</v>
          </cell>
          <cell r="F579">
            <v>1</v>
          </cell>
          <cell r="G579">
            <v>1</v>
          </cell>
          <cell r="H579">
            <v>0.33</v>
          </cell>
          <cell r="I579">
            <v>0.5</v>
          </cell>
          <cell r="J579">
            <v>0.93591673203775538</v>
          </cell>
          <cell r="K579">
            <v>0.33</v>
          </cell>
          <cell r="L579">
            <v>0.5</v>
          </cell>
          <cell r="M579">
            <v>0.93580601242369654</v>
          </cell>
        </row>
        <row r="580">
          <cell r="A580">
            <v>6351</v>
          </cell>
          <cell r="B580">
            <v>6</v>
          </cell>
          <cell r="C580">
            <v>340</v>
          </cell>
          <cell r="D580">
            <v>351</v>
          </cell>
          <cell r="E580" t="str">
            <v>Cool Roof - DX</v>
          </cell>
          <cell r="F580">
            <v>1</v>
          </cell>
          <cell r="G580">
            <v>0</v>
          </cell>
          <cell r="H580">
            <v>0.33</v>
          </cell>
          <cell r="I580">
            <v>0.5</v>
          </cell>
          <cell r="J580">
            <v>1</v>
          </cell>
          <cell r="K580">
            <v>0.33</v>
          </cell>
          <cell r="L580">
            <v>0.5</v>
          </cell>
          <cell r="M580">
            <v>0.97503875930108264</v>
          </cell>
        </row>
        <row r="581">
          <cell r="A581">
            <v>6360</v>
          </cell>
          <cell r="B581">
            <v>6</v>
          </cell>
          <cell r="C581">
            <v>360</v>
          </cell>
          <cell r="D581">
            <v>360</v>
          </cell>
          <cell r="E581" t="str">
            <v>Base PTAC, EER=8.3, 1 ton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</row>
        <row r="582">
          <cell r="A582">
            <v>6361</v>
          </cell>
          <cell r="B582">
            <v>6</v>
          </cell>
          <cell r="C582">
            <v>360</v>
          </cell>
          <cell r="D582">
            <v>361</v>
          </cell>
          <cell r="E582" t="str">
            <v>HE PTAC, EER=9.6, 1 ton</v>
          </cell>
          <cell r="F582">
            <v>1</v>
          </cell>
          <cell r="G582">
            <v>0</v>
          </cell>
          <cell r="H582">
            <v>0.33</v>
          </cell>
          <cell r="I582">
            <v>0.5</v>
          </cell>
          <cell r="J582">
            <v>0.92642684926438112</v>
          </cell>
          <cell r="K582">
            <v>0</v>
          </cell>
          <cell r="L582">
            <v>0</v>
          </cell>
          <cell r="M582">
            <v>0</v>
          </cell>
        </row>
        <row r="583">
          <cell r="A583">
            <v>6362</v>
          </cell>
          <cell r="B583">
            <v>6</v>
          </cell>
          <cell r="C583">
            <v>360</v>
          </cell>
          <cell r="D583">
            <v>362</v>
          </cell>
          <cell r="E583" t="str">
            <v>Occupancy Sensor (hotels)</v>
          </cell>
          <cell r="F583">
            <v>0</v>
          </cell>
          <cell r="G583">
            <v>0</v>
          </cell>
          <cell r="H583">
            <v>0.33</v>
          </cell>
          <cell r="I583">
            <v>0.5</v>
          </cell>
          <cell r="J583">
            <v>1</v>
          </cell>
          <cell r="K583">
            <v>0</v>
          </cell>
          <cell r="L583">
            <v>0</v>
          </cell>
          <cell r="M583">
            <v>0</v>
          </cell>
        </row>
        <row r="584">
          <cell r="A584">
            <v>6400</v>
          </cell>
          <cell r="B584">
            <v>6</v>
          </cell>
          <cell r="C584">
            <v>400</v>
          </cell>
          <cell r="D584">
            <v>400</v>
          </cell>
          <cell r="E584" t="str">
            <v>Base Fan Motor, 15hp, 1800rpm, 91.0%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A585">
            <v>6401</v>
          </cell>
          <cell r="B585">
            <v>6</v>
          </cell>
          <cell r="C585">
            <v>400</v>
          </cell>
          <cell r="D585">
            <v>401</v>
          </cell>
          <cell r="E585" t="str">
            <v>High Efficiency Fan Motor, 15hp, 1800rpm, 92.4%</v>
          </cell>
          <cell r="F585">
            <v>0</v>
          </cell>
          <cell r="G585">
            <v>0</v>
          </cell>
          <cell r="H585">
            <v>3.6622870876249963E-2</v>
          </cell>
          <cell r="I585">
            <v>3.6622870876249963E-2</v>
          </cell>
          <cell r="J585">
            <v>3.6622870876249963E-2</v>
          </cell>
          <cell r="K585">
            <v>0</v>
          </cell>
          <cell r="L585">
            <v>0</v>
          </cell>
          <cell r="M585">
            <v>0</v>
          </cell>
        </row>
        <row r="586">
          <cell r="A586">
            <v>6402</v>
          </cell>
          <cell r="B586">
            <v>6</v>
          </cell>
          <cell r="C586">
            <v>400</v>
          </cell>
          <cell r="D586">
            <v>402</v>
          </cell>
          <cell r="E586" t="str">
            <v>Variable Speed Drive Control</v>
          </cell>
          <cell r="F586">
            <v>1</v>
          </cell>
          <cell r="G586">
            <v>0</v>
          </cell>
          <cell r="H586">
            <v>0.33</v>
          </cell>
          <cell r="I586">
            <v>0.5</v>
          </cell>
          <cell r="J586">
            <v>0.8320706934013623</v>
          </cell>
          <cell r="K586">
            <v>0</v>
          </cell>
          <cell r="L586">
            <v>0</v>
          </cell>
          <cell r="M586">
            <v>0</v>
          </cell>
        </row>
        <row r="587">
          <cell r="A587">
            <v>6403</v>
          </cell>
          <cell r="B587">
            <v>6</v>
          </cell>
          <cell r="C587">
            <v>400</v>
          </cell>
          <cell r="D587">
            <v>403</v>
          </cell>
          <cell r="E587" t="str">
            <v>Air Handler Optimization</v>
          </cell>
          <cell r="F587">
            <v>0</v>
          </cell>
          <cell r="G587">
            <v>0</v>
          </cell>
          <cell r="H587">
            <v>0.33</v>
          </cell>
          <cell r="I587">
            <v>0.39443798637081284</v>
          </cell>
          <cell r="J587">
            <v>0.39443798637081284</v>
          </cell>
          <cell r="K587">
            <v>0</v>
          </cell>
          <cell r="L587">
            <v>0</v>
          </cell>
          <cell r="M587">
            <v>0</v>
          </cell>
        </row>
        <row r="588">
          <cell r="A588">
            <v>6404</v>
          </cell>
          <cell r="B588">
            <v>6</v>
          </cell>
          <cell r="C588">
            <v>400</v>
          </cell>
          <cell r="D588">
            <v>404</v>
          </cell>
          <cell r="E588" t="str">
            <v>Electronically Commutated Motors (ECM) on an Air Handler Unit</v>
          </cell>
          <cell r="F588">
            <v>0</v>
          </cell>
          <cell r="G588">
            <v>0</v>
          </cell>
          <cell r="H588">
            <v>0.33</v>
          </cell>
          <cell r="I588">
            <v>0.35539185103591547</v>
          </cell>
          <cell r="J588">
            <v>0.35539185103591547</v>
          </cell>
          <cell r="K588">
            <v>5.074002463616932E-2</v>
          </cell>
          <cell r="L588">
            <v>5.074002463616932E-2</v>
          </cell>
          <cell r="M588">
            <v>5.074002463616932E-2</v>
          </cell>
        </row>
        <row r="589">
          <cell r="A589">
            <v>6405</v>
          </cell>
          <cell r="B589">
            <v>6</v>
          </cell>
          <cell r="C589">
            <v>400</v>
          </cell>
          <cell r="D589">
            <v>405</v>
          </cell>
          <cell r="E589" t="str">
            <v>Demand Control Ventilation (DCV)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</row>
        <row r="590">
          <cell r="A590">
            <v>6406</v>
          </cell>
          <cell r="B590">
            <v>6</v>
          </cell>
          <cell r="C590">
            <v>400</v>
          </cell>
          <cell r="D590">
            <v>406</v>
          </cell>
          <cell r="E590" t="str">
            <v>Energy Recovery Ventilation (ERV)</v>
          </cell>
          <cell r="F590">
            <v>0</v>
          </cell>
          <cell r="G590">
            <v>0</v>
          </cell>
          <cell r="H590">
            <v>0.33</v>
          </cell>
          <cell r="I590">
            <v>0.5</v>
          </cell>
          <cell r="J590">
            <v>0.80292682033687557</v>
          </cell>
          <cell r="K590">
            <v>0.33</v>
          </cell>
          <cell r="L590">
            <v>0.5</v>
          </cell>
          <cell r="M590">
            <v>0.83776874954285019</v>
          </cell>
        </row>
        <row r="591">
          <cell r="A591">
            <v>6600</v>
          </cell>
          <cell r="B591">
            <v>6</v>
          </cell>
          <cell r="C591">
            <v>600</v>
          </cell>
          <cell r="D591">
            <v>600</v>
          </cell>
          <cell r="E591" t="str">
            <v>Base Water Heating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A592">
            <v>6601</v>
          </cell>
          <cell r="B592">
            <v>6</v>
          </cell>
          <cell r="C592">
            <v>600</v>
          </cell>
          <cell r="D592">
            <v>601</v>
          </cell>
          <cell r="E592" t="str">
            <v>High Efficiency Water Heater (electric)</v>
          </cell>
          <cell r="F592">
            <v>1</v>
          </cell>
          <cell r="G592">
            <v>0</v>
          </cell>
          <cell r="H592">
            <v>0.33</v>
          </cell>
          <cell r="I592">
            <v>0.45123192737269863</v>
          </cell>
          <cell r="J592">
            <v>0.45123192737269863</v>
          </cell>
          <cell r="K592">
            <v>0</v>
          </cell>
          <cell r="L592">
            <v>0</v>
          </cell>
          <cell r="M592">
            <v>0</v>
          </cell>
        </row>
        <row r="593">
          <cell r="A593">
            <v>6603</v>
          </cell>
          <cell r="B593">
            <v>6</v>
          </cell>
          <cell r="C593">
            <v>600</v>
          </cell>
          <cell r="D593">
            <v>603</v>
          </cell>
          <cell r="E593" t="str">
            <v>Heat Pump Water Heater (air source)</v>
          </cell>
          <cell r="F593">
            <v>0</v>
          </cell>
          <cell r="G593">
            <v>0</v>
          </cell>
          <cell r="H593">
            <v>0.33</v>
          </cell>
          <cell r="I593">
            <v>0.5</v>
          </cell>
          <cell r="J593">
            <v>0.58662387316170961</v>
          </cell>
          <cell r="K593">
            <v>0</v>
          </cell>
          <cell r="L593">
            <v>0</v>
          </cell>
          <cell r="M593">
            <v>0</v>
          </cell>
        </row>
        <row r="594">
          <cell r="A594">
            <v>6604</v>
          </cell>
          <cell r="B594">
            <v>6</v>
          </cell>
          <cell r="C594">
            <v>600</v>
          </cell>
          <cell r="D594">
            <v>604</v>
          </cell>
          <cell r="E594" t="str">
            <v>Solar Water Heater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</row>
        <row r="595">
          <cell r="A595">
            <v>6606</v>
          </cell>
          <cell r="B595">
            <v>6</v>
          </cell>
          <cell r="C595">
            <v>600</v>
          </cell>
          <cell r="D595">
            <v>606</v>
          </cell>
          <cell r="E595" t="str">
            <v>Demand controlled circulating systems</v>
          </cell>
          <cell r="F595">
            <v>0</v>
          </cell>
          <cell r="G595">
            <v>0</v>
          </cell>
          <cell r="H595">
            <v>1.6553858013580891E-2</v>
          </cell>
          <cell r="I595">
            <v>1.6553858013580891E-2</v>
          </cell>
          <cell r="J595">
            <v>1.6553858013580891E-2</v>
          </cell>
          <cell r="K595">
            <v>0</v>
          </cell>
          <cell r="L595">
            <v>0</v>
          </cell>
          <cell r="M595">
            <v>0</v>
          </cell>
        </row>
        <row r="596">
          <cell r="A596">
            <v>6608</v>
          </cell>
          <cell r="B596">
            <v>6</v>
          </cell>
          <cell r="C596">
            <v>600</v>
          </cell>
          <cell r="D596">
            <v>608</v>
          </cell>
          <cell r="E596" t="str">
            <v>Heat Recovery Unit</v>
          </cell>
          <cell r="F596">
            <v>0</v>
          </cell>
          <cell r="G596">
            <v>0</v>
          </cell>
          <cell r="H596">
            <v>5.2632726686790185E-2</v>
          </cell>
          <cell r="I596">
            <v>5.2632726686790185E-2</v>
          </cell>
          <cell r="J596">
            <v>5.2632726686790185E-2</v>
          </cell>
          <cell r="K596">
            <v>0</v>
          </cell>
          <cell r="L596">
            <v>0</v>
          </cell>
          <cell r="M596">
            <v>0</v>
          </cell>
        </row>
        <row r="597">
          <cell r="A597">
            <v>6609</v>
          </cell>
          <cell r="B597">
            <v>6</v>
          </cell>
          <cell r="C597">
            <v>600</v>
          </cell>
          <cell r="D597">
            <v>609</v>
          </cell>
          <cell r="E597" t="str">
            <v>Heat Trap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A598">
            <v>6610</v>
          </cell>
          <cell r="B598">
            <v>6</v>
          </cell>
          <cell r="C598">
            <v>600</v>
          </cell>
          <cell r="D598">
            <v>610</v>
          </cell>
          <cell r="E598" t="str">
            <v>Hot Water Pipe Insulation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A599">
            <v>6700</v>
          </cell>
          <cell r="B599">
            <v>6</v>
          </cell>
          <cell r="C599">
            <v>700</v>
          </cell>
          <cell r="D599">
            <v>700</v>
          </cell>
          <cell r="E599" t="str">
            <v xml:space="preserve">Base Desktop PC 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A600">
            <v>6701</v>
          </cell>
          <cell r="B600">
            <v>6</v>
          </cell>
          <cell r="C600">
            <v>700</v>
          </cell>
          <cell r="D600">
            <v>701</v>
          </cell>
          <cell r="E600" t="str">
            <v>PC Manual Power Management Enabling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A601">
            <v>6702</v>
          </cell>
          <cell r="B601">
            <v>6</v>
          </cell>
          <cell r="C601">
            <v>700</v>
          </cell>
          <cell r="D601">
            <v>702</v>
          </cell>
          <cell r="E601" t="str">
            <v>PC Network Power Management Enabling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A602">
            <v>6710</v>
          </cell>
          <cell r="B602">
            <v>6</v>
          </cell>
          <cell r="C602">
            <v>710</v>
          </cell>
          <cell r="D602">
            <v>710</v>
          </cell>
          <cell r="E602" t="str">
            <v>Base Monitor, CRT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A603">
            <v>6711</v>
          </cell>
          <cell r="B603">
            <v>6</v>
          </cell>
          <cell r="C603">
            <v>710</v>
          </cell>
          <cell r="D603">
            <v>711</v>
          </cell>
          <cell r="E603" t="str">
            <v>Energy Star or Better Monitor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>
            <v>6712</v>
          </cell>
          <cell r="B604">
            <v>6</v>
          </cell>
          <cell r="C604">
            <v>710</v>
          </cell>
          <cell r="D604">
            <v>712</v>
          </cell>
          <cell r="E604" t="str">
            <v>Monitor Power Management Enabling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>
            <v>6720</v>
          </cell>
          <cell r="B605">
            <v>6</v>
          </cell>
          <cell r="C605">
            <v>720</v>
          </cell>
          <cell r="D605">
            <v>720</v>
          </cell>
          <cell r="E605" t="str">
            <v>Base Monitor, LCD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>
            <v>6721</v>
          </cell>
          <cell r="B606">
            <v>6</v>
          </cell>
          <cell r="C606">
            <v>720</v>
          </cell>
          <cell r="D606">
            <v>721</v>
          </cell>
          <cell r="E606" t="str">
            <v>Energy Star or Better Monitor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>
            <v>6722</v>
          </cell>
          <cell r="B607">
            <v>6</v>
          </cell>
          <cell r="C607">
            <v>720</v>
          </cell>
          <cell r="D607">
            <v>722</v>
          </cell>
          <cell r="E607" t="str">
            <v>Monitor Power Management Enabling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>
            <v>6730</v>
          </cell>
          <cell r="B608">
            <v>6</v>
          </cell>
          <cell r="C608">
            <v>730</v>
          </cell>
          <cell r="D608">
            <v>730</v>
          </cell>
          <cell r="E608" t="str">
            <v>Base Copier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</row>
        <row r="609">
          <cell r="A609">
            <v>6731</v>
          </cell>
          <cell r="B609">
            <v>6</v>
          </cell>
          <cell r="C609">
            <v>730</v>
          </cell>
          <cell r="D609">
            <v>731</v>
          </cell>
          <cell r="E609" t="str">
            <v>Energy Star or Better Copier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</row>
        <row r="610">
          <cell r="A610">
            <v>6732</v>
          </cell>
          <cell r="B610">
            <v>6</v>
          </cell>
          <cell r="C610">
            <v>730</v>
          </cell>
          <cell r="D610">
            <v>732</v>
          </cell>
          <cell r="E610" t="str">
            <v>Copier Power Management Enabling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</row>
        <row r="611">
          <cell r="A611">
            <v>6740</v>
          </cell>
          <cell r="B611">
            <v>6</v>
          </cell>
          <cell r="C611">
            <v>740</v>
          </cell>
          <cell r="D611">
            <v>740</v>
          </cell>
          <cell r="E611" t="str">
            <v>Base Laser Printer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>
            <v>6741</v>
          </cell>
          <cell r="B612">
            <v>6</v>
          </cell>
          <cell r="C612">
            <v>740</v>
          </cell>
          <cell r="D612">
            <v>741</v>
          </cell>
          <cell r="E612" t="str">
            <v>Printer Power Management Enabling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>
            <v>6800</v>
          </cell>
          <cell r="B613">
            <v>6</v>
          </cell>
          <cell r="C613">
            <v>800</v>
          </cell>
          <cell r="D613">
            <v>800</v>
          </cell>
          <cell r="E613" t="str">
            <v>Base Commercial Ovens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</row>
        <row r="614">
          <cell r="A614">
            <v>6801</v>
          </cell>
          <cell r="B614">
            <v>6</v>
          </cell>
          <cell r="C614">
            <v>800</v>
          </cell>
          <cell r="D614">
            <v>801</v>
          </cell>
          <cell r="E614" t="str">
            <v>Convection Oven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>
            <v>6810</v>
          </cell>
          <cell r="B615">
            <v>6</v>
          </cell>
          <cell r="C615">
            <v>810</v>
          </cell>
          <cell r="D615">
            <v>810</v>
          </cell>
          <cell r="E615" t="str">
            <v>Base Commercial Fryers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</row>
        <row r="616">
          <cell r="A616">
            <v>6811</v>
          </cell>
          <cell r="B616">
            <v>6</v>
          </cell>
          <cell r="C616">
            <v>810</v>
          </cell>
          <cell r="D616">
            <v>811</v>
          </cell>
          <cell r="E616" t="str">
            <v>Efficient Fryer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</row>
        <row r="617">
          <cell r="A617">
            <v>6900</v>
          </cell>
          <cell r="B617">
            <v>6</v>
          </cell>
          <cell r="C617">
            <v>900</v>
          </cell>
          <cell r="D617">
            <v>900</v>
          </cell>
          <cell r="E617" t="str">
            <v>Base Vending Machines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</row>
        <row r="618">
          <cell r="A618">
            <v>6901</v>
          </cell>
          <cell r="B618">
            <v>6</v>
          </cell>
          <cell r="C618">
            <v>900</v>
          </cell>
          <cell r="D618">
            <v>901</v>
          </cell>
          <cell r="E618" t="str">
            <v>Vending Misers (cooled machines only)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</row>
        <row r="619">
          <cell r="A619">
            <v>7110</v>
          </cell>
          <cell r="B619">
            <v>7</v>
          </cell>
          <cell r="C619">
            <v>110</v>
          </cell>
          <cell r="D619">
            <v>110</v>
          </cell>
          <cell r="E619" t="str">
            <v>Base Fluorescent Fixture, T12, 34W, EB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</row>
        <row r="620">
          <cell r="A620">
            <v>7111</v>
          </cell>
          <cell r="B620">
            <v>7</v>
          </cell>
          <cell r="C620">
            <v>110</v>
          </cell>
          <cell r="D620">
            <v>111</v>
          </cell>
          <cell r="E620" t="str">
            <v>Premium T8, Elecctronic Ballast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</row>
        <row r="621">
          <cell r="A621">
            <v>7112</v>
          </cell>
          <cell r="B621">
            <v>7</v>
          </cell>
          <cell r="C621">
            <v>110</v>
          </cell>
          <cell r="D621">
            <v>112</v>
          </cell>
          <cell r="E621" t="str">
            <v>Premium T8, EB, Reflector</v>
          </cell>
          <cell r="F621">
            <v>0</v>
          </cell>
          <cell r="G621">
            <v>0</v>
          </cell>
          <cell r="H621">
            <v>0.33</v>
          </cell>
          <cell r="I621">
            <v>0.5</v>
          </cell>
          <cell r="J621">
            <v>1</v>
          </cell>
          <cell r="K621">
            <v>0</v>
          </cell>
          <cell r="L621">
            <v>0</v>
          </cell>
          <cell r="M621">
            <v>0</v>
          </cell>
        </row>
        <row r="622">
          <cell r="A622">
            <v>7113</v>
          </cell>
          <cell r="B622">
            <v>7</v>
          </cell>
          <cell r="C622">
            <v>110</v>
          </cell>
          <cell r="D622">
            <v>113</v>
          </cell>
          <cell r="E622" t="str">
            <v>Occupancy Sensor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</row>
        <row r="623">
          <cell r="A623">
            <v>7114</v>
          </cell>
          <cell r="B623">
            <v>7</v>
          </cell>
          <cell r="C623">
            <v>110</v>
          </cell>
          <cell r="D623">
            <v>114</v>
          </cell>
          <cell r="E623" t="str">
            <v>Continuous Dimming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A624">
            <v>7115</v>
          </cell>
          <cell r="B624">
            <v>7</v>
          </cell>
          <cell r="C624">
            <v>110</v>
          </cell>
          <cell r="D624">
            <v>115</v>
          </cell>
          <cell r="E624" t="str">
            <v>Lighting Control Tuneup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</row>
        <row r="625">
          <cell r="A625">
            <v>7120</v>
          </cell>
          <cell r="B625">
            <v>7</v>
          </cell>
          <cell r="C625">
            <v>120</v>
          </cell>
          <cell r="D625">
            <v>120</v>
          </cell>
          <cell r="E625" t="str">
            <v>Base T8, EB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</row>
        <row r="626">
          <cell r="A626">
            <v>7121</v>
          </cell>
          <cell r="B626">
            <v>7</v>
          </cell>
          <cell r="C626">
            <v>120</v>
          </cell>
          <cell r="D626">
            <v>121</v>
          </cell>
          <cell r="E626" t="str">
            <v>ROB Premium T8, 1EB</v>
          </cell>
          <cell r="F626">
            <v>0</v>
          </cell>
          <cell r="G626">
            <v>0</v>
          </cell>
          <cell r="H626">
            <v>0.18447693335011398</v>
          </cell>
          <cell r="I626">
            <v>0.18447693335011398</v>
          </cell>
          <cell r="J626">
            <v>0.18447693335011398</v>
          </cell>
          <cell r="K626">
            <v>0</v>
          </cell>
          <cell r="L626">
            <v>0</v>
          </cell>
          <cell r="M626">
            <v>0</v>
          </cell>
        </row>
        <row r="627">
          <cell r="A627">
            <v>7122</v>
          </cell>
          <cell r="B627">
            <v>7</v>
          </cell>
          <cell r="C627">
            <v>120</v>
          </cell>
          <cell r="D627">
            <v>122</v>
          </cell>
          <cell r="E627" t="str">
            <v>ROB Premium T8, EB, Reflector</v>
          </cell>
          <cell r="F627">
            <v>0</v>
          </cell>
          <cell r="G627">
            <v>0</v>
          </cell>
          <cell r="H627">
            <v>0.33</v>
          </cell>
          <cell r="I627">
            <v>0.5</v>
          </cell>
          <cell r="J627">
            <v>1</v>
          </cell>
          <cell r="K627">
            <v>0</v>
          </cell>
          <cell r="L627">
            <v>0</v>
          </cell>
          <cell r="M627">
            <v>0</v>
          </cell>
        </row>
        <row r="628">
          <cell r="A628">
            <v>7123</v>
          </cell>
          <cell r="B628">
            <v>7</v>
          </cell>
          <cell r="C628">
            <v>120</v>
          </cell>
          <cell r="D628">
            <v>123</v>
          </cell>
          <cell r="E628" t="str">
            <v>Occupancy Sensor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</row>
        <row r="629">
          <cell r="A629">
            <v>7124</v>
          </cell>
          <cell r="B629">
            <v>7</v>
          </cell>
          <cell r="C629">
            <v>120</v>
          </cell>
          <cell r="D629">
            <v>124</v>
          </cell>
          <cell r="E629" t="str">
            <v>Lighting Control Tuneup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A630">
            <v>7130</v>
          </cell>
          <cell r="B630">
            <v>7</v>
          </cell>
          <cell r="C630">
            <v>130</v>
          </cell>
          <cell r="D630">
            <v>130</v>
          </cell>
          <cell r="E630" t="str">
            <v>Base Incandescent Flood, 75W  to Screw-in CFL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A631">
            <v>7131</v>
          </cell>
          <cell r="B631">
            <v>7</v>
          </cell>
          <cell r="C631">
            <v>130</v>
          </cell>
          <cell r="D631">
            <v>131</v>
          </cell>
          <cell r="E631" t="str">
            <v>CFL Screw-in 18W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</row>
        <row r="632">
          <cell r="A632">
            <v>7140</v>
          </cell>
          <cell r="B632">
            <v>7</v>
          </cell>
          <cell r="C632">
            <v>140</v>
          </cell>
          <cell r="D632">
            <v>140</v>
          </cell>
          <cell r="E632" t="str">
            <v xml:space="preserve">Base Incandescent Flood, 75W to Hardwired CFL 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A633">
            <v>7141</v>
          </cell>
          <cell r="B633">
            <v>7</v>
          </cell>
          <cell r="C633">
            <v>140</v>
          </cell>
          <cell r="D633">
            <v>141</v>
          </cell>
          <cell r="E633" t="str">
            <v>CFL Hardwired, Modular 18W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A634">
            <v>7145</v>
          </cell>
          <cell r="B634">
            <v>7</v>
          </cell>
          <cell r="C634">
            <v>145</v>
          </cell>
          <cell r="D634">
            <v>145</v>
          </cell>
          <cell r="E634" t="str">
            <v>Base CFL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</row>
        <row r="635">
          <cell r="A635">
            <v>7150</v>
          </cell>
          <cell r="B635">
            <v>7</v>
          </cell>
          <cell r="C635">
            <v>150</v>
          </cell>
          <cell r="D635">
            <v>150</v>
          </cell>
          <cell r="E635" t="str">
            <v>Base High Bay Mercury Vapor, 400W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</row>
        <row r="636">
          <cell r="A636">
            <v>7151</v>
          </cell>
          <cell r="B636">
            <v>7</v>
          </cell>
          <cell r="C636">
            <v>150</v>
          </cell>
          <cell r="D636">
            <v>151</v>
          </cell>
          <cell r="E636" t="str">
            <v>PSMH, 250W, magnetic ballast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</row>
        <row r="637">
          <cell r="A637">
            <v>7153</v>
          </cell>
          <cell r="B637">
            <v>7</v>
          </cell>
          <cell r="C637">
            <v>150</v>
          </cell>
          <cell r="D637">
            <v>153</v>
          </cell>
          <cell r="E637" t="str">
            <v>High Bay T5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A638">
            <v>7160</v>
          </cell>
          <cell r="B638">
            <v>7</v>
          </cell>
          <cell r="C638">
            <v>160</v>
          </cell>
          <cell r="D638">
            <v>160</v>
          </cell>
          <cell r="E638" t="str">
            <v>Base Exit Sign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A639">
            <v>7161</v>
          </cell>
          <cell r="B639">
            <v>7</v>
          </cell>
          <cell r="C639">
            <v>160</v>
          </cell>
          <cell r="D639">
            <v>161</v>
          </cell>
          <cell r="E639" t="str">
            <v>LED Exit Sign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</row>
        <row r="640">
          <cell r="A640">
            <v>7200</v>
          </cell>
          <cell r="B640">
            <v>7</v>
          </cell>
          <cell r="C640">
            <v>200</v>
          </cell>
          <cell r="D640">
            <v>200</v>
          </cell>
          <cell r="E640" t="str">
            <v>Base Outdoor Mercury Vapor 400W Lamp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A641">
            <v>7201</v>
          </cell>
          <cell r="B641">
            <v>7</v>
          </cell>
          <cell r="C641">
            <v>200</v>
          </cell>
          <cell r="D641">
            <v>201</v>
          </cell>
          <cell r="E641" t="str">
            <v>High Pressure Sodium 250W Lamp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</row>
        <row r="642">
          <cell r="A642">
            <v>7202</v>
          </cell>
          <cell r="B642">
            <v>7</v>
          </cell>
          <cell r="C642">
            <v>200</v>
          </cell>
          <cell r="D642">
            <v>202</v>
          </cell>
          <cell r="E642" t="str">
            <v>Outdoor Lighting Controls (Photocell/Timeclock)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</row>
        <row r="643">
          <cell r="A643">
            <v>7210</v>
          </cell>
          <cell r="B643">
            <v>7</v>
          </cell>
          <cell r="C643">
            <v>210</v>
          </cell>
          <cell r="D643">
            <v>210</v>
          </cell>
          <cell r="E643" t="str">
            <v>Base Outdoor HID Lamp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A644">
            <v>7211</v>
          </cell>
          <cell r="B644">
            <v>7</v>
          </cell>
          <cell r="C644">
            <v>210</v>
          </cell>
          <cell r="D644">
            <v>211</v>
          </cell>
          <cell r="E644" t="str">
            <v>Outdoor Lighting Controls (Photocell/Timeclock)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</row>
        <row r="645">
          <cell r="A645">
            <v>7300</v>
          </cell>
          <cell r="B645">
            <v>7</v>
          </cell>
          <cell r="C645">
            <v>300</v>
          </cell>
          <cell r="D645">
            <v>300</v>
          </cell>
          <cell r="E645" t="str">
            <v>Base Centrifugal Chiller, 0.58 kW/ton, 500 tons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A646">
            <v>7301</v>
          </cell>
          <cell r="B646">
            <v>7</v>
          </cell>
          <cell r="C646">
            <v>300</v>
          </cell>
          <cell r="D646">
            <v>301</v>
          </cell>
          <cell r="E646" t="str">
            <v>Centrifugal Chiller, 0.51 kW/ton, 500 tons</v>
          </cell>
          <cell r="F646">
            <v>0</v>
          </cell>
          <cell r="G646">
            <v>0</v>
          </cell>
          <cell r="H646">
            <v>0.33</v>
          </cell>
          <cell r="I646">
            <v>0.5</v>
          </cell>
          <cell r="J646">
            <v>0.60006513771654924</v>
          </cell>
          <cell r="K646">
            <v>0.33</v>
          </cell>
          <cell r="L646">
            <v>0.5</v>
          </cell>
          <cell r="M646">
            <v>0.52860300755726386</v>
          </cell>
        </row>
        <row r="647">
          <cell r="A647">
            <v>7302</v>
          </cell>
          <cell r="B647">
            <v>7</v>
          </cell>
          <cell r="C647">
            <v>300</v>
          </cell>
          <cell r="D647">
            <v>302</v>
          </cell>
          <cell r="E647" t="str">
            <v>High Efficiency Chiller Motors</v>
          </cell>
          <cell r="F647">
            <v>0</v>
          </cell>
          <cell r="G647">
            <v>0</v>
          </cell>
          <cell r="H647">
            <v>0.33</v>
          </cell>
          <cell r="I647">
            <v>0.5</v>
          </cell>
          <cell r="J647">
            <v>0.59058776052737261</v>
          </cell>
          <cell r="K647">
            <v>0</v>
          </cell>
          <cell r="L647">
            <v>0</v>
          </cell>
          <cell r="M647">
            <v>0</v>
          </cell>
        </row>
        <row r="648">
          <cell r="A648">
            <v>7304</v>
          </cell>
          <cell r="B648">
            <v>7</v>
          </cell>
          <cell r="C648">
            <v>300</v>
          </cell>
          <cell r="D648">
            <v>304</v>
          </cell>
          <cell r="E648" t="str">
            <v xml:space="preserve">EMS - Chiller </v>
          </cell>
          <cell r="F648">
            <v>0</v>
          </cell>
          <cell r="G648">
            <v>0</v>
          </cell>
          <cell r="H648">
            <v>0.33</v>
          </cell>
          <cell r="I648">
            <v>0.5</v>
          </cell>
          <cell r="J648">
            <v>0.53506973111800871</v>
          </cell>
          <cell r="K648">
            <v>0</v>
          </cell>
          <cell r="L648">
            <v>0</v>
          </cell>
          <cell r="M648">
            <v>0</v>
          </cell>
        </row>
        <row r="649">
          <cell r="A649">
            <v>7305</v>
          </cell>
          <cell r="B649">
            <v>7</v>
          </cell>
          <cell r="C649">
            <v>300</v>
          </cell>
          <cell r="D649">
            <v>305</v>
          </cell>
          <cell r="E649" t="str">
            <v>Chiller Tune Up/Diagnostics</v>
          </cell>
          <cell r="F649">
            <v>0</v>
          </cell>
          <cell r="G649">
            <v>0</v>
          </cell>
          <cell r="H649">
            <v>0.33</v>
          </cell>
          <cell r="I649">
            <v>0.5</v>
          </cell>
          <cell r="J649">
            <v>0.72989480956886155</v>
          </cell>
          <cell r="K649">
            <v>2.4088873122910415E-2</v>
          </cell>
          <cell r="L649">
            <v>2.4088873122910415E-2</v>
          </cell>
          <cell r="M649">
            <v>2.4088873122910415E-2</v>
          </cell>
        </row>
        <row r="650">
          <cell r="A650">
            <v>7306</v>
          </cell>
          <cell r="B650">
            <v>7</v>
          </cell>
          <cell r="C650">
            <v>300</v>
          </cell>
          <cell r="D650">
            <v>306</v>
          </cell>
          <cell r="E650" t="str">
            <v>VSD for Chiller Pumps and Towers</v>
          </cell>
          <cell r="F650">
            <v>0</v>
          </cell>
          <cell r="G650">
            <v>0</v>
          </cell>
          <cell r="H650">
            <v>0.33</v>
          </cell>
          <cell r="I650">
            <v>0.5</v>
          </cell>
          <cell r="J650">
            <v>0.67562823024361451</v>
          </cell>
          <cell r="K650">
            <v>0</v>
          </cell>
          <cell r="L650">
            <v>0</v>
          </cell>
          <cell r="M650">
            <v>0</v>
          </cell>
        </row>
        <row r="651">
          <cell r="A651">
            <v>7307</v>
          </cell>
          <cell r="B651">
            <v>7</v>
          </cell>
          <cell r="C651">
            <v>300</v>
          </cell>
          <cell r="D651">
            <v>307</v>
          </cell>
          <cell r="E651" t="str">
            <v>EMS Optimization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</row>
        <row r="652">
          <cell r="A652">
            <v>7308</v>
          </cell>
          <cell r="B652">
            <v>7</v>
          </cell>
          <cell r="C652">
            <v>300</v>
          </cell>
          <cell r="D652">
            <v>308</v>
          </cell>
          <cell r="E652" t="str">
            <v>Aerosole Duct Sealing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</row>
        <row r="653">
          <cell r="A653">
            <v>7309</v>
          </cell>
          <cell r="B653">
            <v>7</v>
          </cell>
          <cell r="C653">
            <v>300</v>
          </cell>
          <cell r="D653">
            <v>309</v>
          </cell>
          <cell r="E653" t="str">
            <v>Duct/Pipe Insulation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</row>
        <row r="654">
          <cell r="A654">
            <v>7311</v>
          </cell>
          <cell r="B654">
            <v>7</v>
          </cell>
          <cell r="C654">
            <v>300</v>
          </cell>
          <cell r="D654">
            <v>311</v>
          </cell>
          <cell r="E654" t="str">
            <v>Window Film (Standard)</v>
          </cell>
          <cell r="F654">
            <v>0</v>
          </cell>
          <cell r="G654">
            <v>0</v>
          </cell>
          <cell r="H654">
            <v>0.33</v>
          </cell>
          <cell r="I654">
            <v>0.5</v>
          </cell>
          <cell r="J654">
            <v>0.88002358921916513</v>
          </cell>
          <cell r="K654">
            <v>0</v>
          </cell>
          <cell r="L654">
            <v>0</v>
          </cell>
          <cell r="M654">
            <v>0</v>
          </cell>
        </row>
        <row r="655">
          <cell r="A655">
            <v>7313</v>
          </cell>
          <cell r="B655">
            <v>7</v>
          </cell>
          <cell r="C655">
            <v>300</v>
          </cell>
          <cell r="D655">
            <v>313</v>
          </cell>
          <cell r="E655" t="str">
            <v xml:space="preserve">Ceiling Insulation </v>
          </cell>
          <cell r="F655">
            <v>1</v>
          </cell>
          <cell r="G655">
            <v>1</v>
          </cell>
          <cell r="H655">
            <v>0.33</v>
          </cell>
          <cell r="I655">
            <v>0.5</v>
          </cell>
          <cell r="J655">
            <v>0.88616099232789014</v>
          </cell>
          <cell r="K655">
            <v>0.33</v>
          </cell>
          <cell r="L655">
            <v>0.5</v>
          </cell>
          <cell r="M655">
            <v>0.88076468438757116</v>
          </cell>
        </row>
        <row r="656">
          <cell r="A656">
            <v>7314</v>
          </cell>
          <cell r="B656">
            <v>7</v>
          </cell>
          <cell r="C656">
            <v>300</v>
          </cell>
          <cell r="D656">
            <v>314</v>
          </cell>
          <cell r="E656" t="str">
            <v>Roof Insulation</v>
          </cell>
          <cell r="F656">
            <v>1</v>
          </cell>
          <cell r="G656">
            <v>1</v>
          </cell>
          <cell r="H656">
            <v>0.33</v>
          </cell>
          <cell r="I656">
            <v>0.5</v>
          </cell>
          <cell r="J656">
            <v>0.86419598128601316</v>
          </cell>
          <cell r="K656">
            <v>0.33</v>
          </cell>
          <cell r="L656">
            <v>0.5</v>
          </cell>
          <cell r="M656">
            <v>0.71949307297018206</v>
          </cell>
        </row>
        <row r="657">
          <cell r="A657">
            <v>7315</v>
          </cell>
          <cell r="B657">
            <v>7</v>
          </cell>
          <cell r="C657">
            <v>300</v>
          </cell>
          <cell r="D657">
            <v>315</v>
          </cell>
          <cell r="E657" t="str">
            <v>Cool Roof - Chiller</v>
          </cell>
          <cell r="F657">
            <v>1</v>
          </cell>
          <cell r="G657">
            <v>1</v>
          </cell>
          <cell r="H657">
            <v>0.33</v>
          </cell>
          <cell r="I657">
            <v>0.5</v>
          </cell>
          <cell r="J657">
            <v>1</v>
          </cell>
          <cell r="K657">
            <v>0.33</v>
          </cell>
          <cell r="L657">
            <v>0.5</v>
          </cell>
          <cell r="M657">
            <v>0.88910748185796518</v>
          </cell>
        </row>
        <row r="658">
          <cell r="A658">
            <v>7317</v>
          </cell>
          <cell r="B658">
            <v>7</v>
          </cell>
          <cell r="C658">
            <v>300</v>
          </cell>
          <cell r="D658">
            <v>317</v>
          </cell>
          <cell r="E658" t="str">
            <v>Thermal Energy Storage (TES)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</row>
        <row r="659">
          <cell r="A659">
            <v>7320</v>
          </cell>
          <cell r="B659">
            <v>7</v>
          </cell>
          <cell r="C659">
            <v>320</v>
          </cell>
          <cell r="D659">
            <v>320</v>
          </cell>
          <cell r="E659" t="str">
            <v>Base DX Packaged System, EER=10.3, 10 tons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</row>
        <row r="660">
          <cell r="A660">
            <v>7321</v>
          </cell>
          <cell r="B660">
            <v>7</v>
          </cell>
          <cell r="C660">
            <v>320</v>
          </cell>
          <cell r="D660">
            <v>321</v>
          </cell>
          <cell r="E660" t="str">
            <v>DX Packaged System, EER=10.9, 10 tons</v>
          </cell>
          <cell r="F660">
            <v>1</v>
          </cell>
          <cell r="G660">
            <v>0</v>
          </cell>
          <cell r="H660">
            <v>0.33</v>
          </cell>
          <cell r="I660">
            <v>0.5</v>
          </cell>
          <cell r="J660">
            <v>0.9957784965943377</v>
          </cell>
          <cell r="K660">
            <v>0</v>
          </cell>
          <cell r="L660">
            <v>0</v>
          </cell>
          <cell r="M660">
            <v>0</v>
          </cell>
        </row>
        <row r="661">
          <cell r="A661">
            <v>7322</v>
          </cell>
          <cell r="B661">
            <v>7</v>
          </cell>
          <cell r="C661">
            <v>320</v>
          </cell>
          <cell r="D661">
            <v>322</v>
          </cell>
          <cell r="E661" t="str">
            <v>Hybrid Dessicant-DX System (Trane CDQ)</v>
          </cell>
          <cell r="F661">
            <v>0</v>
          </cell>
          <cell r="G661">
            <v>0</v>
          </cell>
          <cell r="H661">
            <v>0.33</v>
          </cell>
          <cell r="I661">
            <v>0.5</v>
          </cell>
          <cell r="J661">
            <v>0.7099878347286811</v>
          </cell>
          <cell r="K661">
            <v>0</v>
          </cell>
          <cell r="L661">
            <v>0</v>
          </cell>
          <cell r="M661">
            <v>0</v>
          </cell>
        </row>
        <row r="662">
          <cell r="A662">
            <v>7323</v>
          </cell>
          <cell r="B662">
            <v>7</v>
          </cell>
          <cell r="C662">
            <v>320</v>
          </cell>
          <cell r="D662">
            <v>323</v>
          </cell>
          <cell r="E662" t="str">
            <v>Geothermal Heat Pump, EER=13, 10 tons</v>
          </cell>
          <cell r="F662">
            <v>0</v>
          </cell>
          <cell r="G662">
            <v>0</v>
          </cell>
          <cell r="H662">
            <v>0.33</v>
          </cell>
          <cell r="I662">
            <v>0.5</v>
          </cell>
          <cell r="J662">
            <v>1</v>
          </cell>
          <cell r="K662">
            <v>0</v>
          </cell>
          <cell r="L662">
            <v>0</v>
          </cell>
          <cell r="M662">
            <v>0</v>
          </cell>
        </row>
        <row r="663">
          <cell r="A663">
            <v>7326</v>
          </cell>
          <cell r="B663">
            <v>7</v>
          </cell>
          <cell r="C663">
            <v>320</v>
          </cell>
          <cell r="D663">
            <v>326</v>
          </cell>
          <cell r="E663" t="str">
            <v>DX Tune Up/ Advanced Diagnostics</v>
          </cell>
          <cell r="F663">
            <v>0</v>
          </cell>
          <cell r="G663">
            <v>0</v>
          </cell>
          <cell r="H663">
            <v>0.33</v>
          </cell>
          <cell r="I663">
            <v>0.5</v>
          </cell>
          <cell r="J663">
            <v>0.68151730566142144</v>
          </cell>
          <cell r="K663">
            <v>2.6846295419869035E-2</v>
          </cell>
          <cell r="L663">
            <v>2.6846295419869035E-2</v>
          </cell>
          <cell r="M663">
            <v>2.6846295419869035E-2</v>
          </cell>
        </row>
        <row r="664">
          <cell r="A664">
            <v>7327</v>
          </cell>
          <cell r="B664">
            <v>7</v>
          </cell>
          <cell r="C664">
            <v>320</v>
          </cell>
          <cell r="D664">
            <v>327</v>
          </cell>
          <cell r="E664" t="str">
            <v>DX Coil Cleaning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A665">
            <v>7328</v>
          </cell>
          <cell r="B665">
            <v>7</v>
          </cell>
          <cell r="C665">
            <v>320</v>
          </cell>
          <cell r="D665">
            <v>328</v>
          </cell>
          <cell r="E665" t="str">
            <v>Optimize Controls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A666">
            <v>7329</v>
          </cell>
          <cell r="B666">
            <v>7</v>
          </cell>
          <cell r="C666">
            <v>320</v>
          </cell>
          <cell r="D666">
            <v>329</v>
          </cell>
          <cell r="E666" t="str">
            <v>Aerosole Duct Sealing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</row>
        <row r="667">
          <cell r="A667">
            <v>7330</v>
          </cell>
          <cell r="B667">
            <v>7</v>
          </cell>
          <cell r="C667">
            <v>320</v>
          </cell>
          <cell r="D667">
            <v>330</v>
          </cell>
          <cell r="E667" t="str">
            <v>Duct/Pipe Insulation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A668">
            <v>7332</v>
          </cell>
          <cell r="B668">
            <v>7</v>
          </cell>
          <cell r="C668">
            <v>320</v>
          </cell>
          <cell r="D668">
            <v>332</v>
          </cell>
          <cell r="E668" t="str">
            <v>Window Film (Standard)</v>
          </cell>
          <cell r="F668">
            <v>0</v>
          </cell>
          <cell r="G668">
            <v>0</v>
          </cell>
          <cell r="H668">
            <v>0.33</v>
          </cell>
          <cell r="I668">
            <v>0.5</v>
          </cell>
          <cell r="J668">
            <v>0.89437960307965292</v>
          </cell>
          <cell r="K668">
            <v>0</v>
          </cell>
          <cell r="L668">
            <v>0</v>
          </cell>
          <cell r="M668">
            <v>0</v>
          </cell>
        </row>
        <row r="669">
          <cell r="A669">
            <v>7334</v>
          </cell>
          <cell r="B669">
            <v>7</v>
          </cell>
          <cell r="C669">
            <v>320</v>
          </cell>
          <cell r="D669">
            <v>334</v>
          </cell>
          <cell r="E669" t="str">
            <v xml:space="preserve">Ceiling Insulation </v>
          </cell>
          <cell r="F669">
            <v>0</v>
          </cell>
          <cell r="G669">
            <v>0</v>
          </cell>
          <cell r="H669">
            <v>0.33</v>
          </cell>
          <cell r="I669">
            <v>0.5</v>
          </cell>
          <cell r="J669">
            <v>0.91880920532975119</v>
          </cell>
          <cell r="K669">
            <v>0.33</v>
          </cell>
          <cell r="L669">
            <v>0.5</v>
          </cell>
          <cell r="M669">
            <v>0.77719437194907059</v>
          </cell>
        </row>
        <row r="670">
          <cell r="A670">
            <v>7335</v>
          </cell>
          <cell r="B670">
            <v>7</v>
          </cell>
          <cell r="C670">
            <v>320</v>
          </cell>
          <cell r="D670">
            <v>335</v>
          </cell>
          <cell r="E670" t="str">
            <v>Roof Insulation</v>
          </cell>
          <cell r="F670">
            <v>0</v>
          </cell>
          <cell r="G670">
            <v>0</v>
          </cell>
          <cell r="H670">
            <v>0.33</v>
          </cell>
          <cell r="I670">
            <v>0.5</v>
          </cell>
          <cell r="J670">
            <v>0.72617341086982212</v>
          </cell>
          <cell r="K670">
            <v>0.33</v>
          </cell>
          <cell r="L670">
            <v>0.5</v>
          </cell>
          <cell r="M670">
            <v>0.6243471686595844</v>
          </cell>
        </row>
        <row r="671">
          <cell r="A671">
            <v>7336</v>
          </cell>
          <cell r="B671">
            <v>7</v>
          </cell>
          <cell r="C671">
            <v>320</v>
          </cell>
          <cell r="D671">
            <v>336</v>
          </cell>
          <cell r="E671" t="str">
            <v>Cool Roof - DX</v>
          </cell>
          <cell r="F671">
            <v>1</v>
          </cell>
          <cell r="G671">
            <v>0</v>
          </cell>
          <cell r="H671">
            <v>0.33</v>
          </cell>
          <cell r="I671">
            <v>0.5</v>
          </cell>
          <cell r="J671">
            <v>1</v>
          </cell>
          <cell r="K671">
            <v>0.33</v>
          </cell>
          <cell r="L671">
            <v>0.5</v>
          </cell>
          <cell r="M671">
            <v>0.85885386415073173</v>
          </cell>
        </row>
        <row r="672">
          <cell r="A672">
            <v>7340</v>
          </cell>
          <cell r="B672">
            <v>7</v>
          </cell>
          <cell r="C672">
            <v>340</v>
          </cell>
          <cell r="D672">
            <v>340</v>
          </cell>
          <cell r="E672" t="str">
            <v>Base Packaged HP System, EER=10.3, 10 tons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A673">
            <v>7341</v>
          </cell>
          <cell r="B673">
            <v>7</v>
          </cell>
          <cell r="C673">
            <v>340</v>
          </cell>
          <cell r="D673">
            <v>341</v>
          </cell>
          <cell r="E673" t="str">
            <v>Packaged HP System, EER=10.9, 10 tons</v>
          </cell>
          <cell r="F673">
            <v>1</v>
          </cell>
          <cell r="G673">
            <v>0</v>
          </cell>
          <cell r="H673">
            <v>0.33</v>
          </cell>
          <cell r="I673">
            <v>0.5</v>
          </cell>
          <cell r="J673">
            <v>0.95859419898022913</v>
          </cell>
          <cell r="K673">
            <v>0</v>
          </cell>
          <cell r="L673">
            <v>0</v>
          </cell>
          <cell r="M673">
            <v>0</v>
          </cell>
        </row>
        <row r="674">
          <cell r="A674">
            <v>7342</v>
          </cell>
          <cell r="B674">
            <v>7</v>
          </cell>
          <cell r="C674">
            <v>340</v>
          </cell>
          <cell r="D674">
            <v>342</v>
          </cell>
          <cell r="E674" t="str">
            <v>Geothermal Heat Pump, EER=13, 10 tons</v>
          </cell>
          <cell r="F674">
            <v>0</v>
          </cell>
          <cell r="G674">
            <v>0</v>
          </cell>
          <cell r="H674">
            <v>0.33</v>
          </cell>
          <cell r="I674">
            <v>0.5</v>
          </cell>
          <cell r="J674">
            <v>1</v>
          </cell>
          <cell r="K674">
            <v>0.33</v>
          </cell>
          <cell r="L674">
            <v>0.5</v>
          </cell>
          <cell r="M674">
            <v>0.83626062134906454</v>
          </cell>
        </row>
        <row r="675">
          <cell r="A675">
            <v>7344</v>
          </cell>
          <cell r="B675">
            <v>7</v>
          </cell>
          <cell r="C675">
            <v>340</v>
          </cell>
          <cell r="D675">
            <v>344</v>
          </cell>
          <cell r="E675" t="str">
            <v>Aerosole Duct Sealing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</row>
        <row r="676">
          <cell r="A676">
            <v>7345</v>
          </cell>
          <cell r="B676">
            <v>7</v>
          </cell>
          <cell r="C676">
            <v>340</v>
          </cell>
          <cell r="D676">
            <v>345</v>
          </cell>
          <cell r="E676" t="str">
            <v>Duct/Pipe Insulation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</row>
        <row r="677">
          <cell r="A677">
            <v>7347</v>
          </cell>
          <cell r="B677">
            <v>7</v>
          </cell>
          <cell r="C677">
            <v>340</v>
          </cell>
          <cell r="D677">
            <v>347</v>
          </cell>
          <cell r="E677" t="str">
            <v>Window Film (Standard)</v>
          </cell>
          <cell r="F677">
            <v>0</v>
          </cell>
          <cell r="G677">
            <v>0</v>
          </cell>
          <cell r="H677">
            <v>0.33</v>
          </cell>
          <cell r="I677">
            <v>0.5</v>
          </cell>
          <cell r="J677">
            <v>0.77922727700812555</v>
          </cell>
          <cell r="K677">
            <v>0</v>
          </cell>
          <cell r="L677">
            <v>0</v>
          </cell>
          <cell r="M677">
            <v>0</v>
          </cell>
        </row>
        <row r="678">
          <cell r="A678">
            <v>7349</v>
          </cell>
          <cell r="B678">
            <v>7</v>
          </cell>
          <cell r="C678">
            <v>340</v>
          </cell>
          <cell r="D678">
            <v>349</v>
          </cell>
          <cell r="E678" t="str">
            <v xml:space="preserve">Ceiling Insulation </v>
          </cell>
          <cell r="F678">
            <v>0</v>
          </cell>
          <cell r="G678">
            <v>0</v>
          </cell>
          <cell r="H678">
            <v>0.33</v>
          </cell>
          <cell r="I678">
            <v>0.5</v>
          </cell>
          <cell r="J678">
            <v>0.82525165128059275</v>
          </cell>
          <cell r="K678">
            <v>0.33</v>
          </cell>
          <cell r="L678">
            <v>0.5</v>
          </cell>
          <cell r="M678">
            <v>0.82525165128059275</v>
          </cell>
        </row>
        <row r="679">
          <cell r="A679">
            <v>7350</v>
          </cell>
          <cell r="B679">
            <v>7</v>
          </cell>
          <cell r="C679">
            <v>340</v>
          </cell>
          <cell r="D679">
            <v>350</v>
          </cell>
          <cell r="E679" t="str">
            <v>Roof Insulation</v>
          </cell>
          <cell r="F679">
            <v>0</v>
          </cell>
          <cell r="G679">
            <v>0</v>
          </cell>
          <cell r="H679">
            <v>0.33</v>
          </cell>
          <cell r="I679">
            <v>0.5</v>
          </cell>
          <cell r="J679">
            <v>0.93591673203775538</v>
          </cell>
          <cell r="K679">
            <v>0.33</v>
          </cell>
          <cell r="L679">
            <v>0.5</v>
          </cell>
          <cell r="M679">
            <v>0.93580601242369654</v>
          </cell>
        </row>
        <row r="680">
          <cell r="A680">
            <v>7351</v>
          </cell>
          <cell r="B680">
            <v>7</v>
          </cell>
          <cell r="C680">
            <v>340</v>
          </cell>
          <cell r="D680">
            <v>351</v>
          </cell>
          <cell r="E680" t="str">
            <v>Cool Roof - DX</v>
          </cell>
          <cell r="F680">
            <v>1</v>
          </cell>
          <cell r="G680">
            <v>0</v>
          </cell>
          <cell r="H680">
            <v>0.33</v>
          </cell>
          <cell r="I680">
            <v>0.5</v>
          </cell>
          <cell r="J680">
            <v>1</v>
          </cell>
          <cell r="K680">
            <v>0.33</v>
          </cell>
          <cell r="L680">
            <v>0.5</v>
          </cell>
          <cell r="M680">
            <v>0.97503875930108264</v>
          </cell>
        </row>
        <row r="681">
          <cell r="A681">
            <v>7360</v>
          </cell>
          <cell r="B681">
            <v>7</v>
          </cell>
          <cell r="C681">
            <v>360</v>
          </cell>
          <cell r="D681">
            <v>360</v>
          </cell>
          <cell r="E681" t="str">
            <v>Base PTAC, EER=8.3, 1 ton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</row>
        <row r="682">
          <cell r="A682">
            <v>7361</v>
          </cell>
          <cell r="B682">
            <v>7</v>
          </cell>
          <cell r="C682">
            <v>360</v>
          </cell>
          <cell r="D682">
            <v>361</v>
          </cell>
          <cell r="E682" t="str">
            <v>HE PTAC, EER=9.6, 1 ton</v>
          </cell>
          <cell r="F682">
            <v>0</v>
          </cell>
          <cell r="G682">
            <v>0</v>
          </cell>
          <cell r="H682">
            <v>0.33</v>
          </cell>
          <cell r="I682">
            <v>0.5</v>
          </cell>
          <cell r="J682">
            <v>0.92642684926438112</v>
          </cell>
          <cell r="K682">
            <v>0</v>
          </cell>
          <cell r="L682">
            <v>0</v>
          </cell>
          <cell r="M682">
            <v>0</v>
          </cell>
        </row>
        <row r="683">
          <cell r="A683">
            <v>7362</v>
          </cell>
          <cell r="B683">
            <v>7</v>
          </cell>
          <cell r="C683">
            <v>360</v>
          </cell>
          <cell r="D683">
            <v>362</v>
          </cell>
          <cell r="E683" t="str">
            <v>Occupancy Sensor (hotels)</v>
          </cell>
          <cell r="F683">
            <v>1</v>
          </cell>
          <cell r="G683">
            <v>0</v>
          </cell>
          <cell r="H683">
            <v>0.33</v>
          </cell>
          <cell r="I683">
            <v>0.5</v>
          </cell>
          <cell r="J683">
            <v>1</v>
          </cell>
          <cell r="K683">
            <v>0</v>
          </cell>
          <cell r="L683">
            <v>0</v>
          </cell>
          <cell r="M683">
            <v>0</v>
          </cell>
        </row>
        <row r="684">
          <cell r="A684">
            <v>7400</v>
          </cell>
          <cell r="B684">
            <v>7</v>
          </cell>
          <cell r="C684">
            <v>400</v>
          </cell>
          <cell r="D684">
            <v>400</v>
          </cell>
          <cell r="E684" t="str">
            <v>Base Fan Motor, 15hp, 1800rpm, 91.0%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</row>
        <row r="685">
          <cell r="A685">
            <v>7401</v>
          </cell>
          <cell r="B685">
            <v>7</v>
          </cell>
          <cell r="C685">
            <v>400</v>
          </cell>
          <cell r="D685">
            <v>401</v>
          </cell>
          <cell r="E685" t="str">
            <v>High Efficiency Fan Motor, 15hp, 1800rpm, 92.4%</v>
          </cell>
          <cell r="F685">
            <v>0</v>
          </cell>
          <cell r="G685">
            <v>0</v>
          </cell>
          <cell r="H685">
            <v>3.6622870876249963E-2</v>
          </cell>
          <cell r="I685">
            <v>3.6622870876249963E-2</v>
          </cell>
          <cell r="J685">
            <v>3.6622870876249963E-2</v>
          </cell>
          <cell r="K685">
            <v>0</v>
          </cell>
          <cell r="L685">
            <v>0</v>
          </cell>
          <cell r="M685">
            <v>0</v>
          </cell>
        </row>
        <row r="686">
          <cell r="A686">
            <v>7402</v>
          </cell>
          <cell r="B686">
            <v>7</v>
          </cell>
          <cell r="C686">
            <v>400</v>
          </cell>
          <cell r="D686">
            <v>402</v>
          </cell>
          <cell r="E686" t="str">
            <v>Variable Speed Drive Control</v>
          </cell>
          <cell r="F686">
            <v>0</v>
          </cell>
          <cell r="G686">
            <v>0</v>
          </cell>
          <cell r="H686">
            <v>0.33</v>
          </cell>
          <cell r="I686">
            <v>0.5</v>
          </cell>
          <cell r="J686">
            <v>0.8320706934013623</v>
          </cell>
          <cell r="K686">
            <v>0</v>
          </cell>
          <cell r="L686">
            <v>0</v>
          </cell>
          <cell r="M686">
            <v>0</v>
          </cell>
        </row>
        <row r="687">
          <cell r="A687">
            <v>7403</v>
          </cell>
          <cell r="B687">
            <v>7</v>
          </cell>
          <cell r="C687">
            <v>400</v>
          </cell>
          <cell r="D687">
            <v>403</v>
          </cell>
          <cell r="E687" t="str">
            <v>Air Handler Optimization</v>
          </cell>
          <cell r="F687">
            <v>0</v>
          </cell>
          <cell r="G687">
            <v>0</v>
          </cell>
          <cell r="H687">
            <v>0.33</v>
          </cell>
          <cell r="I687">
            <v>0.39443798637081284</v>
          </cell>
          <cell r="J687">
            <v>0.39443798637081284</v>
          </cell>
          <cell r="K687">
            <v>0</v>
          </cell>
          <cell r="L687">
            <v>0</v>
          </cell>
          <cell r="M687">
            <v>0</v>
          </cell>
        </row>
        <row r="688">
          <cell r="A688">
            <v>7404</v>
          </cell>
          <cell r="B688">
            <v>7</v>
          </cell>
          <cell r="C688">
            <v>400</v>
          </cell>
          <cell r="D688">
            <v>404</v>
          </cell>
          <cell r="E688" t="str">
            <v>Electronically Commutated Motors (ECM) on an Air Handler Unit</v>
          </cell>
          <cell r="F688">
            <v>0</v>
          </cell>
          <cell r="G688">
            <v>0</v>
          </cell>
          <cell r="H688">
            <v>0.33</v>
          </cell>
          <cell r="I688">
            <v>0.35539185103591547</v>
          </cell>
          <cell r="J688">
            <v>0.35539185103591547</v>
          </cell>
          <cell r="K688">
            <v>5.074002463616932E-2</v>
          </cell>
          <cell r="L688">
            <v>5.074002463616932E-2</v>
          </cell>
          <cell r="M688">
            <v>5.074002463616932E-2</v>
          </cell>
        </row>
        <row r="689">
          <cell r="A689">
            <v>7405</v>
          </cell>
          <cell r="B689">
            <v>7</v>
          </cell>
          <cell r="C689">
            <v>400</v>
          </cell>
          <cell r="D689">
            <v>405</v>
          </cell>
          <cell r="E689" t="str">
            <v>Demand Control Ventilation (DCV)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</row>
        <row r="690">
          <cell r="A690">
            <v>7406</v>
          </cell>
          <cell r="B690">
            <v>7</v>
          </cell>
          <cell r="C690">
            <v>400</v>
          </cell>
          <cell r="D690">
            <v>406</v>
          </cell>
          <cell r="E690" t="str">
            <v>Energy Recovery Ventilation (ERV)</v>
          </cell>
          <cell r="F690">
            <v>1</v>
          </cell>
          <cell r="G690">
            <v>1</v>
          </cell>
          <cell r="H690">
            <v>0.33</v>
          </cell>
          <cell r="I690">
            <v>0.5</v>
          </cell>
          <cell r="J690">
            <v>0.80292682033687557</v>
          </cell>
          <cell r="K690">
            <v>0.33</v>
          </cell>
          <cell r="L690">
            <v>0.5</v>
          </cell>
          <cell r="M690">
            <v>0.83776874954285019</v>
          </cell>
        </row>
        <row r="691">
          <cell r="A691">
            <v>7600</v>
          </cell>
          <cell r="B691">
            <v>7</v>
          </cell>
          <cell r="C691">
            <v>600</v>
          </cell>
          <cell r="D691">
            <v>600</v>
          </cell>
          <cell r="E691" t="str">
            <v>Base Water Heating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</row>
        <row r="692">
          <cell r="A692">
            <v>7601</v>
          </cell>
          <cell r="B692">
            <v>7</v>
          </cell>
          <cell r="C692">
            <v>600</v>
          </cell>
          <cell r="D692">
            <v>601</v>
          </cell>
          <cell r="E692" t="str">
            <v>High Efficiency Water Heater (electric)</v>
          </cell>
          <cell r="F692">
            <v>0</v>
          </cell>
          <cell r="G692">
            <v>0</v>
          </cell>
          <cell r="H692">
            <v>0.33</v>
          </cell>
          <cell r="I692">
            <v>0.45123192737269863</v>
          </cell>
          <cell r="J692">
            <v>0.45123192737269863</v>
          </cell>
          <cell r="K692">
            <v>0</v>
          </cell>
          <cell r="L692">
            <v>0</v>
          </cell>
          <cell r="M692">
            <v>0</v>
          </cell>
        </row>
        <row r="693">
          <cell r="A693">
            <v>7603</v>
          </cell>
          <cell r="B693">
            <v>7</v>
          </cell>
          <cell r="C693">
            <v>600</v>
          </cell>
          <cell r="D693">
            <v>603</v>
          </cell>
          <cell r="E693" t="str">
            <v>Heat Pump Water Heater (air source)</v>
          </cell>
          <cell r="F693">
            <v>0</v>
          </cell>
          <cell r="G693">
            <v>0</v>
          </cell>
          <cell r="H693">
            <v>0.33</v>
          </cell>
          <cell r="I693">
            <v>0.5</v>
          </cell>
          <cell r="J693">
            <v>0.58662387316170961</v>
          </cell>
          <cell r="K693">
            <v>0</v>
          </cell>
          <cell r="L693">
            <v>0</v>
          </cell>
          <cell r="M693">
            <v>0</v>
          </cell>
        </row>
        <row r="694">
          <cell r="A694">
            <v>7604</v>
          </cell>
          <cell r="B694">
            <v>7</v>
          </cell>
          <cell r="C694">
            <v>600</v>
          </cell>
          <cell r="D694">
            <v>604</v>
          </cell>
          <cell r="E694" t="str">
            <v>Solar Water Heater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</row>
        <row r="695">
          <cell r="A695">
            <v>7606</v>
          </cell>
          <cell r="B695">
            <v>7</v>
          </cell>
          <cell r="C695">
            <v>600</v>
          </cell>
          <cell r="D695">
            <v>606</v>
          </cell>
          <cell r="E695" t="str">
            <v>Demand controlled circulating systems</v>
          </cell>
          <cell r="F695">
            <v>0</v>
          </cell>
          <cell r="G695">
            <v>0</v>
          </cell>
          <cell r="H695">
            <v>1.6553858013580891E-2</v>
          </cell>
          <cell r="I695">
            <v>1.6553858013580891E-2</v>
          </cell>
          <cell r="J695">
            <v>1.6553858013580891E-2</v>
          </cell>
          <cell r="K695">
            <v>0</v>
          </cell>
          <cell r="L695">
            <v>0</v>
          </cell>
          <cell r="M695">
            <v>0</v>
          </cell>
        </row>
        <row r="696">
          <cell r="A696">
            <v>7608</v>
          </cell>
          <cell r="B696">
            <v>7</v>
          </cell>
          <cell r="C696">
            <v>600</v>
          </cell>
          <cell r="D696">
            <v>608</v>
          </cell>
          <cell r="E696" t="str">
            <v>Heat Recovery Unit</v>
          </cell>
          <cell r="F696">
            <v>0</v>
          </cell>
          <cell r="G696">
            <v>0</v>
          </cell>
          <cell r="H696">
            <v>5.2632726686790185E-2</v>
          </cell>
          <cell r="I696">
            <v>5.2632726686790185E-2</v>
          </cell>
          <cell r="J696">
            <v>5.2632726686790185E-2</v>
          </cell>
          <cell r="K696">
            <v>0</v>
          </cell>
          <cell r="L696">
            <v>0</v>
          </cell>
          <cell r="M696">
            <v>0</v>
          </cell>
        </row>
        <row r="697">
          <cell r="A697">
            <v>7609</v>
          </cell>
          <cell r="B697">
            <v>7</v>
          </cell>
          <cell r="C697">
            <v>600</v>
          </cell>
          <cell r="D697">
            <v>609</v>
          </cell>
          <cell r="E697" t="str">
            <v>Heat Trap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A698">
            <v>7610</v>
          </cell>
          <cell r="B698">
            <v>7</v>
          </cell>
          <cell r="C698">
            <v>600</v>
          </cell>
          <cell r="D698">
            <v>610</v>
          </cell>
          <cell r="E698" t="str">
            <v>Hot Water Pipe Insulation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</row>
        <row r="699">
          <cell r="A699">
            <v>7700</v>
          </cell>
          <cell r="B699">
            <v>7</v>
          </cell>
          <cell r="C699">
            <v>700</v>
          </cell>
          <cell r="D699">
            <v>700</v>
          </cell>
          <cell r="E699" t="str">
            <v xml:space="preserve">Base Desktop PC 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</row>
        <row r="700">
          <cell r="A700">
            <v>7701</v>
          </cell>
          <cell r="B700">
            <v>7</v>
          </cell>
          <cell r="C700">
            <v>700</v>
          </cell>
          <cell r="D700">
            <v>701</v>
          </cell>
          <cell r="E700" t="str">
            <v>PC Manual Power Management Enabling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</row>
        <row r="701">
          <cell r="A701">
            <v>7702</v>
          </cell>
          <cell r="B701">
            <v>7</v>
          </cell>
          <cell r="C701">
            <v>700</v>
          </cell>
          <cell r="D701">
            <v>702</v>
          </cell>
          <cell r="E701" t="str">
            <v>PC Network Power Management Enabling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A702">
            <v>7710</v>
          </cell>
          <cell r="B702">
            <v>7</v>
          </cell>
          <cell r="C702">
            <v>710</v>
          </cell>
          <cell r="D702">
            <v>710</v>
          </cell>
          <cell r="E702" t="str">
            <v>Base Monitor, CRT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</row>
        <row r="703">
          <cell r="A703">
            <v>7711</v>
          </cell>
          <cell r="B703">
            <v>7</v>
          </cell>
          <cell r="C703">
            <v>710</v>
          </cell>
          <cell r="D703">
            <v>711</v>
          </cell>
          <cell r="E703" t="str">
            <v>Energy Star or Better Monitor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</row>
        <row r="704">
          <cell r="A704">
            <v>7712</v>
          </cell>
          <cell r="B704">
            <v>7</v>
          </cell>
          <cell r="C704">
            <v>710</v>
          </cell>
          <cell r="D704">
            <v>712</v>
          </cell>
          <cell r="E704" t="str">
            <v>Monitor Power Management Enabling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</row>
        <row r="705">
          <cell r="A705">
            <v>7720</v>
          </cell>
          <cell r="B705">
            <v>7</v>
          </cell>
          <cell r="C705">
            <v>720</v>
          </cell>
          <cell r="D705">
            <v>720</v>
          </cell>
          <cell r="E705" t="str">
            <v>Base Monitor, LCD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</row>
        <row r="706">
          <cell r="A706">
            <v>7721</v>
          </cell>
          <cell r="B706">
            <v>7</v>
          </cell>
          <cell r="C706">
            <v>720</v>
          </cell>
          <cell r="D706">
            <v>721</v>
          </cell>
          <cell r="E706" t="str">
            <v>Energy Star or Better Monitor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</row>
        <row r="707">
          <cell r="A707">
            <v>7722</v>
          </cell>
          <cell r="B707">
            <v>7</v>
          </cell>
          <cell r="C707">
            <v>720</v>
          </cell>
          <cell r="D707">
            <v>722</v>
          </cell>
          <cell r="E707" t="str">
            <v>Monitor Power Management Enabling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>
            <v>7730</v>
          </cell>
          <cell r="B708">
            <v>7</v>
          </cell>
          <cell r="C708">
            <v>730</v>
          </cell>
          <cell r="D708">
            <v>730</v>
          </cell>
          <cell r="E708" t="str">
            <v>Base Copier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>
            <v>7731</v>
          </cell>
          <cell r="B709">
            <v>7</v>
          </cell>
          <cell r="C709">
            <v>730</v>
          </cell>
          <cell r="D709">
            <v>731</v>
          </cell>
          <cell r="E709" t="str">
            <v>Energy Star or Better Copier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A710">
            <v>7732</v>
          </cell>
          <cell r="B710">
            <v>7</v>
          </cell>
          <cell r="C710">
            <v>730</v>
          </cell>
          <cell r="D710">
            <v>732</v>
          </cell>
          <cell r="E710" t="str">
            <v>Copier Power Management Enabling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</row>
        <row r="711">
          <cell r="A711">
            <v>7740</v>
          </cell>
          <cell r="B711">
            <v>7</v>
          </cell>
          <cell r="C711">
            <v>740</v>
          </cell>
          <cell r="D711">
            <v>740</v>
          </cell>
          <cell r="E711" t="str">
            <v>Base Laser Printer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</row>
        <row r="712">
          <cell r="A712">
            <v>7741</v>
          </cell>
          <cell r="B712">
            <v>7</v>
          </cell>
          <cell r="C712">
            <v>740</v>
          </cell>
          <cell r="D712">
            <v>741</v>
          </cell>
          <cell r="E712" t="str">
            <v>Printer Power Management Enabling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</row>
        <row r="713">
          <cell r="A713">
            <v>7800</v>
          </cell>
          <cell r="B713">
            <v>7</v>
          </cell>
          <cell r="C713">
            <v>800</v>
          </cell>
          <cell r="D713">
            <v>800</v>
          </cell>
          <cell r="E713" t="str">
            <v>Base Commercial Ovens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</row>
        <row r="714">
          <cell r="A714">
            <v>7801</v>
          </cell>
          <cell r="B714">
            <v>7</v>
          </cell>
          <cell r="C714">
            <v>800</v>
          </cell>
          <cell r="D714">
            <v>801</v>
          </cell>
          <cell r="E714" t="str">
            <v>Convection Oven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</row>
        <row r="715">
          <cell r="A715">
            <v>7810</v>
          </cell>
          <cell r="B715">
            <v>7</v>
          </cell>
          <cell r="C715">
            <v>810</v>
          </cell>
          <cell r="D715">
            <v>810</v>
          </cell>
          <cell r="E715" t="str">
            <v>Base Commercial Fryers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A716">
            <v>7811</v>
          </cell>
          <cell r="B716">
            <v>7</v>
          </cell>
          <cell r="C716">
            <v>810</v>
          </cell>
          <cell r="D716">
            <v>811</v>
          </cell>
          <cell r="E716" t="str">
            <v>Efficient Fryer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A717">
            <v>7900</v>
          </cell>
          <cell r="B717">
            <v>7</v>
          </cell>
          <cell r="C717">
            <v>900</v>
          </cell>
          <cell r="D717">
            <v>900</v>
          </cell>
          <cell r="E717" t="str">
            <v>Base Vending Machines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A718">
            <v>7901</v>
          </cell>
          <cell r="B718">
            <v>7</v>
          </cell>
          <cell r="C718">
            <v>900</v>
          </cell>
          <cell r="D718">
            <v>901</v>
          </cell>
          <cell r="E718" t="str">
            <v>Vending Misers (cooled machines only)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</row>
        <row r="719">
          <cell r="A719">
            <v>8110</v>
          </cell>
          <cell r="B719">
            <v>8</v>
          </cell>
          <cell r="C719">
            <v>110</v>
          </cell>
          <cell r="D719">
            <v>110</v>
          </cell>
          <cell r="E719" t="str">
            <v>Base Fluorescent Fixture, T12, 34W, EB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</row>
        <row r="720">
          <cell r="A720">
            <v>8111</v>
          </cell>
          <cell r="B720">
            <v>8</v>
          </cell>
          <cell r="C720">
            <v>110</v>
          </cell>
          <cell r="D720">
            <v>111</v>
          </cell>
          <cell r="E720" t="str">
            <v>Premium T8, Elecctronic Ballast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</row>
        <row r="721">
          <cell r="A721">
            <v>8112</v>
          </cell>
          <cell r="B721">
            <v>8</v>
          </cell>
          <cell r="C721">
            <v>110</v>
          </cell>
          <cell r="D721">
            <v>112</v>
          </cell>
          <cell r="E721" t="str">
            <v>Premium T8, EB, Reflector</v>
          </cell>
          <cell r="F721">
            <v>0</v>
          </cell>
          <cell r="G721">
            <v>0</v>
          </cell>
          <cell r="H721">
            <v>0.33</v>
          </cell>
          <cell r="I721">
            <v>0.5</v>
          </cell>
          <cell r="J721">
            <v>1</v>
          </cell>
          <cell r="K721">
            <v>0</v>
          </cell>
          <cell r="L721">
            <v>0</v>
          </cell>
          <cell r="M721">
            <v>0</v>
          </cell>
        </row>
        <row r="722">
          <cell r="A722">
            <v>8113</v>
          </cell>
          <cell r="B722">
            <v>8</v>
          </cell>
          <cell r="C722">
            <v>110</v>
          </cell>
          <cell r="D722">
            <v>113</v>
          </cell>
          <cell r="E722" t="str">
            <v>Occupancy Sensor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>
            <v>8114</v>
          </cell>
          <cell r="B723">
            <v>8</v>
          </cell>
          <cell r="C723">
            <v>110</v>
          </cell>
          <cell r="D723">
            <v>114</v>
          </cell>
          <cell r="E723" t="str">
            <v>Continuous Dimming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</row>
        <row r="724">
          <cell r="A724">
            <v>8115</v>
          </cell>
          <cell r="B724">
            <v>8</v>
          </cell>
          <cell r="C724">
            <v>110</v>
          </cell>
          <cell r="D724">
            <v>115</v>
          </cell>
          <cell r="E724" t="str">
            <v>Lighting Control Tuneup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A725">
            <v>8120</v>
          </cell>
          <cell r="B725">
            <v>8</v>
          </cell>
          <cell r="C725">
            <v>120</v>
          </cell>
          <cell r="D725">
            <v>120</v>
          </cell>
          <cell r="E725" t="str">
            <v>Base T8, EB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</row>
        <row r="726">
          <cell r="A726">
            <v>8121</v>
          </cell>
          <cell r="B726">
            <v>8</v>
          </cell>
          <cell r="C726">
            <v>120</v>
          </cell>
          <cell r="D726">
            <v>121</v>
          </cell>
          <cell r="E726" t="str">
            <v>ROB Premium T8, 1EB</v>
          </cell>
          <cell r="F726">
            <v>0</v>
          </cell>
          <cell r="G726">
            <v>0</v>
          </cell>
          <cell r="H726">
            <v>0.18447693335011398</v>
          </cell>
          <cell r="I726">
            <v>0.18447693335011398</v>
          </cell>
          <cell r="J726">
            <v>0.18447693335011398</v>
          </cell>
          <cell r="K726">
            <v>0</v>
          </cell>
          <cell r="L726">
            <v>0</v>
          </cell>
          <cell r="M726">
            <v>0</v>
          </cell>
        </row>
        <row r="727">
          <cell r="A727">
            <v>8122</v>
          </cell>
          <cell r="B727">
            <v>8</v>
          </cell>
          <cell r="C727">
            <v>120</v>
          </cell>
          <cell r="D727">
            <v>122</v>
          </cell>
          <cell r="E727" t="str">
            <v>ROB Premium T8, EB, Reflector</v>
          </cell>
          <cell r="F727">
            <v>0</v>
          </cell>
          <cell r="G727">
            <v>0</v>
          </cell>
          <cell r="H727">
            <v>0.33</v>
          </cell>
          <cell r="I727">
            <v>0.5</v>
          </cell>
          <cell r="J727">
            <v>1</v>
          </cell>
          <cell r="K727">
            <v>0</v>
          </cell>
          <cell r="L727">
            <v>0</v>
          </cell>
          <cell r="M727">
            <v>0</v>
          </cell>
        </row>
        <row r="728">
          <cell r="A728">
            <v>8123</v>
          </cell>
          <cell r="B728">
            <v>8</v>
          </cell>
          <cell r="C728">
            <v>120</v>
          </cell>
          <cell r="D728">
            <v>123</v>
          </cell>
          <cell r="E728" t="str">
            <v>Occupancy Sensor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</row>
        <row r="729">
          <cell r="A729">
            <v>8124</v>
          </cell>
          <cell r="B729">
            <v>8</v>
          </cell>
          <cell r="C729">
            <v>120</v>
          </cell>
          <cell r="D729">
            <v>124</v>
          </cell>
          <cell r="E729" t="str">
            <v>Lighting Control Tuneup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</row>
        <row r="730">
          <cell r="A730">
            <v>8130</v>
          </cell>
          <cell r="B730">
            <v>8</v>
          </cell>
          <cell r="C730">
            <v>130</v>
          </cell>
          <cell r="D730">
            <v>130</v>
          </cell>
          <cell r="E730" t="str">
            <v>Base Incandescent Flood, 75W  to Screw-in CFL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</row>
        <row r="731">
          <cell r="A731">
            <v>8131</v>
          </cell>
          <cell r="B731">
            <v>8</v>
          </cell>
          <cell r="C731">
            <v>130</v>
          </cell>
          <cell r="D731">
            <v>131</v>
          </cell>
          <cell r="E731" t="str">
            <v>CFL Screw-in 18W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A732">
            <v>8140</v>
          </cell>
          <cell r="B732">
            <v>8</v>
          </cell>
          <cell r="C732">
            <v>140</v>
          </cell>
          <cell r="D732">
            <v>140</v>
          </cell>
          <cell r="E732" t="str">
            <v xml:space="preserve">Base Incandescent Flood, 75W to Hardwired CFL 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</row>
        <row r="733">
          <cell r="A733">
            <v>8141</v>
          </cell>
          <cell r="B733">
            <v>8</v>
          </cell>
          <cell r="C733">
            <v>140</v>
          </cell>
          <cell r="D733">
            <v>141</v>
          </cell>
          <cell r="E733" t="str">
            <v>CFL Hardwired, Modular 18W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</row>
        <row r="734">
          <cell r="A734">
            <v>8145</v>
          </cell>
          <cell r="B734">
            <v>8</v>
          </cell>
          <cell r="C734">
            <v>145</v>
          </cell>
          <cell r="D734">
            <v>145</v>
          </cell>
          <cell r="E734" t="str">
            <v>Base CFL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>
            <v>8150</v>
          </cell>
          <cell r="B735">
            <v>8</v>
          </cell>
          <cell r="C735">
            <v>150</v>
          </cell>
          <cell r="D735">
            <v>150</v>
          </cell>
          <cell r="E735" t="str">
            <v>Base High Bay Mercury Vapor, 400W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</row>
        <row r="736">
          <cell r="A736">
            <v>8151</v>
          </cell>
          <cell r="B736">
            <v>8</v>
          </cell>
          <cell r="C736">
            <v>150</v>
          </cell>
          <cell r="D736">
            <v>151</v>
          </cell>
          <cell r="E736" t="str">
            <v>PSMH, 250W, magnetic ballast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</row>
        <row r="737">
          <cell r="A737">
            <v>8153</v>
          </cell>
          <cell r="B737">
            <v>8</v>
          </cell>
          <cell r="C737">
            <v>150</v>
          </cell>
          <cell r="D737">
            <v>153</v>
          </cell>
          <cell r="E737" t="str">
            <v>High Bay T5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</row>
        <row r="738">
          <cell r="A738">
            <v>8160</v>
          </cell>
          <cell r="B738">
            <v>8</v>
          </cell>
          <cell r="C738">
            <v>160</v>
          </cell>
          <cell r="D738">
            <v>160</v>
          </cell>
          <cell r="E738" t="str">
            <v>Base Exit Sign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>
            <v>8161</v>
          </cell>
          <cell r="B739">
            <v>8</v>
          </cell>
          <cell r="C739">
            <v>160</v>
          </cell>
          <cell r="D739">
            <v>161</v>
          </cell>
          <cell r="E739" t="str">
            <v>LED Exit Sign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</row>
        <row r="740">
          <cell r="A740">
            <v>8200</v>
          </cell>
          <cell r="B740">
            <v>8</v>
          </cell>
          <cell r="C740">
            <v>200</v>
          </cell>
          <cell r="D740">
            <v>200</v>
          </cell>
          <cell r="E740" t="str">
            <v>Base Outdoor Mercury Vapor 400W Lamp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</row>
        <row r="741">
          <cell r="A741">
            <v>8201</v>
          </cell>
          <cell r="B741">
            <v>8</v>
          </cell>
          <cell r="C741">
            <v>200</v>
          </cell>
          <cell r="D741">
            <v>201</v>
          </cell>
          <cell r="E741" t="str">
            <v>High Pressure Sodium 250W Lamp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</row>
        <row r="742">
          <cell r="A742">
            <v>8202</v>
          </cell>
          <cell r="B742">
            <v>8</v>
          </cell>
          <cell r="C742">
            <v>200</v>
          </cell>
          <cell r="D742">
            <v>202</v>
          </cell>
          <cell r="E742" t="str">
            <v>Outdoor Lighting Controls (Photocell/Timeclock)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</row>
        <row r="743">
          <cell r="A743">
            <v>8210</v>
          </cell>
          <cell r="B743">
            <v>8</v>
          </cell>
          <cell r="C743">
            <v>210</v>
          </cell>
          <cell r="D743">
            <v>210</v>
          </cell>
          <cell r="E743" t="str">
            <v>Base Outdoor HID Lamp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</row>
        <row r="744">
          <cell r="A744">
            <v>8211</v>
          </cell>
          <cell r="B744">
            <v>8</v>
          </cell>
          <cell r="C744">
            <v>210</v>
          </cell>
          <cell r="D744">
            <v>211</v>
          </cell>
          <cell r="E744" t="str">
            <v>Outdoor Lighting Controls (Photocell/Timeclock)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</row>
        <row r="745">
          <cell r="A745">
            <v>8300</v>
          </cell>
          <cell r="B745">
            <v>8</v>
          </cell>
          <cell r="C745">
            <v>300</v>
          </cell>
          <cell r="D745">
            <v>300</v>
          </cell>
          <cell r="E745" t="str">
            <v>Base Centrifugal Chiller, 0.58 kW/ton, 500 tons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</row>
        <row r="746">
          <cell r="A746">
            <v>8301</v>
          </cell>
          <cell r="B746">
            <v>8</v>
          </cell>
          <cell r="C746">
            <v>300</v>
          </cell>
          <cell r="D746">
            <v>301</v>
          </cell>
          <cell r="E746" t="str">
            <v>Centrifugal Chiller, 0.51 kW/ton, 500 tons</v>
          </cell>
          <cell r="F746">
            <v>1</v>
          </cell>
          <cell r="G746">
            <v>1</v>
          </cell>
          <cell r="H746">
            <v>0.33</v>
          </cell>
          <cell r="I746">
            <v>0.5</v>
          </cell>
          <cell r="J746">
            <v>0.60006513771654924</v>
          </cell>
          <cell r="K746">
            <v>0.33</v>
          </cell>
          <cell r="L746">
            <v>0.5</v>
          </cell>
          <cell r="M746">
            <v>0.52860300755726386</v>
          </cell>
        </row>
        <row r="747">
          <cell r="A747">
            <v>8302</v>
          </cell>
          <cell r="B747">
            <v>8</v>
          </cell>
          <cell r="C747">
            <v>300</v>
          </cell>
          <cell r="D747">
            <v>302</v>
          </cell>
          <cell r="E747" t="str">
            <v>High Efficiency Chiller Motors</v>
          </cell>
          <cell r="F747">
            <v>1</v>
          </cell>
          <cell r="G747">
            <v>0</v>
          </cell>
          <cell r="H747">
            <v>0.33</v>
          </cell>
          <cell r="I747">
            <v>0.5</v>
          </cell>
          <cell r="J747">
            <v>0.59058776052737261</v>
          </cell>
          <cell r="K747">
            <v>0</v>
          </cell>
          <cell r="L747">
            <v>0</v>
          </cell>
          <cell r="M747">
            <v>0</v>
          </cell>
        </row>
        <row r="748">
          <cell r="A748">
            <v>8304</v>
          </cell>
          <cell r="B748">
            <v>8</v>
          </cell>
          <cell r="C748">
            <v>300</v>
          </cell>
          <cell r="D748">
            <v>304</v>
          </cell>
          <cell r="E748" t="str">
            <v xml:space="preserve">EMS - Chiller </v>
          </cell>
          <cell r="F748">
            <v>1</v>
          </cell>
          <cell r="G748">
            <v>0</v>
          </cell>
          <cell r="H748">
            <v>0.33</v>
          </cell>
          <cell r="I748">
            <v>0.5</v>
          </cell>
          <cell r="J748">
            <v>0.53506973111800871</v>
          </cell>
          <cell r="K748">
            <v>0</v>
          </cell>
          <cell r="L748">
            <v>0</v>
          </cell>
          <cell r="M748">
            <v>0</v>
          </cell>
        </row>
        <row r="749">
          <cell r="A749">
            <v>8305</v>
          </cell>
          <cell r="B749">
            <v>8</v>
          </cell>
          <cell r="C749">
            <v>300</v>
          </cell>
          <cell r="D749">
            <v>305</v>
          </cell>
          <cell r="E749" t="str">
            <v>Chiller Tune Up/Diagnostics</v>
          </cell>
          <cell r="F749">
            <v>0</v>
          </cell>
          <cell r="G749">
            <v>0</v>
          </cell>
          <cell r="H749">
            <v>0.33</v>
          </cell>
          <cell r="I749">
            <v>0.5</v>
          </cell>
          <cell r="J749">
            <v>0.72989480956886155</v>
          </cell>
          <cell r="K749">
            <v>2.4088873122910415E-2</v>
          </cell>
          <cell r="L749">
            <v>2.4088873122910415E-2</v>
          </cell>
          <cell r="M749">
            <v>2.4088873122910415E-2</v>
          </cell>
        </row>
        <row r="750">
          <cell r="A750">
            <v>8306</v>
          </cell>
          <cell r="B750">
            <v>8</v>
          </cell>
          <cell r="C750">
            <v>300</v>
          </cell>
          <cell r="D750">
            <v>306</v>
          </cell>
          <cell r="E750" t="str">
            <v>VSD for Chiller Pumps and Towers</v>
          </cell>
          <cell r="F750">
            <v>1</v>
          </cell>
          <cell r="G750">
            <v>0</v>
          </cell>
          <cell r="H750">
            <v>0.33</v>
          </cell>
          <cell r="I750">
            <v>0.5</v>
          </cell>
          <cell r="J750">
            <v>0.67562823024361451</v>
          </cell>
          <cell r="K750">
            <v>0</v>
          </cell>
          <cell r="L750">
            <v>0</v>
          </cell>
          <cell r="M750">
            <v>0</v>
          </cell>
        </row>
        <row r="751">
          <cell r="A751">
            <v>8307</v>
          </cell>
          <cell r="B751">
            <v>8</v>
          </cell>
          <cell r="C751">
            <v>300</v>
          </cell>
          <cell r="D751">
            <v>307</v>
          </cell>
          <cell r="E751" t="str">
            <v>EMS Optimization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</row>
        <row r="752">
          <cell r="A752">
            <v>8308</v>
          </cell>
          <cell r="B752">
            <v>8</v>
          </cell>
          <cell r="C752">
            <v>300</v>
          </cell>
          <cell r="D752">
            <v>308</v>
          </cell>
          <cell r="E752" t="str">
            <v>Aerosole Duct Sealing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</row>
        <row r="753">
          <cell r="A753">
            <v>8309</v>
          </cell>
          <cell r="B753">
            <v>8</v>
          </cell>
          <cell r="C753">
            <v>300</v>
          </cell>
          <cell r="D753">
            <v>309</v>
          </cell>
          <cell r="E753" t="str">
            <v>Duct/Pipe Insulation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</row>
        <row r="754">
          <cell r="A754">
            <v>8311</v>
          </cell>
          <cell r="B754">
            <v>8</v>
          </cell>
          <cell r="C754">
            <v>300</v>
          </cell>
          <cell r="D754">
            <v>311</v>
          </cell>
          <cell r="E754" t="str">
            <v>Window Film (Standard)</v>
          </cell>
          <cell r="F754">
            <v>1</v>
          </cell>
          <cell r="G754">
            <v>0</v>
          </cell>
          <cell r="H754">
            <v>0.33</v>
          </cell>
          <cell r="I754">
            <v>0.5</v>
          </cell>
          <cell r="J754">
            <v>0.88002358921916513</v>
          </cell>
          <cell r="K754">
            <v>0</v>
          </cell>
          <cell r="L754">
            <v>0</v>
          </cell>
          <cell r="M754">
            <v>0</v>
          </cell>
        </row>
        <row r="755">
          <cell r="A755">
            <v>8313</v>
          </cell>
          <cell r="B755">
            <v>8</v>
          </cell>
          <cell r="C755">
            <v>300</v>
          </cell>
          <cell r="D755">
            <v>313</v>
          </cell>
          <cell r="E755" t="str">
            <v xml:space="preserve">Ceiling Insulation </v>
          </cell>
          <cell r="F755">
            <v>0</v>
          </cell>
          <cell r="G755">
            <v>1</v>
          </cell>
          <cell r="H755">
            <v>0.33</v>
          </cell>
          <cell r="I755">
            <v>0.5</v>
          </cell>
          <cell r="J755">
            <v>0.88616099232789014</v>
          </cell>
          <cell r="K755">
            <v>0.33</v>
          </cell>
          <cell r="L755">
            <v>0.5</v>
          </cell>
          <cell r="M755">
            <v>0.88076468438757116</v>
          </cell>
        </row>
        <row r="756">
          <cell r="A756">
            <v>8314</v>
          </cell>
          <cell r="B756">
            <v>8</v>
          </cell>
          <cell r="C756">
            <v>300</v>
          </cell>
          <cell r="D756">
            <v>314</v>
          </cell>
          <cell r="E756" t="str">
            <v>Roof Insulation</v>
          </cell>
          <cell r="F756">
            <v>1</v>
          </cell>
          <cell r="G756">
            <v>1</v>
          </cell>
          <cell r="H756">
            <v>0.33</v>
          </cell>
          <cell r="I756">
            <v>0.5</v>
          </cell>
          <cell r="J756">
            <v>0.86419598128601316</v>
          </cell>
          <cell r="K756">
            <v>0.33</v>
          </cell>
          <cell r="L756">
            <v>0.5</v>
          </cell>
          <cell r="M756">
            <v>0.71949307297018206</v>
          </cell>
        </row>
        <row r="757">
          <cell r="A757">
            <v>8315</v>
          </cell>
          <cell r="B757">
            <v>8</v>
          </cell>
          <cell r="C757">
            <v>300</v>
          </cell>
          <cell r="D757">
            <v>315</v>
          </cell>
          <cell r="E757" t="str">
            <v>Cool Roof - Chiller</v>
          </cell>
          <cell r="F757">
            <v>1</v>
          </cell>
          <cell r="G757">
            <v>1</v>
          </cell>
          <cell r="H757">
            <v>0.33</v>
          </cell>
          <cell r="I757">
            <v>0.5</v>
          </cell>
          <cell r="J757">
            <v>1</v>
          </cell>
          <cell r="K757">
            <v>0.33</v>
          </cell>
          <cell r="L757">
            <v>0.5</v>
          </cell>
          <cell r="M757">
            <v>0.88910748185796518</v>
          </cell>
        </row>
        <row r="758">
          <cell r="A758">
            <v>8317</v>
          </cell>
          <cell r="B758">
            <v>8</v>
          </cell>
          <cell r="C758">
            <v>300</v>
          </cell>
          <cell r="D758">
            <v>317</v>
          </cell>
          <cell r="E758" t="str">
            <v>Thermal Energy Storage (TES)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>
            <v>8320</v>
          </cell>
          <cell r="B759">
            <v>8</v>
          </cell>
          <cell r="C759">
            <v>320</v>
          </cell>
          <cell r="D759">
            <v>320</v>
          </cell>
          <cell r="E759" t="str">
            <v>Base DX Packaged System, EER=10.3, 10 tons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</row>
        <row r="760">
          <cell r="A760">
            <v>8321</v>
          </cell>
          <cell r="B760">
            <v>8</v>
          </cell>
          <cell r="C760">
            <v>320</v>
          </cell>
          <cell r="D760">
            <v>321</v>
          </cell>
          <cell r="E760" t="str">
            <v>DX Packaged System, EER=10.9, 10 tons</v>
          </cell>
          <cell r="F760">
            <v>0</v>
          </cell>
          <cell r="G760">
            <v>0</v>
          </cell>
          <cell r="H760">
            <v>0.33</v>
          </cell>
          <cell r="I760">
            <v>0.5</v>
          </cell>
          <cell r="J760">
            <v>0.9957784965943377</v>
          </cell>
          <cell r="K760">
            <v>0</v>
          </cell>
          <cell r="L760">
            <v>0</v>
          </cell>
          <cell r="M760">
            <v>0</v>
          </cell>
        </row>
        <row r="761">
          <cell r="A761">
            <v>8322</v>
          </cell>
          <cell r="B761">
            <v>8</v>
          </cell>
          <cell r="C761">
            <v>320</v>
          </cell>
          <cell r="D761">
            <v>322</v>
          </cell>
          <cell r="E761" t="str">
            <v>Hybrid Dessicant-DX System (Trane CDQ)</v>
          </cell>
          <cell r="F761">
            <v>1</v>
          </cell>
          <cell r="G761">
            <v>0</v>
          </cell>
          <cell r="H761">
            <v>0.33</v>
          </cell>
          <cell r="I761">
            <v>0.5</v>
          </cell>
          <cell r="J761">
            <v>0.7099878347286811</v>
          </cell>
          <cell r="K761">
            <v>0</v>
          </cell>
          <cell r="L761">
            <v>0</v>
          </cell>
          <cell r="M761">
            <v>0</v>
          </cell>
        </row>
        <row r="762">
          <cell r="A762">
            <v>8323</v>
          </cell>
          <cell r="B762">
            <v>8</v>
          </cell>
          <cell r="C762">
            <v>320</v>
          </cell>
          <cell r="D762">
            <v>323</v>
          </cell>
          <cell r="E762" t="str">
            <v>Geothermal Heat Pump, EER=13, 10 tons</v>
          </cell>
          <cell r="F762">
            <v>1</v>
          </cell>
          <cell r="G762">
            <v>0</v>
          </cell>
          <cell r="H762">
            <v>0.33</v>
          </cell>
          <cell r="I762">
            <v>0.5</v>
          </cell>
          <cell r="J762">
            <v>1</v>
          </cell>
          <cell r="K762">
            <v>0</v>
          </cell>
          <cell r="L762">
            <v>0</v>
          </cell>
          <cell r="M762">
            <v>0</v>
          </cell>
        </row>
        <row r="763">
          <cell r="A763">
            <v>8326</v>
          </cell>
          <cell r="B763">
            <v>8</v>
          </cell>
          <cell r="C763">
            <v>320</v>
          </cell>
          <cell r="D763">
            <v>326</v>
          </cell>
          <cell r="E763" t="str">
            <v>DX Tune Up/ Advanced Diagnostics</v>
          </cell>
          <cell r="F763">
            <v>1</v>
          </cell>
          <cell r="G763">
            <v>1</v>
          </cell>
          <cell r="H763">
            <v>0.33</v>
          </cell>
          <cell r="I763">
            <v>0.5</v>
          </cell>
          <cell r="J763">
            <v>0.68151730566142144</v>
          </cell>
          <cell r="K763">
            <v>2.6846295419869035E-2</v>
          </cell>
          <cell r="L763">
            <v>2.6846295419869035E-2</v>
          </cell>
          <cell r="M763">
            <v>2.6846295419869035E-2</v>
          </cell>
        </row>
        <row r="764">
          <cell r="A764">
            <v>8327</v>
          </cell>
          <cell r="B764">
            <v>8</v>
          </cell>
          <cell r="C764">
            <v>320</v>
          </cell>
          <cell r="D764">
            <v>327</v>
          </cell>
          <cell r="E764" t="str">
            <v>DX Coil Cleaning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</row>
        <row r="765">
          <cell r="A765">
            <v>8328</v>
          </cell>
          <cell r="B765">
            <v>8</v>
          </cell>
          <cell r="C765">
            <v>320</v>
          </cell>
          <cell r="D765">
            <v>328</v>
          </cell>
          <cell r="E765" t="str">
            <v>Optimize Controls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</row>
        <row r="766">
          <cell r="A766">
            <v>8329</v>
          </cell>
          <cell r="B766">
            <v>8</v>
          </cell>
          <cell r="C766">
            <v>320</v>
          </cell>
          <cell r="D766">
            <v>329</v>
          </cell>
          <cell r="E766" t="str">
            <v>Aerosole Duct Sealing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</row>
        <row r="767">
          <cell r="A767">
            <v>8330</v>
          </cell>
          <cell r="B767">
            <v>8</v>
          </cell>
          <cell r="C767">
            <v>320</v>
          </cell>
          <cell r="D767">
            <v>330</v>
          </cell>
          <cell r="E767" t="str">
            <v>Duct/Pipe Insulation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</row>
        <row r="768">
          <cell r="A768">
            <v>8332</v>
          </cell>
          <cell r="B768">
            <v>8</v>
          </cell>
          <cell r="C768">
            <v>320</v>
          </cell>
          <cell r="D768">
            <v>332</v>
          </cell>
          <cell r="E768" t="str">
            <v>Window Film (Standard)</v>
          </cell>
          <cell r="F768">
            <v>1</v>
          </cell>
          <cell r="G768">
            <v>0</v>
          </cell>
          <cell r="H768">
            <v>0.33</v>
          </cell>
          <cell r="I768">
            <v>0.5</v>
          </cell>
          <cell r="J768">
            <v>0.89437960307965292</v>
          </cell>
          <cell r="K768">
            <v>0</v>
          </cell>
          <cell r="L768">
            <v>0</v>
          </cell>
          <cell r="M768">
            <v>0</v>
          </cell>
        </row>
        <row r="769">
          <cell r="A769">
            <v>8334</v>
          </cell>
          <cell r="B769">
            <v>8</v>
          </cell>
          <cell r="C769">
            <v>320</v>
          </cell>
          <cell r="D769">
            <v>334</v>
          </cell>
          <cell r="E769" t="str">
            <v xml:space="preserve">Ceiling Insulation </v>
          </cell>
          <cell r="F769">
            <v>1</v>
          </cell>
          <cell r="G769">
            <v>1</v>
          </cell>
          <cell r="H769">
            <v>0.33</v>
          </cell>
          <cell r="I769">
            <v>0.5</v>
          </cell>
          <cell r="J769">
            <v>0.91880920532975119</v>
          </cell>
          <cell r="K769">
            <v>0.33</v>
          </cell>
          <cell r="L769">
            <v>0.5</v>
          </cell>
          <cell r="M769">
            <v>0.77719437194907059</v>
          </cell>
        </row>
        <row r="770">
          <cell r="A770">
            <v>8335</v>
          </cell>
          <cell r="B770">
            <v>8</v>
          </cell>
          <cell r="C770">
            <v>320</v>
          </cell>
          <cell r="D770">
            <v>335</v>
          </cell>
          <cell r="E770" t="str">
            <v>Roof Insulation</v>
          </cell>
          <cell r="F770">
            <v>1</v>
          </cell>
          <cell r="G770">
            <v>1</v>
          </cell>
          <cell r="H770">
            <v>0.33</v>
          </cell>
          <cell r="I770">
            <v>0.5</v>
          </cell>
          <cell r="J770">
            <v>0.72617341086982212</v>
          </cell>
          <cell r="K770">
            <v>0.33</v>
          </cell>
          <cell r="L770">
            <v>0.5</v>
          </cell>
          <cell r="M770">
            <v>0.6243471686595844</v>
          </cell>
        </row>
        <row r="771">
          <cell r="A771">
            <v>8336</v>
          </cell>
          <cell r="B771">
            <v>8</v>
          </cell>
          <cell r="C771">
            <v>320</v>
          </cell>
          <cell r="D771">
            <v>336</v>
          </cell>
          <cell r="E771" t="str">
            <v>Cool Roof - DX</v>
          </cell>
          <cell r="F771">
            <v>1</v>
          </cell>
          <cell r="G771">
            <v>1</v>
          </cell>
          <cell r="H771">
            <v>0.33</v>
          </cell>
          <cell r="I771">
            <v>0.5</v>
          </cell>
          <cell r="J771">
            <v>1</v>
          </cell>
          <cell r="K771">
            <v>0.33</v>
          </cell>
          <cell r="L771">
            <v>0.5</v>
          </cell>
          <cell r="M771">
            <v>0.85885386415073173</v>
          </cell>
        </row>
        <row r="772">
          <cell r="A772">
            <v>8340</v>
          </cell>
          <cell r="B772">
            <v>8</v>
          </cell>
          <cell r="C772">
            <v>340</v>
          </cell>
          <cell r="D772">
            <v>340</v>
          </cell>
          <cell r="E772" t="str">
            <v>Base Packaged HP System, EER=10.3, 10 tons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</row>
        <row r="773">
          <cell r="A773">
            <v>8341</v>
          </cell>
          <cell r="B773">
            <v>8</v>
          </cell>
          <cell r="C773">
            <v>340</v>
          </cell>
          <cell r="D773">
            <v>341</v>
          </cell>
          <cell r="E773" t="str">
            <v>Packaged HP System, EER=10.9, 10 tons</v>
          </cell>
          <cell r="F773">
            <v>0</v>
          </cell>
          <cell r="G773">
            <v>0</v>
          </cell>
          <cell r="H773">
            <v>0.33</v>
          </cell>
          <cell r="I773">
            <v>0.5</v>
          </cell>
          <cell r="J773">
            <v>0.95859419898022913</v>
          </cell>
          <cell r="K773">
            <v>0</v>
          </cell>
          <cell r="L773">
            <v>0</v>
          </cell>
          <cell r="M773">
            <v>0</v>
          </cell>
        </row>
        <row r="774">
          <cell r="A774">
            <v>8342</v>
          </cell>
          <cell r="B774">
            <v>8</v>
          </cell>
          <cell r="C774">
            <v>340</v>
          </cell>
          <cell r="D774">
            <v>342</v>
          </cell>
          <cell r="E774" t="str">
            <v>Geothermal Heat Pump, EER=13, 10 tons</v>
          </cell>
          <cell r="F774">
            <v>1</v>
          </cell>
          <cell r="G774">
            <v>1</v>
          </cell>
          <cell r="H774">
            <v>0.33</v>
          </cell>
          <cell r="I774">
            <v>0.5</v>
          </cell>
          <cell r="J774">
            <v>1</v>
          </cell>
          <cell r="K774">
            <v>0.33</v>
          </cell>
          <cell r="L774">
            <v>0.5</v>
          </cell>
          <cell r="M774">
            <v>0.83626062134906454</v>
          </cell>
        </row>
        <row r="775">
          <cell r="A775">
            <v>8344</v>
          </cell>
          <cell r="B775">
            <v>8</v>
          </cell>
          <cell r="C775">
            <v>340</v>
          </cell>
          <cell r="D775">
            <v>344</v>
          </cell>
          <cell r="E775" t="str">
            <v>Aerosole Duct Sealing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</row>
        <row r="776">
          <cell r="A776">
            <v>8345</v>
          </cell>
          <cell r="B776">
            <v>8</v>
          </cell>
          <cell r="C776">
            <v>340</v>
          </cell>
          <cell r="D776">
            <v>345</v>
          </cell>
          <cell r="E776" t="str">
            <v>Duct/Pipe Insulation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</row>
        <row r="777">
          <cell r="A777">
            <v>8347</v>
          </cell>
          <cell r="B777">
            <v>8</v>
          </cell>
          <cell r="C777">
            <v>340</v>
          </cell>
          <cell r="D777">
            <v>347</v>
          </cell>
          <cell r="E777" t="str">
            <v>Window Film (Standard)</v>
          </cell>
          <cell r="F777">
            <v>1</v>
          </cell>
          <cell r="G777">
            <v>0</v>
          </cell>
          <cell r="H777">
            <v>0.33</v>
          </cell>
          <cell r="I777">
            <v>0.5</v>
          </cell>
          <cell r="J777">
            <v>0.77922727700812555</v>
          </cell>
          <cell r="K777">
            <v>0</v>
          </cell>
          <cell r="L777">
            <v>0</v>
          </cell>
          <cell r="M777">
            <v>0</v>
          </cell>
        </row>
        <row r="778">
          <cell r="A778">
            <v>8349</v>
          </cell>
          <cell r="B778">
            <v>8</v>
          </cell>
          <cell r="C778">
            <v>340</v>
          </cell>
          <cell r="D778">
            <v>349</v>
          </cell>
          <cell r="E778" t="str">
            <v xml:space="preserve">Ceiling Insulation </v>
          </cell>
          <cell r="F778">
            <v>1</v>
          </cell>
          <cell r="G778">
            <v>1</v>
          </cell>
          <cell r="H778">
            <v>0.33</v>
          </cell>
          <cell r="I778">
            <v>0.5</v>
          </cell>
          <cell r="J778">
            <v>0.82525165128059275</v>
          </cell>
          <cell r="K778">
            <v>0.33</v>
          </cell>
          <cell r="L778">
            <v>0.5</v>
          </cell>
          <cell r="M778">
            <v>0.82525165128059275</v>
          </cell>
        </row>
        <row r="779">
          <cell r="A779">
            <v>8350</v>
          </cell>
          <cell r="B779">
            <v>8</v>
          </cell>
          <cell r="C779">
            <v>340</v>
          </cell>
          <cell r="D779">
            <v>350</v>
          </cell>
          <cell r="E779" t="str">
            <v>Roof Insulation</v>
          </cell>
          <cell r="F779">
            <v>1</v>
          </cell>
          <cell r="G779">
            <v>1</v>
          </cell>
          <cell r="H779">
            <v>0.33</v>
          </cell>
          <cell r="I779">
            <v>0.5</v>
          </cell>
          <cell r="J779">
            <v>0.93591673203775538</v>
          </cell>
          <cell r="K779">
            <v>0.33</v>
          </cell>
          <cell r="L779">
            <v>0.5</v>
          </cell>
          <cell r="M779">
            <v>0.93580601242369654</v>
          </cell>
        </row>
        <row r="780">
          <cell r="A780">
            <v>8351</v>
          </cell>
          <cell r="B780">
            <v>8</v>
          </cell>
          <cell r="C780">
            <v>340</v>
          </cell>
          <cell r="D780">
            <v>351</v>
          </cell>
          <cell r="E780" t="str">
            <v>Cool Roof - DX</v>
          </cell>
          <cell r="F780">
            <v>1</v>
          </cell>
          <cell r="G780">
            <v>1</v>
          </cell>
          <cell r="H780">
            <v>0.33</v>
          </cell>
          <cell r="I780">
            <v>0.5</v>
          </cell>
          <cell r="J780">
            <v>1</v>
          </cell>
          <cell r="K780">
            <v>0.33</v>
          </cell>
          <cell r="L780">
            <v>0.5</v>
          </cell>
          <cell r="M780">
            <v>0.97503875930108264</v>
          </cell>
        </row>
        <row r="781">
          <cell r="A781">
            <v>8360</v>
          </cell>
          <cell r="B781">
            <v>8</v>
          </cell>
          <cell r="C781">
            <v>360</v>
          </cell>
          <cell r="D781">
            <v>360</v>
          </cell>
          <cell r="E781" t="str">
            <v>Base PTAC, EER=8.3, 1 ton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</row>
        <row r="782">
          <cell r="A782">
            <v>8361</v>
          </cell>
          <cell r="B782">
            <v>8</v>
          </cell>
          <cell r="C782">
            <v>360</v>
          </cell>
          <cell r="D782">
            <v>361</v>
          </cell>
          <cell r="E782" t="str">
            <v>HE PTAC, EER=9.6, 1 ton</v>
          </cell>
          <cell r="F782">
            <v>1</v>
          </cell>
          <cell r="G782">
            <v>0</v>
          </cell>
          <cell r="H782">
            <v>0.33</v>
          </cell>
          <cell r="I782">
            <v>0.5</v>
          </cell>
          <cell r="J782">
            <v>0.92642684926438112</v>
          </cell>
          <cell r="K782">
            <v>0</v>
          </cell>
          <cell r="L782">
            <v>0</v>
          </cell>
          <cell r="M782">
            <v>0</v>
          </cell>
        </row>
        <row r="783">
          <cell r="A783">
            <v>8362</v>
          </cell>
          <cell r="B783">
            <v>8</v>
          </cell>
          <cell r="C783">
            <v>360</v>
          </cell>
          <cell r="D783">
            <v>362</v>
          </cell>
          <cell r="E783" t="str">
            <v>Occupancy Sensor (hotels)</v>
          </cell>
          <cell r="F783">
            <v>0</v>
          </cell>
          <cell r="G783">
            <v>0</v>
          </cell>
          <cell r="H783">
            <v>0.33</v>
          </cell>
          <cell r="I783">
            <v>0.5</v>
          </cell>
          <cell r="J783">
            <v>1</v>
          </cell>
          <cell r="K783">
            <v>0</v>
          </cell>
          <cell r="L783">
            <v>0</v>
          </cell>
          <cell r="M783">
            <v>0</v>
          </cell>
        </row>
        <row r="784">
          <cell r="A784">
            <v>8400</v>
          </cell>
          <cell r="B784">
            <v>8</v>
          </cell>
          <cell r="C784">
            <v>400</v>
          </cell>
          <cell r="D784">
            <v>400</v>
          </cell>
          <cell r="E784" t="str">
            <v>Base Fan Motor, 15hp, 1800rpm, 91.0%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</row>
        <row r="785">
          <cell r="A785">
            <v>8401</v>
          </cell>
          <cell r="B785">
            <v>8</v>
          </cell>
          <cell r="C785">
            <v>400</v>
          </cell>
          <cell r="D785">
            <v>401</v>
          </cell>
          <cell r="E785" t="str">
            <v>High Efficiency Fan Motor, 15hp, 1800rpm, 92.4%</v>
          </cell>
          <cell r="F785">
            <v>1</v>
          </cell>
          <cell r="G785">
            <v>0</v>
          </cell>
          <cell r="H785">
            <v>3.6622870876249963E-2</v>
          </cell>
          <cell r="I785">
            <v>3.6622870876249963E-2</v>
          </cell>
          <cell r="J785">
            <v>3.6622870876249963E-2</v>
          </cell>
          <cell r="K785">
            <v>0</v>
          </cell>
          <cell r="L785">
            <v>0</v>
          </cell>
          <cell r="M785">
            <v>0</v>
          </cell>
        </row>
        <row r="786">
          <cell r="A786">
            <v>8402</v>
          </cell>
          <cell r="B786">
            <v>8</v>
          </cell>
          <cell r="C786">
            <v>400</v>
          </cell>
          <cell r="D786">
            <v>402</v>
          </cell>
          <cell r="E786" t="str">
            <v>Variable Speed Drive Control</v>
          </cell>
          <cell r="F786">
            <v>1</v>
          </cell>
          <cell r="G786">
            <v>0</v>
          </cell>
          <cell r="H786">
            <v>0.33</v>
          </cell>
          <cell r="I786">
            <v>0.5</v>
          </cell>
          <cell r="J786">
            <v>0.8320706934013623</v>
          </cell>
          <cell r="K786">
            <v>0</v>
          </cell>
          <cell r="L786">
            <v>0</v>
          </cell>
          <cell r="M786">
            <v>0</v>
          </cell>
        </row>
        <row r="787">
          <cell r="A787">
            <v>8403</v>
          </cell>
          <cell r="B787">
            <v>8</v>
          </cell>
          <cell r="C787">
            <v>400</v>
          </cell>
          <cell r="D787">
            <v>403</v>
          </cell>
          <cell r="E787" t="str">
            <v>Air Handler Optimization</v>
          </cell>
          <cell r="F787">
            <v>0</v>
          </cell>
          <cell r="G787">
            <v>0</v>
          </cell>
          <cell r="H787">
            <v>0.33</v>
          </cell>
          <cell r="I787">
            <v>0.39443798637081284</v>
          </cell>
          <cell r="J787">
            <v>0.39443798637081284</v>
          </cell>
          <cell r="K787">
            <v>0</v>
          </cell>
          <cell r="L787">
            <v>0</v>
          </cell>
          <cell r="M787">
            <v>0</v>
          </cell>
        </row>
        <row r="788">
          <cell r="A788">
            <v>8404</v>
          </cell>
          <cell r="B788">
            <v>8</v>
          </cell>
          <cell r="C788">
            <v>400</v>
          </cell>
          <cell r="D788">
            <v>404</v>
          </cell>
          <cell r="E788" t="str">
            <v>Electronically Commutated Motors (ECM) on an Air Handler Unit</v>
          </cell>
          <cell r="F788">
            <v>1</v>
          </cell>
          <cell r="G788">
            <v>1</v>
          </cell>
          <cell r="H788">
            <v>0.33</v>
          </cell>
          <cell r="I788">
            <v>0.35539185103591547</v>
          </cell>
          <cell r="J788">
            <v>0.35539185103591547</v>
          </cell>
          <cell r="K788">
            <v>5.074002463616932E-2</v>
          </cell>
          <cell r="L788">
            <v>5.074002463616932E-2</v>
          </cell>
          <cell r="M788">
            <v>5.074002463616932E-2</v>
          </cell>
        </row>
        <row r="789">
          <cell r="A789">
            <v>8405</v>
          </cell>
          <cell r="B789">
            <v>8</v>
          </cell>
          <cell r="C789">
            <v>400</v>
          </cell>
          <cell r="D789">
            <v>405</v>
          </cell>
          <cell r="E789" t="str">
            <v>Demand Control Ventilation (DCV)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</row>
        <row r="790">
          <cell r="A790">
            <v>8406</v>
          </cell>
          <cell r="B790">
            <v>8</v>
          </cell>
          <cell r="C790">
            <v>400</v>
          </cell>
          <cell r="D790">
            <v>406</v>
          </cell>
          <cell r="E790" t="str">
            <v>Energy Recovery Ventilation (ERV)</v>
          </cell>
          <cell r="F790">
            <v>1</v>
          </cell>
          <cell r="G790">
            <v>1</v>
          </cell>
          <cell r="H790">
            <v>0.33</v>
          </cell>
          <cell r="I790">
            <v>0.5</v>
          </cell>
          <cell r="J790">
            <v>0.80292682033687557</v>
          </cell>
          <cell r="K790">
            <v>0.33</v>
          </cell>
          <cell r="L790">
            <v>0.5</v>
          </cell>
          <cell r="M790">
            <v>0.83776874954285019</v>
          </cell>
        </row>
        <row r="791">
          <cell r="A791">
            <v>8600</v>
          </cell>
          <cell r="B791">
            <v>8</v>
          </cell>
          <cell r="C791">
            <v>600</v>
          </cell>
          <cell r="D791">
            <v>600</v>
          </cell>
          <cell r="E791" t="str">
            <v>Base Water Heating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</row>
        <row r="792">
          <cell r="A792">
            <v>8601</v>
          </cell>
          <cell r="B792">
            <v>8</v>
          </cell>
          <cell r="C792">
            <v>600</v>
          </cell>
          <cell r="D792">
            <v>601</v>
          </cell>
          <cell r="E792" t="str">
            <v>High Efficiency Water Heater (electric)</v>
          </cell>
          <cell r="F792">
            <v>0</v>
          </cell>
          <cell r="G792">
            <v>0</v>
          </cell>
          <cell r="H792">
            <v>0.33</v>
          </cell>
          <cell r="I792">
            <v>0.45123192737269863</v>
          </cell>
          <cell r="J792">
            <v>0.45123192737269863</v>
          </cell>
          <cell r="K792">
            <v>0</v>
          </cell>
          <cell r="L792">
            <v>0</v>
          </cell>
          <cell r="M792">
            <v>0</v>
          </cell>
        </row>
        <row r="793">
          <cell r="A793">
            <v>8603</v>
          </cell>
          <cell r="B793">
            <v>8</v>
          </cell>
          <cell r="C793">
            <v>600</v>
          </cell>
          <cell r="D793">
            <v>603</v>
          </cell>
          <cell r="E793" t="str">
            <v>Heat Pump Water Heater (air source)</v>
          </cell>
          <cell r="F793">
            <v>1</v>
          </cell>
          <cell r="G793">
            <v>0</v>
          </cell>
          <cell r="H793">
            <v>0.33</v>
          </cell>
          <cell r="I793">
            <v>0.5</v>
          </cell>
          <cell r="J793">
            <v>0.58662387316170961</v>
          </cell>
          <cell r="K793">
            <v>0</v>
          </cell>
          <cell r="L793">
            <v>0</v>
          </cell>
          <cell r="M793">
            <v>0</v>
          </cell>
        </row>
        <row r="794">
          <cell r="A794">
            <v>8604</v>
          </cell>
          <cell r="B794">
            <v>8</v>
          </cell>
          <cell r="C794">
            <v>600</v>
          </cell>
          <cell r="D794">
            <v>604</v>
          </cell>
          <cell r="E794" t="str">
            <v>Solar Water Heater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</row>
        <row r="795">
          <cell r="A795">
            <v>8606</v>
          </cell>
          <cell r="B795">
            <v>8</v>
          </cell>
          <cell r="C795">
            <v>600</v>
          </cell>
          <cell r="D795">
            <v>606</v>
          </cell>
          <cell r="E795" t="str">
            <v>Demand controlled circulating systems</v>
          </cell>
          <cell r="F795">
            <v>0</v>
          </cell>
          <cell r="G795">
            <v>0</v>
          </cell>
          <cell r="H795">
            <v>1.6553858013580891E-2</v>
          </cell>
          <cell r="I795">
            <v>1.6553858013580891E-2</v>
          </cell>
          <cell r="J795">
            <v>1.6553858013580891E-2</v>
          </cell>
          <cell r="K795">
            <v>0</v>
          </cell>
          <cell r="L795">
            <v>0</v>
          </cell>
          <cell r="M795">
            <v>0</v>
          </cell>
        </row>
        <row r="796">
          <cell r="A796">
            <v>8608</v>
          </cell>
          <cell r="B796">
            <v>8</v>
          </cell>
          <cell r="C796">
            <v>600</v>
          </cell>
          <cell r="D796">
            <v>608</v>
          </cell>
          <cell r="E796" t="str">
            <v>Heat Recovery Unit</v>
          </cell>
          <cell r="F796">
            <v>0</v>
          </cell>
          <cell r="G796">
            <v>0</v>
          </cell>
          <cell r="H796">
            <v>5.2632726686790185E-2</v>
          </cell>
          <cell r="I796">
            <v>5.2632726686790185E-2</v>
          </cell>
          <cell r="J796">
            <v>5.2632726686790185E-2</v>
          </cell>
          <cell r="K796">
            <v>0</v>
          </cell>
          <cell r="L796">
            <v>0</v>
          </cell>
          <cell r="M796">
            <v>0</v>
          </cell>
        </row>
        <row r="797">
          <cell r="A797">
            <v>8609</v>
          </cell>
          <cell r="B797">
            <v>8</v>
          </cell>
          <cell r="C797">
            <v>600</v>
          </cell>
          <cell r="D797">
            <v>609</v>
          </cell>
          <cell r="E797" t="str">
            <v>Heat Trap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</row>
        <row r="798">
          <cell r="A798">
            <v>8610</v>
          </cell>
          <cell r="B798">
            <v>8</v>
          </cell>
          <cell r="C798">
            <v>600</v>
          </cell>
          <cell r="D798">
            <v>610</v>
          </cell>
          <cell r="E798" t="str">
            <v>Hot Water Pipe Insulation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</row>
        <row r="799">
          <cell r="A799">
            <v>8700</v>
          </cell>
          <cell r="B799">
            <v>8</v>
          </cell>
          <cell r="C799">
            <v>700</v>
          </cell>
          <cell r="D799">
            <v>700</v>
          </cell>
          <cell r="E799" t="str">
            <v xml:space="preserve">Base Desktop PC 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</row>
        <row r="800">
          <cell r="A800">
            <v>8701</v>
          </cell>
          <cell r="B800">
            <v>8</v>
          </cell>
          <cell r="C800">
            <v>700</v>
          </cell>
          <cell r="D800">
            <v>701</v>
          </cell>
          <cell r="E800" t="str">
            <v>PC Manual Power Management Enabling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</row>
        <row r="801">
          <cell r="A801">
            <v>8702</v>
          </cell>
          <cell r="B801">
            <v>8</v>
          </cell>
          <cell r="C801">
            <v>700</v>
          </cell>
          <cell r="D801">
            <v>702</v>
          </cell>
          <cell r="E801" t="str">
            <v>PC Network Power Management Enabling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</row>
        <row r="802">
          <cell r="A802">
            <v>8710</v>
          </cell>
          <cell r="B802">
            <v>8</v>
          </cell>
          <cell r="C802">
            <v>710</v>
          </cell>
          <cell r="D802">
            <v>710</v>
          </cell>
          <cell r="E802" t="str">
            <v>Base Monitor, CRT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</row>
        <row r="803">
          <cell r="A803">
            <v>8711</v>
          </cell>
          <cell r="B803">
            <v>8</v>
          </cell>
          <cell r="C803">
            <v>710</v>
          </cell>
          <cell r="D803">
            <v>711</v>
          </cell>
          <cell r="E803" t="str">
            <v>Energy Star or Better Monitor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</row>
        <row r="804">
          <cell r="A804">
            <v>8712</v>
          </cell>
          <cell r="B804">
            <v>8</v>
          </cell>
          <cell r="C804">
            <v>710</v>
          </cell>
          <cell r="D804">
            <v>712</v>
          </cell>
          <cell r="E804" t="str">
            <v>Monitor Power Management Enabling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</row>
        <row r="805">
          <cell r="A805">
            <v>8720</v>
          </cell>
          <cell r="B805">
            <v>8</v>
          </cell>
          <cell r="C805">
            <v>720</v>
          </cell>
          <cell r="D805">
            <v>720</v>
          </cell>
          <cell r="E805" t="str">
            <v>Base Monitor, LCD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</row>
        <row r="806">
          <cell r="A806">
            <v>8721</v>
          </cell>
          <cell r="B806">
            <v>8</v>
          </cell>
          <cell r="C806">
            <v>720</v>
          </cell>
          <cell r="D806">
            <v>721</v>
          </cell>
          <cell r="E806" t="str">
            <v>Energy Star or Better Monitor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</row>
        <row r="807">
          <cell r="A807">
            <v>8722</v>
          </cell>
          <cell r="B807">
            <v>8</v>
          </cell>
          <cell r="C807">
            <v>720</v>
          </cell>
          <cell r="D807">
            <v>722</v>
          </cell>
          <cell r="E807" t="str">
            <v>Monitor Power Management Enabling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</row>
        <row r="808">
          <cell r="A808">
            <v>8730</v>
          </cell>
          <cell r="B808">
            <v>8</v>
          </cell>
          <cell r="C808">
            <v>730</v>
          </cell>
          <cell r="D808">
            <v>730</v>
          </cell>
          <cell r="E808" t="str">
            <v>Base Copier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</row>
        <row r="809">
          <cell r="A809">
            <v>8731</v>
          </cell>
          <cell r="B809">
            <v>8</v>
          </cell>
          <cell r="C809">
            <v>730</v>
          </cell>
          <cell r="D809">
            <v>731</v>
          </cell>
          <cell r="E809" t="str">
            <v>Energy Star or Better Copier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</row>
        <row r="810">
          <cell r="A810">
            <v>8732</v>
          </cell>
          <cell r="B810">
            <v>8</v>
          </cell>
          <cell r="C810">
            <v>730</v>
          </cell>
          <cell r="D810">
            <v>732</v>
          </cell>
          <cell r="E810" t="str">
            <v>Copier Power Management Enabling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</row>
        <row r="811">
          <cell r="A811">
            <v>8740</v>
          </cell>
          <cell r="B811">
            <v>8</v>
          </cell>
          <cell r="C811">
            <v>740</v>
          </cell>
          <cell r="D811">
            <v>740</v>
          </cell>
          <cell r="E811" t="str">
            <v>Base Laser Printer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</row>
        <row r="812">
          <cell r="A812">
            <v>8741</v>
          </cell>
          <cell r="B812">
            <v>8</v>
          </cell>
          <cell r="C812">
            <v>740</v>
          </cell>
          <cell r="D812">
            <v>741</v>
          </cell>
          <cell r="E812" t="str">
            <v>Printer Power Management Enabling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</row>
        <row r="813">
          <cell r="A813">
            <v>8800</v>
          </cell>
          <cell r="B813">
            <v>8</v>
          </cell>
          <cell r="C813">
            <v>800</v>
          </cell>
          <cell r="D813">
            <v>800</v>
          </cell>
          <cell r="E813" t="str">
            <v>Base Commercial Ovens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</row>
        <row r="814">
          <cell r="A814">
            <v>8801</v>
          </cell>
          <cell r="B814">
            <v>8</v>
          </cell>
          <cell r="C814">
            <v>800</v>
          </cell>
          <cell r="D814">
            <v>801</v>
          </cell>
          <cell r="E814" t="str">
            <v>Convection Oven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</row>
        <row r="815">
          <cell r="A815">
            <v>8810</v>
          </cell>
          <cell r="B815">
            <v>8</v>
          </cell>
          <cell r="C815">
            <v>810</v>
          </cell>
          <cell r="D815">
            <v>810</v>
          </cell>
          <cell r="E815" t="str">
            <v>Base Commercial Fryers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</row>
        <row r="816">
          <cell r="A816">
            <v>8811</v>
          </cell>
          <cell r="B816">
            <v>8</v>
          </cell>
          <cell r="C816">
            <v>810</v>
          </cell>
          <cell r="D816">
            <v>811</v>
          </cell>
          <cell r="E816" t="str">
            <v>Efficient Fryer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</row>
        <row r="817">
          <cell r="A817">
            <v>8900</v>
          </cell>
          <cell r="B817">
            <v>8</v>
          </cell>
          <cell r="C817">
            <v>900</v>
          </cell>
          <cell r="D817">
            <v>900</v>
          </cell>
          <cell r="E817" t="str">
            <v>Base Vending Machines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</row>
        <row r="818">
          <cell r="A818">
            <v>8901</v>
          </cell>
          <cell r="B818">
            <v>8</v>
          </cell>
          <cell r="C818">
            <v>900</v>
          </cell>
          <cell r="D818">
            <v>901</v>
          </cell>
          <cell r="E818" t="str">
            <v>Vending Misers (cooled machines only)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</row>
        <row r="819">
          <cell r="A819">
            <v>9110</v>
          </cell>
          <cell r="B819">
            <v>9</v>
          </cell>
          <cell r="C819">
            <v>110</v>
          </cell>
          <cell r="D819">
            <v>110</v>
          </cell>
          <cell r="E819" t="str">
            <v>Base Fluorescent Fixture, T12, 34W, EB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</row>
        <row r="820">
          <cell r="A820">
            <v>9111</v>
          </cell>
          <cell r="B820">
            <v>9</v>
          </cell>
          <cell r="C820">
            <v>110</v>
          </cell>
          <cell r="D820">
            <v>111</v>
          </cell>
          <cell r="E820" t="str">
            <v>Premium T8, Elecctronic Ballast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</row>
        <row r="821">
          <cell r="A821">
            <v>9112</v>
          </cell>
          <cell r="B821">
            <v>9</v>
          </cell>
          <cell r="C821">
            <v>110</v>
          </cell>
          <cell r="D821">
            <v>112</v>
          </cell>
          <cell r="E821" t="str">
            <v>Premium T8, EB, Reflector</v>
          </cell>
          <cell r="F821">
            <v>0</v>
          </cell>
          <cell r="G821">
            <v>0</v>
          </cell>
          <cell r="H821">
            <v>0.33</v>
          </cell>
          <cell r="I821">
            <v>0.5</v>
          </cell>
          <cell r="J821">
            <v>1</v>
          </cell>
          <cell r="K821">
            <v>0</v>
          </cell>
          <cell r="L821">
            <v>0</v>
          </cell>
          <cell r="M821">
            <v>0</v>
          </cell>
        </row>
        <row r="822">
          <cell r="A822">
            <v>9113</v>
          </cell>
          <cell r="B822">
            <v>9</v>
          </cell>
          <cell r="C822">
            <v>110</v>
          </cell>
          <cell r="D822">
            <v>113</v>
          </cell>
          <cell r="E822" t="str">
            <v>Occupancy Sensor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</row>
        <row r="823">
          <cell r="A823">
            <v>9114</v>
          </cell>
          <cell r="B823">
            <v>9</v>
          </cell>
          <cell r="C823">
            <v>110</v>
          </cell>
          <cell r="D823">
            <v>114</v>
          </cell>
          <cell r="E823" t="str">
            <v>Continuous Dimming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</row>
        <row r="824">
          <cell r="A824">
            <v>9115</v>
          </cell>
          <cell r="B824">
            <v>9</v>
          </cell>
          <cell r="C824">
            <v>110</v>
          </cell>
          <cell r="D824">
            <v>115</v>
          </cell>
          <cell r="E824" t="str">
            <v>Lighting Control Tuneup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</row>
        <row r="825">
          <cell r="A825">
            <v>9120</v>
          </cell>
          <cell r="B825">
            <v>9</v>
          </cell>
          <cell r="C825">
            <v>120</v>
          </cell>
          <cell r="D825">
            <v>120</v>
          </cell>
          <cell r="E825" t="str">
            <v>Base T8, EB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</row>
        <row r="826">
          <cell r="A826">
            <v>9121</v>
          </cell>
          <cell r="B826">
            <v>9</v>
          </cell>
          <cell r="C826">
            <v>120</v>
          </cell>
          <cell r="D826">
            <v>121</v>
          </cell>
          <cell r="E826" t="str">
            <v>ROB Premium T8, 1EB</v>
          </cell>
          <cell r="F826">
            <v>0</v>
          </cell>
          <cell r="G826">
            <v>0</v>
          </cell>
          <cell r="H826">
            <v>0.18447693335011398</v>
          </cell>
          <cell r="I826">
            <v>0.18447693335011398</v>
          </cell>
          <cell r="J826">
            <v>0.18447693335011398</v>
          </cell>
          <cell r="K826">
            <v>0</v>
          </cell>
          <cell r="L826">
            <v>0</v>
          </cell>
          <cell r="M826">
            <v>0</v>
          </cell>
        </row>
        <row r="827">
          <cell r="A827">
            <v>9122</v>
          </cell>
          <cell r="B827">
            <v>9</v>
          </cell>
          <cell r="C827">
            <v>120</v>
          </cell>
          <cell r="D827">
            <v>122</v>
          </cell>
          <cell r="E827" t="str">
            <v>ROB Premium T8, EB, Reflector</v>
          </cell>
          <cell r="F827">
            <v>0</v>
          </cell>
          <cell r="G827">
            <v>0</v>
          </cell>
          <cell r="H827">
            <v>0.33</v>
          </cell>
          <cell r="I827">
            <v>0.5</v>
          </cell>
          <cell r="J827">
            <v>1</v>
          </cell>
          <cell r="K827">
            <v>0</v>
          </cell>
          <cell r="L827">
            <v>0</v>
          </cell>
          <cell r="M827">
            <v>0</v>
          </cell>
        </row>
        <row r="828">
          <cell r="A828">
            <v>9123</v>
          </cell>
          <cell r="B828">
            <v>9</v>
          </cell>
          <cell r="C828">
            <v>120</v>
          </cell>
          <cell r="D828">
            <v>123</v>
          </cell>
          <cell r="E828" t="str">
            <v>Occupancy Sensor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</row>
        <row r="829">
          <cell r="A829">
            <v>9124</v>
          </cell>
          <cell r="B829">
            <v>9</v>
          </cell>
          <cell r="C829">
            <v>120</v>
          </cell>
          <cell r="D829">
            <v>124</v>
          </cell>
          <cell r="E829" t="str">
            <v>Lighting Control Tuneup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</row>
        <row r="830">
          <cell r="A830">
            <v>9130</v>
          </cell>
          <cell r="B830">
            <v>9</v>
          </cell>
          <cell r="C830">
            <v>130</v>
          </cell>
          <cell r="D830">
            <v>130</v>
          </cell>
          <cell r="E830" t="str">
            <v>Base Incandescent Flood, 75W  to Screw-in CFL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</row>
        <row r="831">
          <cell r="A831">
            <v>9131</v>
          </cell>
          <cell r="B831">
            <v>9</v>
          </cell>
          <cell r="C831">
            <v>130</v>
          </cell>
          <cell r="D831">
            <v>131</v>
          </cell>
          <cell r="E831" t="str">
            <v>CFL Screw-in 18W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</row>
        <row r="832">
          <cell r="A832">
            <v>9140</v>
          </cell>
          <cell r="B832">
            <v>9</v>
          </cell>
          <cell r="C832">
            <v>140</v>
          </cell>
          <cell r="D832">
            <v>140</v>
          </cell>
          <cell r="E832" t="str">
            <v xml:space="preserve">Base Incandescent Flood, 75W to Hardwired CFL 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</row>
        <row r="833">
          <cell r="A833">
            <v>9141</v>
          </cell>
          <cell r="B833">
            <v>9</v>
          </cell>
          <cell r="C833">
            <v>140</v>
          </cell>
          <cell r="D833">
            <v>141</v>
          </cell>
          <cell r="E833" t="str">
            <v>CFL Hardwired, Modular 18W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</row>
        <row r="834">
          <cell r="A834">
            <v>9145</v>
          </cell>
          <cell r="B834">
            <v>9</v>
          </cell>
          <cell r="C834">
            <v>145</v>
          </cell>
          <cell r="D834">
            <v>145</v>
          </cell>
          <cell r="E834" t="str">
            <v>Base CFL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</row>
        <row r="835">
          <cell r="A835">
            <v>9150</v>
          </cell>
          <cell r="B835">
            <v>9</v>
          </cell>
          <cell r="C835">
            <v>150</v>
          </cell>
          <cell r="D835">
            <v>150</v>
          </cell>
          <cell r="E835" t="str">
            <v>Base High Bay Mercury Vapor, 400W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</row>
        <row r="836">
          <cell r="A836">
            <v>9151</v>
          </cell>
          <cell r="B836">
            <v>9</v>
          </cell>
          <cell r="C836">
            <v>150</v>
          </cell>
          <cell r="D836">
            <v>151</v>
          </cell>
          <cell r="E836" t="str">
            <v>PSMH, 250W, magnetic ballast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</row>
        <row r="837">
          <cell r="A837">
            <v>9153</v>
          </cell>
          <cell r="B837">
            <v>9</v>
          </cell>
          <cell r="C837">
            <v>150</v>
          </cell>
          <cell r="D837">
            <v>153</v>
          </cell>
          <cell r="E837" t="str">
            <v>High Bay T5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</row>
        <row r="838">
          <cell r="A838">
            <v>9160</v>
          </cell>
          <cell r="B838">
            <v>9</v>
          </cell>
          <cell r="C838">
            <v>160</v>
          </cell>
          <cell r="D838">
            <v>160</v>
          </cell>
          <cell r="E838" t="str">
            <v>Base Exit Sign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</row>
        <row r="839">
          <cell r="A839">
            <v>9161</v>
          </cell>
          <cell r="B839">
            <v>9</v>
          </cell>
          <cell r="C839">
            <v>160</v>
          </cell>
          <cell r="D839">
            <v>161</v>
          </cell>
          <cell r="E839" t="str">
            <v>LED Exit Sign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</row>
        <row r="840">
          <cell r="A840">
            <v>9200</v>
          </cell>
          <cell r="B840">
            <v>9</v>
          </cell>
          <cell r="C840">
            <v>200</v>
          </cell>
          <cell r="D840">
            <v>200</v>
          </cell>
          <cell r="E840" t="str">
            <v>Base Outdoor Mercury Vapor 400W Lamp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</row>
        <row r="841">
          <cell r="A841">
            <v>9201</v>
          </cell>
          <cell r="B841">
            <v>9</v>
          </cell>
          <cell r="C841">
            <v>200</v>
          </cell>
          <cell r="D841">
            <v>201</v>
          </cell>
          <cell r="E841" t="str">
            <v>High Pressure Sodium 250W Lamp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</row>
        <row r="842">
          <cell r="A842">
            <v>9202</v>
          </cell>
          <cell r="B842">
            <v>9</v>
          </cell>
          <cell r="C842">
            <v>200</v>
          </cell>
          <cell r="D842">
            <v>202</v>
          </cell>
          <cell r="E842" t="str">
            <v>Outdoor Lighting Controls (Photocell/Timeclock)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</row>
        <row r="843">
          <cell r="A843">
            <v>9210</v>
          </cell>
          <cell r="B843">
            <v>9</v>
          </cell>
          <cell r="C843">
            <v>210</v>
          </cell>
          <cell r="D843">
            <v>210</v>
          </cell>
          <cell r="E843" t="str">
            <v>Base Outdoor HID Lamp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</row>
        <row r="844">
          <cell r="A844">
            <v>9211</v>
          </cell>
          <cell r="B844">
            <v>9</v>
          </cell>
          <cell r="C844">
            <v>210</v>
          </cell>
          <cell r="D844">
            <v>211</v>
          </cell>
          <cell r="E844" t="str">
            <v>Outdoor Lighting Controls (Photocell/Timeclock)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</row>
        <row r="845">
          <cell r="A845">
            <v>9300</v>
          </cell>
          <cell r="B845">
            <v>9</v>
          </cell>
          <cell r="C845">
            <v>300</v>
          </cell>
          <cell r="D845">
            <v>300</v>
          </cell>
          <cell r="E845" t="str">
            <v>Base Centrifugal Chiller, 0.58 kW/ton, 500 tons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</row>
        <row r="846">
          <cell r="A846">
            <v>9301</v>
          </cell>
          <cell r="B846">
            <v>9</v>
          </cell>
          <cell r="C846">
            <v>300</v>
          </cell>
          <cell r="D846">
            <v>301</v>
          </cell>
          <cell r="E846" t="str">
            <v>Centrifugal Chiller, 0.51 kW/ton, 500 tons</v>
          </cell>
          <cell r="F846">
            <v>1</v>
          </cell>
          <cell r="G846">
            <v>1</v>
          </cell>
          <cell r="H846">
            <v>0.33</v>
          </cell>
          <cell r="I846">
            <v>0.5</v>
          </cell>
          <cell r="J846">
            <v>0.60006513771654924</v>
          </cell>
          <cell r="K846">
            <v>0.33</v>
          </cell>
          <cell r="L846">
            <v>0.5</v>
          </cell>
          <cell r="M846">
            <v>0.52860300755726386</v>
          </cell>
        </row>
        <row r="847">
          <cell r="A847">
            <v>9302</v>
          </cell>
          <cell r="B847">
            <v>9</v>
          </cell>
          <cell r="C847">
            <v>300</v>
          </cell>
          <cell r="D847">
            <v>302</v>
          </cell>
          <cell r="E847" t="str">
            <v>High Efficiency Chiller Motors</v>
          </cell>
          <cell r="F847">
            <v>1</v>
          </cell>
          <cell r="G847">
            <v>0</v>
          </cell>
          <cell r="H847">
            <v>0.33</v>
          </cell>
          <cell r="I847">
            <v>0.5</v>
          </cell>
          <cell r="J847">
            <v>0.59058776052737261</v>
          </cell>
          <cell r="K847">
            <v>0</v>
          </cell>
          <cell r="L847">
            <v>0</v>
          </cell>
          <cell r="M847">
            <v>0</v>
          </cell>
        </row>
        <row r="848">
          <cell r="A848">
            <v>9304</v>
          </cell>
          <cell r="B848">
            <v>9</v>
          </cell>
          <cell r="C848">
            <v>300</v>
          </cell>
          <cell r="D848">
            <v>304</v>
          </cell>
          <cell r="E848" t="str">
            <v xml:space="preserve">EMS - Chiller </v>
          </cell>
          <cell r="F848">
            <v>1</v>
          </cell>
          <cell r="G848">
            <v>0</v>
          </cell>
          <cell r="H848">
            <v>0.33</v>
          </cell>
          <cell r="I848">
            <v>0.5</v>
          </cell>
          <cell r="J848">
            <v>0.53506973111800871</v>
          </cell>
          <cell r="K848">
            <v>0</v>
          </cell>
          <cell r="L848">
            <v>0</v>
          </cell>
          <cell r="M848">
            <v>0</v>
          </cell>
        </row>
        <row r="849">
          <cell r="A849">
            <v>9305</v>
          </cell>
          <cell r="B849">
            <v>9</v>
          </cell>
          <cell r="C849">
            <v>300</v>
          </cell>
          <cell r="D849">
            <v>305</v>
          </cell>
          <cell r="E849" t="str">
            <v>Chiller Tune Up/Diagnostics</v>
          </cell>
          <cell r="F849">
            <v>0</v>
          </cell>
          <cell r="G849">
            <v>0</v>
          </cell>
          <cell r="H849">
            <v>0.33</v>
          </cell>
          <cell r="I849">
            <v>0.5</v>
          </cell>
          <cell r="J849">
            <v>0.72989480956886155</v>
          </cell>
          <cell r="K849">
            <v>2.4088873122910415E-2</v>
          </cell>
          <cell r="L849">
            <v>2.4088873122910415E-2</v>
          </cell>
          <cell r="M849">
            <v>2.4088873122910415E-2</v>
          </cell>
        </row>
        <row r="850">
          <cell r="A850">
            <v>9306</v>
          </cell>
          <cell r="B850">
            <v>9</v>
          </cell>
          <cell r="C850">
            <v>300</v>
          </cell>
          <cell r="D850">
            <v>306</v>
          </cell>
          <cell r="E850" t="str">
            <v>VSD for Chiller Pumps and Towers</v>
          </cell>
          <cell r="F850">
            <v>1</v>
          </cell>
          <cell r="G850">
            <v>0</v>
          </cell>
          <cell r="H850">
            <v>0.33</v>
          </cell>
          <cell r="I850">
            <v>0.5</v>
          </cell>
          <cell r="J850">
            <v>0.67562823024361451</v>
          </cell>
          <cell r="K850">
            <v>0</v>
          </cell>
          <cell r="L850">
            <v>0</v>
          </cell>
          <cell r="M850">
            <v>0</v>
          </cell>
        </row>
        <row r="851">
          <cell r="A851">
            <v>9307</v>
          </cell>
          <cell r="B851">
            <v>9</v>
          </cell>
          <cell r="C851">
            <v>300</v>
          </cell>
          <cell r="D851">
            <v>307</v>
          </cell>
          <cell r="E851" t="str">
            <v>EMS Optimization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</row>
        <row r="852">
          <cell r="A852">
            <v>9308</v>
          </cell>
          <cell r="B852">
            <v>9</v>
          </cell>
          <cell r="C852">
            <v>300</v>
          </cell>
          <cell r="D852">
            <v>308</v>
          </cell>
          <cell r="E852" t="str">
            <v>Aerosole Duct Sealing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</row>
        <row r="853">
          <cell r="A853">
            <v>9309</v>
          </cell>
          <cell r="B853">
            <v>9</v>
          </cell>
          <cell r="C853">
            <v>300</v>
          </cell>
          <cell r="D853">
            <v>309</v>
          </cell>
          <cell r="E853" t="str">
            <v>Duct/Pipe Insulation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</row>
        <row r="854">
          <cell r="A854">
            <v>9311</v>
          </cell>
          <cell r="B854">
            <v>9</v>
          </cell>
          <cell r="C854">
            <v>300</v>
          </cell>
          <cell r="D854">
            <v>311</v>
          </cell>
          <cell r="E854" t="str">
            <v>Window Film (Standard)</v>
          </cell>
          <cell r="F854">
            <v>0</v>
          </cell>
          <cell r="G854">
            <v>0</v>
          </cell>
          <cell r="H854">
            <v>0.33</v>
          </cell>
          <cell r="I854">
            <v>0.5</v>
          </cell>
          <cell r="J854">
            <v>0.88002358921916513</v>
          </cell>
          <cell r="K854">
            <v>0</v>
          </cell>
          <cell r="L854">
            <v>0</v>
          </cell>
          <cell r="M854">
            <v>0</v>
          </cell>
        </row>
        <row r="855">
          <cell r="A855">
            <v>9313</v>
          </cell>
          <cell r="B855">
            <v>9</v>
          </cell>
          <cell r="C855">
            <v>300</v>
          </cell>
          <cell r="D855">
            <v>313</v>
          </cell>
          <cell r="E855" t="str">
            <v xml:space="preserve">Ceiling Insulation </v>
          </cell>
          <cell r="F855">
            <v>0</v>
          </cell>
          <cell r="G855">
            <v>0</v>
          </cell>
          <cell r="H855">
            <v>0.33</v>
          </cell>
          <cell r="I855">
            <v>0.5</v>
          </cell>
          <cell r="J855">
            <v>0.88616099232789014</v>
          </cell>
          <cell r="K855">
            <v>0.33</v>
          </cell>
          <cell r="L855">
            <v>0.5</v>
          </cell>
          <cell r="M855">
            <v>0.88076468438757116</v>
          </cell>
        </row>
        <row r="856">
          <cell r="A856">
            <v>9314</v>
          </cell>
          <cell r="B856">
            <v>9</v>
          </cell>
          <cell r="C856">
            <v>300</v>
          </cell>
          <cell r="D856">
            <v>314</v>
          </cell>
          <cell r="E856" t="str">
            <v>Roof Insulation</v>
          </cell>
          <cell r="F856">
            <v>0</v>
          </cell>
          <cell r="G856">
            <v>0</v>
          </cell>
          <cell r="H856">
            <v>0.33</v>
          </cell>
          <cell r="I856">
            <v>0.5</v>
          </cell>
          <cell r="J856">
            <v>0.86419598128601316</v>
          </cell>
          <cell r="K856">
            <v>0.33</v>
          </cell>
          <cell r="L856">
            <v>0.5</v>
          </cell>
          <cell r="M856">
            <v>0.71949307297018206</v>
          </cell>
        </row>
        <row r="857">
          <cell r="A857">
            <v>9315</v>
          </cell>
          <cell r="B857">
            <v>9</v>
          </cell>
          <cell r="C857">
            <v>300</v>
          </cell>
          <cell r="D857">
            <v>315</v>
          </cell>
          <cell r="E857" t="str">
            <v>Cool Roof - Chiller</v>
          </cell>
          <cell r="F857">
            <v>0</v>
          </cell>
          <cell r="G857">
            <v>0</v>
          </cell>
          <cell r="H857">
            <v>0.33</v>
          </cell>
          <cell r="I857">
            <v>0.5</v>
          </cell>
          <cell r="J857">
            <v>1</v>
          </cell>
          <cell r="K857">
            <v>0.33</v>
          </cell>
          <cell r="L857">
            <v>0.5</v>
          </cell>
          <cell r="M857">
            <v>0.88910748185796518</v>
          </cell>
        </row>
        <row r="858">
          <cell r="A858">
            <v>9317</v>
          </cell>
          <cell r="B858">
            <v>9</v>
          </cell>
          <cell r="C858">
            <v>300</v>
          </cell>
          <cell r="D858">
            <v>317</v>
          </cell>
          <cell r="E858" t="str">
            <v>Thermal Energy Storage (TES)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</row>
        <row r="859">
          <cell r="A859">
            <v>9320</v>
          </cell>
          <cell r="B859">
            <v>9</v>
          </cell>
          <cell r="C859">
            <v>320</v>
          </cell>
          <cell r="D859">
            <v>320</v>
          </cell>
          <cell r="E859" t="str">
            <v>Base DX Packaged System, EER=10.3, 10 tons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</row>
        <row r="860">
          <cell r="A860">
            <v>9321</v>
          </cell>
          <cell r="B860">
            <v>9</v>
          </cell>
          <cell r="C860">
            <v>320</v>
          </cell>
          <cell r="D860">
            <v>321</v>
          </cell>
          <cell r="E860" t="str">
            <v>DX Packaged System, EER=10.9, 10 tons</v>
          </cell>
          <cell r="F860">
            <v>0</v>
          </cell>
          <cell r="G860">
            <v>0</v>
          </cell>
          <cell r="H860">
            <v>0.33</v>
          </cell>
          <cell r="I860">
            <v>0.5</v>
          </cell>
          <cell r="J860">
            <v>0.9957784965943377</v>
          </cell>
          <cell r="K860">
            <v>0</v>
          </cell>
          <cell r="L860">
            <v>0</v>
          </cell>
          <cell r="M860">
            <v>0</v>
          </cell>
        </row>
        <row r="861">
          <cell r="A861">
            <v>9322</v>
          </cell>
          <cell r="B861">
            <v>9</v>
          </cell>
          <cell r="C861">
            <v>320</v>
          </cell>
          <cell r="D861">
            <v>322</v>
          </cell>
          <cell r="E861" t="str">
            <v>Hybrid Dessicant-DX System (Trane CDQ)</v>
          </cell>
          <cell r="F861">
            <v>1</v>
          </cell>
          <cell r="G861">
            <v>0</v>
          </cell>
          <cell r="H861">
            <v>0.33</v>
          </cell>
          <cell r="I861">
            <v>0.5</v>
          </cell>
          <cell r="J861">
            <v>0.7099878347286811</v>
          </cell>
          <cell r="K861">
            <v>0</v>
          </cell>
          <cell r="L861">
            <v>0</v>
          </cell>
          <cell r="M861">
            <v>0</v>
          </cell>
        </row>
        <row r="862">
          <cell r="A862">
            <v>9323</v>
          </cell>
          <cell r="B862">
            <v>9</v>
          </cell>
          <cell r="C862">
            <v>320</v>
          </cell>
          <cell r="D862">
            <v>323</v>
          </cell>
          <cell r="E862" t="str">
            <v>Geothermal Heat Pump, EER=13, 10 tons</v>
          </cell>
          <cell r="F862">
            <v>0</v>
          </cell>
          <cell r="G862">
            <v>0</v>
          </cell>
          <cell r="H862">
            <v>0.33</v>
          </cell>
          <cell r="I862">
            <v>0.5</v>
          </cell>
          <cell r="J862">
            <v>1</v>
          </cell>
          <cell r="K862">
            <v>0</v>
          </cell>
          <cell r="L862">
            <v>0</v>
          </cell>
          <cell r="M862">
            <v>0</v>
          </cell>
        </row>
        <row r="863">
          <cell r="A863">
            <v>9326</v>
          </cell>
          <cell r="B863">
            <v>9</v>
          </cell>
          <cell r="C863">
            <v>320</v>
          </cell>
          <cell r="D863">
            <v>326</v>
          </cell>
          <cell r="E863" t="str">
            <v>DX Tune Up/ Advanced Diagnostics</v>
          </cell>
          <cell r="F863">
            <v>0</v>
          </cell>
          <cell r="G863">
            <v>0</v>
          </cell>
          <cell r="H863">
            <v>0.33</v>
          </cell>
          <cell r="I863">
            <v>0.5</v>
          </cell>
          <cell r="J863">
            <v>0.68151730566142144</v>
          </cell>
          <cell r="K863">
            <v>2.6846295419869035E-2</v>
          </cell>
          <cell r="L863">
            <v>2.6846295419869035E-2</v>
          </cell>
          <cell r="M863">
            <v>2.6846295419869035E-2</v>
          </cell>
        </row>
        <row r="864">
          <cell r="A864">
            <v>9327</v>
          </cell>
          <cell r="B864">
            <v>9</v>
          </cell>
          <cell r="C864">
            <v>320</v>
          </cell>
          <cell r="D864">
            <v>327</v>
          </cell>
          <cell r="E864" t="str">
            <v>DX Coil Cleaning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</row>
        <row r="865">
          <cell r="A865">
            <v>9328</v>
          </cell>
          <cell r="B865">
            <v>9</v>
          </cell>
          <cell r="C865">
            <v>320</v>
          </cell>
          <cell r="D865">
            <v>328</v>
          </cell>
          <cell r="E865" t="str">
            <v>Optimize Controls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</row>
        <row r="866">
          <cell r="A866">
            <v>9329</v>
          </cell>
          <cell r="B866">
            <v>9</v>
          </cell>
          <cell r="C866">
            <v>320</v>
          </cell>
          <cell r="D866">
            <v>329</v>
          </cell>
          <cell r="E866" t="str">
            <v>Aerosole Duct Sealing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</row>
        <row r="867">
          <cell r="A867">
            <v>9330</v>
          </cell>
          <cell r="B867">
            <v>9</v>
          </cell>
          <cell r="C867">
            <v>320</v>
          </cell>
          <cell r="D867">
            <v>330</v>
          </cell>
          <cell r="E867" t="str">
            <v>Duct/Pipe Insulation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</row>
        <row r="868">
          <cell r="A868">
            <v>9332</v>
          </cell>
          <cell r="B868">
            <v>9</v>
          </cell>
          <cell r="C868">
            <v>320</v>
          </cell>
          <cell r="D868">
            <v>332</v>
          </cell>
          <cell r="E868" t="str">
            <v>Window Film (Standard)</v>
          </cell>
          <cell r="F868">
            <v>0</v>
          </cell>
          <cell r="G868">
            <v>0</v>
          </cell>
          <cell r="H868">
            <v>0.33</v>
          </cell>
          <cell r="I868">
            <v>0.5</v>
          </cell>
          <cell r="J868">
            <v>0.89437960307965292</v>
          </cell>
          <cell r="K868">
            <v>0</v>
          </cell>
          <cell r="L868">
            <v>0</v>
          </cell>
          <cell r="M868">
            <v>0</v>
          </cell>
        </row>
        <row r="869">
          <cell r="A869">
            <v>9334</v>
          </cell>
          <cell r="B869">
            <v>9</v>
          </cell>
          <cell r="C869">
            <v>320</v>
          </cell>
          <cell r="D869">
            <v>334</v>
          </cell>
          <cell r="E869" t="str">
            <v xml:space="preserve">Ceiling Insulation </v>
          </cell>
          <cell r="F869">
            <v>0</v>
          </cell>
          <cell r="G869">
            <v>0</v>
          </cell>
          <cell r="H869">
            <v>0.33</v>
          </cell>
          <cell r="I869">
            <v>0.5</v>
          </cell>
          <cell r="J869">
            <v>0.91880920532975119</v>
          </cell>
          <cell r="K869">
            <v>0.33</v>
          </cell>
          <cell r="L869">
            <v>0.5</v>
          </cell>
          <cell r="M869">
            <v>0.77719437194907059</v>
          </cell>
        </row>
        <row r="870">
          <cell r="A870">
            <v>9335</v>
          </cell>
          <cell r="B870">
            <v>9</v>
          </cell>
          <cell r="C870">
            <v>320</v>
          </cell>
          <cell r="D870">
            <v>335</v>
          </cell>
          <cell r="E870" t="str">
            <v>Roof Insulation</v>
          </cell>
          <cell r="F870">
            <v>0</v>
          </cell>
          <cell r="G870">
            <v>0</v>
          </cell>
          <cell r="H870">
            <v>0.33</v>
          </cell>
          <cell r="I870">
            <v>0.5</v>
          </cell>
          <cell r="J870">
            <v>0.72617341086982212</v>
          </cell>
          <cell r="K870">
            <v>0.33</v>
          </cell>
          <cell r="L870">
            <v>0.5</v>
          </cell>
          <cell r="M870">
            <v>0.6243471686595844</v>
          </cell>
        </row>
        <row r="871">
          <cell r="A871">
            <v>9336</v>
          </cell>
          <cell r="B871">
            <v>9</v>
          </cell>
          <cell r="C871">
            <v>320</v>
          </cell>
          <cell r="D871">
            <v>336</v>
          </cell>
          <cell r="E871" t="str">
            <v>Cool Roof - DX</v>
          </cell>
          <cell r="F871">
            <v>0</v>
          </cell>
          <cell r="G871">
            <v>0</v>
          </cell>
          <cell r="H871">
            <v>0.33</v>
          </cell>
          <cell r="I871">
            <v>0.5</v>
          </cell>
          <cell r="J871">
            <v>1</v>
          </cell>
          <cell r="K871">
            <v>0.33</v>
          </cell>
          <cell r="L871">
            <v>0.5</v>
          </cell>
          <cell r="M871">
            <v>0.85885386415073173</v>
          </cell>
        </row>
        <row r="872">
          <cell r="A872">
            <v>9340</v>
          </cell>
          <cell r="B872">
            <v>9</v>
          </cell>
          <cell r="C872">
            <v>340</v>
          </cell>
          <cell r="D872">
            <v>340</v>
          </cell>
          <cell r="E872" t="str">
            <v>Base Packaged HP System, EER=10.3, 10 tons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</row>
        <row r="873">
          <cell r="A873">
            <v>9341</v>
          </cell>
          <cell r="B873">
            <v>9</v>
          </cell>
          <cell r="C873">
            <v>340</v>
          </cell>
          <cell r="D873">
            <v>341</v>
          </cell>
          <cell r="E873" t="str">
            <v>Packaged HP System, EER=10.9, 10 tons</v>
          </cell>
          <cell r="F873">
            <v>0</v>
          </cell>
          <cell r="G873">
            <v>0</v>
          </cell>
          <cell r="H873">
            <v>0.33</v>
          </cell>
          <cell r="I873">
            <v>0.5</v>
          </cell>
          <cell r="J873">
            <v>0.95859419898022913</v>
          </cell>
          <cell r="K873">
            <v>0</v>
          </cell>
          <cell r="L873">
            <v>0</v>
          </cell>
          <cell r="M873">
            <v>0</v>
          </cell>
        </row>
        <row r="874">
          <cell r="A874">
            <v>9342</v>
          </cell>
          <cell r="B874">
            <v>9</v>
          </cell>
          <cell r="C874">
            <v>340</v>
          </cell>
          <cell r="D874">
            <v>342</v>
          </cell>
          <cell r="E874" t="str">
            <v>Geothermal Heat Pump, EER=13, 10 tons</v>
          </cell>
          <cell r="F874">
            <v>0</v>
          </cell>
          <cell r="G874">
            <v>0</v>
          </cell>
          <cell r="H874">
            <v>0.33</v>
          </cell>
          <cell r="I874">
            <v>0.5</v>
          </cell>
          <cell r="J874">
            <v>1</v>
          </cell>
          <cell r="K874">
            <v>0.33</v>
          </cell>
          <cell r="L874">
            <v>0.5</v>
          </cell>
          <cell r="M874">
            <v>0.83626062134906454</v>
          </cell>
        </row>
        <row r="875">
          <cell r="A875">
            <v>9344</v>
          </cell>
          <cell r="B875">
            <v>9</v>
          </cell>
          <cell r="C875">
            <v>340</v>
          </cell>
          <cell r="D875">
            <v>344</v>
          </cell>
          <cell r="E875" t="str">
            <v>Aerosole Duct Sealing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</row>
        <row r="876">
          <cell r="A876">
            <v>9345</v>
          </cell>
          <cell r="B876">
            <v>9</v>
          </cell>
          <cell r="C876">
            <v>340</v>
          </cell>
          <cell r="D876">
            <v>345</v>
          </cell>
          <cell r="E876" t="str">
            <v>Duct/Pipe Insulation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</row>
        <row r="877">
          <cell r="A877">
            <v>9347</v>
          </cell>
          <cell r="B877">
            <v>9</v>
          </cell>
          <cell r="C877">
            <v>340</v>
          </cell>
          <cell r="D877">
            <v>347</v>
          </cell>
          <cell r="E877" t="str">
            <v>Window Film (Standard)</v>
          </cell>
          <cell r="F877">
            <v>0</v>
          </cell>
          <cell r="G877">
            <v>0</v>
          </cell>
          <cell r="H877">
            <v>0.33</v>
          </cell>
          <cell r="I877">
            <v>0.5</v>
          </cell>
          <cell r="J877">
            <v>0.77922727700812555</v>
          </cell>
          <cell r="K877">
            <v>0</v>
          </cell>
          <cell r="L877">
            <v>0</v>
          </cell>
          <cell r="M877">
            <v>0</v>
          </cell>
        </row>
        <row r="878">
          <cell r="A878">
            <v>9349</v>
          </cell>
          <cell r="B878">
            <v>9</v>
          </cell>
          <cell r="C878">
            <v>340</v>
          </cell>
          <cell r="D878">
            <v>349</v>
          </cell>
          <cell r="E878" t="str">
            <v xml:space="preserve">Ceiling Insulation </v>
          </cell>
          <cell r="F878">
            <v>0</v>
          </cell>
          <cell r="G878">
            <v>0</v>
          </cell>
          <cell r="H878">
            <v>0.33</v>
          </cell>
          <cell r="I878">
            <v>0.5</v>
          </cell>
          <cell r="J878">
            <v>0.82525165128059275</v>
          </cell>
          <cell r="K878">
            <v>0.33</v>
          </cell>
          <cell r="L878">
            <v>0.5</v>
          </cell>
          <cell r="M878">
            <v>0.82525165128059275</v>
          </cell>
        </row>
        <row r="879">
          <cell r="A879">
            <v>9350</v>
          </cell>
          <cell r="B879">
            <v>9</v>
          </cell>
          <cell r="C879">
            <v>340</v>
          </cell>
          <cell r="D879">
            <v>350</v>
          </cell>
          <cell r="E879" t="str">
            <v>Roof Insulation</v>
          </cell>
          <cell r="F879">
            <v>0</v>
          </cell>
          <cell r="G879">
            <v>0</v>
          </cell>
          <cell r="H879">
            <v>0.33</v>
          </cell>
          <cell r="I879">
            <v>0.5</v>
          </cell>
          <cell r="J879">
            <v>0.93591673203775538</v>
          </cell>
          <cell r="K879">
            <v>0.33</v>
          </cell>
          <cell r="L879">
            <v>0.5</v>
          </cell>
          <cell r="M879">
            <v>0.93580601242369654</v>
          </cell>
        </row>
        <row r="880">
          <cell r="A880">
            <v>9351</v>
          </cell>
          <cell r="B880">
            <v>9</v>
          </cell>
          <cell r="C880">
            <v>340</v>
          </cell>
          <cell r="D880">
            <v>351</v>
          </cell>
          <cell r="E880" t="str">
            <v>Cool Roof - DX</v>
          </cell>
          <cell r="F880">
            <v>0</v>
          </cell>
          <cell r="G880">
            <v>0</v>
          </cell>
          <cell r="H880">
            <v>0.33</v>
          </cell>
          <cell r="I880">
            <v>0.5</v>
          </cell>
          <cell r="J880">
            <v>1</v>
          </cell>
          <cell r="K880">
            <v>0.33</v>
          </cell>
          <cell r="L880">
            <v>0.5</v>
          </cell>
          <cell r="M880">
            <v>0.97503875930108264</v>
          </cell>
        </row>
        <row r="881">
          <cell r="A881">
            <v>9360</v>
          </cell>
          <cell r="B881">
            <v>9</v>
          </cell>
          <cell r="C881">
            <v>360</v>
          </cell>
          <cell r="D881">
            <v>360</v>
          </cell>
          <cell r="E881" t="str">
            <v>Base PTAC, EER=8.3, 1 ton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</row>
        <row r="882">
          <cell r="A882">
            <v>9400</v>
          </cell>
          <cell r="B882">
            <v>9</v>
          </cell>
          <cell r="C882">
            <v>400</v>
          </cell>
          <cell r="D882">
            <v>400</v>
          </cell>
          <cell r="E882" t="str">
            <v>Base Fan Motor, 15hp, 1800rpm, 91.0%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</row>
        <row r="883">
          <cell r="A883">
            <v>9401</v>
          </cell>
          <cell r="B883">
            <v>9</v>
          </cell>
          <cell r="C883">
            <v>400</v>
          </cell>
          <cell r="D883">
            <v>401</v>
          </cell>
          <cell r="E883" t="str">
            <v>High Efficiency Fan Motor, 15hp, 1800rpm, 92.4%</v>
          </cell>
          <cell r="F883">
            <v>0</v>
          </cell>
          <cell r="G883">
            <v>0</v>
          </cell>
          <cell r="H883">
            <v>3.6622870876249963E-2</v>
          </cell>
          <cell r="I883">
            <v>3.6622870876249963E-2</v>
          </cell>
          <cell r="J883">
            <v>3.6622870876249963E-2</v>
          </cell>
          <cell r="K883">
            <v>0</v>
          </cell>
          <cell r="L883">
            <v>0</v>
          </cell>
          <cell r="M883">
            <v>0</v>
          </cell>
        </row>
        <row r="884">
          <cell r="A884">
            <v>9402</v>
          </cell>
          <cell r="B884">
            <v>9</v>
          </cell>
          <cell r="C884">
            <v>400</v>
          </cell>
          <cell r="D884">
            <v>402</v>
          </cell>
          <cell r="E884" t="str">
            <v>Variable Speed Drive Control</v>
          </cell>
          <cell r="F884">
            <v>1</v>
          </cell>
          <cell r="G884">
            <v>0</v>
          </cell>
          <cell r="H884">
            <v>0.33</v>
          </cell>
          <cell r="I884">
            <v>0.5</v>
          </cell>
          <cell r="J884">
            <v>0.8320706934013623</v>
          </cell>
          <cell r="K884">
            <v>0</v>
          </cell>
          <cell r="L884">
            <v>0</v>
          </cell>
          <cell r="M884">
            <v>0</v>
          </cell>
        </row>
        <row r="885">
          <cell r="A885">
            <v>9403</v>
          </cell>
          <cell r="B885">
            <v>9</v>
          </cell>
          <cell r="C885">
            <v>400</v>
          </cell>
          <cell r="D885">
            <v>403</v>
          </cell>
          <cell r="E885" t="str">
            <v>Air Handler Optimization</v>
          </cell>
          <cell r="F885">
            <v>0</v>
          </cell>
          <cell r="G885">
            <v>0</v>
          </cell>
          <cell r="H885">
            <v>0.33</v>
          </cell>
          <cell r="I885">
            <v>0.39443798637081284</v>
          </cell>
          <cell r="J885">
            <v>0.39443798637081284</v>
          </cell>
          <cell r="K885">
            <v>0</v>
          </cell>
          <cell r="L885">
            <v>0</v>
          </cell>
          <cell r="M885">
            <v>0</v>
          </cell>
        </row>
        <row r="886">
          <cell r="A886">
            <v>9404</v>
          </cell>
          <cell r="B886">
            <v>9</v>
          </cell>
          <cell r="C886">
            <v>400</v>
          </cell>
          <cell r="D886">
            <v>404</v>
          </cell>
          <cell r="E886" t="str">
            <v>Electronically Commutated Motors (ECM) on an Air Handler Unit</v>
          </cell>
          <cell r="F886">
            <v>1</v>
          </cell>
          <cell r="G886">
            <v>0</v>
          </cell>
          <cell r="H886">
            <v>0.33</v>
          </cell>
          <cell r="I886">
            <v>0.35539185103591547</v>
          </cell>
          <cell r="J886">
            <v>0.35539185103591547</v>
          </cell>
          <cell r="K886">
            <v>5.074002463616932E-2</v>
          </cell>
          <cell r="L886">
            <v>5.074002463616932E-2</v>
          </cell>
          <cell r="M886">
            <v>5.074002463616932E-2</v>
          </cell>
        </row>
        <row r="887">
          <cell r="A887">
            <v>9405</v>
          </cell>
          <cell r="B887">
            <v>9</v>
          </cell>
          <cell r="C887">
            <v>400</v>
          </cell>
          <cell r="D887">
            <v>405</v>
          </cell>
          <cell r="E887" t="str">
            <v>Demand Control Ventilation (DCV)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</row>
        <row r="888">
          <cell r="A888">
            <v>9406</v>
          </cell>
          <cell r="B888">
            <v>9</v>
          </cell>
          <cell r="C888">
            <v>400</v>
          </cell>
          <cell r="D888">
            <v>406</v>
          </cell>
          <cell r="E888" t="str">
            <v>Energy Recovery Ventilation (ERV)</v>
          </cell>
          <cell r="F888">
            <v>0</v>
          </cell>
          <cell r="G888">
            <v>1</v>
          </cell>
          <cell r="H888">
            <v>0.33</v>
          </cell>
          <cell r="I888">
            <v>0.5</v>
          </cell>
          <cell r="J888">
            <v>0.80292682033687557</v>
          </cell>
          <cell r="K888">
            <v>0.33</v>
          </cell>
          <cell r="L888">
            <v>0.5</v>
          </cell>
          <cell r="M888">
            <v>0.83776874954285019</v>
          </cell>
        </row>
        <row r="889">
          <cell r="A889">
            <v>9600</v>
          </cell>
          <cell r="B889">
            <v>9</v>
          </cell>
          <cell r="C889">
            <v>600</v>
          </cell>
          <cell r="D889">
            <v>600</v>
          </cell>
          <cell r="E889" t="str">
            <v>Base Water Heating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</row>
        <row r="890">
          <cell r="A890">
            <v>9601</v>
          </cell>
          <cell r="B890">
            <v>9</v>
          </cell>
          <cell r="C890">
            <v>600</v>
          </cell>
          <cell r="D890">
            <v>601</v>
          </cell>
          <cell r="E890" t="str">
            <v>High Efficiency Water Heater (electric)</v>
          </cell>
          <cell r="F890">
            <v>0</v>
          </cell>
          <cell r="G890">
            <v>0</v>
          </cell>
          <cell r="H890">
            <v>0.33</v>
          </cell>
          <cell r="I890">
            <v>0.45123192737269863</v>
          </cell>
          <cell r="J890">
            <v>0.45123192737269863</v>
          </cell>
          <cell r="K890">
            <v>0</v>
          </cell>
          <cell r="L890">
            <v>0</v>
          </cell>
          <cell r="M890">
            <v>0</v>
          </cell>
        </row>
        <row r="891">
          <cell r="A891">
            <v>9603</v>
          </cell>
          <cell r="B891">
            <v>9</v>
          </cell>
          <cell r="C891">
            <v>600</v>
          </cell>
          <cell r="D891">
            <v>603</v>
          </cell>
          <cell r="E891" t="str">
            <v>Heat Pump Water Heater (air source)</v>
          </cell>
          <cell r="F891">
            <v>0</v>
          </cell>
          <cell r="G891">
            <v>0</v>
          </cell>
          <cell r="H891">
            <v>0.33</v>
          </cell>
          <cell r="I891">
            <v>0.5</v>
          </cell>
          <cell r="J891">
            <v>0.58662387316170961</v>
          </cell>
          <cell r="K891">
            <v>0</v>
          </cell>
          <cell r="L891">
            <v>0</v>
          </cell>
          <cell r="M891">
            <v>0</v>
          </cell>
        </row>
        <row r="892">
          <cell r="A892">
            <v>9604</v>
          </cell>
          <cell r="B892">
            <v>9</v>
          </cell>
          <cell r="C892">
            <v>600</v>
          </cell>
          <cell r="D892">
            <v>604</v>
          </cell>
          <cell r="E892" t="str">
            <v>Solar Water Heater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</row>
        <row r="893">
          <cell r="A893">
            <v>9606</v>
          </cell>
          <cell r="B893">
            <v>9</v>
          </cell>
          <cell r="C893">
            <v>600</v>
          </cell>
          <cell r="D893">
            <v>606</v>
          </cell>
          <cell r="E893" t="str">
            <v>Demand controlled circulating systems</v>
          </cell>
          <cell r="F893">
            <v>0</v>
          </cell>
          <cell r="G893">
            <v>0</v>
          </cell>
          <cell r="H893">
            <v>1.6553858013580891E-2</v>
          </cell>
          <cell r="I893">
            <v>1.6553858013580891E-2</v>
          </cell>
          <cell r="J893">
            <v>1.6553858013580891E-2</v>
          </cell>
          <cell r="K893">
            <v>0</v>
          </cell>
          <cell r="L893">
            <v>0</v>
          </cell>
          <cell r="M893">
            <v>0</v>
          </cell>
        </row>
        <row r="894">
          <cell r="A894">
            <v>9608</v>
          </cell>
          <cell r="B894">
            <v>9</v>
          </cell>
          <cell r="C894">
            <v>600</v>
          </cell>
          <cell r="D894">
            <v>608</v>
          </cell>
          <cell r="E894" t="str">
            <v>Heat Recovery Unit</v>
          </cell>
          <cell r="F894">
            <v>0</v>
          </cell>
          <cell r="G894">
            <v>0</v>
          </cell>
          <cell r="H894">
            <v>5.2632726686790185E-2</v>
          </cell>
          <cell r="I894">
            <v>5.2632726686790185E-2</v>
          </cell>
          <cell r="J894">
            <v>5.2632726686790185E-2</v>
          </cell>
          <cell r="K894">
            <v>0</v>
          </cell>
          <cell r="L894">
            <v>0</v>
          </cell>
          <cell r="M894">
            <v>0</v>
          </cell>
        </row>
        <row r="895">
          <cell r="A895">
            <v>9609</v>
          </cell>
          <cell r="B895">
            <v>9</v>
          </cell>
          <cell r="C895">
            <v>600</v>
          </cell>
          <cell r="D895">
            <v>609</v>
          </cell>
          <cell r="E895" t="str">
            <v>Heat Trap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</row>
        <row r="896">
          <cell r="A896">
            <v>9610</v>
          </cell>
          <cell r="B896">
            <v>9</v>
          </cell>
          <cell r="C896">
            <v>600</v>
          </cell>
          <cell r="D896">
            <v>610</v>
          </cell>
          <cell r="E896" t="str">
            <v>Hot Water Pipe Insulation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</row>
        <row r="897">
          <cell r="A897">
            <v>9700</v>
          </cell>
          <cell r="B897">
            <v>9</v>
          </cell>
          <cell r="C897">
            <v>700</v>
          </cell>
          <cell r="D897">
            <v>700</v>
          </cell>
          <cell r="E897" t="str">
            <v xml:space="preserve">Base Desktop PC 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</row>
        <row r="898">
          <cell r="A898">
            <v>9701</v>
          </cell>
          <cell r="B898">
            <v>9</v>
          </cell>
          <cell r="C898">
            <v>700</v>
          </cell>
          <cell r="D898">
            <v>701</v>
          </cell>
          <cell r="E898" t="str">
            <v>PC Manual Power Management Enabling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</row>
        <row r="899">
          <cell r="A899">
            <v>9702</v>
          </cell>
          <cell r="B899">
            <v>9</v>
          </cell>
          <cell r="C899">
            <v>700</v>
          </cell>
          <cell r="D899">
            <v>702</v>
          </cell>
          <cell r="E899" t="str">
            <v>PC Network Power Management Enabling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</row>
        <row r="900">
          <cell r="A900">
            <v>9710</v>
          </cell>
          <cell r="B900">
            <v>9</v>
          </cell>
          <cell r="C900">
            <v>710</v>
          </cell>
          <cell r="D900">
            <v>710</v>
          </cell>
          <cell r="E900" t="str">
            <v>Base Monitor, CRT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</row>
        <row r="901">
          <cell r="A901">
            <v>9711</v>
          </cell>
          <cell r="B901">
            <v>9</v>
          </cell>
          <cell r="C901">
            <v>710</v>
          </cell>
          <cell r="D901">
            <v>711</v>
          </cell>
          <cell r="E901" t="str">
            <v>Energy Star or Better Monitor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</row>
        <row r="902">
          <cell r="A902">
            <v>9712</v>
          </cell>
          <cell r="B902">
            <v>9</v>
          </cell>
          <cell r="C902">
            <v>710</v>
          </cell>
          <cell r="D902">
            <v>712</v>
          </cell>
          <cell r="E902" t="str">
            <v>Monitor Power Management Enabling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</row>
        <row r="903">
          <cell r="A903">
            <v>9720</v>
          </cell>
          <cell r="B903">
            <v>9</v>
          </cell>
          <cell r="C903">
            <v>720</v>
          </cell>
          <cell r="D903">
            <v>720</v>
          </cell>
          <cell r="E903" t="str">
            <v>Base Monitor, LCD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</row>
        <row r="904">
          <cell r="A904">
            <v>9721</v>
          </cell>
          <cell r="B904">
            <v>9</v>
          </cell>
          <cell r="C904">
            <v>720</v>
          </cell>
          <cell r="D904">
            <v>721</v>
          </cell>
          <cell r="E904" t="str">
            <v>Energy Star or Better Monitor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</row>
        <row r="905">
          <cell r="A905">
            <v>9722</v>
          </cell>
          <cell r="B905">
            <v>9</v>
          </cell>
          <cell r="C905">
            <v>720</v>
          </cell>
          <cell r="D905">
            <v>722</v>
          </cell>
          <cell r="E905" t="str">
            <v>Monitor Power Management Enabling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</row>
        <row r="906">
          <cell r="A906">
            <v>9730</v>
          </cell>
          <cell r="B906">
            <v>9</v>
          </cell>
          <cell r="C906">
            <v>730</v>
          </cell>
          <cell r="D906">
            <v>730</v>
          </cell>
          <cell r="E906" t="str">
            <v>Base Copier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</row>
        <row r="907">
          <cell r="A907">
            <v>9731</v>
          </cell>
          <cell r="B907">
            <v>9</v>
          </cell>
          <cell r="C907">
            <v>730</v>
          </cell>
          <cell r="D907">
            <v>731</v>
          </cell>
          <cell r="E907" t="str">
            <v>Energy Star or Better Copier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</row>
        <row r="908">
          <cell r="A908">
            <v>9732</v>
          </cell>
          <cell r="B908">
            <v>9</v>
          </cell>
          <cell r="C908">
            <v>730</v>
          </cell>
          <cell r="D908">
            <v>732</v>
          </cell>
          <cell r="E908" t="str">
            <v>Copier Power Management Enabling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</row>
        <row r="909">
          <cell r="A909">
            <v>9740</v>
          </cell>
          <cell r="B909">
            <v>9</v>
          </cell>
          <cell r="C909">
            <v>740</v>
          </cell>
          <cell r="D909">
            <v>740</v>
          </cell>
          <cell r="E909" t="str">
            <v>Base Laser Printer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</row>
        <row r="910">
          <cell r="A910">
            <v>9741</v>
          </cell>
          <cell r="B910">
            <v>9</v>
          </cell>
          <cell r="C910">
            <v>740</v>
          </cell>
          <cell r="D910">
            <v>741</v>
          </cell>
          <cell r="E910" t="str">
            <v>Printer Power Management Enabling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</row>
        <row r="911">
          <cell r="A911">
            <v>9800</v>
          </cell>
          <cell r="B911">
            <v>9</v>
          </cell>
          <cell r="C911">
            <v>800</v>
          </cell>
          <cell r="D911">
            <v>800</v>
          </cell>
          <cell r="E911" t="str">
            <v>Base Commercial Ovens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</row>
        <row r="912">
          <cell r="A912">
            <v>9801</v>
          </cell>
          <cell r="B912">
            <v>9</v>
          </cell>
          <cell r="C912">
            <v>800</v>
          </cell>
          <cell r="D912">
            <v>801</v>
          </cell>
          <cell r="E912" t="str">
            <v>Convection Oven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</row>
        <row r="913">
          <cell r="A913">
            <v>9810</v>
          </cell>
          <cell r="B913">
            <v>9</v>
          </cell>
          <cell r="C913">
            <v>810</v>
          </cell>
          <cell r="D913">
            <v>810</v>
          </cell>
          <cell r="E913" t="str">
            <v>Base Commercial Fryers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</row>
        <row r="914">
          <cell r="A914">
            <v>9811</v>
          </cell>
          <cell r="B914">
            <v>9</v>
          </cell>
          <cell r="C914">
            <v>810</v>
          </cell>
          <cell r="D914">
            <v>811</v>
          </cell>
          <cell r="E914" t="str">
            <v>Efficient Fryer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</row>
        <row r="915">
          <cell r="A915">
            <v>9900</v>
          </cell>
          <cell r="B915">
            <v>9</v>
          </cell>
          <cell r="C915">
            <v>900</v>
          </cell>
          <cell r="D915">
            <v>900</v>
          </cell>
          <cell r="E915" t="str">
            <v>Base Vending Machines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</row>
        <row r="916">
          <cell r="A916">
            <v>9901</v>
          </cell>
          <cell r="B916">
            <v>9</v>
          </cell>
          <cell r="C916">
            <v>900</v>
          </cell>
          <cell r="D916">
            <v>901</v>
          </cell>
          <cell r="E916" t="str">
            <v>Vending Misers (cooled machines only)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</row>
        <row r="917">
          <cell r="A917">
            <v>10110</v>
          </cell>
          <cell r="B917">
            <v>10</v>
          </cell>
          <cell r="C917">
            <v>110</v>
          </cell>
          <cell r="D917">
            <v>110</v>
          </cell>
          <cell r="E917" t="str">
            <v>Base Fluorescent Fixture, T12, 34W, EB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</row>
        <row r="918">
          <cell r="A918">
            <v>10111</v>
          </cell>
          <cell r="B918">
            <v>10</v>
          </cell>
          <cell r="C918">
            <v>110</v>
          </cell>
          <cell r="D918">
            <v>111</v>
          </cell>
          <cell r="E918" t="str">
            <v>Premium T8, Elecctronic Ballast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</row>
        <row r="919">
          <cell r="A919">
            <v>10112</v>
          </cell>
          <cell r="B919">
            <v>10</v>
          </cell>
          <cell r="C919">
            <v>110</v>
          </cell>
          <cell r="D919">
            <v>112</v>
          </cell>
          <cell r="E919" t="str">
            <v>Premium T8, EB, Reflector</v>
          </cell>
          <cell r="F919">
            <v>0</v>
          </cell>
          <cell r="G919">
            <v>0</v>
          </cell>
          <cell r="H919">
            <v>0.33</v>
          </cell>
          <cell r="I919">
            <v>0.5</v>
          </cell>
          <cell r="J919">
            <v>1</v>
          </cell>
          <cell r="K919">
            <v>0</v>
          </cell>
          <cell r="L919">
            <v>0</v>
          </cell>
          <cell r="M919">
            <v>0</v>
          </cell>
        </row>
        <row r="920">
          <cell r="A920">
            <v>10113</v>
          </cell>
          <cell r="B920">
            <v>10</v>
          </cell>
          <cell r="C920">
            <v>110</v>
          </cell>
          <cell r="D920">
            <v>113</v>
          </cell>
          <cell r="E920" t="str">
            <v>Occupancy Sensor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</row>
        <row r="921">
          <cell r="A921">
            <v>10114</v>
          </cell>
          <cell r="B921">
            <v>10</v>
          </cell>
          <cell r="C921">
            <v>110</v>
          </cell>
          <cell r="D921">
            <v>114</v>
          </cell>
          <cell r="E921" t="str">
            <v>Continuous Dimming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</row>
        <row r="922">
          <cell r="A922">
            <v>10115</v>
          </cell>
          <cell r="B922">
            <v>10</v>
          </cell>
          <cell r="C922">
            <v>110</v>
          </cell>
          <cell r="D922">
            <v>115</v>
          </cell>
          <cell r="E922" t="str">
            <v>Lighting Control Tuneup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</row>
        <row r="923">
          <cell r="A923">
            <v>10120</v>
          </cell>
          <cell r="B923">
            <v>10</v>
          </cell>
          <cell r="C923">
            <v>120</v>
          </cell>
          <cell r="D923">
            <v>120</v>
          </cell>
          <cell r="E923" t="str">
            <v>Base T8, EB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</row>
        <row r="924">
          <cell r="A924">
            <v>10121</v>
          </cell>
          <cell r="B924">
            <v>10</v>
          </cell>
          <cell r="C924">
            <v>120</v>
          </cell>
          <cell r="D924">
            <v>121</v>
          </cell>
          <cell r="E924" t="str">
            <v>ROB Premium T8, 1EB</v>
          </cell>
          <cell r="F924">
            <v>0</v>
          </cell>
          <cell r="G924">
            <v>0</v>
          </cell>
          <cell r="H924">
            <v>0.18447693335011398</v>
          </cell>
          <cell r="I924">
            <v>0.18447693335011398</v>
          </cell>
          <cell r="J924">
            <v>0.18447693335011398</v>
          </cell>
          <cell r="K924">
            <v>0</v>
          </cell>
          <cell r="L924">
            <v>0</v>
          </cell>
          <cell r="M924">
            <v>0</v>
          </cell>
        </row>
        <row r="925">
          <cell r="A925">
            <v>10122</v>
          </cell>
          <cell r="B925">
            <v>10</v>
          </cell>
          <cell r="C925">
            <v>120</v>
          </cell>
          <cell r="D925">
            <v>122</v>
          </cell>
          <cell r="E925" t="str">
            <v>ROB Premium T8, EB, Reflector</v>
          </cell>
          <cell r="F925">
            <v>0</v>
          </cell>
          <cell r="G925">
            <v>0</v>
          </cell>
          <cell r="H925">
            <v>0.33</v>
          </cell>
          <cell r="I925">
            <v>0.5</v>
          </cell>
          <cell r="J925">
            <v>1</v>
          </cell>
          <cell r="K925">
            <v>0</v>
          </cell>
          <cell r="L925">
            <v>0</v>
          </cell>
          <cell r="M925">
            <v>0</v>
          </cell>
        </row>
        <row r="926">
          <cell r="A926">
            <v>10123</v>
          </cell>
          <cell r="B926">
            <v>10</v>
          </cell>
          <cell r="C926">
            <v>120</v>
          </cell>
          <cell r="D926">
            <v>123</v>
          </cell>
          <cell r="E926" t="str">
            <v>Occupancy Sensor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</row>
        <row r="927">
          <cell r="A927">
            <v>10124</v>
          </cell>
          <cell r="B927">
            <v>10</v>
          </cell>
          <cell r="C927">
            <v>120</v>
          </cell>
          <cell r="D927">
            <v>124</v>
          </cell>
          <cell r="E927" t="str">
            <v>Lighting Control Tuneup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</row>
        <row r="928">
          <cell r="A928">
            <v>10130</v>
          </cell>
          <cell r="B928">
            <v>10</v>
          </cell>
          <cell r="C928">
            <v>130</v>
          </cell>
          <cell r="D928">
            <v>130</v>
          </cell>
          <cell r="E928" t="str">
            <v>Base Incandescent Flood, 75W  to Screw-in CFL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</row>
        <row r="929">
          <cell r="A929">
            <v>10131</v>
          </cell>
          <cell r="B929">
            <v>10</v>
          </cell>
          <cell r="C929">
            <v>130</v>
          </cell>
          <cell r="D929">
            <v>131</v>
          </cell>
          <cell r="E929" t="str">
            <v>CFL Screw-in 18W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</row>
        <row r="930">
          <cell r="A930">
            <v>10140</v>
          </cell>
          <cell r="B930">
            <v>10</v>
          </cell>
          <cell r="C930">
            <v>140</v>
          </cell>
          <cell r="D930">
            <v>140</v>
          </cell>
          <cell r="E930" t="str">
            <v xml:space="preserve">Base Incandescent Flood, 75W to Hardwired CFL 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</row>
        <row r="931">
          <cell r="A931">
            <v>10141</v>
          </cell>
          <cell r="B931">
            <v>10</v>
          </cell>
          <cell r="C931">
            <v>140</v>
          </cell>
          <cell r="D931">
            <v>141</v>
          </cell>
          <cell r="E931" t="str">
            <v>CFL Hardwired, Modular 18W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</row>
        <row r="932">
          <cell r="A932">
            <v>10145</v>
          </cell>
          <cell r="B932">
            <v>10</v>
          </cell>
          <cell r="C932">
            <v>145</v>
          </cell>
          <cell r="D932">
            <v>145</v>
          </cell>
          <cell r="E932" t="str">
            <v>Base CFL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</row>
        <row r="933">
          <cell r="A933">
            <v>10150</v>
          </cell>
          <cell r="B933">
            <v>10</v>
          </cell>
          <cell r="C933">
            <v>150</v>
          </cell>
          <cell r="D933">
            <v>150</v>
          </cell>
          <cell r="E933" t="str">
            <v>Base High Bay Mercury Vapor, 400W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</row>
        <row r="934">
          <cell r="A934">
            <v>10151</v>
          </cell>
          <cell r="B934">
            <v>10</v>
          </cell>
          <cell r="C934">
            <v>150</v>
          </cell>
          <cell r="D934">
            <v>151</v>
          </cell>
          <cell r="E934" t="str">
            <v>PSMH, 250W, magnetic ballast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</row>
        <row r="935">
          <cell r="A935">
            <v>10153</v>
          </cell>
          <cell r="B935">
            <v>10</v>
          </cell>
          <cell r="C935">
            <v>150</v>
          </cell>
          <cell r="D935">
            <v>153</v>
          </cell>
          <cell r="E935" t="str">
            <v>High Bay T5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</row>
        <row r="936">
          <cell r="A936">
            <v>10160</v>
          </cell>
          <cell r="B936">
            <v>10</v>
          </cell>
          <cell r="C936">
            <v>160</v>
          </cell>
          <cell r="D936">
            <v>160</v>
          </cell>
          <cell r="E936" t="str">
            <v>Base Exit Sign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</row>
        <row r="937">
          <cell r="A937">
            <v>10161</v>
          </cell>
          <cell r="B937">
            <v>10</v>
          </cell>
          <cell r="C937">
            <v>160</v>
          </cell>
          <cell r="D937">
            <v>161</v>
          </cell>
          <cell r="E937" t="str">
            <v>LED Exit Sign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</row>
        <row r="938">
          <cell r="A938">
            <v>10200</v>
          </cell>
          <cell r="B938">
            <v>10</v>
          </cell>
          <cell r="C938">
            <v>200</v>
          </cell>
          <cell r="D938">
            <v>200</v>
          </cell>
          <cell r="E938" t="str">
            <v>Base Outdoor Mercury Vapor 400W Lamp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</row>
        <row r="939">
          <cell r="A939">
            <v>10201</v>
          </cell>
          <cell r="B939">
            <v>10</v>
          </cell>
          <cell r="C939">
            <v>200</v>
          </cell>
          <cell r="D939">
            <v>201</v>
          </cell>
          <cell r="E939" t="str">
            <v>High Pressure Sodium 250W Lamp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</row>
        <row r="940">
          <cell r="A940">
            <v>10202</v>
          </cell>
          <cell r="B940">
            <v>10</v>
          </cell>
          <cell r="C940">
            <v>200</v>
          </cell>
          <cell r="D940">
            <v>202</v>
          </cell>
          <cell r="E940" t="str">
            <v>Outdoor Lighting Controls (Photocell/Timeclock)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</row>
        <row r="941">
          <cell r="A941">
            <v>10210</v>
          </cell>
          <cell r="B941">
            <v>10</v>
          </cell>
          <cell r="C941">
            <v>210</v>
          </cell>
          <cell r="D941">
            <v>210</v>
          </cell>
          <cell r="E941" t="str">
            <v>Base Outdoor HID Lamp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</row>
        <row r="942">
          <cell r="A942">
            <v>10211</v>
          </cell>
          <cell r="B942">
            <v>10</v>
          </cell>
          <cell r="C942">
            <v>210</v>
          </cell>
          <cell r="D942">
            <v>211</v>
          </cell>
          <cell r="E942" t="str">
            <v>Outdoor Lighting Controls (Photocell/Timeclock)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</row>
        <row r="943">
          <cell r="A943">
            <v>10300</v>
          </cell>
          <cell r="B943">
            <v>10</v>
          </cell>
          <cell r="C943">
            <v>300</v>
          </cell>
          <cell r="D943">
            <v>300</v>
          </cell>
          <cell r="E943" t="str">
            <v>Base Centrifugal Chiller, 0.58 kW/ton, 500 tons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</row>
        <row r="944">
          <cell r="A944">
            <v>10301</v>
          </cell>
          <cell r="B944">
            <v>10</v>
          </cell>
          <cell r="C944">
            <v>300</v>
          </cell>
          <cell r="D944">
            <v>301</v>
          </cell>
          <cell r="E944" t="str">
            <v>Centrifugal Chiller, 0.51 kW/ton, 500 tons</v>
          </cell>
          <cell r="F944">
            <v>0</v>
          </cell>
          <cell r="G944">
            <v>0</v>
          </cell>
          <cell r="H944">
            <v>0.33</v>
          </cell>
          <cell r="I944">
            <v>0.5</v>
          </cell>
          <cell r="J944">
            <v>0.60006513771654924</v>
          </cell>
          <cell r="K944">
            <v>0.33</v>
          </cell>
          <cell r="L944">
            <v>0.5</v>
          </cell>
          <cell r="M944">
            <v>0.52860300755726386</v>
          </cell>
        </row>
        <row r="945">
          <cell r="A945">
            <v>10302</v>
          </cell>
          <cell r="B945">
            <v>10</v>
          </cell>
          <cell r="C945">
            <v>300</v>
          </cell>
          <cell r="D945">
            <v>302</v>
          </cell>
          <cell r="E945" t="str">
            <v>High Efficiency Chiller Motors</v>
          </cell>
          <cell r="F945">
            <v>0</v>
          </cell>
          <cell r="G945">
            <v>0</v>
          </cell>
          <cell r="H945">
            <v>0.33</v>
          </cell>
          <cell r="I945">
            <v>0.5</v>
          </cell>
          <cell r="J945">
            <v>0.59058776052737261</v>
          </cell>
          <cell r="K945">
            <v>0</v>
          </cell>
          <cell r="L945">
            <v>0</v>
          </cell>
          <cell r="M945">
            <v>0</v>
          </cell>
        </row>
        <row r="946">
          <cell r="A946">
            <v>10304</v>
          </cell>
          <cell r="B946">
            <v>10</v>
          </cell>
          <cell r="C946">
            <v>300</v>
          </cell>
          <cell r="D946">
            <v>304</v>
          </cell>
          <cell r="E946" t="str">
            <v xml:space="preserve">EMS - Chiller </v>
          </cell>
          <cell r="F946">
            <v>0</v>
          </cell>
          <cell r="G946">
            <v>0</v>
          </cell>
          <cell r="H946">
            <v>0.33</v>
          </cell>
          <cell r="I946">
            <v>0.5</v>
          </cell>
          <cell r="J946">
            <v>0.53506973111800871</v>
          </cell>
          <cell r="K946">
            <v>0</v>
          </cell>
          <cell r="L946">
            <v>0</v>
          </cell>
          <cell r="M946">
            <v>0</v>
          </cell>
        </row>
        <row r="947">
          <cell r="A947">
            <v>10305</v>
          </cell>
          <cell r="B947">
            <v>10</v>
          </cell>
          <cell r="C947">
            <v>300</v>
          </cell>
          <cell r="D947">
            <v>305</v>
          </cell>
          <cell r="E947" t="str">
            <v>Chiller Tune Up/Diagnostics</v>
          </cell>
          <cell r="F947">
            <v>1</v>
          </cell>
          <cell r="G947">
            <v>0</v>
          </cell>
          <cell r="H947">
            <v>0.33</v>
          </cell>
          <cell r="I947">
            <v>0.5</v>
          </cell>
          <cell r="J947">
            <v>0.72989480956886155</v>
          </cell>
          <cell r="K947">
            <v>2.4088873122910415E-2</v>
          </cell>
          <cell r="L947">
            <v>2.4088873122910415E-2</v>
          </cell>
          <cell r="M947">
            <v>2.4088873122910415E-2</v>
          </cell>
        </row>
        <row r="948">
          <cell r="A948">
            <v>10306</v>
          </cell>
          <cell r="B948">
            <v>10</v>
          </cell>
          <cell r="C948">
            <v>300</v>
          </cell>
          <cell r="D948">
            <v>306</v>
          </cell>
          <cell r="E948" t="str">
            <v>VSD for Chiller Pumps and Towers</v>
          </cell>
          <cell r="F948">
            <v>0</v>
          </cell>
          <cell r="G948">
            <v>0</v>
          </cell>
          <cell r="H948">
            <v>0.33</v>
          </cell>
          <cell r="I948">
            <v>0.5</v>
          </cell>
          <cell r="J948">
            <v>0.67562823024361451</v>
          </cell>
          <cell r="K948">
            <v>0</v>
          </cell>
          <cell r="L948">
            <v>0</v>
          </cell>
          <cell r="M948">
            <v>0</v>
          </cell>
        </row>
        <row r="949">
          <cell r="A949">
            <v>10307</v>
          </cell>
          <cell r="B949">
            <v>10</v>
          </cell>
          <cell r="C949">
            <v>300</v>
          </cell>
          <cell r="D949">
            <v>307</v>
          </cell>
          <cell r="E949" t="str">
            <v>EMS Optimization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</row>
        <row r="950">
          <cell r="A950">
            <v>10308</v>
          </cell>
          <cell r="B950">
            <v>10</v>
          </cell>
          <cell r="C950">
            <v>300</v>
          </cell>
          <cell r="D950">
            <v>308</v>
          </cell>
          <cell r="E950" t="str">
            <v>Aerosole Duct Sealing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</row>
        <row r="951">
          <cell r="A951">
            <v>10309</v>
          </cell>
          <cell r="B951">
            <v>10</v>
          </cell>
          <cell r="C951">
            <v>300</v>
          </cell>
          <cell r="D951">
            <v>309</v>
          </cell>
          <cell r="E951" t="str">
            <v>Duct/Pipe Insulation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</row>
        <row r="952">
          <cell r="A952">
            <v>10311</v>
          </cell>
          <cell r="B952">
            <v>10</v>
          </cell>
          <cell r="C952">
            <v>300</v>
          </cell>
          <cell r="D952">
            <v>311</v>
          </cell>
          <cell r="E952" t="str">
            <v>Window Film (Standard)</v>
          </cell>
          <cell r="F952">
            <v>1</v>
          </cell>
          <cell r="G952">
            <v>0</v>
          </cell>
          <cell r="H952">
            <v>0.33</v>
          </cell>
          <cell r="I952">
            <v>0.5</v>
          </cell>
          <cell r="J952">
            <v>0.88002358921916513</v>
          </cell>
          <cell r="K952">
            <v>0</v>
          </cell>
          <cell r="L952">
            <v>0</v>
          </cell>
          <cell r="M952">
            <v>0</v>
          </cell>
        </row>
        <row r="953">
          <cell r="A953">
            <v>10313</v>
          </cell>
          <cell r="B953">
            <v>10</v>
          </cell>
          <cell r="C953">
            <v>300</v>
          </cell>
          <cell r="D953">
            <v>313</v>
          </cell>
          <cell r="E953" t="str">
            <v xml:space="preserve">Ceiling Insulation </v>
          </cell>
          <cell r="F953">
            <v>1</v>
          </cell>
          <cell r="G953">
            <v>1</v>
          </cell>
          <cell r="H953">
            <v>0.33</v>
          </cell>
          <cell r="I953">
            <v>0.5</v>
          </cell>
          <cell r="J953">
            <v>0.88616099232789014</v>
          </cell>
          <cell r="K953">
            <v>0.33</v>
          </cell>
          <cell r="L953">
            <v>0.5</v>
          </cell>
          <cell r="M953">
            <v>0.88076468438757116</v>
          </cell>
        </row>
        <row r="954">
          <cell r="A954">
            <v>10314</v>
          </cell>
          <cell r="B954">
            <v>10</v>
          </cell>
          <cell r="C954">
            <v>300</v>
          </cell>
          <cell r="D954">
            <v>314</v>
          </cell>
          <cell r="E954" t="str">
            <v>Roof Insulation</v>
          </cell>
          <cell r="F954">
            <v>1</v>
          </cell>
          <cell r="G954">
            <v>1</v>
          </cell>
          <cell r="H954">
            <v>0.33</v>
          </cell>
          <cell r="I954">
            <v>0.5</v>
          </cell>
          <cell r="J954">
            <v>0.86419598128601316</v>
          </cell>
          <cell r="K954">
            <v>0.33</v>
          </cell>
          <cell r="L954">
            <v>0.5</v>
          </cell>
          <cell r="M954">
            <v>0.71949307297018206</v>
          </cell>
        </row>
        <row r="955">
          <cell r="A955">
            <v>10315</v>
          </cell>
          <cell r="B955">
            <v>10</v>
          </cell>
          <cell r="C955">
            <v>300</v>
          </cell>
          <cell r="D955">
            <v>315</v>
          </cell>
          <cell r="E955" t="str">
            <v>Cool Roof - Chiller</v>
          </cell>
          <cell r="F955">
            <v>0</v>
          </cell>
          <cell r="G955">
            <v>0</v>
          </cell>
          <cell r="H955">
            <v>0.33</v>
          </cell>
          <cell r="I955">
            <v>0.5</v>
          </cell>
          <cell r="J955">
            <v>1</v>
          </cell>
          <cell r="K955">
            <v>0.33</v>
          </cell>
          <cell r="L955">
            <v>0.5</v>
          </cell>
          <cell r="M955">
            <v>0.88910748185796518</v>
          </cell>
        </row>
        <row r="956">
          <cell r="A956">
            <v>10317</v>
          </cell>
          <cell r="B956">
            <v>10</v>
          </cell>
          <cell r="C956">
            <v>300</v>
          </cell>
          <cell r="D956">
            <v>317</v>
          </cell>
          <cell r="E956" t="str">
            <v>Thermal Energy Storage (TES)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</row>
        <row r="957">
          <cell r="A957">
            <v>10320</v>
          </cell>
          <cell r="B957">
            <v>10</v>
          </cell>
          <cell r="C957">
            <v>320</v>
          </cell>
          <cell r="D957">
            <v>320</v>
          </cell>
          <cell r="E957" t="str">
            <v>Base DX Packaged System, EER=10.3, 10 tons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</row>
        <row r="958">
          <cell r="A958">
            <v>10321</v>
          </cell>
          <cell r="B958">
            <v>10</v>
          </cell>
          <cell r="C958">
            <v>320</v>
          </cell>
          <cell r="D958">
            <v>321</v>
          </cell>
          <cell r="E958" t="str">
            <v>DX Packaged System, EER=10.9, 10 tons</v>
          </cell>
          <cell r="F958">
            <v>1</v>
          </cell>
          <cell r="G958">
            <v>0</v>
          </cell>
          <cell r="H958">
            <v>0.33</v>
          </cell>
          <cell r="I958">
            <v>0.5</v>
          </cell>
          <cell r="J958">
            <v>0.9957784965943377</v>
          </cell>
          <cell r="K958">
            <v>0</v>
          </cell>
          <cell r="L958">
            <v>0</v>
          </cell>
          <cell r="M958">
            <v>0</v>
          </cell>
        </row>
        <row r="959">
          <cell r="A959">
            <v>10322</v>
          </cell>
          <cell r="B959">
            <v>10</v>
          </cell>
          <cell r="C959">
            <v>320</v>
          </cell>
          <cell r="D959">
            <v>322</v>
          </cell>
          <cell r="E959" t="str">
            <v>Hybrid Dessicant-DX System (Trane CDQ)</v>
          </cell>
          <cell r="F959">
            <v>1</v>
          </cell>
          <cell r="G959">
            <v>0</v>
          </cell>
          <cell r="H959">
            <v>0.33</v>
          </cell>
          <cell r="I959">
            <v>0.5</v>
          </cell>
          <cell r="J959">
            <v>0.7099878347286811</v>
          </cell>
          <cell r="K959">
            <v>0</v>
          </cell>
          <cell r="L959">
            <v>0</v>
          </cell>
          <cell r="M959">
            <v>0</v>
          </cell>
        </row>
        <row r="960">
          <cell r="A960">
            <v>10323</v>
          </cell>
          <cell r="B960">
            <v>10</v>
          </cell>
          <cell r="C960">
            <v>320</v>
          </cell>
          <cell r="D960">
            <v>323</v>
          </cell>
          <cell r="E960" t="str">
            <v>Geothermal Heat Pump, EER=13, 10 tons</v>
          </cell>
          <cell r="F960">
            <v>0</v>
          </cell>
          <cell r="G960">
            <v>0</v>
          </cell>
          <cell r="H960">
            <v>0.33</v>
          </cell>
          <cell r="I960">
            <v>0.5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</row>
        <row r="961">
          <cell r="A961">
            <v>10326</v>
          </cell>
          <cell r="B961">
            <v>10</v>
          </cell>
          <cell r="C961">
            <v>320</v>
          </cell>
          <cell r="D961">
            <v>326</v>
          </cell>
          <cell r="E961" t="str">
            <v>DX Tune Up/ Advanced Diagnostics</v>
          </cell>
          <cell r="F961">
            <v>1</v>
          </cell>
          <cell r="G961">
            <v>0</v>
          </cell>
          <cell r="H961">
            <v>0.33</v>
          </cell>
          <cell r="I961">
            <v>0.5</v>
          </cell>
          <cell r="J961">
            <v>0.68151730566142144</v>
          </cell>
          <cell r="K961">
            <v>2.6846295419869035E-2</v>
          </cell>
          <cell r="L961">
            <v>2.6846295419869035E-2</v>
          </cell>
          <cell r="M961">
            <v>2.6846295419869035E-2</v>
          </cell>
        </row>
        <row r="962">
          <cell r="A962">
            <v>10327</v>
          </cell>
          <cell r="B962">
            <v>10</v>
          </cell>
          <cell r="C962">
            <v>320</v>
          </cell>
          <cell r="D962">
            <v>327</v>
          </cell>
          <cell r="E962" t="str">
            <v>DX Coil Cleaning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</row>
        <row r="963">
          <cell r="A963">
            <v>10328</v>
          </cell>
          <cell r="B963">
            <v>10</v>
          </cell>
          <cell r="C963">
            <v>320</v>
          </cell>
          <cell r="D963">
            <v>328</v>
          </cell>
          <cell r="E963" t="str">
            <v>Optimize Controls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</row>
        <row r="964">
          <cell r="A964">
            <v>10329</v>
          </cell>
          <cell r="B964">
            <v>10</v>
          </cell>
          <cell r="C964">
            <v>320</v>
          </cell>
          <cell r="D964">
            <v>329</v>
          </cell>
          <cell r="E964" t="str">
            <v>Aerosole Duct Sealing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</row>
        <row r="965">
          <cell r="A965">
            <v>10330</v>
          </cell>
          <cell r="B965">
            <v>10</v>
          </cell>
          <cell r="C965">
            <v>320</v>
          </cell>
          <cell r="D965">
            <v>330</v>
          </cell>
          <cell r="E965" t="str">
            <v>Duct/Pipe Insulation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</row>
        <row r="966">
          <cell r="A966">
            <v>10332</v>
          </cell>
          <cell r="B966">
            <v>10</v>
          </cell>
          <cell r="C966">
            <v>320</v>
          </cell>
          <cell r="D966">
            <v>332</v>
          </cell>
          <cell r="E966" t="str">
            <v>Window Film (Standard)</v>
          </cell>
          <cell r="F966">
            <v>1</v>
          </cell>
          <cell r="G966">
            <v>0</v>
          </cell>
          <cell r="H966">
            <v>0.33</v>
          </cell>
          <cell r="I966">
            <v>0.5</v>
          </cell>
          <cell r="J966">
            <v>0.89437960307965292</v>
          </cell>
          <cell r="K966">
            <v>0</v>
          </cell>
          <cell r="L966">
            <v>0</v>
          </cell>
          <cell r="M966">
            <v>0</v>
          </cell>
        </row>
        <row r="967">
          <cell r="A967">
            <v>10334</v>
          </cell>
          <cell r="B967">
            <v>10</v>
          </cell>
          <cell r="C967">
            <v>320</v>
          </cell>
          <cell r="D967">
            <v>334</v>
          </cell>
          <cell r="E967" t="str">
            <v xml:space="preserve">Ceiling Insulation </v>
          </cell>
          <cell r="F967">
            <v>1</v>
          </cell>
          <cell r="G967">
            <v>1</v>
          </cell>
          <cell r="H967">
            <v>0.33</v>
          </cell>
          <cell r="I967">
            <v>0.5</v>
          </cell>
          <cell r="J967">
            <v>0.91880920532975119</v>
          </cell>
          <cell r="K967">
            <v>0.33</v>
          </cell>
          <cell r="L967">
            <v>0.5</v>
          </cell>
          <cell r="M967">
            <v>0.77719437194907059</v>
          </cell>
        </row>
        <row r="968">
          <cell r="A968">
            <v>10335</v>
          </cell>
          <cell r="B968">
            <v>10</v>
          </cell>
          <cell r="C968">
            <v>320</v>
          </cell>
          <cell r="D968">
            <v>335</v>
          </cell>
          <cell r="E968" t="str">
            <v>Roof Insulation</v>
          </cell>
          <cell r="F968">
            <v>1</v>
          </cell>
          <cell r="G968">
            <v>1</v>
          </cell>
          <cell r="H968">
            <v>0.33</v>
          </cell>
          <cell r="I968">
            <v>0.5</v>
          </cell>
          <cell r="J968">
            <v>0.72617341086982212</v>
          </cell>
          <cell r="K968">
            <v>0.33</v>
          </cell>
          <cell r="L968">
            <v>0.5</v>
          </cell>
          <cell r="M968">
            <v>0.6243471686595844</v>
          </cell>
        </row>
        <row r="969">
          <cell r="A969">
            <v>10336</v>
          </cell>
          <cell r="B969">
            <v>10</v>
          </cell>
          <cell r="C969">
            <v>320</v>
          </cell>
          <cell r="D969">
            <v>336</v>
          </cell>
          <cell r="E969" t="str">
            <v>Cool Roof - DX</v>
          </cell>
          <cell r="F969">
            <v>1</v>
          </cell>
          <cell r="G969">
            <v>0</v>
          </cell>
          <cell r="H969">
            <v>0.33</v>
          </cell>
          <cell r="I969">
            <v>0.5</v>
          </cell>
          <cell r="J969">
            <v>1</v>
          </cell>
          <cell r="K969">
            <v>0.33</v>
          </cell>
          <cell r="L969">
            <v>0.5</v>
          </cell>
          <cell r="M969">
            <v>0.85885386415073173</v>
          </cell>
        </row>
        <row r="970">
          <cell r="A970">
            <v>10340</v>
          </cell>
          <cell r="B970">
            <v>10</v>
          </cell>
          <cell r="C970">
            <v>340</v>
          </cell>
          <cell r="D970">
            <v>340</v>
          </cell>
          <cell r="E970" t="str">
            <v>Base Packaged HP System, EER=10.3, 10 tons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>
            <v>10341</v>
          </cell>
          <cell r="B971">
            <v>10</v>
          </cell>
          <cell r="C971">
            <v>340</v>
          </cell>
          <cell r="D971">
            <v>341</v>
          </cell>
          <cell r="E971" t="str">
            <v>Packaged HP System, EER=10.9, 10 tons</v>
          </cell>
          <cell r="F971">
            <v>0</v>
          </cell>
          <cell r="G971">
            <v>0</v>
          </cell>
          <cell r="H971">
            <v>0.33</v>
          </cell>
          <cell r="I971">
            <v>0.5</v>
          </cell>
          <cell r="J971">
            <v>0.95859419898022913</v>
          </cell>
          <cell r="K971">
            <v>0</v>
          </cell>
          <cell r="L971">
            <v>0</v>
          </cell>
          <cell r="M971">
            <v>0</v>
          </cell>
        </row>
        <row r="972">
          <cell r="A972">
            <v>10342</v>
          </cell>
          <cell r="B972">
            <v>10</v>
          </cell>
          <cell r="C972">
            <v>340</v>
          </cell>
          <cell r="D972">
            <v>342</v>
          </cell>
          <cell r="E972" t="str">
            <v>Geothermal Heat Pump, EER=13, 10 tons</v>
          </cell>
          <cell r="F972">
            <v>1</v>
          </cell>
          <cell r="G972">
            <v>0</v>
          </cell>
          <cell r="H972">
            <v>0.33</v>
          </cell>
          <cell r="I972">
            <v>0.5</v>
          </cell>
          <cell r="J972">
            <v>1</v>
          </cell>
          <cell r="K972">
            <v>0.33</v>
          </cell>
          <cell r="L972">
            <v>0.5</v>
          </cell>
          <cell r="M972">
            <v>0.83626062134906454</v>
          </cell>
        </row>
        <row r="973">
          <cell r="A973">
            <v>10344</v>
          </cell>
          <cell r="B973">
            <v>10</v>
          </cell>
          <cell r="C973">
            <v>340</v>
          </cell>
          <cell r="D973">
            <v>344</v>
          </cell>
          <cell r="E973" t="str">
            <v>Aerosole Duct Sealing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</row>
        <row r="974">
          <cell r="A974">
            <v>10345</v>
          </cell>
          <cell r="B974">
            <v>10</v>
          </cell>
          <cell r="C974">
            <v>340</v>
          </cell>
          <cell r="D974">
            <v>345</v>
          </cell>
          <cell r="E974" t="str">
            <v>Duct/Pipe Insulation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>
            <v>10347</v>
          </cell>
          <cell r="B975">
            <v>10</v>
          </cell>
          <cell r="C975">
            <v>340</v>
          </cell>
          <cell r="D975">
            <v>347</v>
          </cell>
          <cell r="E975" t="str">
            <v>Window Film (Standard)</v>
          </cell>
          <cell r="F975">
            <v>1</v>
          </cell>
          <cell r="G975">
            <v>0</v>
          </cell>
          <cell r="H975">
            <v>0.33</v>
          </cell>
          <cell r="I975">
            <v>0.5</v>
          </cell>
          <cell r="J975">
            <v>0.77922727700812555</v>
          </cell>
          <cell r="K975">
            <v>0</v>
          </cell>
          <cell r="L975">
            <v>0</v>
          </cell>
          <cell r="M975">
            <v>0</v>
          </cell>
        </row>
        <row r="976">
          <cell r="A976">
            <v>10349</v>
          </cell>
          <cell r="B976">
            <v>10</v>
          </cell>
          <cell r="C976">
            <v>340</v>
          </cell>
          <cell r="D976">
            <v>349</v>
          </cell>
          <cell r="E976" t="str">
            <v xml:space="preserve">Ceiling Insulation </v>
          </cell>
          <cell r="F976">
            <v>1</v>
          </cell>
          <cell r="G976">
            <v>1</v>
          </cell>
          <cell r="H976">
            <v>0.33</v>
          </cell>
          <cell r="I976">
            <v>0.5</v>
          </cell>
          <cell r="J976">
            <v>0.82525165128059275</v>
          </cell>
          <cell r="K976">
            <v>0.33</v>
          </cell>
          <cell r="L976">
            <v>0.5</v>
          </cell>
          <cell r="M976">
            <v>0.82525165128059275</v>
          </cell>
        </row>
        <row r="977">
          <cell r="A977">
            <v>10350</v>
          </cell>
          <cell r="B977">
            <v>10</v>
          </cell>
          <cell r="C977">
            <v>340</v>
          </cell>
          <cell r="D977">
            <v>350</v>
          </cell>
          <cell r="E977" t="str">
            <v>Roof Insulation</v>
          </cell>
          <cell r="F977">
            <v>1</v>
          </cell>
          <cell r="G977">
            <v>1</v>
          </cell>
          <cell r="H977">
            <v>0.33</v>
          </cell>
          <cell r="I977">
            <v>0.5</v>
          </cell>
          <cell r="J977">
            <v>0.93591673203775538</v>
          </cell>
          <cell r="K977">
            <v>0.33</v>
          </cell>
          <cell r="L977">
            <v>0.5</v>
          </cell>
          <cell r="M977">
            <v>0.93580601242369654</v>
          </cell>
        </row>
        <row r="978">
          <cell r="A978">
            <v>10351</v>
          </cell>
          <cell r="B978">
            <v>10</v>
          </cell>
          <cell r="C978">
            <v>340</v>
          </cell>
          <cell r="D978">
            <v>351</v>
          </cell>
          <cell r="E978" t="str">
            <v>Cool Roof - DX</v>
          </cell>
          <cell r="F978">
            <v>1</v>
          </cell>
          <cell r="G978">
            <v>0</v>
          </cell>
          <cell r="H978">
            <v>0.33</v>
          </cell>
          <cell r="I978">
            <v>0.5</v>
          </cell>
          <cell r="J978">
            <v>1</v>
          </cell>
          <cell r="K978">
            <v>0.33</v>
          </cell>
          <cell r="L978">
            <v>0.5</v>
          </cell>
          <cell r="M978">
            <v>0.97503875930108264</v>
          </cell>
        </row>
        <row r="979">
          <cell r="A979">
            <v>10360</v>
          </cell>
          <cell r="B979">
            <v>10</v>
          </cell>
          <cell r="C979">
            <v>360</v>
          </cell>
          <cell r="D979">
            <v>360</v>
          </cell>
          <cell r="E979" t="str">
            <v>Base PTAC, EER=8.3, 1 ton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</row>
        <row r="980">
          <cell r="A980">
            <v>10361</v>
          </cell>
          <cell r="B980">
            <v>10</v>
          </cell>
          <cell r="C980">
            <v>360</v>
          </cell>
          <cell r="D980">
            <v>361</v>
          </cell>
          <cell r="E980" t="str">
            <v>HE PTAC, EER=9.6, 1 ton</v>
          </cell>
          <cell r="F980">
            <v>0</v>
          </cell>
          <cell r="G980">
            <v>0</v>
          </cell>
          <cell r="H980">
            <v>0.33</v>
          </cell>
          <cell r="I980">
            <v>0.5</v>
          </cell>
          <cell r="J980">
            <v>0.92642684926438112</v>
          </cell>
          <cell r="K980">
            <v>0</v>
          </cell>
          <cell r="L980">
            <v>0</v>
          </cell>
          <cell r="M980">
            <v>0</v>
          </cell>
        </row>
        <row r="981">
          <cell r="A981">
            <v>10362</v>
          </cell>
          <cell r="B981">
            <v>10</v>
          </cell>
          <cell r="C981">
            <v>360</v>
          </cell>
          <cell r="D981">
            <v>362</v>
          </cell>
          <cell r="E981" t="str">
            <v>Occupancy Sensor (hotels)</v>
          </cell>
          <cell r="F981">
            <v>1</v>
          </cell>
          <cell r="G981">
            <v>0</v>
          </cell>
          <cell r="H981">
            <v>0.33</v>
          </cell>
          <cell r="I981">
            <v>0.5</v>
          </cell>
          <cell r="J981">
            <v>1</v>
          </cell>
          <cell r="K981">
            <v>0</v>
          </cell>
          <cell r="L981">
            <v>0</v>
          </cell>
          <cell r="M981">
            <v>0</v>
          </cell>
        </row>
        <row r="982">
          <cell r="A982">
            <v>10400</v>
          </cell>
          <cell r="B982">
            <v>10</v>
          </cell>
          <cell r="C982">
            <v>400</v>
          </cell>
          <cell r="D982">
            <v>400</v>
          </cell>
          <cell r="E982" t="str">
            <v>Base Fan Motor, 15hp, 1800rpm, 91.0%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</row>
        <row r="983">
          <cell r="A983">
            <v>10401</v>
          </cell>
          <cell r="B983">
            <v>10</v>
          </cell>
          <cell r="C983">
            <v>400</v>
          </cell>
          <cell r="D983">
            <v>401</v>
          </cell>
          <cell r="E983" t="str">
            <v>High Efficiency Fan Motor, 15hp, 1800rpm, 92.4%</v>
          </cell>
          <cell r="F983">
            <v>0</v>
          </cell>
          <cell r="G983">
            <v>0</v>
          </cell>
          <cell r="H983">
            <v>3.6622870876249963E-2</v>
          </cell>
          <cell r="I983">
            <v>3.6622870876249963E-2</v>
          </cell>
          <cell r="J983">
            <v>3.6622870876249963E-2</v>
          </cell>
          <cell r="K983">
            <v>0</v>
          </cell>
          <cell r="L983">
            <v>0</v>
          </cell>
          <cell r="M983">
            <v>0</v>
          </cell>
        </row>
        <row r="984">
          <cell r="A984">
            <v>10402</v>
          </cell>
          <cell r="B984">
            <v>10</v>
          </cell>
          <cell r="C984">
            <v>400</v>
          </cell>
          <cell r="D984">
            <v>402</v>
          </cell>
          <cell r="E984" t="str">
            <v>Variable Speed Drive Control</v>
          </cell>
          <cell r="F984">
            <v>1</v>
          </cell>
          <cell r="G984">
            <v>0</v>
          </cell>
          <cell r="H984">
            <v>0.33</v>
          </cell>
          <cell r="I984">
            <v>0.5</v>
          </cell>
          <cell r="J984">
            <v>0.8320706934013623</v>
          </cell>
          <cell r="K984">
            <v>0</v>
          </cell>
          <cell r="L984">
            <v>0</v>
          </cell>
          <cell r="M984">
            <v>0</v>
          </cell>
        </row>
        <row r="985">
          <cell r="A985">
            <v>10403</v>
          </cell>
          <cell r="B985">
            <v>10</v>
          </cell>
          <cell r="C985">
            <v>400</v>
          </cell>
          <cell r="D985">
            <v>403</v>
          </cell>
          <cell r="E985" t="str">
            <v>Air Handler Optimization</v>
          </cell>
          <cell r="F985">
            <v>1</v>
          </cell>
          <cell r="G985">
            <v>0</v>
          </cell>
          <cell r="H985">
            <v>0.33</v>
          </cell>
          <cell r="I985">
            <v>0.39443798637081284</v>
          </cell>
          <cell r="J985">
            <v>0.39443798637081284</v>
          </cell>
          <cell r="K985">
            <v>0</v>
          </cell>
          <cell r="L985">
            <v>0</v>
          </cell>
          <cell r="M985">
            <v>0</v>
          </cell>
        </row>
        <row r="986">
          <cell r="A986">
            <v>10404</v>
          </cell>
          <cell r="B986">
            <v>10</v>
          </cell>
          <cell r="C986">
            <v>400</v>
          </cell>
          <cell r="D986">
            <v>404</v>
          </cell>
          <cell r="E986" t="str">
            <v>Electronically Commutated Motors (ECM) on an Air Handler Unit</v>
          </cell>
          <cell r="F986">
            <v>1</v>
          </cell>
          <cell r="G986">
            <v>0</v>
          </cell>
          <cell r="H986">
            <v>0.33</v>
          </cell>
          <cell r="I986">
            <v>0.35539185103591547</v>
          </cell>
          <cell r="J986">
            <v>0.35539185103591547</v>
          </cell>
          <cell r="K986">
            <v>5.074002463616932E-2</v>
          </cell>
          <cell r="L986">
            <v>5.074002463616932E-2</v>
          </cell>
          <cell r="M986">
            <v>5.074002463616932E-2</v>
          </cell>
        </row>
        <row r="987">
          <cell r="A987">
            <v>10405</v>
          </cell>
          <cell r="B987">
            <v>10</v>
          </cell>
          <cell r="C987">
            <v>400</v>
          </cell>
          <cell r="D987">
            <v>405</v>
          </cell>
          <cell r="E987" t="str">
            <v>Demand Control Ventilation (DCV)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</row>
        <row r="988">
          <cell r="A988">
            <v>10406</v>
          </cell>
          <cell r="B988">
            <v>10</v>
          </cell>
          <cell r="C988">
            <v>400</v>
          </cell>
          <cell r="D988">
            <v>406</v>
          </cell>
          <cell r="E988" t="str">
            <v>Energy Recovery Ventilation (ERV)</v>
          </cell>
          <cell r="F988">
            <v>0</v>
          </cell>
          <cell r="G988">
            <v>0</v>
          </cell>
          <cell r="H988">
            <v>0.33</v>
          </cell>
          <cell r="I988">
            <v>0.5</v>
          </cell>
          <cell r="J988">
            <v>0.80292682033687557</v>
          </cell>
          <cell r="K988">
            <v>0.33</v>
          </cell>
          <cell r="L988">
            <v>0.5</v>
          </cell>
          <cell r="M988">
            <v>0.83776874954285019</v>
          </cell>
        </row>
        <row r="989">
          <cell r="A989">
            <v>10600</v>
          </cell>
          <cell r="B989">
            <v>10</v>
          </cell>
          <cell r="C989">
            <v>600</v>
          </cell>
          <cell r="D989">
            <v>600</v>
          </cell>
          <cell r="E989" t="str">
            <v>Base Water Heating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</row>
        <row r="990">
          <cell r="A990">
            <v>10601</v>
          </cell>
          <cell r="B990">
            <v>10</v>
          </cell>
          <cell r="C990">
            <v>600</v>
          </cell>
          <cell r="D990">
            <v>601</v>
          </cell>
          <cell r="E990" t="str">
            <v>High Efficiency Water Heater (electric)</v>
          </cell>
          <cell r="F990">
            <v>0</v>
          </cell>
          <cell r="G990">
            <v>0</v>
          </cell>
          <cell r="H990">
            <v>0.33</v>
          </cell>
          <cell r="I990">
            <v>0.45123192737269863</v>
          </cell>
          <cell r="J990">
            <v>0.45123192737269863</v>
          </cell>
          <cell r="K990">
            <v>0</v>
          </cell>
          <cell r="L990">
            <v>0</v>
          </cell>
          <cell r="M990">
            <v>0</v>
          </cell>
        </row>
        <row r="991">
          <cell r="A991">
            <v>10603</v>
          </cell>
          <cell r="B991">
            <v>10</v>
          </cell>
          <cell r="C991">
            <v>600</v>
          </cell>
          <cell r="D991">
            <v>603</v>
          </cell>
          <cell r="E991" t="str">
            <v>Heat Pump Water Heater (air source)</v>
          </cell>
          <cell r="F991">
            <v>1</v>
          </cell>
          <cell r="G991">
            <v>0</v>
          </cell>
          <cell r="H991">
            <v>0.33</v>
          </cell>
          <cell r="I991">
            <v>0.5</v>
          </cell>
          <cell r="J991">
            <v>0.58662387316170961</v>
          </cell>
          <cell r="K991">
            <v>0</v>
          </cell>
          <cell r="L991">
            <v>0</v>
          </cell>
          <cell r="M991">
            <v>0</v>
          </cell>
        </row>
        <row r="992">
          <cell r="A992">
            <v>10604</v>
          </cell>
          <cell r="B992">
            <v>10</v>
          </cell>
          <cell r="C992">
            <v>600</v>
          </cell>
          <cell r="D992">
            <v>604</v>
          </cell>
          <cell r="E992" t="str">
            <v>Solar Water Heater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</row>
        <row r="993">
          <cell r="A993">
            <v>10606</v>
          </cell>
          <cell r="B993">
            <v>10</v>
          </cell>
          <cell r="C993">
            <v>600</v>
          </cell>
          <cell r="D993">
            <v>606</v>
          </cell>
          <cell r="E993" t="str">
            <v>Demand controlled circulating systems</v>
          </cell>
          <cell r="F993">
            <v>1</v>
          </cell>
          <cell r="G993">
            <v>0</v>
          </cell>
          <cell r="H993">
            <v>1.6553858013580891E-2</v>
          </cell>
          <cell r="I993">
            <v>1.6553858013580891E-2</v>
          </cell>
          <cell r="J993">
            <v>1.6553858013580891E-2</v>
          </cell>
          <cell r="K993">
            <v>0</v>
          </cell>
          <cell r="L993">
            <v>0</v>
          </cell>
          <cell r="M993">
            <v>0</v>
          </cell>
        </row>
        <row r="994">
          <cell r="A994">
            <v>10608</v>
          </cell>
          <cell r="B994">
            <v>10</v>
          </cell>
          <cell r="C994">
            <v>600</v>
          </cell>
          <cell r="D994">
            <v>608</v>
          </cell>
          <cell r="E994" t="str">
            <v>Heat Recovery Unit</v>
          </cell>
          <cell r="F994">
            <v>0</v>
          </cell>
          <cell r="G994">
            <v>0</v>
          </cell>
          <cell r="H994">
            <v>5.2632726686790185E-2</v>
          </cell>
          <cell r="I994">
            <v>5.2632726686790185E-2</v>
          </cell>
          <cell r="J994">
            <v>5.2632726686790185E-2</v>
          </cell>
          <cell r="K994">
            <v>0</v>
          </cell>
          <cell r="L994">
            <v>0</v>
          </cell>
          <cell r="M994">
            <v>0</v>
          </cell>
        </row>
        <row r="995">
          <cell r="A995">
            <v>10609</v>
          </cell>
          <cell r="B995">
            <v>10</v>
          </cell>
          <cell r="C995">
            <v>600</v>
          </cell>
          <cell r="D995">
            <v>609</v>
          </cell>
          <cell r="E995" t="str">
            <v>Heat Trap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</row>
        <row r="996">
          <cell r="A996">
            <v>10610</v>
          </cell>
          <cell r="B996">
            <v>10</v>
          </cell>
          <cell r="C996">
            <v>600</v>
          </cell>
          <cell r="D996">
            <v>610</v>
          </cell>
          <cell r="E996" t="str">
            <v>Hot Water Pipe Insulation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</row>
        <row r="997">
          <cell r="A997">
            <v>10700</v>
          </cell>
          <cell r="B997">
            <v>10</v>
          </cell>
          <cell r="C997">
            <v>700</v>
          </cell>
          <cell r="D997">
            <v>700</v>
          </cell>
          <cell r="E997" t="str">
            <v xml:space="preserve">Base Desktop PC 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</row>
        <row r="998">
          <cell r="A998">
            <v>10701</v>
          </cell>
          <cell r="B998">
            <v>10</v>
          </cell>
          <cell r="C998">
            <v>700</v>
          </cell>
          <cell r="D998">
            <v>701</v>
          </cell>
          <cell r="E998" t="str">
            <v>PC Manual Power Management Enabling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</row>
        <row r="999">
          <cell r="A999">
            <v>10702</v>
          </cell>
          <cell r="B999">
            <v>10</v>
          </cell>
          <cell r="C999">
            <v>700</v>
          </cell>
          <cell r="D999">
            <v>702</v>
          </cell>
          <cell r="E999" t="str">
            <v>PC Network Power Management Enabling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</row>
        <row r="1000">
          <cell r="A1000">
            <v>10710</v>
          </cell>
          <cell r="B1000">
            <v>10</v>
          </cell>
          <cell r="C1000">
            <v>710</v>
          </cell>
          <cell r="D1000">
            <v>710</v>
          </cell>
          <cell r="E1000" t="str">
            <v>Base Monitor, CRT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</row>
        <row r="1001">
          <cell r="A1001">
            <v>10711</v>
          </cell>
          <cell r="B1001">
            <v>10</v>
          </cell>
          <cell r="C1001">
            <v>710</v>
          </cell>
          <cell r="D1001">
            <v>711</v>
          </cell>
          <cell r="E1001" t="str">
            <v>Energy Star or Better Monitor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</row>
        <row r="1002">
          <cell r="A1002">
            <v>10712</v>
          </cell>
          <cell r="B1002">
            <v>10</v>
          </cell>
          <cell r="C1002">
            <v>710</v>
          </cell>
          <cell r="D1002">
            <v>712</v>
          </cell>
          <cell r="E1002" t="str">
            <v>Monitor Power Management Enabling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</row>
        <row r="1003">
          <cell r="A1003">
            <v>10720</v>
          </cell>
          <cell r="B1003">
            <v>10</v>
          </cell>
          <cell r="C1003">
            <v>720</v>
          </cell>
          <cell r="D1003">
            <v>720</v>
          </cell>
          <cell r="E1003" t="str">
            <v>Base Monitor, LCD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</row>
        <row r="1004">
          <cell r="A1004">
            <v>10721</v>
          </cell>
          <cell r="B1004">
            <v>10</v>
          </cell>
          <cell r="C1004">
            <v>720</v>
          </cell>
          <cell r="D1004">
            <v>721</v>
          </cell>
          <cell r="E1004" t="str">
            <v>Energy Star or Better Monitor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</row>
        <row r="1005">
          <cell r="A1005">
            <v>10722</v>
          </cell>
          <cell r="B1005">
            <v>10</v>
          </cell>
          <cell r="C1005">
            <v>720</v>
          </cell>
          <cell r="D1005">
            <v>722</v>
          </cell>
          <cell r="E1005" t="str">
            <v>Monitor Power Management Enabling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</row>
        <row r="1006">
          <cell r="A1006">
            <v>10730</v>
          </cell>
          <cell r="B1006">
            <v>10</v>
          </cell>
          <cell r="C1006">
            <v>730</v>
          </cell>
          <cell r="D1006">
            <v>730</v>
          </cell>
          <cell r="E1006" t="str">
            <v>Base Copier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</row>
        <row r="1007">
          <cell r="A1007">
            <v>10731</v>
          </cell>
          <cell r="B1007">
            <v>10</v>
          </cell>
          <cell r="C1007">
            <v>730</v>
          </cell>
          <cell r="D1007">
            <v>731</v>
          </cell>
          <cell r="E1007" t="str">
            <v>Energy Star or Better Copier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</row>
        <row r="1008">
          <cell r="A1008">
            <v>10732</v>
          </cell>
          <cell r="B1008">
            <v>10</v>
          </cell>
          <cell r="C1008">
            <v>730</v>
          </cell>
          <cell r="D1008">
            <v>732</v>
          </cell>
          <cell r="E1008" t="str">
            <v>Copier Power Management Enabling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</row>
        <row r="1009">
          <cell r="A1009">
            <v>10740</v>
          </cell>
          <cell r="B1009">
            <v>10</v>
          </cell>
          <cell r="C1009">
            <v>740</v>
          </cell>
          <cell r="D1009">
            <v>740</v>
          </cell>
          <cell r="E1009" t="str">
            <v>Base Laser Printer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</row>
        <row r="1010">
          <cell r="A1010">
            <v>10741</v>
          </cell>
          <cell r="B1010">
            <v>10</v>
          </cell>
          <cell r="C1010">
            <v>740</v>
          </cell>
          <cell r="D1010">
            <v>741</v>
          </cell>
          <cell r="E1010" t="str">
            <v>Printer Power Management Enabling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</row>
        <row r="1011">
          <cell r="A1011">
            <v>10800</v>
          </cell>
          <cell r="B1011">
            <v>10</v>
          </cell>
          <cell r="C1011">
            <v>800</v>
          </cell>
          <cell r="D1011">
            <v>800</v>
          </cell>
          <cell r="E1011" t="str">
            <v>Base Commercial Ovens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</row>
        <row r="1012">
          <cell r="A1012">
            <v>10801</v>
          </cell>
          <cell r="B1012">
            <v>10</v>
          </cell>
          <cell r="C1012">
            <v>800</v>
          </cell>
          <cell r="D1012">
            <v>801</v>
          </cell>
          <cell r="E1012" t="str">
            <v>Convection Oven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</row>
        <row r="1013">
          <cell r="A1013">
            <v>10810</v>
          </cell>
          <cell r="B1013">
            <v>10</v>
          </cell>
          <cell r="C1013">
            <v>810</v>
          </cell>
          <cell r="D1013">
            <v>810</v>
          </cell>
          <cell r="E1013" t="str">
            <v>Base Commercial Fryers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</row>
        <row r="1014">
          <cell r="A1014">
            <v>10811</v>
          </cell>
          <cell r="B1014">
            <v>10</v>
          </cell>
          <cell r="C1014">
            <v>810</v>
          </cell>
          <cell r="D1014">
            <v>811</v>
          </cell>
          <cell r="E1014" t="str">
            <v>Efficient Fryer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</row>
        <row r="1015">
          <cell r="A1015">
            <v>10900</v>
          </cell>
          <cell r="B1015">
            <v>10</v>
          </cell>
          <cell r="C1015">
            <v>900</v>
          </cell>
          <cell r="D1015">
            <v>900</v>
          </cell>
          <cell r="E1015" t="str">
            <v>Base Vending Machines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</row>
        <row r="1016">
          <cell r="A1016">
            <v>10901</v>
          </cell>
          <cell r="B1016">
            <v>10</v>
          </cell>
          <cell r="C1016">
            <v>900</v>
          </cell>
          <cell r="D1016">
            <v>901</v>
          </cell>
          <cell r="E1016" t="str">
            <v>Vending Misers (cooled machines only)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</row>
        <row r="1017">
          <cell r="A1017">
            <v>11110</v>
          </cell>
          <cell r="B1017">
            <v>11</v>
          </cell>
          <cell r="C1017">
            <v>110</v>
          </cell>
          <cell r="D1017">
            <v>110</v>
          </cell>
          <cell r="E1017" t="str">
            <v>Base Fluorescent Fixture, T12, 34W, EB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</row>
        <row r="1018">
          <cell r="A1018">
            <v>11111</v>
          </cell>
          <cell r="B1018">
            <v>11</v>
          </cell>
          <cell r="C1018">
            <v>110</v>
          </cell>
          <cell r="D1018">
            <v>111</v>
          </cell>
          <cell r="E1018" t="str">
            <v>Premium T8, Elecctronic Ballast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</row>
        <row r="1019">
          <cell r="A1019">
            <v>11112</v>
          </cell>
          <cell r="B1019">
            <v>11</v>
          </cell>
          <cell r="C1019">
            <v>110</v>
          </cell>
          <cell r="D1019">
            <v>112</v>
          </cell>
          <cell r="E1019" t="str">
            <v>Premium T8, EB, Reflector</v>
          </cell>
          <cell r="F1019">
            <v>0</v>
          </cell>
          <cell r="G1019">
            <v>0</v>
          </cell>
          <cell r="H1019">
            <v>0.33</v>
          </cell>
          <cell r="I1019">
            <v>0.5</v>
          </cell>
          <cell r="J1019">
            <v>1</v>
          </cell>
          <cell r="K1019">
            <v>0</v>
          </cell>
          <cell r="L1019">
            <v>0</v>
          </cell>
          <cell r="M1019">
            <v>0</v>
          </cell>
        </row>
        <row r="1020">
          <cell r="A1020">
            <v>11113</v>
          </cell>
          <cell r="B1020">
            <v>11</v>
          </cell>
          <cell r="C1020">
            <v>110</v>
          </cell>
          <cell r="D1020">
            <v>113</v>
          </cell>
          <cell r="E1020" t="str">
            <v>Occupancy Sensor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</row>
        <row r="1021">
          <cell r="A1021">
            <v>11114</v>
          </cell>
          <cell r="B1021">
            <v>11</v>
          </cell>
          <cell r="C1021">
            <v>110</v>
          </cell>
          <cell r="D1021">
            <v>114</v>
          </cell>
          <cell r="E1021" t="str">
            <v>Continuous Dimming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</row>
        <row r="1022">
          <cell r="A1022">
            <v>11115</v>
          </cell>
          <cell r="B1022">
            <v>11</v>
          </cell>
          <cell r="C1022">
            <v>110</v>
          </cell>
          <cell r="D1022">
            <v>115</v>
          </cell>
          <cell r="E1022" t="str">
            <v>Lighting Control Tuneup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</row>
        <row r="1023">
          <cell r="A1023">
            <v>11120</v>
          </cell>
          <cell r="B1023">
            <v>11</v>
          </cell>
          <cell r="C1023">
            <v>120</v>
          </cell>
          <cell r="D1023">
            <v>120</v>
          </cell>
          <cell r="E1023" t="str">
            <v>Base T8, EB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</row>
        <row r="1024">
          <cell r="A1024">
            <v>11121</v>
          </cell>
          <cell r="B1024">
            <v>11</v>
          </cell>
          <cell r="C1024">
            <v>120</v>
          </cell>
          <cell r="D1024">
            <v>121</v>
          </cell>
          <cell r="E1024" t="str">
            <v>ROB Premium T8, 1EB</v>
          </cell>
          <cell r="F1024">
            <v>0</v>
          </cell>
          <cell r="G1024">
            <v>0</v>
          </cell>
          <cell r="H1024">
            <v>0.18447693335011398</v>
          </cell>
          <cell r="I1024">
            <v>0.18447693335011398</v>
          </cell>
          <cell r="J1024">
            <v>0.18447693335011398</v>
          </cell>
          <cell r="K1024">
            <v>0</v>
          </cell>
          <cell r="L1024">
            <v>0</v>
          </cell>
          <cell r="M1024">
            <v>0</v>
          </cell>
        </row>
        <row r="1025">
          <cell r="A1025">
            <v>11122</v>
          </cell>
          <cell r="B1025">
            <v>11</v>
          </cell>
          <cell r="C1025">
            <v>120</v>
          </cell>
          <cell r="D1025">
            <v>122</v>
          </cell>
          <cell r="E1025" t="str">
            <v>ROB Premium T8, EB, Reflector</v>
          </cell>
          <cell r="F1025">
            <v>0</v>
          </cell>
          <cell r="G1025">
            <v>0</v>
          </cell>
          <cell r="H1025">
            <v>0.33</v>
          </cell>
          <cell r="I1025">
            <v>0.5</v>
          </cell>
          <cell r="J1025">
            <v>1</v>
          </cell>
          <cell r="K1025">
            <v>0</v>
          </cell>
          <cell r="L1025">
            <v>0</v>
          </cell>
          <cell r="M1025">
            <v>0</v>
          </cell>
        </row>
        <row r="1026">
          <cell r="A1026">
            <v>11123</v>
          </cell>
          <cell r="B1026">
            <v>11</v>
          </cell>
          <cell r="C1026">
            <v>120</v>
          </cell>
          <cell r="D1026">
            <v>123</v>
          </cell>
          <cell r="E1026" t="str">
            <v>Occupancy Sensor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</row>
        <row r="1027">
          <cell r="A1027">
            <v>11124</v>
          </cell>
          <cell r="B1027">
            <v>11</v>
          </cell>
          <cell r="C1027">
            <v>120</v>
          </cell>
          <cell r="D1027">
            <v>124</v>
          </cell>
          <cell r="E1027" t="str">
            <v>Lighting Control Tuneup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</row>
        <row r="1028">
          <cell r="A1028">
            <v>11130</v>
          </cell>
          <cell r="B1028">
            <v>11</v>
          </cell>
          <cell r="C1028">
            <v>130</v>
          </cell>
          <cell r="D1028">
            <v>130</v>
          </cell>
          <cell r="E1028" t="str">
            <v>Base Incandescent Flood, 75W  to Screw-in CFL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</row>
        <row r="1029">
          <cell r="A1029">
            <v>11131</v>
          </cell>
          <cell r="B1029">
            <v>11</v>
          </cell>
          <cell r="C1029">
            <v>130</v>
          </cell>
          <cell r="D1029">
            <v>131</v>
          </cell>
          <cell r="E1029" t="str">
            <v>CFL Screw-in 18W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</row>
        <row r="1030">
          <cell r="A1030">
            <v>11140</v>
          </cell>
          <cell r="B1030">
            <v>11</v>
          </cell>
          <cell r="C1030">
            <v>140</v>
          </cell>
          <cell r="D1030">
            <v>140</v>
          </cell>
          <cell r="E1030" t="str">
            <v xml:space="preserve">Base Incandescent Flood, 75W to Hardwired CFL 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</row>
        <row r="1031">
          <cell r="A1031">
            <v>11141</v>
          </cell>
          <cell r="B1031">
            <v>11</v>
          </cell>
          <cell r="C1031">
            <v>140</v>
          </cell>
          <cell r="D1031">
            <v>141</v>
          </cell>
          <cell r="E1031" t="str">
            <v>CFL Hardwired, Modular 18W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</row>
        <row r="1032">
          <cell r="A1032">
            <v>11145</v>
          </cell>
          <cell r="B1032">
            <v>11</v>
          </cell>
          <cell r="C1032">
            <v>145</v>
          </cell>
          <cell r="D1032">
            <v>145</v>
          </cell>
          <cell r="E1032" t="str">
            <v>Base CFL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</row>
        <row r="1033">
          <cell r="A1033">
            <v>11150</v>
          </cell>
          <cell r="B1033">
            <v>11</v>
          </cell>
          <cell r="C1033">
            <v>150</v>
          </cell>
          <cell r="D1033">
            <v>150</v>
          </cell>
          <cell r="E1033" t="str">
            <v>Base High Bay Mercury Vapor, 400W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</row>
        <row r="1034">
          <cell r="A1034">
            <v>11151</v>
          </cell>
          <cell r="B1034">
            <v>11</v>
          </cell>
          <cell r="C1034">
            <v>150</v>
          </cell>
          <cell r="D1034">
            <v>151</v>
          </cell>
          <cell r="E1034" t="str">
            <v>PSMH, 250W, magnetic ballast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</row>
        <row r="1035">
          <cell r="A1035">
            <v>11153</v>
          </cell>
          <cell r="B1035">
            <v>11</v>
          </cell>
          <cell r="C1035">
            <v>150</v>
          </cell>
          <cell r="D1035">
            <v>153</v>
          </cell>
          <cell r="E1035" t="str">
            <v>High Bay T5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</row>
        <row r="1036">
          <cell r="A1036">
            <v>11160</v>
          </cell>
          <cell r="B1036">
            <v>11</v>
          </cell>
          <cell r="C1036">
            <v>160</v>
          </cell>
          <cell r="D1036">
            <v>160</v>
          </cell>
          <cell r="E1036" t="str">
            <v>Base Exit Sign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</row>
        <row r="1037">
          <cell r="A1037">
            <v>11161</v>
          </cell>
          <cell r="B1037">
            <v>11</v>
          </cell>
          <cell r="C1037">
            <v>160</v>
          </cell>
          <cell r="D1037">
            <v>161</v>
          </cell>
          <cell r="E1037" t="str">
            <v>LED Exit Sign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</row>
        <row r="1038">
          <cell r="A1038">
            <v>11200</v>
          </cell>
          <cell r="B1038">
            <v>11</v>
          </cell>
          <cell r="C1038">
            <v>200</v>
          </cell>
          <cell r="D1038">
            <v>200</v>
          </cell>
          <cell r="E1038" t="str">
            <v>Base Outdoor Mercury Vapor 400W Lamp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</row>
        <row r="1039">
          <cell r="A1039">
            <v>11201</v>
          </cell>
          <cell r="B1039">
            <v>11</v>
          </cell>
          <cell r="C1039">
            <v>200</v>
          </cell>
          <cell r="D1039">
            <v>201</v>
          </cell>
          <cell r="E1039" t="str">
            <v>High Pressure Sodium 250W Lamp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</row>
        <row r="1040">
          <cell r="A1040">
            <v>11202</v>
          </cell>
          <cell r="B1040">
            <v>11</v>
          </cell>
          <cell r="C1040">
            <v>200</v>
          </cell>
          <cell r="D1040">
            <v>202</v>
          </cell>
          <cell r="E1040" t="str">
            <v>Outdoor Lighting Controls (Photocell/Timeclock)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</row>
        <row r="1041">
          <cell r="A1041">
            <v>11210</v>
          </cell>
          <cell r="B1041">
            <v>11</v>
          </cell>
          <cell r="C1041">
            <v>210</v>
          </cell>
          <cell r="D1041">
            <v>210</v>
          </cell>
          <cell r="E1041" t="str">
            <v>Base Outdoor HID Lamp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</row>
        <row r="1042">
          <cell r="A1042">
            <v>11211</v>
          </cell>
          <cell r="B1042">
            <v>11</v>
          </cell>
          <cell r="C1042">
            <v>210</v>
          </cell>
          <cell r="D1042">
            <v>211</v>
          </cell>
          <cell r="E1042" t="str">
            <v>Outdoor Lighting Controls (Photocell/Timeclock)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</row>
        <row r="1043">
          <cell r="A1043">
            <v>11300</v>
          </cell>
          <cell r="B1043">
            <v>11</v>
          </cell>
          <cell r="C1043">
            <v>300</v>
          </cell>
          <cell r="D1043">
            <v>300</v>
          </cell>
          <cell r="E1043" t="str">
            <v>Base Centrifugal Chiller, 0.58 kW/ton, 500 tons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</row>
        <row r="1044">
          <cell r="A1044">
            <v>11301</v>
          </cell>
          <cell r="B1044">
            <v>11</v>
          </cell>
          <cell r="C1044">
            <v>300</v>
          </cell>
          <cell r="D1044">
            <v>301</v>
          </cell>
          <cell r="E1044" t="str">
            <v>Centrifugal Chiller, 0.51 kW/ton, 500 tons</v>
          </cell>
          <cell r="F1044">
            <v>1</v>
          </cell>
          <cell r="G1044">
            <v>0</v>
          </cell>
          <cell r="H1044">
            <v>0.33</v>
          </cell>
          <cell r="I1044">
            <v>0.5</v>
          </cell>
          <cell r="J1044">
            <v>0.60006513771654924</v>
          </cell>
          <cell r="K1044">
            <v>0.33</v>
          </cell>
          <cell r="L1044">
            <v>0.5</v>
          </cell>
          <cell r="M1044">
            <v>0.52860300755726386</v>
          </cell>
        </row>
        <row r="1045">
          <cell r="A1045">
            <v>11302</v>
          </cell>
          <cell r="B1045">
            <v>11</v>
          </cell>
          <cell r="C1045">
            <v>300</v>
          </cell>
          <cell r="D1045">
            <v>302</v>
          </cell>
          <cell r="E1045" t="str">
            <v>High Efficiency Chiller Motors</v>
          </cell>
          <cell r="F1045">
            <v>1</v>
          </cell>
          <cell r="G1045">
            <v>0</v>
          </cell>
          <cell r="H1045">
            <v>0.33</v>
          </cell>
          <cell r="I1045">
            <v>0.5</v>
          </cell>
          <cell r="J1045">
            <v>0.59058776052737261</v>
          </cell>
          <cell r="K1045">
            <v>0</v>
          </cell>
          <cell r="L1045">
            <v>0</v>
          </cell>
          <cell r="M1045">
            <v>0</v>
          </cell>
        </row>
        <row r="1046">
          <cell r="A1046">
            <v>11304</v>
          </cell>
          <cell r="B1046">
            <v>11</v>
          </cell>
          <cell r="C1046">
            <v>300</v>
          </cell>
          <cell r="D1046">
            <v>304</v>
          </cell>
          <cell r="E1046" t="str">
            <v xml:space="preserve">EMS - Chiller </v>
          </cell>
          <cell r="F1046">
            <v>1</v>
          </cell>
          <cell r="G1046">
            <v>0</v>
          </cell>
          <cell r="H1046">
            <v>0.33</v>
          </cell>
          <cell r="I1046">
            <v>0.5</v>
          </cell>
          <cell r="J1046">
            <v>0.53506973111800871</v>
          </cell>
          <cell r="K1046">
            <v>0</v>
          </cell>
          <cell r="L1046">
            <v>0</v>
          </cell>
          <cell r="M1046">
            <v>0</v>
          </cell>
        </row>
        <row r="1047">
          <cell r="A1047">
            <v>11305</v>
          </cell>
          <cell r="B1047">
            <v>11</v>
          </cell>
          <cell r="C1047">
            <v>300</v>
          </cell>
          <cell r="D1047">
            <v>305</v>
          </cell>
          <cell r="E1047" t="str">
            <v>Chiller Tune Up/Diagnostics</v>
          </cell>
          <cell r="F1047">
            <v>1</v>
          </cell>
          <cell r="G1047">
            <v>0</v>
          </cell>
          <cell r="H1047">
            <v>0.33</v>
          </cell>
          <cell r="I1047">
            <v>0.5</v>
          </cell>
          <cell r="J1047">
            <v>0.72989480956886155</v>
          </cell>
          <cell r="K1047">
            <v>2.4088873122910415E-2</v>
          </cell>
          <cell r="L1047">
            <v>2.4088873122910415E-2</v>
          </cell>
          <cell r="M1047">
            <v>2.4088873122910415E-2</v>
          </cell>
        </row>
        <row r="1048">
          <cell r="A1048">
            <v>11306</v>
          </cell>
          <cell r="B1048">
            <v>11</v>
          </cell>
          <cell r="C1048">
            <v>300</v>
          </cell>
          <cell r="D1048">
            <v>306</v>
          </cell>
          <cell r="E1048" t="str">
            <v>VSD for Chiller Pumps and Towers</v>
          </cell>
          <cell r="F1048">
            <v>1</v>
          </cell>
          <cell r="G1048">
            <v>0</v>
          </cell>
          <cell r="H1048">
            <v>0.33</v>
          </cell>
          <cell r="I1048">
            <v>0.5</v>
          </cell>
          <cell r="J1048">
            <v>0.67562823024361451</v>
          </cell>
          <cell r="K1048">
            <v>0</v>
          </cell>
          <cell r="L1048">
            <v>0</v>
          </cell>
          <cell r="M1048">
            <v>0</v>
          </cell>
        </row>
        <row r="1049">
          <cell r="A1049">
            <v>11307</v>
          </cell>
          <cell r="B1049">
            <v>11</v>
          </cell>
          <cell r="C1049">
            <v>300</v>
          </cell>
          <cell r="D1049">
            <v>307</v>
          </cell>
          <cell r="E1049" t="str">
            <v>EMS Optimization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</row>
        <row r="1050">
          <cell r="A1050">
            <v>11308</v>
          </cell>
          <cell r="B1050">
            <v>11</v>
          </cell>
          <cell r="C1050">
            <v>300</v>
          </cell>
          <cell r="D1050">
            <v>308</v>
          </cell>
          <cell r="E1050" t="str">
            <v>Aerosole Duct Sealing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</row>
        <row r="1051">
          <cell r="A1051">
            <v>11309</v>
          </cell>
          <cell r="B1051">
            <v>11</v>
          </cell>
          <cell r="C1051">
            <v>300</v>
          </cell>
          <cell r="D1051">
            <v>309</v>
          </cell>
          <cell r="E1051" t="str">
            <v>Duct/Pipe Insulation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</row>
        <row r="1052">
          <cell r="A1052">
            <v>11311</v>
          </cell>
          <cell r="B1052">
            <v>11</v>
          </cell>
          <cell r="C1052">
            <v>300</v>
          </cell>
          <cell r="D1052">
            <v>311</v>
          </cell>
          <cell r="E1052" t="str">
            <v>Window Film (Standard)</v>
          </cell>
          <cell r="F1052">
            <v>0</v>
          </cell>
          <cell r="G1052">
            <v>0</v>
          </cell>
          <cell r="H1052">
            <v>0.33</v>
          </cell>
          <cell r="I1052">
            <v>0.5</v>
          </cell>
          <cell r="J1052">
            <v>0.88002358921916513</v>
          </cell>
          <cell r="K1052">
            <v>0</v>
          </cell>
          <cell r="L1052">
            <v>0</v>
          </cell>
          <cell r="M1052">
            <v>0</v>
          </cell>
        </row>
        <row r="1053">
          <cell r="A1053">
            <v>11313</v>
          </cell>
          <cell r="B1053">
            <v>11</v>
          </cell>
          <cell r="C1053">
            <v>300</v>
          </cell>
          <cell r="D1053">
            <v>313</v>
          </cell>
          <cell r="E1053" t="str">
            <v xml:space="preserve">Ceiling Insulation </v>
          </cell>
          <cell r="F1053">
            <v>1</v>
          </cell>
          <cell r="G1053">
            <v>1</v>
          </cell>
          <cell r="H1053">
            <v>0.33</v>
          </cell>
          <cell r="I1053">
            <v>0.5</v>
          </cell>
          <cell r="J1053">
            <v>0.88616099232789014</v>
          </cell>
          <cell r="K1053">
            <v>0.33</v>
          </cell>
          <cell r="L1053">
            <v>0.5</v>
          </cell>
          <cell r="M1053">
            <v>0.88076468438757116</v>
          </cell>
        </row>
        <row r="1054">
          <cell r="A1054">
            <v>11314</v>
          </cell>
          <cell r="B1054">
            <v>11</v>
          </cell>
          <cell r="C1054">
            <v>300</v>
          </cell>
          <cell r="D1054">
            <v>314</v>
          </cell>
          <cell r="E1054" t="str">
            <v>Roof Insulation</v>
          </cell>
          <cell r="F1054">
            <v>0</v>
          </cell>
          <cell r="G1054">
            <v>0</v>
          </cell>
          <cell r="H1054">
            <v>0.33</v>
          </cell>
          <cell r="I1054">
            <v>0.5</v>
          </cell>
          <cell r="J1054">
            <v>0.86419598128601316</v>
          </cell>
          <cell r="K1054">
            <v>0.33</v>
          </cell>
          <cell r="L1054">
            <v>0.5</v>
          </cell>
          <cell r="M1054">
            <v>0.71949307297018206</v>
          </cell>
        </row>
        <row r="1055">
          <cell r="A1055">
            <v>11315</v>
          </cell>
          <cell r="B1055">
            <v>11</v>
          </cell>
          <cell r="C1055">
            <v>300</v>
          </cell>
          <cell r="D1055">
            <v>315</v>
          </cell>
          <cell r="E1055" t="str">
            <v>Cool Roof - Chiller</v>
          </cell>
          <cell r="F1055">
            <v>0</v>
          </cell>
          <cell r="G1055">
            <v>0</v>
          </cell>
          <cell r="H1055">
            <v>0.33</v>
          </cell>
          <cell r="I1055">
            <v>0.5</v>
          </cell>
          <cell r="J1055">
            <v>1</v>
          </cell>
          <cell r="K1055">
            <v>0.33</v>
          </cell>
          <cell r="L1055">
            <v>0.5</v>
          </cell>
          <cell r="M1055">
            <v>0.88910748185796518</v>
          </cell>
        </row>
        <row r="1056">
          <cell r="A1056">
            <v>11317</v>
          </cell>
          <cell r="B1056">
            <v>11</v>
          </cell>
          <cell r="C1056">
            <v>300</v>
          </cell>
          <cell r="D1056">
            <v>317</v>
          </cell>
          <cell r="E1056" t="str">
            <v>Thermal Energy Storage (TES)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</row>
        <row r="1057">
          <cell r="A1057">
            <v>11320</v>
          </cell>
          <cell r="B1057">
            <v>11</v>
          </cell>
          <cell r="C1057">
            <v>320</v>
          </cell>
          <cell r="D1057">
            <v>320</v>
          </cell>
          <cell r="E1057" t="str">
            <v>Base DX Packaged System, EER=10.3, 10 tons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</row>
        <row r="1058">
          <cell r="A1058">
            <v>11321</v>
          </cell>
          <cell r="B1058">
            <v>11</v>
          </cell>
          <cell r="C1058">
            <v>320</v>
          </cell>
          <cell r="D1058">
            <v>321</v>
          </cell>
          <cell r="E1058" t="str">
            <v>DX Packaged System, EER=10.9, 10 tons</v>
          </cell>
          <cell r="F1058">
            <v>0</v>
          </cell>
          <cell r="G1058">
            <v>0</v>
          </cell>
          <cell r="H1058">
            <v>0.33</v>
          </cell>
          <cell r="I1058">
            <v>0.5</v>
          </cell>
          <cell r="J1058">
            <v>0.9957784965943377</v>
          </cell>
          <cell r="K1058">
            <v>0</v>
          </cell>
          <cell r="L1058">
            <v>0</v>
          </cell>
          <cell r="M1058">
            <v>0</v>
          </cell>
        </row>
        <row r="1059">
          <cell r="A1059">
            <v>11322</v>
          </cell>
          <cell r="B1059">
            <v>11</v>
          </cell>
          <cell r="C1059">
            <v>320</v>
          </cell>
          <cell r="D1059">
            <v>322</v>
          </cell>
          <cell r="E1059" t="str">
            <v>Hybrid Dessicant-DX System (Trane CDQ)</v>
          </cell>
          <cell r="F1059">
            <v>1</v>
          </cell>
          <cell r="G1059">
            <v>0</v>
          </cell>
          <cell r="H1059">
            <v>0.33</v>
          </cell>
          <cell r="I1059">
            <v>0.5</v>
          </cell>
          <cell r="J1059">
            <v>0.7099878347286811</v>
          </cell>
          <cell r="K1059">
            <v>0</v>
          </cell>
          <cell r="L1059">
            <v>0</v>
          </cell>
          <cell r="M1059">
            <v>0</v>
          </cell>
        </row>
        <row r="1060">
          <cell r="A1060">
            <v>11323</v>
          </cell>
          <cell r="B1060">
            <v>11</v>
          </cell>
          <cell r="C1060">
            <v>320</v>
          </cell>
          <cell r="D1060">
            <v>323</v>
          </cell>
          <cell r="E1060" t="str">
            <v>Geothermal Heat Pump, EER=13, 10 tons</v>
          </cell>
          <cell r="F1060">
            <v>0</v>
          </cell>
          <cell r="G1060">
            <v>0</v>
          </cell>
          <cell r="H1060">
            <v>0.33</v>
          </cell>
          <cell r="I1060">
            <v>0.5</v>
          </cell>
          <cell r="J1060">
            <v>1</v>
          </cell>
          <cell r="K1060">
            <v>0</v>
          </cell>
          <cell r="L1060">
            <v>0</v>
          </cell>
          <cell r="M1060">
            <v>0</v>
          </cell>
        </row>
        <row r="1061">
          <cell r="A1061">
            <v>11326</v>
          </cell>
          <cell r="B1061">
            <v>11</v>
          </cell>
          <cell r="C1061">
            <v>320</v>
          </cell>
          <cell r="D1061">
            <v>326</v>
          </cell>
          <cell r="E1061" t="str">
            <v>DX Tune Up/ Advanced Diagnostics</v>
          </cell>
          <cell r="F1061">
            <v>1</v>
          </cell>
          <cell r="G1061">
            <v>0</v>
          </cell>
          <cell r="H1061">
            <v>0.33</v>
          </cell>
          <cell r="I1061">
            <v>0.5</v>
          </cell>
          <cell r="J1061">
            <v>0.68151730566142144</v>
          </cell>
          <cell r="K1061">
            <v>2.6846295419869035E-2</v>
          </cell>
          <cell r="L1061">
            <v>2.6846295419869035E-2</v>
          </cell>
          <cell r="M1061">
            <v>2.6846295419869035E-2</v>
          </cell>
        </row>
        <row r="1062">
          <cell r="A1062">
            <v>11327</v>
          </cell>
          <cell r="B1062">
            <v>11</v>
          </cell>
          <cell r="C1062">
            <v>320</v>
          </cell>
          <cell r="D1062">
            <v>327</v>
          </cell>
          <cell r="E1062" t="str">
            <v>DX Coil Cleaning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</row>
        <row r="1063">
          <cell r="A1063">
            <v>11328</v>
          </cell>
          <cell r="B1063">
            <v>11</v>
          </cell>
          <cell r="C1063">
            <v>320</v>
          </cell>
          <cell r="D1063">
            <v>328</v>
          </cell>
          <cell r="E1063" t="str">
            <v>Optimize Controls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</row>
        <row r="1064">
          <cell r="A1064">
            <v>11329</v>
          </cell>
          <cell r="B1064">
            <v>11</v>
          </cell>
          <cell r="C1064">
            <v>320</v>
          </cell>
          <cell r="D1064">
            <v>329</v>
          </cell>
          <cell r="E1064" t="str">
            <v>Aerosole Duct Sealing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</row>
        <row r="1065">
          <cell r="A1065">
            <v>11330</v>
          </cell>
          <cell r="B1065">
            <v>11</v>
          </cell>
          <cell r="C1065">
            <v>320</v>
          </cell>
          <cell r="D1065">
            <v>330</v>
          </cell>
          <cell r="E1065" t="str">
            <v>Duct/Pipe Insulation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</row>
        <row r="1066">
          <cell r="A1066">
            <v>11332</v>
          </cell>
          <cell r="B1066">
            <v>11</v>
          </cell>
          <cell r="C1066">
            <v>320</v>
          </cell>
          <cell r="D1066">
            <v>332</v>
          </cell>
          <cell r="E1066" t="str">
            <v>Window Film (Standard)</v>
          </cell>
          <cell r="F1066">
            <v>0</v>
          </cell>
          <cell r="G1066">
            <v>0</v>
          </cell>
          <cell r="H1066">
            <v>0.33</v>
          </cell>
          <cell r="I1066">
            <v>0.5</v>
          </cell>
          <cell r="J1066">
            <v>0.89437960307965292</v>
          </cell>
          <cell r="K1066">
            <v>0</v>
          </cell>
          <cell r="L1066">
            <v>0</v>
          </cell>
          <cell r="M1066">
            <v>0</v>
          </cell>
        </row>
        <row r="1067">
          <cell r="A1067">
            <v>11334</v>
          </cell>
          <cell r="B1067">
            <v>11</v>
          </cell>
          <cell r="C1067">
            <v>320</v>
          </cell>
          <cell r="D1067">
            <v>334</v>
          </cell>
          <cell r="E1067" t="str">
            <v xml:space="preserve">Ceiling Insulation </v>
          </cell>
          <cell r="F1067">
            <v>1</v>
          </cell>
          <cell r="G1067">
            <v>1</v>
          </cell>
          <cell r="H1067">
            <v>0.33</v>
          </cell>
          <cell r="I1067">
            <v>0.5</v>
          </cell>
          <cell r="J1067">
            <v>0.91880920532975119</v>
          </cell>
          <cell r="K1067">
            <v>0.33</v>
          </cell>
          <cell r="L1067">
            <v>0.5</v>
          </cell>
          <cell r="M1067">
            <v>0.77719437194907059</v>
          </cell>
        </row>
        <row r="1068">
          <cell r="A1068">
            <v>11335</v>
          </cell>
          <cell r="B1068">
            <v>11</v>
          </cell>
          <cell r="C1068">
            <v>320</v>
          </cell>
          <cell r="D1068">
            <v>335</v>
          </cell>
          <cell r="E1068" t="str">
            <v>Roof Insulation</v>
          </cell>
          <cell r="F1068">
            <v>1</v>
          </cell>
          <cell r="G1068">
            <v>1</v>
          </cell>
          <cell r="H1068">
            <v>0.33</v>
          </cell>
          <cell r="I1068">
            <v>0.5</v>
          </cell>
          <cell r="J1068">
            <v>0.72617341086982212</v>
          </cell>
          <cell r="K1068">
            <v>0.33</v>
          </cell>
          <cell r="L1068">
            <v>0.5</v>
          </cell>
          <cell r="M1068">
            <v>0.6243471686595844</v>
          </cell>
        </row>
        <row r="1069">
          <cell r="A1069">
            <v>11336</v>
          </cell>
          <cell r="B1069">
            <v>11</v>
          </cell>
          <cell r="C1069">
            <v>320</v>
          </cell>
          <cell r="D1069">
            <v>336</v>
          </cell>
          <cell r="E1069" t="str">
            <v>Cool Roof - DX</v>
          </cell>
          <cell r="F1069">
            <v>0</v>
          </cell>
          <cell r="G1069">
            <v>0</v>
          </cell>
          <cell r="H1069">
            <v>0.33</v>
          </cell>
          <cell r="I1069">
            <v>0.5</v>
          </cell>
          <cell r="J1069">
            <v>1</v>
          </cell>
          <cell r="K1069">
            <v>0.33</v>
          </cell>
          <cell r="L1069">
            <v>0.5</v>
          </cell>
          <cell r="M1069">
            <v>0.85885386415073173</v>
          </cell>
        </row>
        <row r="1070">
          <cell r="A1070">
            <v>11340</v>
          </cell>
          <cell r="B1070">
            <v>11</v>
          </cell>
          <cell r="C1070">
            <v>340</v>
          </cell>
          <cell r="D1070">
            <v>340</v>
          </cell>
          <cell r="E1070" t="str">
            <v>Base Packaged HP System, EER=10.3, 10 tons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</row>
        <row r="1071">
          <cell r="A1071">
            <v>11341</v>
          </cell>
          <cell r="B1071">
            <v>11</v>
          </cell>
          <cell r="C1071">
            <v>340</v>
          </cell>
          <cell r="D1071">
            <v>341</v>
          </cell>
          <cell r="E1071" t="str">
            <v>Packaged HP System, EER=10.9, 10 tons</v>
          </cell>
          <cell r="F1071">
            <v>0</v>
          </cell>
          <cell r="G1071">
            <v>0</v>
          </cell>
          <cell r="H1071">
            <v>0.33</v>
          </cell>
          <cell r="I1071">
            <v>0.5</v>
          </cell>
          <cell r="J1071">
            <v>0.95859419898022913</v>
          </cell>
          <cell r="K1071">
            <v>0</v>
          </cell>
          <cell r="L1071">
            <v>0</v>
          </cell>
          <cell r="M1071">
            <v>0</v>
          </cell>
        </row>
        <row r="1072">
          <cell r="A1072">
            <v>11342</v>
          </cell>
          <cell r="B1072">
            <v>11</v>
          </cell>
          <cell r="C1072">
            <v>340</v>
          </cell>
          <cell r="D1072">
            <v>342</v>
          </cell>
          <cell r="E1072" t="str">
            <v>Geothermal Heat Pump, EER=13, 10 tons</v>
          </cell>
          <cell r="F1072">
            <v>0</v>
          </cell>
          <cell r="G1072">
            <v>0</v>
          </cell>
          <cell r="H1072">
            <v>0.33</v>
          </cell>
          <cell r="I1072">
            <v>0.5</v>
          </cell>
          <cell r="J1072">
            <v>1</v>
          </cell>
          <cell r="K1072">
            <v>0.33</v>
          </cell>
          <cell r="L1072">
            <v>0.5</v>
          </cell>
          <cell r="M1072">
            <v>0.83626062134906454</v>
          </cell>
        </row>
        <row r="1073">
          <cell r="A1073">
            <v>11344</v>
          </cell>
          <cell r="B1073">
            <v>11</v>
          </cell>
          <cell r="C1073">
            <v>340</v>
          </cell>
          <cell r="D1073">
            <v>344</v>
          </cell>
          <cell r="E1073" t="str">
            <v>Aerosole Duct Sealing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</row>
        <row r="1074">
          <cell r="A1074">
            <v>11345</v>
          </cell>
          <cell r="B1074">
            <v>11</v>
          </cell>
          <cell r="C1074">
            <v>340</v>
          </cell>
          <cell r="D1074">
            <v>345</v>
          </cell>
          <cell r="E1074" t="str">
            <v>Duct/Pipe Insulation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</row>
        <row r="1075">
          <cell r="A1075">
            <v>11347</v>
          </cell>
          <cell r="B1075">
            <v>11</v>
          </cell>
          <cell r="C1075">
            <v>340</v>
          </cell>
          <cell r="D1075">
            <v>347</v>
          </cell>
          <cell r="E1075" t="str">
            <v>Window Film (Standard)</v>
          </cell>
          <cell r="F1075">
            <v>0</v>
          </cell>
          <cell r="G1075">
            <v>0</v>
          </cell>
          <cell r="H1075">
            <v>0.33</v>
          </cell>
          <cell r="I1075">
            <v>0.5</v>
          </cell>
          <cell r="J1075">
            <v>0.77922727700812555</v>
          </cell>
          <cell r="K1075">
            <v>0</v>
          </cell>
          <cell r="L1075">
            <v>0</v>
          </cell>
          <cell r="M1075">
            <v>0</v>
          </cell>
        </row>
        <row r="1076">
          <cell r="A1076">
            <v>11349</v>
          </cell>
          <cell r="B1076">
            <v>11</v>
          </cell>
          <cell r="C1076">
            <v>340</v>
          </cell>
          <cell r="D1076">
            <v>349</v>
          </cell>
          <cell r="E1076" t="str">
            <v xml:space="preserve">Ceiling Insulation </v>
          </cell>
          <cell r="F1076">
            <v>1</v>
          </cell>
          <cell r="G1076">
            <v>1</v>
          </cell>
          <cell r="H1076">
            <v>0.33</v>
          </cell>
          <cell r="I1076">
            <v>0.5</v>
          </cell>
          <cell r="J1076">
            <v>0.82525165128059275</v>
          </cell>
          <cell r="K1076">
            <v>0.33</v>
          </cell>
          <cell r="L1076">
            <v>0.5</v>
          </cell>
          <cell r="M1076">
            <v>0.82525165128059275</v>
          </cell>
        </row>
        <row r="1077">
          <cell r="A1077">
            <v>11350</v>
          </cell>
          <cell r="B1077">
            <v>11</v>
          </cell>
          <cell r="C1077">
            <v>340</v>
          </cell>
          <cell r="D1077">
            <v>350</v>
          </cell>
          <cell r="E1077" t="str">
            <v>Roof Insulation</v>
          </cell>
          <cell r="F1077">
            <v>1</v>
          </cell>
          <cell r="G1077">
            <v>1</v>
          </cell>
          <cell r="H1077">
            <v>0.33</v>
          </cell>
          <cell r="I1077">
            <v>0.5</v>
          </cell>
          <cell r="J1077">
            <v>0.93591673203775538</v>
          </cell>
          <cell r="K1077">
            <v>0.33</v>
          </cell>
          <cell r="L1077">
            <v>0.5</v>
          </cell>
          <cell r="M1077">
            <v>0.93580601242369654</v>
          </cell>
        </row>
        <row r="1078">
          <cell r="A1078">
            <v>11351</v>
          </cell>
          <cell r="B1078">
            <v>11</v>
          </cell>
          <cell r="C1078">
            <v>340</v>
          </cell>
          <cell r="D1078">
            <v>351</v>
          </cell>
          <cell r="E1078" t="str">
            <v>Cool Roof - DX</v>
          </cell>
          <cell r="F1078">
            <v>0</v>
          </cell>
          <cell r="G1078">
            <v>0</v>
          </cell>
          <cell r="H1078">
            <v>0.33</v>
          </cell>
          <cell r="I1078">
            <v>0.5</v>
          </cell>
          <cell r="J1078">
            <v>1</v>
          </cell>
          <cell r="K1078">
            <v>0.33</v>
          </cell>
          <cell r="L1078">
            <v>0.5</v>
          </cell>
          <cell r="M1078">
            <v>0.97503875930108264</v>
          </cell>
        </row>
        <row r="1079">
          <cell r="A1079">
            <v>11360</v>
          </cell>
          <cell r="B1079">
            <v>11</v>
          </cell>
          <cell r="C1079">
            <v>360</v>
          </cell>
          <cell r="D1079">
            <v>360</v>
          </cell>
          <cell r="E1079" t="str">
            <v>Base PTAC, EER=8.3, 1 ton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</row>
        <row r="1080">
          <cell r="A1080">
            <v>11400</v>
          </cell>
          <cell r="B1080">
            <v>11</v>
          </cell>
          <cell r="C1080">
            <v>400</v>
          </cell>
          <cell r="D1080">
            <v>400</v>
          </cell>
          <cell r="E1080" t="str">
            <v>Base Fan Motor, 15hp, 1800rpm, 91.0%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</row>
        <row r="1081">
          <cell r="A1081">
            <v>11401</v>
          </cell>
          <cell r="B1081">
            <v>11</v>
          </cell>
          <cell r="C1081">
            <v>400</v>
          </cell>
          <cell r="D1081">
            <v>401</v>
          </cell>
          <cell r="E1081" t="str">
            <v>High Efficiency Fan Motor, 15hp, 1800rpm, 92.4%</v>
          </cell>
          <cell r="F1081">
            <v>1</v>
          </cell>
          <cell r="G1081">
            <v>0</v>
          </cell>
          <cell r="H1081">
            <v>3.6622870876249963E-2</v>
          </cell>
          <cell r="I1081">
            <v>3.6622870876249963E-2</v>
          </cell>
          <cell r="J1081">
            <v>3.6622870876249963E-2</v>
          </cell>
          <cell r="K1081">
            <v>0</v>
          </cell>
          <cell r="L1081">
            <v>0</v>
          </cell>
          <cell r="M1081">
            <v>0</v>
          </cell>
        </row>
        <row r="1082">
          <cell r="A1082">
            <v>11402</v>
          </cell>
          <cell r="B1082">
            <v>11</v>
          </cell>
          <cell r="C1082">
            <v>400</v>
          </cell>
          <cell r="D1082">
            <v>402</v>
          </cell>
          <cell r="E1082" t="str">
            <v>Variable Speed Drive Control</v>
          </cell>
          <cell r="F1082">
            <v>1</v>
          </cell>
          <cell r="G1082">
            <v>0</v>
          </cell>
          <cell r="H1082">
            <v>0.33</v>
          </cell>
          <cell r="I1082">
            <v>0.5</v>
          </cell>
          <cell r="J1082">
            <v>0.8320706934013623</v>
          </cell>
          <cell r="K1082">
            <v>0</v>
          </cell>
          <cell r="L1082">
            <v>0</v>
          </cell>
          <cell r="M1082">
            <v>0</v>
          </cell>
        </row>
        <row r="1083">
          <cell r="A1083">
            <v>11403</v>
          </cell>
          <cell r="B1083">
            <v>11</v>
          </cell>
          <cell r="C1083">
            <v>400</v>
          </cell>
          <cell r="D1083">
            <v>403</v>
          </cell>
          <cell r="E1083" t="str">
            <v>Air Handler Optimization</v>
          </cell>
          <cell r="F1083">
            <v>1</v>
          </cell>
          <cell r="G1083">
            <v>0</v>
          </cell>
          <cell r="H1083">
            <v>0.33</v>
          </cell>
          <cell r="I1083">
            <v>0.39443798637081284</v>
          </cell>
          <cell r="J1083">
            <v>0.39443798637081284</v>
          </cell>
          <cell r="K1083">
            <v>0</v>
          </cell>
          <cell r="L1083">
            <v>0</v>
          </cell>
          <cell r="M1083">
            <v>0</v>
          </cell>
        </row>
        <row r="1084">
          <cell r="A1084">
            <v>11404</v>
          </cell>
          <cell r="B1084">
            <v>11</v>
          </cell>
          <cell r="C1084">
            <v>400</v>
          </cell>
          <cell r="D1084">
            <v>404</v>
          </cell>
          <cell r="E1084" t="str">
            <v>Electronically Commutated Motors (ECM) on an Air Handler Unit</v>
          </cell>
          <cell r="F1084">
            <v>1</v>
          </cell>
          <cell r="G1084">
            <v>0</v>
          </cell>
          <cell r="H1084">
            <v>0.33</v>
          </cell>
          <cell r="I1084">
            <v>0.35539185103591547</v>
          </cell>
          <cell r="J1084">
            <v>0.35539185103591547</v>
          </cell>
          <cell r="K1084">
            <v>5.074002463616932E-2</v>
          </cell>
          <cell r="L1084">
            <v>5.074002463616932E-2</v>
          </cell>
          <cell r="M1084">
            <v>5.074002463616932E-2</v>
          </cell>
        </row>
        <row r="1085">
          <cell r="A1085">
            <v>11405</v>
          </cell>
          <cell r="B1085">
            <v>11</v>
          </cell>
          <cell r="C1085">
            <v>400</v>
          </cell>
          <cell r="D1085">
            <v>405</v>
          </cell>
          <cell r="E1085" t="str">
            <v>Demand Control Ventilation (DCV)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</row>
        <row r="1086">
          <cell r="A1086">
            <v>11406</v>
          </cell>
          <cell r="B1086">
            <v>11</v>
          </cell>
          <cell r="C1086">
            <v>400</v>
          </cell>
          <cell r="D1086">
            <v>406</v>
          </cell>
          <cell r="E1086" t="str">
            <v>Energy Recovery Ventilation (ERV)</v>
          </cell>
          <cell r="F1086">
            <v>1</v>
          </cell>
          <cell r="G1086">
            <v>1</v>
          </cell>
          <cell r="H1086">
            <v>0.33</v>
          </cell>
          <cell r="I1086">
            <v>0.5</v>
          </cell>
          <cell r="J1086">
            <v>0.80292682033687557</v>
          </cell>
          <cell r="K1086">
            <v>0.33</v>
          </cell>
          <cell r="L1086">
            <v>0.5</v>
          </cell>
          <cell r="M1086">
            <v>0.83776874954285019</v>
          </cell>
        </row>
        <row r="1087">
          <cell r="A1087">
            <v>11600</v>
          </cell>
          <cell r="B1087">
            <v>11</v>
          </cell>
          <cell r="C1087">
            <v>600</v>
          </cell>
          <cell r="D1087">
            <v>600</v>
          </cell>
          <cell r="E1087" t="str">
            <v>Base Water Heating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</row>
        <row r="1088">
          <cell r="A1088">
            <v>11601</v>
          </cell>
          <cell r="B1088">
            <v>11</v>
          </cell>
          <cell r="C1088">
            <v>600</v>
          </cell>
          <cell r="D1088">
            <v>601</v>
          </cell>
          <cell r="E1088" t="str">
            <v>High Efficiency Water Heater (electric)</v>
          </cell>
          <cell r="F1088">
            <v>0</v>
          </cell>
          <cell r="G1088">
            <v>0</v>
          </cell>
          <cell r="H1088">
            <v>0.33</v>
          </cell>
          <cell r="I1088">
            <v>0.45123192737269863</v>
          </cell>
          <cell r="J1088">
            <v>0.45123192737269863</v>
          </cell>
          <cell r="K1088">
            <v>0</v>
          </cell>
          <cell r="L1088">
            <v>0</v>
          </cell>
          <cell r="M1088">
            <v>0</v>
          </cell>
        </row>
        <row r="1089">
          <cell r="A1089">
            <v>11603</v>
          </cell>
          <cell r="B1089">
            <v>11</v>
          </cell>
          <cell r="C1089">
            <v>600</v>
          </cell>
          <cell r="D1089">
            <v>603</v>
          </cell>
          <cell r="E1089" t="str">
            <v>Heat Pump Water Heater (air source)</v>
          </cell>
          <cell r="F1089">
            <v>0</v>
          </cell>
          <cell r="G1089">
            <v>0</v>
          </cell>
          <cell r="H1089">
            <v>0.33</v>
          </cell>
          <cell r="I1089">
            <v>0.5</v>
          </cell>
          <cell r="J1089">
            <v>0.58662387316170961</v>
          </cell>
          <cell r="K1089">
            <v>0</v>
          </cell>
          <cell r="L1089">
            <v>0</v>
          </cell>
          <cell r="M1089">
            <v>0</v>
          </cell>
        </row>
        <row r="1090">
          <cell r="A1090">
            <v>11604</v>
          </cell>
          <cell r="B1090">
            <v>11</v>
          </cell>
          <cell r="C1090">
            <v>600</v>
          </cell>
          <cell r="D1090">
            <v>604</v>
          </cell>
          <cell r="E1090" t="str">
            <v>Solar Water Heater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</row>
        <row r="1091">
          <cell r="A1091">
            <v>11606</v>
          </cell>
          <cell r="B1091">
            <v>11</v>
          </cell>
          <cell r="C1091">
            <v>600</v>
          </cell>
          <cell r="D1091">
            <v>606</v>
          </cell>
          <cell r="E1091" t="str">
            <v>Demand controlled circulating systems</v>
          </cell>
          <cell r="F1091">
            <v>0</v>
          </cell>
          <cell r="G1091">
            <v>0</v>
          </cell>
          <cell r="H1091">
            <v>1.6553858013580891E-2</v>
          </cell>
          <cell r="I1091">
            <v>1.6553858013580891E-2</v>
          </cell>
          <cell r="J1091">
            <v>1.6553858013580891E-2</v>
          </cell>
          <cell r="K1091">
            <v>0</v>
          </cell>
          <cell r="L1091">
            <v>0</v>
          </cell>
          <cell r="M1091">
            <v>0</v>
          </cell>
        </row>
        <row r="1092">
          <cell r="A1092">
            <v>11608</v>
          </cell>
          <cell r="B1092">
            <v>11</v>
          </cell>
          <cell r="C1092">
            <v>600</v>
          </cell>
          <cell r="D1092">
            <v>608</v>
          </cell>
          <cell r="E1092" t="str">
            <v>Heat Recovery Unit</v>
          </cell>
          <cell r="F1092">
            <v>1</v>
          </cell>
          <cell r="G1092">
            <v>0</v>
          </cell>
          <cell r="H1092">
            <v>5.2632726686790185E-2</v>
          </cell>
          <cell r="I1092">
            <v>5.2632726686790185E-2</v>
          </cell>
          <cell r="J1092">
            <v>5.2632726686790185E-2</v>
          </cell>
          <cell r="K1092">
            <v>0</v>
          </cell>
          <cell r="L1092">
            <v>0</v>
          </cell>
          <cell r="M1092">
            <v>0</v>
          </cell>
        </row>
        <row r="1093">
          <cell r="A1093">
            <v>11609</v>
          </cell>
          <cell r="B1093">
            <v>11</v>
          </cell>
          <cell r="C1093">
            <v>600</v>
          </cell>
          <cell r="D1093">
            <v>609</v>
          </cell>
          <cell r="E1093" t="str">
            <v>Heat Trap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</row>
        <row r="1094">
          <cell r="A1094">
            <v>11610</v>
          </cell>
          <cell r="B1094">
            <v>11</v>
          </cell>
          <cell r="C1094">
            <v>600</v>
          </cell>
          <cell r="D1094">
            <v>610</v>
          </cell>
          <cell r="E1094" t="str">
            <v>Hot Water Pipe Insulation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</row>
        <row r="1095">
          <cell r="A1095">
            <v>11700</v>
          </cell>
          <cell r="B1095">
            <v>11</v>
          </cell>
          <cell r="C1095">
            <v>700</v>
          </cell>
          <cell r="D1095">
            <v>700</v>
          </cell>
          <cell r="E1095" t="str">
            <v xml:space="preserve">Base Desktop PC 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</row>
        <row r="1096">
          <cell r="A1096">
            <v>11701</v>
          </cell>
          <cell r="B1096">
            <v>11</v>
          </cell>
          <cell r="C1096">
            <v>700</v>
          </cell>
          <cell r="D1096">
            <v>701</v>
          </cell>
          <cell r="E1096" t="str">
            <v>PC Manual Power Management Enabling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</row>
        <row r="1097">
          <cell r="A1097">
            <v>11702</v>
          </cell>
          <cell r="B1097">
            <v>11</v>
          </cell>
          <cell r="C1097">
            <v>700</v>
          </cell>
          <cell r="D1097">
            <v>702</v>
          </cell>
          <cell r="E1097" t="str">
            <v>PC Network Power Management Enabling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</row>
        <row r="1098">
          <cell r="A1098">
            <v>11710</v>
          </cell>
          <cell r="B1098">
            <v>11</v>
          </cell>
          <cell r="C1098">
            <v>710</v>
          </cell>
          <cell r="D1098">
            <v>710</v>
          </cell>
          <cell r="E1098" t="str">
            <v>Base Monitor, CRT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</row>
        <row r="1099">
          <cell r="A1099">
            <v>11711</v>
          </cell>
          <cell r="B1099">
            <v>11</v>
          </cell>
          <cell r="C1099">
            <v>710</v>
          </cell>
          <cell r="D1099">
            <v>711</v>
          </cell>
          <cell r="E1099" t="str">
            <v>Energy Star or Better Monitor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</row>
        <row r="1100">
          <cell r="A1100">
            <v>11712</v>
          </cell>
          <cell r="B1100">
            <v>11</v>
          </cell>
          <cell r="C1100">
            <v>710</v>
          </cell>
          <cell r="D1100">
            <v>712</v>
          </cell>
          <cell r="E1100" t="str">
            <v>Monitor Power Management Enabling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</row>
        <row r="1101">
          <cell r="A1101">
            <v>11720</v>
          </cell>
          <cell r="B1101">
            <v>11</v>
          </cell>
          <cell r="C1101">
            <v>720</v>
          </cell>
          <cell r="D1101">
            <v>720</v>
          </cell>
          <cell r="E1101" t="str">
            <v>Base Monitor, LCD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</row>
        <row r="1102">
          <cell r="A1102">
            <v>11721</v>
          </cell>
          <cell r="B1102">
            <v>11</v>
          </cell>
          <cell r="C1102">
            <v>720</v>
          </cell>
          <cell r="D1102">
            <v>721</v>
          </cell>
          <cell r="E1102" t="str">
            <v>Energy Star or Better Monitor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</row>
        <row r="1103">
          <cell r="A1103">
            <v>11722</v>
          </cell>
          <cell r="B1103">
            <v>11</v>
          </cell>
          <cell r="C1103">
            <v>720</v>
          </cell>
          <cell r="D1103">
            <v>722</v>
          </cell>
          <cell r="E1103" t="str">
            <v>Monitor Power Management Enabling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</row>
        <row r="1104">
          <cell r="A1104">
            <v>11730</v>
          </cell>
          <cell r="B1104">
            <v>11</v>
          </cell>
          <cell r="C1104">
            <v>730</v>
          </cell>
          <cell r="D1104">
            <v>730</v>
          </cell>
          <cell r="E1104" t="str">
            <v>Base Copier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</row>
        <row r="1105">
          <cell r="A1105">
            <v>11731</v>
          </cell>
          <cell r="B1105">
            <v>11</v>
          </cell>
          <cell r="C1105">
            <v>730</v>
          </cell>
          <cell r="D1105">
            <v>731</v>
          </cell>
          <cell r="E1105" t="str">
            <v>Energy Star or Better Copier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</row>
        <row r="1106">
          <cell r="A1106">
            <v>11732</v>
          </cell>
          <cell r="B1106">
            <v>11</v>
          </cell>
          <cell r="C1106">
            <v>730</v>
          </cell>
          <cell r="D1106">
            <v>732</v>
          </cell>
          <cell r="E1106" t="str">
            <v>Copier Power Management Enabling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</row>
        <row r="1107">
          <cell r="A1107">
            <v>11740</v>
          </cell>
          <cell r="B1107">
            <v>11</v>
          </cell>
          <cell r="C1107">
            <v>740</v>
          </cell>
          <cell r="D1107">
            <v>740</v>
          </cell>
          <cell r="E1107" t="str">
            <v>Base Laser Printer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</row>
        <row r="1108">
          <cell r="A1108">
            <v>11741</v>
          </cell>
          <cell r="B1108">
            <v>11</v>
          </cell>
          <cell r="C1108">
            <v>740</v>
          </cell>
          <cell r="D1108">
            <v>741</v>
          </cell>
          <cell r="E1108" t="str">
            <v>Printer Power Management Enabling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</row>
        <row r="1109">
          <cell r="A1109">
            <v>11800</v>
          </cell>
          <cell r="B1109">
            <v>11</v>
          </cell>
          <cell r="C1109">
            <v>800</v>
          </cell>
          <cell r="D1109">
            <v>800</v>
          </cell>
          <cell r="E1109" t="str">
            <v>Base Commercial Ovens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</row>
        <row r="1110">
          <cell r="A1110">
            <v>11801</v>
          </cell>
          <cell r="B1110">
            <v>11</v>
          </cell>
          <cell r="C1110">
            <v>800</v>
          </cell>
          <cell r="D1110">
            <v>801</v>
          </cell>
          <cell r="E1110" t="str">
            <v>Convection Oven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</row>
        <row r="1111">
          <cell r="A1111">
            <v>11810</v>
          </cell>
          <cell r="B1111">
            <v>11</v>
          </cell>
          <cell r="C1111">
            <v>810</v>
          </cell>
          <cell r="D1111">
            <v>810</v>
          </cell>
          <cell r="E1111" t="str">
            <v>Base Commercial Fryers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</row>
        <row r="1112">
          <cell r="A1112">
            <v>11900</v>
          </cell>
          <cell r="B1112">
            <v>11</v>
          </cell>
          <cell r="C1112">
            <v>900</v>
          </cell>
          <cell r="D1112">
            <v>900</v>
          </cell>
          <cell r="E1112" t="str">
            <v>Base Vending Machines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</row>
        <row r="1113">
          <cell r="A1113">
            <v>11901</v>
          </cell>
          <cell r="B1113">
            <v>11</v>
          </cell>
          <cell r="C1113">
            <v>900</v>
          </cell>
          <cell r="D1113">
            <v>901</v>
          </cell>
          <cell r="E1113" t="str">
            <v>Vending Misers (cooled machines only)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NES"/>
      <sheetName val="HA - HEI"/>
      <sheetName val="HEC"/>
      <sheetName val="Trade Allies"/>
      <sheetName val="LIWAP"/>
      <sheetName val="Commercial"/>
      <sheetName val="Assumptions"/>
      <sheetName val="Com-BESP"/>
      <sheetName val="Com-NC"/>
      <sheetName val="Com-BB"/>
      <sheetName val="Com-SunSense"/>
      <sheetName val="Com-LEED"/>
      <sheetName val="Itron"/>
      <sheetName val="Table I-1"/>
      <sheetName val="Table II-1"/>
      <sheetName val="Tysp"/>
      <sheetName val="Com-B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D3">
            <v>0</v>
          </cell>
          <cell r="CE3">
            <v>7.0000000000000007E-2</v>
          </cell>
        </row>
        <row r="4">
          <cell r="CD4">
            <v>4.9989999999999997</v>
          </cell>
          <cell r="CE4">
            <v>0.05</v>
          </cell>
        </row>
        <row r="5">
          <cell r="CD5">
            <v>9.9990000000000006</v>
          </cell>
          <cell r="CE5">
            <v>2.5000000000000001E-2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C205"/>
  <sheetViews>
    <sheetView showGridLines="0" zoomScale="90" zoomScaleNormal="90" workbookViewId="0">
      <selection activeCell="C7" sqref="C7"/>
    </sheetView>
  </sheetViews>
  <sheetFormatPr defaultRowHeight="15" x14ac:dyDescent="0.25"/>
  <cols>
    <col min="1" max="1" width="78.85546875" style="2" bestFit="1" customWidth="1"/>
    <col min="2" max="2" width="10" style="2" bestFit="1" customWidth="1"/>
    <col min="3" max="3" width="31.42578125" style="54" bestFit="1" customWidth="1"/>
    <col min="4" max="16384" width="9.140625" style="2"/>
  </cols>
  <sheetData>
    <row r="1" spans="1:3" x14ac:dyDescent="0.25">
      <c r="A1" s="1" t="s">
        <v>0</v>
      </c>
      <c r="B1" s="16"/>
      <c r="C1" s="44" t="s">
        <v>1</v>
      </c>
    </row>
    <row r="2" spans="1:3" ht="15.75" thickBot="1" x14ac:dyDescent="0.3">
      <c r="A2" s="3"/>
      <c r="B2" s="16"/>
      <c r="C2" s="45"/>
    </row>
    <row r="3" spans="1:3" ht="15.75" thickBot="1" x14ac:dyDescent="0.3">
      <c r="A3" s="6" t="s">
        <v>2</v>
      </c>
      <c r="B3" s="7"/>
      <c r="C3" s="46" t="s">
        <v>3</v>
      </c>
    </row>
    <row r="4" spans="1:3" x14ac:dyDescent="0.25">
      <c r="A4" s="8" t="s">
        <v>4</v>
      </c>
      <c r="B4" s="9"/>
      <c r="C4" s="47">
        <v>2013</v>
      </c>
    </row>
    <row r="5" spans="1:3" x14ac:dyDescent="0.25">
      <c r="A5" s="17" t="s">
        <v>5</v>
      </c>
      <c r="B5" s="5"/>
      <c r="C5" s="48">
        <v>42156</v>
      </c>
    </row>
    <row r="6" spans="1:3" x14ac:dyDescent="0.25">
      <c r="A6" s="17" t="s">
        <v>6</v>
      </c>
      <c r="B6" s="5" t="s">
        <v>7</v>
      </c>
      <c r="C6" s="49">
        <f>Capital_Costs!D5</f>
        <v>214.13900000000001</v>
      </c>
    </row>
    <row r="7" spans="1:3" x14ac:dyDescent="0.25">
      <c r="A7" s="17" t="s">
        <v>8</v>
      </c>
      <c r="B7" s="5" t="s">
        <v>9</v>
      </c>
      <c r="C7" s="49">
        <f>Capital_Costs!D7</f>
        <v>494.95701390218505</v>
      </c>
    </row>
    <row r="8" spans="1:3" x14ac:dyDescent="0.25">
      <c r="A8" s="17" t="s">
        <v>10</v>
      </c>
      <c r="B8" s="5"/>
      <c r="C8" s="50">
        <v>2.2499999999999999E-2</v>
      </c>
    </row>
    <row r="9" spans="1:3" x14ac:dyDescent="0.25">
      <c r="A9" s="17" t="s">
        <v>11</v>
      </c>
      <c r="B9" s="5" t="s">
        <v>12</v>
      </c>
      <c r="C9" s="49">
        <f>'O&amp;M'!F38</f>
        <v>62.068264085407705</v>
      </c>
    </row>
    <row r="10" spans="1:3" x14ac:dyDescent="0.25">
      <c r="A10" s="17" t="s">
        <v>13</v>
      </c>
      <c r="B10" s="5"/>
      <c r="C10" s="51" t="s">
        <v>14</v>
      </c>
    </row>
    <row r="11" spans="1:3" x14ac:dyDescent="0.25">
      <c r="A11" s="17" t="s">
        <v>15</v>
      </c>
      <c r="B11" s="5" t="s">
        <v>16</v>
      </c>
      <c r="C11" s="52">
        <f>'O&amp;M'!F50</f>
        <v>1.0186344693375264</v>
      </c>
    </row>
    <row r="12" spans="1:3" x14ac:dyDescent="0.25">
      <c r="A12" s="17" t="s">
        <v>17</v>
      </c>
      <c r="B12" s="5"/>
      <c r="C12" s="51" t="s">
        <v>14</v>
      </c>
    </row>
    <row r="13" spans="1:3" x14ac:dyDescent="0.25">
      <c r="A13" s="17" t="s">
        <v>18</v>
      </c>
      <c r="B13" s="5"/>
      <c r="C13" s="50">
        <f>CF_EE!P172</f>
        <v>4.8317801791307569E-2</v>
      </c>
    </row>
    <row r="14" spans="1:3" x14ac:dyDescent="0.25">
      <c r="A14" s="17" t="s">
        <v>19</v>
      </c>
      <c r="B14" s="5" t="s">
        <v>16</v>
      </c>
      <c r="C14" s="49">
        <f>Fuel_Costs_EE!AT6</f>
        <v>5.0263612377765075</v>
      </c>
    </row>
    <row r="15" spans="1:3" ht="15.75" thickBot="1" x14ac:dyDescent="0.3">
      <c r="A15" s="18" t="s">
        <v>20</v>
      </c>
      <c r="B15" s="10"/>
      <c r="C15" s="53">
        <f>Fuel_Costs_EE!BI2</f>
        <v>4.5461499760846132E-2</v>
      </c>
    </row>
    <row r="16" spans="1:3" ht="15.75" thickBot="1" x14ac:dyDescent="0.3">
      <c r="A16" s="16"/>
      <c r="B16" s="16"/>
    </row>
    <row r="17" spans="1:3" ht="15.75" thickBot="1" x14ac:dyDescent="0.3">
      <c r="A17" s="4" t="s">
        <v>21</v>
      </c>
      <c r="B17" s="7"/>
      <c r="C17" s="46" t="s">
        <v>22</v>
      </c>
    </row>
    <row r="18" spans="1:3" x14ac:dyDescent="0.25">
      <c r="A18" s="8" t="s">
        <v>4</v>
      </c>
      <c r="B18" s="9"/>
      <c r="C18" s="47">
        <v>2013</v>
      </c>
    </row>
    <row r="19" spans="1:3" x14ac:dyDescent="0.25">
      <c r="A19" s="17" t="s">
        <v>5</v>
      </c>
      <c r="B19" s="5"/>
      <c r="C19" s="48">
        <v>43252</v>
      </c>
    </row>
    <row r="20" spans="1:3" x14ac:dyDescent="0.25">
      <c r="A20" s="17" t="s">
        <v>6</v>
      </c>
      <c r="B20" s="5" t="s">
        <v>7</v>
      </c>
      <c r="C20" s="55">
        <f>Capital_Costs!$G$5</f>
        <v>1306.742</v>
      </c>
    </row>
    <row r="21" spans="1:3" x14ac:dyDescent="0.25">
      <c r="A21" s="17" t="s">
        <v>8</v>
      </c>
      <c r="B21" s="5" t="s">
        <v>9</v>
      </c>
      <c r="C21" s="49">
        <f>Capital_Costs!$G$7</f>
        <v>1074.9734836716048</v>
      </c>
    </row>
    <row r="22" spans="1:3" x14ac:dyDescent="0.25">
      <c r="A22" s="17" t="s">
        <v>10</v>
      </c>
      <c r="B22" s="5"/>
      <c r="C22" s="50">
        <v>2.2499999999999999E-2</v>
      </c>
    </row>
    <row r="23" spans="1:3" x14ac:dyDescent="0.25">
      <c r="A23" s="17" t="s">
        <v>11</v>
      </c>
      <c r="B23" s="5" t="s">
        <v>12</v>
      </c>
      <c r="C23" s="49">
        <f>'O&amp;M'!$I$93</f>
        <v>63.359088182511776</v>
      </c>
    </row>
    <row r="24" spans="1:3" x14ac:dyDescent="0.25">
      <c r="A24" s="17" t="s">
        <v>13</v>
      </c>
      <c r="B24" s="5"/>
      <c r="C24" s="51" t="s">
        <v>14</v>
      </c>
    </row>
    <row r="25" spans="1:3" x14ac:dyDescent="0.25">
      <c r="A25" s="17" t="s">
        <v>15</v>
      </c>
      <c r="B25" s="5" t="s">
        <v>16</v>
      </c>
      <c r="C25" s="56">
        <f>'O&amp;M'!$I$107</f>
        <v>0.47276719836532188</v>
      </c>
    </row>
    <row r="26" spans="1:3" x14ac:dyDescent="0.25">
      <c r="A26" s="17" t="s">
        <v>17</v>
      </c>
      <c r="B26" s="5"/>
      <c r="C26" s="51" t="s">
        <v>14</v>
      </c>
    </row>
    <row r="27" spans="1:3" x14ac:dyDescent="0.25">
      <c r="A27" s="17" t="s">
        <v>18</v>
      </c>
      <c r="B27" s="5"/>
      <c r="C27" s="50">
        <f>CF_EE!P147</f>
        <v>0.77536169585500458</v>
      </c>
    </row>
    <row r="28" spans="1:3" x14ac:dyDescent="0.25">
      <c r="A28" s="17" t="s">
        <v>19</v>
      </c>
      <c r="B28" s="5" t="s">
        <v>16</v>
      </c>
      <c r="C28" s="49">
        <f>Fuel_Costs_EE!AS9</f>
        <v>3.8068085301193788</v>
      </c>
    </row>
    <row r="29" spans="1:3" ht="15.75" thickBot="1" x14ac:dyDescent="0.3">
      <c r="A29" s="18" t="s">
        <v>20</v>
      </c>
      <c r="B29" s="10"/>
      <c r="C29" s="53">
        <f>Fuel_Costs_EE!BH2</f>
        <v>4.1131402172631913E-2</v>
      </c>
    </row>
    <row r="30" spans="1:3" ht="15.75" thickBot="1" x14ac:dyDescent="0.3">
      <c r="A30" s="16"/>
      <c r="B30" s="16"/>
    </row>
    <row r="31" spans="1:3" ht="15.75" thickBot="1" x14ac:dyDescent="0.3">
      <c r="A31" s="6" t="s">
        <v>23</v>
      </c>
      <c r="B31" s="7"/>
      <c r="C31" s="46" t="s">
        <v>24</v>
      </c>
    </row>
    <row r="32" spans="1:3" x14ac:dyDescent="0.25">
      <c r="A32" s="8" t="s">
        <v>4</v>
      </c>
      <c r="B32" s="9"/>
      <c r="C32" s="47">
        <v>2013</v>
      </c>
    </row>
    <row r="33" spans="1:3" x14ac:dyDescent="0.25">
      <c r="A33" s="17" t="s">
        <v>5</v>
      </c>
      <c r="B33" s="5"/>
      <c r="C33" s="48">
        <v>43983</v>
      </c>
    </row>
    <row r="34" spans="1:3" x14ac:dyDescent="0.25">
      <c r="A34" s="17" t="s">
        <v>6</v>
      </c>
      <c r="B34" s="5" t="s">
        <v>7</v>
      </c>
      <c r="C34" s="49">
        <f>Capital_Costs!$H$5</f>
        <v>1306.742</v>
      </c>
    </row>
    <row r="35" spans="1:3" x14ac:dyDescent="0.25">
      <c r="A35" s="17" t="s">
        <v>8</v>
      </c>
      <c r="B35" s="5" t="s">
        <v>9</v>
      </c>
      <c r="C35" s="49">
        <f>Capital_Costs!$H$7</f>
        <v>781.42892782201841</v>
      </c>
    </row>
    <row r="36" spans="1:3" x14ac:dyDescent="0.25">
      <c r="A36" s="17" t="s">
        <v>10</v>
      </c>
      <c r="B36" s="5"/>
      <c r="C36" s="50">
        <v>2.2499999999999999E-2</v>
      </c>
    </row>
    <row r="37" spans="1:3" x14ac:dyDescent="0.25">
      <c r="A37" s="17" t="s">
        <v>11</v>
      </c>
      <c r="B37" s="5" t="s">
        <v>12</v>
      </c>
      <c r="C37" s="49">
        <f>'O&amp;M'!$K$100</f>
        <v>60.31871951802102</v>
      </c>
    </row>
    <row r="38" spans="1:3" x14ac:dyDescent="0.25">
      <c r="A38" s="17" t="s">
        <v>13</v>
      </c>
      <c r="B38" s="5"/>
      <c r="C38" s="51" t="s">
        <v>14</v>
      </c>
    </row>
    <row r="39" spans="1:3" x14ac:dyDescent="0.25">
      <c r="A39" s="17" t="s">
        <v>15</v>
      </c>
      <c r="B39" s="5" t="s">
        <v>16</v>
      </c>
      <c r="C39" s="52">
        <f>'O&amp;M'!$K$112</f>
        <v>0.49423979926327904</v>
      </c>
    </row>
    <row r="40" spans="1:3" x14ac:dyDescent="0.25">
      <c r="A40" s="17" t="s">
        <v>17</v>
      </c>
      <c r="B40" s="5"/>
      <c r="C40" s="51" t="s">
        <v>14</v>
      </c>
    </row>
    <row r="41" spans="1:3" x14ac:dyDescent="0.25">
      <c r="A41" s="17" t="s">
        <v>18</v>
      </c>
      <c r="B41" s="5"/>
      <c r="C41" s="50">
        <f>CF_EE!P124</f>
        <v>0.84227071904000805</v>
      </c>
    </row>
    <row r="42" spans="1:3" x14ac:dyDescent="0.25">
      <c r="A42" s="17" t="s">
        <v>19</v>
      </c>
      <c r="B42" s="5" t="s">
        <v>16</v>
      </c>
      <c r="C42" s="49">
        <f>Fuel_Costs_DR!$AS$11</f>
        <v>4.2730071664567788</v>
      </c>
    </row>
    <row r="43" spans="1:3" ht="15.75" thickBot="1" x14ac:dyDescent="0.3">
      <c r="A43" s="18" t="s">
        <v>20</v>
      </c>
      <c r="B43" s="10"/>
      <c r="C43" s="53">
        <f>Fuel_Costs_EE!BG2</f>
        <v>3.9343802817197557E-2</v>
      </c>
    </row>
    <row r="44" spans="1:3" ht="15.75" thickBot="1" x14ac:dyDescent="0.3">
      <c r="A44" s="16"/>
      <c r="B44" s="16"/>
    </row>
    <row r="45" spans="1:3" ht="15.75" thickBot="1" x14ac:dyDescent="0.3">
      <c r="A45" s="6" t="s">
        <v>2</v>
      </c>
      <c r="B45" s="7"/>
      <c r="C45" s="46" t="s">
        <v>25</v>
      </c>
    </row>
    <row r="46" spans="1:3" x14ac:dyDescent="0.25">
      <c r="A46" s="8" t="s">
        <v>4</v>
      </c>
      <c r="B46" s="9"/>
      <c r="C46" s="47">
        <v>2013</v>
      </c>
    </row>
    <row r="47" spans="1:3" x14ac:dyDescent="0.25">
      <c r="A47" s="17" t="s">
        <v>5</v>
      </c>
      <c r="B47" s="5"/>
      <c r="C47" s="48">
        <v>44348</v>
      </c>
    </row>
    <row r="48" spans="1:3" x14ac:dyDescent="0.25">
      <c r="A48" s="17" t="s">
        <v>6</v>
      </c>
      <c r="B48" s="5" t="s">
        <v>7</v>
      </c>
      <c r="C48" s="55">
        <f>Capital_Costs!$D$5</f>
        <v>214.13900000000001</v>
      </c>
    </row>
    <row r="49" spans="1:3" x14ac:dyDescent="0.25">
      <c r="A49" s="17" t="s">
        <v>8</v>
      </c>
      <c r="B49" s="5" t="s">
        <v>9</v>
      </c>
      <c r="C49" s="55">
        <f>Capital_Costs!$D$7</f>
        <v>494.95701390218505</v>
      </c>
    </row>
    <row r="50" spans="1:3" x14ac:dyDescent="0.25">
      <c r="A50" s="17" t="s">
        <v>10</v>
      </c>
      <c r="B50" s="5"/>
      <c r="C50" s="50">
        <v>2.2499999999999999E-2</v>
      </c>
    </row>
    <row r="51" spans="1:3" x14ac:dyDescent="0.25">
      <c r="A51" s="17" t="s">
        <v>11</v>
      </c>
      <c r="B51" s="5" t="s">
        <v>12</v>
      </c>
      <c r="C51" s="49">
        <f>'O&amp;M'!$L$38</f>
        <v>62.462608484495405</v>
      </c>
    </row>
    <row r="52" spans="1:3" x14ac:dyDescent="0.25">
      <c r="A52" s="17" t="s">
        <v>13</v>
      </c>
      <c r="B52" s="5"/>
      <c r="C52" s="51" t="s">
        <v>14</v>
      </c>
    </row>
    <row r="53" spans="1:3" x14ac:dyDescent="0.25">
      <c r="A53" s="17" t="s">
        <v>15</v>
      </c>
      <c r="B53" s="5" t="s">
        <v>16</v>
      </c>
      <c r="C53" s="52">
        <f>'O&amp;M'!$L$50</f>
        <v>1.0341828287170598</v>
      </c>
    </row>
    <row r="54" spans="1:3" x14ac:dyDescent="0.25">
      <c r="A54" s="17" t="s">
        <v>17</v>
      </c>
      <c r="B54" s="5"/>
      <c r="C54" s="51" t="s">
        <v>14</v>
      </c>
    </row>
    <row r="55" spans="1:3" x14ac:dyDescent="0.25">
      <c r="A55" s="17" t="s">
        <v>18</v>
      </c>
      <c r="B55" s="5"/>
      <c r="C55" s="50">
        <f>CF_EE!P102</f>
        <v>2.8638145023855102E-2</v>
      </c>
    </row>
    <row r="56" spans="1:3" x14ac:dyDescent="0.25">
      <c r="A56" s="17" t="s">
        <v>19</v>
      </c>
      <c r="B56" s="5" t="s">
        <v>16</v>
      </c>
      <c r="C56" s="49">
        <f>Fuel_Costs_DR!$AR$12</f>
        <v>7.2140317922442199</v>
      </c>
    </row>
    <row r="57" spans="1:3" ht="15.75" thickBot="1" x14ac:dyDescent="0.3">
      <c r="A57" s="18" t="s">
        <v>20</v>
      </c>
      <c r="B57" s="10"/>
      <c r="C57" s="53">
        <f>Fuel_Costs_DR!$BF$2</f>
        <v>3.0528211777060547E-2</v>
      </c>
    </row>
    <row r="59" spans="1:3" x14ac:dyDescent="0.25">
      <c r="A59" s="1" t="s">
        <v>0</v>
      </c>
      <c r="B59" s="16"/>
      <c r="C59" s="44" t="s">
        <v>26</v>
      </c>
    </row>
    <row r="60" spans="1:3" ht="15.75" thickBot="1" x14ac:dyDescent="0.3">
      <c r="A60" s="3"/>
      <c r="B60" s="16"/>
      <c r="C60" s="45"/>
    </row>
    <row r="61" spans="1:3" ht="15.75" thickBot="1" x14ac:dyDescent="0.3">
      <c r="A61" s="6" t="s">
        <v>2</v>
      </c>
      <c r="B61" s="7"/>
      <c r="C61" s="46" t="s">
        <v>27</v>
      </c>
    </row>
    <row r="62" spans="1:3" x14ac:dyDescent="0.25">
      <c r="A62" s="8" t="s">
        <v>4</v>
      </c>
      <c r="B62" s="9"/>
      <c r="C62" s="47">
        <v>2013</v>
      </c>
    </row>
    <row r="63" spans="1:3" x14ac:dyDescent="0.25">
      <c r="A63" s="17" t="s">
        <v>5</v>
      </c>
      <c r="B63" s="5"/>
      <c r="C63" s="48">
        <v>44713</v>
      </c>
    </row>
    <row r="64" spans="1:3" x14ac:dyDescent="0.25">
      <c r="A64" s="17" t="s">
        <v>6</v>
      </c>
      <c r="B64" s="5" t="s">
        <v>7</v>
      </c>
      <c r="C64" s="55">
        <f>Capital_Costs!$D$5</f>
        <v>214.13900000000001</v>
      </c>
    </row>
    <row r="65" spans="1:3" x14ac:dyDescent="0.25">
      <c r="A65" s="17" t="s">
        <v>8</v>
      </c>
      <c r="B65" s="5" t="s">
        <v>9</v>
      </c>
      <c r="C65" s="55">
        <f>Capital_Costs!$D$7</f>
        <v>494.95701390218505</v>
      </c>
    </row>
    <row r="66" spans="1:3" x14ac:dyDescent="0.25">
      <c r="A66" s="17" t="s">
        <v>10</v>
      </c>
      <c r="B66" s="5"/>
      <c r="C66" s="50">
        <v>2.2499999999999999E-2</v>
      </c>
    </row>
    <row r="67" spans="1:3" x14ac:dyDescent="0.25">
      <c r="A67" s="17" t="s">
        <v>11</v>
      </c>
      <c r="B67" s="5" t="s">
        <v>12</v>
      </c>
      <c r="C67" s="49">
        <f>'O&amp;M'!M38</f>
        <v>62.533604261993247</v>
      </c>
    </row>
    <row r="68" spans="1:3" x14ac:dyDescent="0.25">
      <c r="A68" s="17" t="s">
        <v>13</v>
      </c>
      <c r="B68" s="5"/>
      <c r="C68" s="51" t="s">
        <v>14</v>
      </c>
    </row>
    <row r="69" spans="1:3" x14ac:dyDescent="0.25">
      <c r="A69" s="17" t="s">
        <v>15</v>
      </c>
      <c r="B69" s="5" t="s">
        <v>16</v>
      </c>
      <c r="C69" s="52">
        <f>'O&amp;M'!M50</f>
        <v>1.0369820769516478</v>
      </c>
    </row>
    <row r="70" spans="1:3" x14ac:dyDescent="0.25">
      <c r="A70" s="17" t="s">
        <v>17</v>
      </c>
      <c r="B70" s="5"/>
      <c r="C70" s="51" t="s">
        <v>14</v>
      </c>
    </row>
    <row r="71" spans="1:3" x14ac:dyDescent="0.25">
      <c r="A71" s="17" t="s">
        <v>18</v>
      </c>
      <c r="B71" s="5"/>
      <c r="C71" s="50">
        <f>CF_EE!P81</f>
        <v>3.09494765992477E-2</v>
      </c>
    </row>
    <row r="72" spans="1:3" x14ac:dyDescent="0.25">
      <c r="A72" s="17" t="s">
        <v>19</v>
      </c>
      <c r="B72" s="5" t="s">
        <v>16</v>
      </c>
      <c r="C72" s="49">
        <f>Fuel_Costs_EE!AP13</f>
        <v>7.60991426687184</v>
      </c>
    </row>
    <row r="73" spans="1:3" ht="15.75" thickBot="1" x14ac:dyDescent="0.3">
      <c r="A73" s="18" t="s">
        <v>20</v>
      </c>
      <c r="B73" s="10"/>
      <c r="C73" s="53">
        <f>Fuel_Costs_EE!BD2</f>
        <v>3.5796213640312748E-2</v>
      </c>
    </row>
    <row r="74" spans="1:3" ht="15.75" thickBot="1" x14ac:dyDescent="0.3">
      <c r="A74" s="16"/>
      <c r="B74" s="16"/>
    </row>
    <row r="75" spans="1:3" ht="15.75" thickBot="1" x14ac:dyDescent="0.3">
      <c r="A75" s="6" t="s">
        <v>2</v>
      </c>
      <c r="B75" s="7"/>
      <c r="C75" s="46" t="s">
        <v>28</v>
      </c>
    </row>
    <row r="76" spans="1:3" x14ac:dyDescent="0.25">
      <c r="A76" s="8" t="s">
        <v>4</v>
      </c>
      <c r="B76" s="9"/>
      <c r="C76" s="47">
        <v>2013</v>
      </c>
    </row>
    <row r="77" spans="1:3" x14ac:dyDescent="0.25">
      <c r="A77" s="17" t="s">
        <v>5</v>
      </c>
      <c r="B77" s="5"/>
      <c r="C77" s="48">
        <v>45078</v>
      </c>
    </row>
    <row r="78" spans="1:3" x14ac:dyDescent="0.25">
      <c r="A78" s="17" t="s">
        <v>6</v>
      </c>
      <c r="B78" s="5" t="s">
        <v>7</v>
      </c>
      <c r="C78" s="55">
        <f>Capital_Costs!$D$5</f>
        <v>214.13900000000001</v>
      </c>
    </row>
    <row r="79" spans="1:3" x14ac:dyDescent="0.25">
      <c r="A79" s="17" t="s">
        <v>8</v>
      </c>
      <c r="B79" s="5" t="s">
        <v>9</v>
      </c>
      <c r="C79" s="55">
        <f>Capital_Costs!$D$7</f>
        <v>494.95701390218505</v>
      </c>
    </row>
    <row r="80" spans="1:3" x14ac:dyDescent="0.25">
      <c r="A80" s="17" t="s">
        <v>10</v>
      </c>
      <c r="B80" s="5"/>
      <c r="C80" s="50">
        <v>2.2499999999999999E-2</v>
      </c>
    </row>
    <row r="81" spans="1:3" x14ac:dyDescent="0.25">
      <c r="A81" s="17" t="s">
        <v>11</v>
      </c>
      <c r="B81" s="5" t="s">
        <v>12</v>
      </c>
      <c r="C81" s="49">
        <f>'O&amp;M'!N38</f>
        <v>62.606197444484799</v>
      </c>
    </row>
    <row r="82" spans="1:3" x14ac:dyDescent="0.25">
      <c r="A82" s="17" t="s">
        <v>13</v>
      </c>
      <c r="B82" s="5"/>
      <c r="C82" s="51" t="s">
        <v>14</v>
      </c>
    </row>
    <row r="83" spans="1:3" x14ac:dyDescent="0.25">
      <c r="A83" s="17" t="s">
        <v>15</v>
      </c>
      <c r="B83" s="5" t="s">
        <v>16</v>
      </c>
      <c r="C83" s="52">
        <f>'O&amp;M'!N50</f>
        <v>1.0398443082715139</v>
      </c>
    </row>
    <row r="84" spans="1:3" x14ac:dyDescent="0.25">
      <c r="A84" s="17" t="s">
        <v>17</v>
      </c>
      <c r="B84" s="5"/>
      <c r="C84" s="51" t="s">
        <v>14</v>
      </c>
    </row>
    <row r="85" spans="1:3" x14ac:dyDescent="0.25">
      <c r="A85" s="17" t="s">
        <v>18</v>
      </c>
      <c r="B85" s="5"/>
      <c r="C85" s="50">
        <f>CF_EE!P61</f>
        <v>3.3317068194172204E-2</v>
      </c>
    </row>
    <row r="86" spans="1:3" x14ac:dyDescent="0.25">
      <c r="A86" s="17" t="s">
        <v>19</v>
      </c>
      <c r="B86" s="5" t="s">
        <v>16</v>
      </c>
      <c r="C86" s="49">
        <f>Fuel_Costs_EE!AO14</f>
        <v>7.954293724864141</v>
      </c>
    </row>
    <row r="87" spans="1:3" ht="15.75" thickBot="1" x14ac:dyDescent="0.3">
      <c r="A87" s="18" t="s">
        <v>20</v>
      </c>
      <c r="B87" s="10"/>
      <c r="C87" s="53">
        <f>Fuel_Costs_EE!BC2</f>
        <v>3.1180538779034497E-2</v>
      </c>
    </row>
    <row r="88" spans="1:3" ht="15.75" thickBot="1" x14ac:dyDescent="0.3">
      <c r="A88" s="16"/>
      <c r="B88" s="16"/>
    </row>
    <row r="89" spans="1:3" ht="15.75" thickBot="1" x14ac:dyDescent="0.3">
      <c r="A89" s="6" t="s">
        <v>2</v>
      </c>
      <c r="B89" s="4"/>
      <c r="C89" s="57" t="s">
        <v>29</v>
      </c>
    </row>
    <row r="90" spans="1:3" x14ac:dyDescent="0.25">
      <c r="A90" s="5" t="s">
        <v>4</v>
      </c>
      <c r="B90" s="5"/>
      <c r="C90" s="58">
        <v>2013</v>
      </c>
    </row>
    <row r="91" spans="1:3" x14ac:dyDescent="0.25">
      <c r="A91" s="5" t="s">
        <v>5</v>
      </c>
      <c r="B91" s="5"/>
      <c r="C91" s="59">
        <v>46539</v>
      </c>
    </row>
    <row r="92" spans="1:3" x14ac:dyDescent="0.25">
      <c r="A92" s="5" t="s">
        <v>6</v>
      </c>
      <c r="B92" s="5" t="s">
        <v>7</v>
      </c>
      <c r="C92" s="55">
        <f>Capital_Costs!$D$5</f>
        <v>214.13900000000001</v>
      </c>
    </row>
    <row r="93" spans="1:3" x14ac:dyDescent="0.25">
      <c r="A93" s="5" t="s">
        <v>8</v>
      </c>
      <c r="B93" s="5" t="s">
        <v>9</v>
      </c>
      <c r="C93" s="55">
        <f>Capital_Costs!$D$7</f>
        <v>494.95701390218505</v>
      </c>
    </row>
    <row r="94" spans="1:3" x14ac:dyDescent="0.25">
      <c r="A94" s="5" t="s">
        <v>10</v>
      </c>
      <c r="B94" s="5"/>
      <c r="C94" s="60">
        <v>2.2499999999999999E-2</v>
      </c>
    </row>
    <row r="95" spans="1:3" x14ac:dyDescent="0.25">
      <c r="A95" s="5" t="s">
        <v>11</v>
      </c>
      <c r="B95" s="5" t="s">
        <v>12</v>
      </c>
      <c r="C95" s="61">
        <f>'O&amp;M'!R38</f>
        <v>62.91327529651138</v>
      </c>
    </row>
    <row r="96" spans="1:3" x14ac:dyDescent="0.25">
      <c r="A96" s="5" t="s">
        <v>13</v>
      </c>
      <c r="B96" s="5"/>
      <c r="C96" s="51" t="s">
        <v>14</v>
      </c>
    </row>
    <row r="97" spans="1:3" x14ac:dyDescent="0.25">
      <c r="A97" s="5" t="s">
        <v>15</v>
      </c>
      <c r="B97" s="5" t="s">
        <v>16</v>
      </c>
      <c r="C97" s="62">
        <f>'O&amp;M'!R50</f>
        <v>1.0519518893905817</v>
      </c>
    </row>
    <row r="98" spans="1:3" x14ac:dyDescent="0.25">
      <c r="A98" s="5" t="s">
        <v>17</v>
      </c>
      <c r="B98" s="5"/>
      <c r="C98" s="51" t="s">
        <v>14</v>
      </c>
    </row>
    <row r="99" spans="1:3" x14ac:dyDescent="0.25">
      <c r="A99" s="5" t="s">
        <v>18</v>
      </c>
      <c r="B99" s="5"/>
      <c r="C99" s="50">
        <f>CF_EE!P45</f>
        <v>2.926043267209371E-2</v>
      </c>
    </row>
    <row r="100" spans="1:3" x14ac:dyDescent="0.25">
      <c r="A100" s="5" t="s">
        <v>19</v>
      </c>
      <c r="B100" s="5" t="s">
        <v>16</v>
      </c>
      <c r="C100" s="61">
        <f>Fuel_Costs_EE!AN18</f>
        <v>9.7498200501444163</v>
      </c>
    </row>
    <row r="101" spans="1:3" x14ac:dyDescent="0.25">
      <c r="A101" s="5" t="s">
        <v>20</v>
      </c>
      <c r="B101" s="5"/>
      <c r="C101" s="60">
        <f>Fuel_Costs_EE!BC2</f>
        <v>3.1180538779034497E-2</v>
      </c>
    </row>
    <row r="103" spans="1:3" x14ac:dyDescent="0.25">
      <c r="A103" s="4" t="s">
        <v>30</v>
      </c>
      <c r="B103" s="4"/>
      <c r="C103" s="57" t="s">
        <v>31</v>
      </c>
    </row>
    <row r="104" spans="1:3" x14ac:dyDescent="0.25">
      <c r="A104" s="5" t="s">
        <v>4</v>
      </c>
      <c r="B104" s="5"/>
      <c r="C104" s="58">
        <v>2013</v>
      </c>
    </row>
    <row r="105" spans="1:3" x14ac:dyDescent="0.25">
      <c r="A105" s="5" t="s">
        <v>5</v>
      </c>
      <c r="B105" s="5"/>
      <c r="C105" s="59">
        <v>46905</v>
      </c>
    </row>
    <row r="106" spans="1:3" x14ac:dyDescent="0.25">
      <c r="A106" s="5" t="s">
        <v>6</v>
      </c>
      <c r="B106" s="5" t="s">
        <v>7</v>
      </c>
      <c r="C106" s="61">
        <f>Capital_Costs!$E$5</f>
        <v>865.85159999999996</v>
      </c>
    </row>
    <row r="107" spans="1:3" x14ac:dyDescent="0.25">
      <c r="A107" s="5" t="s">
        <v>8</v>
      </c>
      <c r="B107" s="5" t="s">
        <v>9</v>
      </c>
      <c r="C107" s="61">
        <f>Capital_Costs!$E$7</f>
        <v>1150.121914656045</v>
      </c>
    </row>
    <row r="108" spans="1:3" x14ac:dyDescent="0.25">
      <c r="A108" s="5" t="s">
        <v>10</v>
      </c>
      <c r="B108" s="5"/>
      <c r="C108" s="60">
        <v>2.2499999999999999E-2</v>
      </c>
    </row>
    <row r="109" spans="1:3" x14ac:dyDescent="0.25">
      <c r="A109" s="5" t="s">
        <v>11</v>
      </c>
      <c r="B109" s="5" t="s">
        <v>12</v>
      </c>
      <c r="C109" s="61">
        <f>'O&amp;M'!S157</f>
        <v>66.914811986817071</v>
      </c>
    </row>
    <row r="110" spans="1:3" x14ac:dyDescent="0.25">
      <c r="A110" s="5" t="s">
        <v>13</v>
      </c>
      <c r="B110" s="5"/>
      <c r="C110" s="51" t="s">
        <v>14</v>
      </c>
    </row>
    <row r="111" spans="1:3" x14ac:dyDescent="0.25">
      <c r="A111" s="5" t="s">
        <v>15</v>
      </c>
      <c r="B111" s="5" t="s">
        <v>16</v>
      </c>
      <c r="C111" s="62">
        <f>'O&amp;M'!S171</f>
        <v>0.59505148257782492</v>
      </c>
    </row>
    <row r="112" spans="1:3" x14ac:dyDescent="0.25">
      <c r="A112" s="5" t="s">
        <v>17</v>
      </c>
      <c r="B112" s="5"/>
      <c r="C112" s="51" t="s">
        <v>14</v>
      </c>
    </row>
    <row r="113" spans="1:3" x14ac:dyDescent="0.25">
      <c r="A113" s="5" t="s">
        <v>18</v>
      </c>
      <c r="B113" s="5"/>
      <c r="C113" s="50">
        <f>CF_EE!P30</f>
        <v>0.40802031351081919</v>
      </c>
    </row>
    <row r="114" spans="1:3" x14ac:dyDescent="0.25">
      <c r="A114" s="5" t="s">
        <v>19</v>
      </c>
      <c r="B114" s="5" t="s">
        <v>16</v>
      </c>
      <c r="C114" s="61">
        <f>Fuel_Costs_EE!AM19</f>
        <v>6.3759507000609537</v>
      </c>
    </row>
    <row r="115" spans="1:3" x14ac:dyDescent="0.25">
      <c r="A115" s="5" t="s">
        <v>20</v>
      </c>
      <c r="B115" s="5"/>
      <c r="C115" s="60">
        <f>Fuel_Costs_EE!BB2</f>
        <v>3.231060010969173E-2</v>
      </c>
    </row>
    <row r="117" spans="1:3" x14ac:dyDescent="0.25">
      <c r="A117" s="1" t="s">
        <v>0</v>
      </c>
      <c r="B117" s="16"/>
      <c r="C117" s="44" t="s">
        <v>32</v>
      </c>
    </row>
    <row r="118" spans="1:3" ht="15.75" thickBot="1" x14ac:dyDescent="0.3">
      <c r="A118" s="3"/>
      <c r="B118" s="16"/>
      <c r="C118" s="45"/>
    </row>
    <row r="119" spans="1:3" ht="15.75" thickBot="1" x14ac:dyDescent="0.3">
      <c r="A119" s="6" t="s">
        <v>33</v>
      </c>
      <c r="B119" s="4"/>
      <c r="C119" s="57" t="s">
        <v>34</v>
      </c>
    </row>
    <row r="120" spans="1:3" x14ac:dyDescent="0.25">
      <c r="A120" s="5" t="s">
        <v>4</v>
      </c>
      <c r="B120" s="5"/>
      <c r="C120" s="58">
        <v>2013</v>
      </c>
    </row>
    <row r="121" spans="1:3" x14ac:dyDescent="0.25">
      <c r="A121" s="5" t="s">
        <v>5</v>
      </c>
      <c r="B121" s="5"/>
      <c r="C121" s="59">
        <v>48000</v>
      </c>
    </row>
    <row r="122" spans="1:3" x14ac:dyDescent="0.25">
      <c r="A122" s="5" t="s">
        <v>6</v>
      </c>
      <c r="B122" s="5" t="s">
        <v>7</v>
      </c>
      <c r="C122" s="61">
        <f>Capital_Costs!$F$5</f>
        <v>865.85159999999996</v>
      </c>
    </row>
    <row r="123" spans="1:3" x14ac:dyDescent="0.25">
      <c r="A123" s="5" t="s">
        <v>8</v>
      </c>
      <c r="B123" s="5" t="s">
        <v>9</v>
      </c>
      <c r="C123" s="61">
        <f>Capital_Costs!$F$7</f>
        <v>753.17155965294751</v>
      </c>
    </row>
    <row r="124" spans="1:3" x14ac:dyDescent="0.25">
      <c r="A124" s="5" t="s">
        <v>10</v>
      </c>
      <c r="B124" s="5"/>
      <c r="C124" s="60">
        <v>2.2499999999999999E-2</v>
      </c>
    </row>
    <row r="125" spans="1:3" x14ac:dyDescent="0.25">
      <c r="A125" s="5" t="s">
        <v>11</v>
      </c>
      <c r="B125" s="5" t="s">
        <v>12</v>
      </c>
      <c r="C125" s="61">
        <f>'O&amp;M'!V164</f>
        <v>62.298150867651728</v>
      </c>
    </row>
    <row r="126" spans="1:3" x14ac:dyDescent="0.25">
      <c r="A126" s="5" t="s">
        <v>13</v>
      </c>
      <c r="B126" s="5"/>
      <c r="C126" s="51" t="s">
        <v>14</v>
      </c>
    </row>
    <row r="127" spans="1:3" x14ac:dyDescent="0.25">
      <c r="A127" s="5" t="s">
        <v>15</v>
      </c>
      <c r="B127" s="5" t="s">
        <v>16</v>
      </c>
      <c r="C127" s="62">
        <f>'O&amp;M'!V176</f>
        <v>0.63603691870619272</v>
      </c>
    </row>
    <row r="128" spans="1:3" x14ac:dyDescent="0.25">
      <c r="A128" s="5" t="s">
        <v>17</v>
      </c>
      <c r="B128" s="5"/>
      <c r="C128" s="51" t="s">
        <v>14</v>
      </c>
    </row>
    <row r="129" spans="1:3" x14ac:dyDescent="0.25">
      <c r="A129" s="5" t="s">
        <v>18</v>
      </c>
      <c r="B129" s="5"/>
      <c r="C129" s="50">
        <f>CF_EE!P18</f>
        <v>0.44108088671924578</v>
      </c>
    </row>
    <row r="130" spans="1:3" x14ac:dyDescent="0.25">
      <c r="A130" s="5" t="s">
        <v>19</v>
      </c>
      <c r="B130" s="5" t="s">
        <v>16</v>
      </c>
      <c r="C130" s="61">
        <f>Fuel_Costs_EE!AL22</f>
        <v>7.1666171380377044</v>
      </c>
    </row>
    <row r="131" spans="1:3" x14ac:dyDescent="0.25">
      <c r="A131" s="5" t="s">
        <v>20</v>
      </c>
      <c r="B131" s="5"/>
      <c r="C131" s="60">
        <f>Fuel_Costs_EE!BA2</f>
        <v>3.017542901448602E-2</v>
      </c>
    </row>
    <row r="133" spans="1:3" x14ac:dyDescent="0.25">
      <c r="A133" s="4" t="s">
        <v>30</v>
      </c>
      <c r="B133" s="4"/>
      <c r="C133" s="57" t="s">
        <v>35</v>
      </c>
    </row>
    <row r="134" spans="1:3" x14ac:dyDescent="0.25">
      <c r="A134" s="5" t="s">
        <v>4</v>
      </c>
      <c r="B134" s="5"/>
      <c r="C134" s="58">
        <v>2013</v>
      </c>
    </row>
    <row r="135" spans="1:3" x14ac:dyDescent="0.25">
      <c r="A135" s="5" t="s">
        <v>5</v>
      </c>
      <c r="B135" s="5"/>
      <c r="C135" s="59">
        <v>49461</v>
      </c>
    </row>
    <row r="136" spans="1:3" x14ac:dyDescent="0.25">
      <c r="A136" s="5" t="s">
        <v>6</v>
      </c>
      <c r="B136" s="5" t="s">
        <v>7</v>
      </c>
      <c r="C136" s="61">
        <f>Capital_Costs!$E$5</f>
        <v>865.85159999999996</v>
      </c>
    </row>
    <row r="137" spans="1:3" x14ac:dyDescent="0.25">
      <c r="A137" s="5" t="s">
        <v>8</v>
      </c>
      <c r="B137" s="5" t="s">
        <v>9</v>
      </c>
      <c r="C137" s="61">
        <f>Capital_Costs!$E$7</f>
        <v>1150.121914656045</v>
      </c>
    </row>
    <row r="138" spans="1:3" x14ac:dyDescent="0.25">
      <c r="A138" s="5" t="s">
        <v>10</v>
      </c>
      <c r="B138" s="5"/>
      <c r="C138" s="60">
        <v>2.2499999999999999E-2</v>
      </c>
    </row>
    <row r="139" spans="1:3" x14ac:dyDescent="0.25">
      <c r="A139" s="5" t="s">
        <v>11</v>
      </c>
      <c r="B139" s="5" t="s">
        <v>12</v>
      </c>
      <c r="C139" s="61">
        <f>'O&amp;M'!Z157</f>
        <v>68.316055796409387</v>
      </c>
    </row>
    <row r="140" spans="1:3" x14ac:dyDescent="0.25">
      <c r="A140" s="5" t="s">
        <v>13</v>
      </c>
      <c r="B140" s="5"/>
      <c r="C140" s="51" t="s">
        <v>14</v>
      </c>
    </row>
    <row r="141" spans="1:3" x14ac:dyDescent="0.25">
      <c r="A141" s="5" t="s">
        <v>15</v>
      </c>
      <c r="B141" s="5" t="s">
        <v>16</v>
      </c>
      <c r="C141" s="62">
        <f>'O&amp;M'!Z171</f>
        <v>0.69511856821447005</v>
      </c>
    </row>
    <row r="142" spans="1:3" x14ac:dyDescent="0.25">
      <c r="A142" s="5" t="s">
        <v>17</v>
      </c>
      <c r="B142" s="5"/>
      <c r="C142" s="51" t="s">
        <v>14</v>
      </c>
    </row>
    <row r="143" spans="1:3" x14ac:dyDescent="0.25">
      <c r="A143" s="5" t="s">
        <v>18</v>
      </c>
      <c r="B143" s="5"/>
      <c r="C143" s="50">
        <f>CF_EE!P10</f>
        <v>0.48705086730420599</v>
      </c>
    </row>
    <row r="144" spans="1:3" x14ac:dyDescent="0.25">
      <c r="A144" s="5" t="s">
        <v>19</v>
      </c>
      <c r="B144" s="5" t="s">
        <v>16</v>
      </c>
      <c r="C144" s="61">
        <f>Fuel_Costs_EE!AK26</f>
        <v>8.18403927377644</v>
      </c>
    </row>
    <row r="145" spans="1:3" x14ac:dyDescent="0.25">
      <c r="A145" s="5" t="s">
        <v>20</v>
      </c>
      <c r="B145" s="5"/>
      <c r="C145" s="60">
        <f>Fuel_Costs_EE!AZ2</f>
        <v>2.807371570864043E-2</v>
      </c>
    </row>
    <row r="146" spans="1:3" ht="15.75" thickBot="1" x14ac:dyDescent="0.3">
      <c r="A146" s="16"/>
      <c r="B146" s="16"/>
    </row>
    <row r="147" spans="1:3" ht="15.75" thickBot="1" x14ac:dyDescent="0.3">
      <c r="A147" s="6" t="s">
        <v>33</v>
      </c>
      <c r="B147" s="4"/>
      <c r="C147" s="57" t="s">
        <v>36</v>
      </c>
    </row>
    <row r="148" spans="1:3" x14ac:dyDescent="0.25">
      <c r="A148" s="5" t="s">
        <v>4</v>
      </c>
      <c r="B148" s="5"/>
      <c r="C148" s="58">
        <v>2013</v>
      </c>
    </row>
    <row r="149" spans="1:3" x14ac:dyDescent="0.25">
      <c r="A149" s="5" t="s">
        <v>5</v>
      </c>
      <c r="B149" s="5"/>
      <c r="C149" s="59">
        <v>50557</v>
      </c>
    </row>
    <row r="150" spans="1:3" x14ac:dyDescent="0.25">
      <c r="A150" s="5" t="s">
        <v>6</v>
      </c>
      <c r="B150" s="5" t="s">
        <v>7</v>
      </c>
      <c r="C150" s="61">
        <f>Capital_Costs!$F$5</f>
        <v>865.85159999999996</v>
      </c>
    </row>
    <row r="151" spans="1:3" x14ac:dyDescent="0.25">
      <c r="A151" s="5" t="s">
        <v>8</v>
      </c>
      <c r="B151" s="5" t="s">
        <v>9</v>
      </c>
      <c r="C151" s="61">
        <f>Capital_Costs!$F$7</f>
        <v>753.17155965294751</v>
      </c>
    </row>
    <row r="152" spans="1:3" x14ac:dyDescent="0.25">
      <c r="A152" s="5" t="s">
        <v>10</v>
      </c>
      <c r="B152" s="5"/>
      <c r="C152" s="60">
        <v>2.2499999999999999E-2</v>
      </c>
    </row>
    <row r="153" spans="1:3" x14ac:dyDescent="0.25">
      <c r="A153" s="5" t="s">
        <v>11</v>
      </c>
      <c r="B153" s="5" t="s">
        <v>12</v>
      </c>
      <c r="C153" s="61">
        <f>'O&amp;M'!AC164</f>
        <v>62.921307164248169</v>
      </c>
    </row>
    <row r="154" spans="1:3" x14ac:dyDescent="0.25">
      <c r="A154" s="5" t="s">
        <v>13</v>
      </c>
      <c r="B154" s="5"/>
      <c r="C154" s="51" t="s">
        <v>14</v>
      </c>
    </row>
    <row r="155" spans="1:3" x14ac:dyDescent="0.25">
      <c r="A155" s="5" t="s">
        <v>15</v>
      </c>
      <c r="B155" s="5" t="s">
        <v>16</v>
      </c>
      <c r="C155" s="62">
        <f>'O&amp;M'!AC176</f>
        <v>0.74301164933626929</v>
      </c>
    </row>
    <row r="156" spans="1:3" x14ac:dyDescent="0.25">
      <c r="A156" s="5" t="s">
        <v>17</v>
      </c>
      <c r="B156" s="5"/>
      <c r="C156" s="51" t="s">
        <v>14</v>
      </c>
    </row>
    <row r="157" spans="1:3" x14ac:dyDescent="0.25">
      <c r="A157" s="5" t="s">
        <v>18</v>
      </c>
      <c r="B157" s="5"/>
      <c r="C157" s="50">
        <f>CF_EE!P5</f>
        <v>0.51975467190288371</v>
      </c>
    </row>
    <row r="158" spans="1:3" x14ac:dyDescent="0.25">
      <c r="A158" s="5" t="s">
        <v>19</v>
      </c>
      <c r="B158" s="5" t="s">
        <v>16</v>
      </c>
      <c r="C158" s="61">
        <f>Fuel_Costs_EE!AJ29</f>
        <v>8.9657510677489221</v>
      </c>
    </row>
    <row r="159" spans="1:3" x14ac:dyDescent="0.25">
      <c r="A159" s="5" t="s">
        <v>20</v>
      </c>
      <c r="B159" s="5"/>
      <c r="C159" s="60">
        <f>Fuel_Costs_EE!AY2</f>
        <v>2.5916690309311374E-2</v>
      </c>
    </row>
    <row r="160" spans="1:3" ht="15.75" thickBot="1" x14ac:dyDescent="0.3">
      <c r="A160" s="16"/>
      <c r="B160" s="16"/>
      <c r="C160" s="63"/>
    </row>
    <row r="161" spans="1:3" ht="15.75" thickBot="1" x14ac:dyDescent="0.3">
      <c r="A161" s="6" t="s">
        <v>2</v>
      </c>
      <c r="B161" s="4"/>
      <c r="C161" s="57" t="s">
        <v>37</v>
      </c>
    </row>
    <row r="162" spans="1:3" x14ac:dyDescent="0.25">
      <c r="A162" s="5" t="s">
        <v>4</v>
      </c>
      <c r="B162" s="5"/>
      <c r="C162" s="58">
        <v>2013</v>
      </c>
    </row>
    <row r="163" spans="1:3" x14ac:dyDescent="0.25">
      <c r="A163" s="5" t="s">
        <v>5</v>
      </c>
      <c r="B163" s="5"/>
      <c r="C163" s="59">
        <v>51653</v>
      </c>
    </row>
    <row r="164" spans="1:3" x14ac:dyDescent="0.25">
      <c r="A164" s="5" t="s">
        <v>6</v>
      </c>
      <c r="B164" s="5" t="s">
        <v>7</v>
      </c>
      <c r="C164" s="61">
        <f>Capital_Costs!$D$5</f>
        <v>214.13900000000001</v>
      </c>
    </row>
    <row r="165" spans="1:3" x14ac:dyDescent="0.25">
      <c r="A165" s="5" t="s">
        <v>8</v>
      </c>
      <c r="B165" s="5" t="s">
        <v>9</v>
      </c>
      <c r="C165" s="61">
        <f>Capital_Costs!$D$7</f>
        <v>494.95701390218505</v>
      </c>
    </row>
    <row r="166" spans="1:3" x14ac:dyDescent="0.25">
      <c r="A166" s="5" t="s">
        <v>10</v>
      </c>
      <c r="B166" s="5"/>
      <c r="C166" s="60">
        <v>2.2499999999999999E-2</v>
      </c>
    </row>
    <row r="167" spans="1:3" x14ac:dyDescent="0.25">
      <c r="A167" s="5" t="s">
        <v>11</v>
      </c>
      <c r="B167" s="5" t="s">
        <v>12</v>
      </c>
      <c r="C167" s="61">
        <f>'O&amp;M'!AF38</f>
        <v>64.231221217709049</v>
      </c>
    </row>
    <row r="168" spans="1:3" x14ac:dyDescent="0.25">
      <c r="A168" s="5" t="s">
        <v>13</v>
      </c>
      <c r="B168" s="5"/>
      <c r="C168" s="51" t="s">
        <v>14</v>
      </c>
    </row>
    <row r="169" spans="1:3" x14ac:dyDescent="0.25">
      <c r="A169" s="5" t="s">
        <v>15</v>
      </c>
      <c r="B169" s="5" t="s">
        <v>16</v>
      </c>
      <c r="C169" s="62">
        <f>'O&amp;M'!AF50</f>
        <v>1.1039163571831474</v>
      </c>
    </row>
    <row r="170" spans="1:3" x14ac:dyDescent="0.25">
      <c r="A170" s="5" t="s">
        <v>17</v>
      </c>
      <c r="B170" s="5"/>
      <c r="C170" s="51" t="s">
        <v>14</v>
      </c>
    </row>
    <row r="171" spans="1:3" x14ac:dyDescent="0.25">
      <c r="A171" s="5" t="s">
        <v>18</v>
      </c>
      <c r="B171" s="5"/>
      <c r="C171" s="50">
        <f>CF_EE!P3</f>
        <v>4.595032295256498E-2</v>
      </c>
    </row>
    <row r="172" spans="1:3" x14ac:dyDescent="0.25">
      <c r="A172" s="5" t="s">
        <v>19</v>
      </c>
      <c r="B172" s="5" t="s">
        <v>16</v>
      </c>
      <c r="C172" s="61">
        <f>Fuel_Costs_EE!AI32</f>
        <v>15.240427080478078</v>
      </c>
    </row>
    <row r="173" spans="1:3" x14ac:dyDescent="0.25">
      <c r="A173" s="5" t="s">
        <v>20</v>
      </c>
      <c r="B173" s="5"/>
      <c r="C173" s="60">
        <f>Fuel_Costs_EE!AX2</f>
        <v>1.5475280360503829E-2</v>
      </c>
    </row>
    <row r="174" spans="1:3" x14ac:dyDescent="0.25">
      <c r="A174" s="16"/>
      <c r="B174" s="16"/>
      <c r="C174" s="63"/>
    </row>
    <row r="175" spans="1:3" s="16" customFormat="1" x14ac:dyDescent="0.25">
      <c r="A175" s="1" t="s">
        <v>0</v>
      </c>
      <c r="C175" s="44" t="s">
        <v>38</v>
      </c>
    </row>
    <row r="176" spans="1:3" s="16" customFormat="1" ht="15.75" thickBot="1" x14ac:dyDescent="0.3">
      <c r="C176" s="63"/>
    </row>
    <row r="177" spans="1:3" ht="15.75" thickBot="1" x14ac:dyDescent="0.3">
      <c r="A177" s="6" t="s">
        <v>2</v>
      </c>
      <c r="B177" s="4"/>
      <c r="C177" s="57" t="s">
        <v>39</v>
      </c>
    </row>
    <row r="178" spans="1:3" x14ac:dyDescent="0.25">
      <c r="A178" s="5" t="s">
        <v>4</v>
      </c>
      <c r="B178" s="5"/>
      <c r="C178" s="58">
        <v>2013</v>
      </c>
    </row>
    <row r="179" spans="1:3" x14ac:dyDescent="0.25">
      <c r="A179" s="5" t="s">
        <v>5</v>
      </c>
      <c r="B179" s="5"/>
      <c r="C179" s="59">
        <v>52018</v>
      </c>
    </row>
    <row r="180" spans="1:3" x14ac:dyDescent="0.25">
      <c r="A180" s="5" t="s">
        <v>6</v>
      </c>
      <c r="B180" s="5" t="s">
        <v>7</v>
      </c>
      <c r="C180" s="61">
        <f>Capital_Costs!$D$5</f>
        <v>214.13900000000001</v>
      </c>
    </row>
    <row r="181" spans="1:3" x14ac:dyDescent="0.25">
      <c r="A181" s="5" t="s">
        <v>8</v>
      </c>
      <c r="B181" s="5" t="s">
        <v>9</v>
      </c>
      <c r="C181" s="61">
        <f>Capital_Costs!$D$7</f>
        <v>494.95701390218505</v>
      </c>
    </row>
    <row r="182" spans="1:3" x14ac:dyDescent="0.25">
      <c r="A182" s="5" t="s">
        <v>10</v>
      </c>
      <c r="B182" s="5"/>
      <c r="C182" s="60">
        <v>2.2499999999999999E-2</v>
      </c>
    </row>
    <row r="183" spans="1:3" x14ac:dyDescent="0.25">
      <c r="A183" s="5" t="s">
        <v>11</v>
      </c>
      <c r="B183" s="5" t="s">
        <v>12</v>
      </c>
      <c r="C183" s="61">
        <f>'O&amp;M'!AG38</f>
        <v>64.342010781704204</v>
      </c>
    </row>
    <row r="184" spans="1:3" x14ac:dyDescent="0.25">
      <c r="A184" s="5" t="s">
        <v>13</v>
      </c>
      <c r="B184" s="5"/>
      <c r="C184" s="51" t="s">
        <v>14</v>
      </c>
    </row>
    <row r="185" spans="1:3" x14ac:dyDescent="0.25">
      <c r="A185" s="5" t="s">
        <v>15</v>
      </c>
      <c r="B185" s="5" t="s">
        <v>16</v>
      </c>
      <c r="C185" s="62">
        <f>'O&amp;M'!AG50</f>
        <v>1.1082846098082222</v>
      </c>
    </row>
    <row r="186" spans="1:3" x14ac:dyDescent="0.25">
      <c r="A186" s="5" t="s">
        <v>17</v>
      </c>
      <c r="B186" s="5"/>
      <c r="C186" s="51" t="s">
        <v>14</v>
      </c>
    </row>
    <row r="187" spans="1:3" x14ac:dyDescent="0.25">
      <c r="A187" s="5" t="s">
        <v>18</v>
      </c>
      <c r="B187" s="5"/>
      <c r="C187" s="50">
        <f>CF_EE!P2</f>
        <v>5.4587519168853772E-2</v>
      </c>
    </row>
    <row r="188" spans="1:3" x14ac:dyDescent="0.25">
      <c r="A188" s="5" t="s">
        <v>19</v>
      </c>
      <c r="B188" s="5" t="s">
        <v>16</v>
      </c>
      <c r="C188" s="61">
        <f>Fuel_Costs_EE!AH33</f>
        <v>15.602585781046773</v>
      </c>
    </row>
    <row r="189" spans="1:3" x14ac:dyDescent="0.25">
      <c r="A189" s="5" t="s">
        <v>20</v>
      </c>
      <c r="B189" s="5"/>
      <c r="C189" s="60">
        <f>Fuel_Costs_EE!AX2</f>
        <v>1.5475280360503829E-2</v>
      </c>
    </row>
    <row r="190" spans="1:3" x14ac:dyDescent="0.25">
      <c r="A190" s="16"/>
      <c r="B190" s="16"/>
      <c r="C190" s="64"/>
    </row>
    <row r="191" spans="1:3" x14ac:dyDescent="0.25">
      <c r="A191" s="16"/>
      <c r="B191" s="16"/>
      <c r="C191" s="63"/>
    </row>
    <row r="195" spans="3:3" x14ac:dyDescent="0.25">
      <c r="C195" s="65"/>
    </row>
    <row r="197" spans="3:3" x14ac:dyDescent="0.25">
      <c r="C197" s="64"/>
    </row>
    <row r="198" spans="3:3" x14ac:dyDescent="0.25">
      <c r="C198" s="66"/>
    </row>
    <row r="199" spans="3:3" x14ac:dyDescent="0.25">
      <c r="C199" s="64"/>
    </row>
    <row r="201" spans="3:3" x14ac:dyDescent="0.25">
      <c r="C201" s="67"/>
    </row>
    <row r="203" spans="3:3" x14ac:dyDescent="0.25">
      <c r="C203" s="63"/>
    </row>
    <row r="204" spans="3:3" x14ac:dyDescent="0.25">
      <c r="C204" s="64"/>
    </row>
    <row r="205" spans="3:3" x14ac:dyDescent="0.25">
      <c r="C205" s="63"/>
    </row>
  </sheetData>
  <pageMargins left="0.7" right="0.7" top="0.75" bottom="0.75" header="0.3" footer="0.3"/>
  <pageSetup scale="75" fitToHeight="15" orientation="portrait" r:id="rId1"/>
  <rowBreaks count="3" manualBreakCount="3">
    <brk id="58" max="16383" man="1"/>
    <brk id="116" max="16383" man="1"/>
    <brk id="17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C203"/>
  <sheetViews>
    <sheetView zoomScale="90" zoomScaleNormal="90" workbookViewId="0">
      <selection activeCell="C1" sqref="C1:C1048576"/>
    </sheetView>
  </sheetViews>
  <sheetFormatPr defaultRowHeight="15" x14ac:dyDescent="0.25"/>
  <cols>
    <col min="1" max="1" width="78.85546875" style="2" bestFit="1" customWidth="1"/>
    <col min="2" max="2" width="10" style="2" bestFit="1" customWidth="1"/>
    <col min="3" max="3" width="31.42578125" style="54" bestFit="1" customWidth="1"/>
    <col min="4" max="16384" width="9.140625" style="2"/>
  </cols>
  <sheetData>
    <row r="1" spans="1:3" x14ac:dyDescent="0.25">
      <c r="A1" s="1" t="s">
        <v>0</v>
      </c>
      <c r="B1" s="16"/>
      <c r="C1" s="44" t="s">
        <v>40</v>
      </c>
    </row>
    <row r="2" spans="1:3" ht="15.75" thickBot="1" x14ac:dyDescent="0.3">
      <c r="A2" s="16" t="s">
        <v>41</v>
      </c>
      <c r="B2" s="16"/>
      <c r="C2" s="45"/>
    </row>
    <row r="3" spans="1:3" ht="15.75" thickBot="1" x14ac:dyDescent="0.3">
      <c r="A3" s="6" t="s">
        <v>2</v>
      </c>
      <c r="B3" s="7"/>
      <c r="C3" s="46" t="s">
        <v>3</v>
      </c>
    </row>
    <row r="4" spans="1:3" x14ac:dyDescent="0.25">
      <c r="A4" s="8" t="s">
        <v>4</v>
      </c>
      <c r="B4" s="9"/>
      <c r="C4" s="47">
        <v>2013</v>
      </c>
    </row>
    <row r="5" spans="1:3" x14ac:dyDescent="0.25">
      <c r="A5" s="17" t="s">
        <v>5</v>
      </c>
      <c r="B5" s="5"/>
      <c r="C5" s="48">
        <v>42156</v>
      </c>
    </row>
    <row r="6" spans="1:3" x14ac:dyDescent="0.25">
      <c r="A6" s="17" t="s">
        <v>6</v>
      </c>
      <c r="B6" s="5" t="s">
        <v>7</v>
      </c>
      <c r="C6" s="49">
        <f>Capital_Costs!D5</f>
        <v>214.13900000000001</v>
      </c>
    </row>
    <row r="7" spans="1:3" x14ac:dyDescent="0.25">
      <c r="A7" s="17" t="s">
        <v>8</v>
      </c>
      <c r="B7" s="5" t="s">
        <v>9</v>
      </c>
      <c r="C7" s="49">
        <f>Capital_Costs!D7</f>
        <v>494.95701390218505</v>
      </c>
    </row>
    <row r="8" spans="1:3" x14ac:dyDescent="0.25">
      <c r="A8" s="17" t="s">
        <v>10</v>
      </c>
      <c r="B8" s="5"/>
      <c r="C8" s="50">
        <v>2.2499999999999999E-2</v>
      </c>
    </row>
    <row r="9" spans="1:3" x14ac:dyDescent="0.25">
      <c r="A9" s="17" t="s">
        <v>11</v>
      </c>
      <c r="B9" s="5" t="s">
        <v>12</v>
      </c>
      <c r="C9" s="49">
        <f>'O&amp;M'!F38</f>
        <v>62.068264085407705</v>
      </c>
    </row>
    <row r="10" spans="1:3" x14ac:dyDescent="0.25">
      <c r="A10" s="17" t="s">
        <v>13</v>
      </c>
      <c r="B10" s="5"/>
      <c r="C10" s="51" t="s">
        <v>14</v>
      </c>
    </row>
    <row r="11" spans="1:3" x14ac:dyDescent="0.25">
      <c r="A11" s="17" t="s">
        <v>15</v>
      </c>
      <c r="B11" s="5" t="s">
        <v>16</v>
      </c>
      <c r="C11" s="52">
        <f>'O&amp;M'!F50</f>
        <v>1.0186344693375264</v>
      </c>
    </row>
    <row r="12" spans="1:3" x14ac:dyDescent="0.25">
      <c r="A12" s="17" t="s">
        <v>17</v>
      </c>
      <c r="B12" s="5"/>
      <c r="C12" s="51" t="s">
        <v>14</v>
      </c>
    </row>
    <row r="13" spans="1:3" x14ac:dyDescent="0.25">
      <c r="A13" s="17" t="s">
        <v>18</v>
      </c>
      <c r="B13" s="5"/>
      <c r="C13" s="50">
        <f>CF_DR!P188</f>
        <v>4.5518924951757356E-2</v>
      </c>
    </row>
    <row r="14" spans="1:3" x14ac:dyDescent="0.25">
      <c r="A14" s="17" t="s">
        <v>19</v>
      </c>
      <c r="B14" s="5" t="s">
        <v>16</v>
      </c>
      <c r="C14" s="49">
        <f>Fuel_Costs_DR!AW6</f>
        <v>5.0263612377765075</v>
      </c>
    </row>
    <row r="15" spans="1:3" ht="15.75" thickBot="1" x14ac:dyDescent="0.3">
      <c r="A15" s="18" t="s">
        <v>20</v>
      </c>
      <c r="B15" s="10"/>
      <c r="C15" s="53">
        <f>Fuel_Costs_DR!BM2</f>
        <v>4.5317524175946387E-2</v>
      </c>
    </row>
    <row r="16" spans="1:3" ht="15.75" thickBot="1" x14ac:dyDescent="0.3">
      <c r="A16" s="16"/>
      <c r="B16" s="16"/>
    </row>
    <row r="17" spans="1:3" ht="15.75" thickBot="1" x14ac:dyDescent="0.3">
      <c r="A17" s="6" t="s">
        <v>2</v>
      </c>
      <c r="B17" s="7"/>
      <c r="C17" s="46" t="s">
        <v>22</v>
      </c>
    </row>
    <row r="18" spans="1:3" x14ac:dyDescent="0.25">
      <c r="A18" s="8" t="s">
        <v>4</v>
      </c>
      <c r="B18" s="9"/>
      <c r="C18" s="47">
        <v>2013</v>
      </c>
    </row>
    <row r="19" spans="1:3" x14ac:dyDescent="0.25">
      <c r="A19" s="17" t="s">
        <v>5</v>
      </c>
      <c r="B19" s="5"/>
      <c r="C19" s="48">
        <v>42887</v>
      </c>
    </row>
    <row r="20" spans="1:3" x14ac:dyDescent="0.25">
      <c r="A20" s="17" t="s">
        <v>6</v>
      </c>
      <c r="B20" s="5" t="s">
        <v>7</v>
      </c>
      <c r="C20" s="49">
        <v>214.13900000000001</v>
      </c>
    </row>
    <row r="21" spans="1:3" x14ac:dyDescent="0.25">
      <c r="A21" s="17" t="s">
        <v>8</v>
      </c>
      <c r="B21" s="5" t="s">
        <v>9</v>
      </c>
      <c r="C21" s="49">
        <f>Capital_Costs!D7</f>
        <v>494.95701390218505</v>
      </c>
    </row>
    <row r="22" spans="1:3" x14ac:dyDescent="0.25">
      <c r="A22" s="17" t="s">
        <v>10</v>
      </c>
      <c r="B22" s="5"/>
      <c r="C22" s="50">
        <v>2.2499999999999999E-2</v>
      </c>
    </row>
    <row r="23" spans="1:3" x14ac:dyDescent="0.25">
      <c r="A23" s="17" t="s">
        <v>11</v>
      </c>
      <c r="B23" s="5" t="s">
        <v>12</v>
      </c>
      <c r="C23" s="49">
        <f>'O&amp;M'!H38</f>
        <v>62.193907910586113</v>
      </c>
    </row>
    <row r="24" spans="1:3" x14ac:dyDescent="0.25">
      <c r="A24" s="17" t="s">
        <v>13</v>
      </c>
      <c r="B24" s="5"/>
      <c r="C24" s="51" t="s">
        <v>14</v>
      </c>
    </row>
    <row r="25" spans="1:3" x14ac:dyDescent="0.25">
      <c r="A25" s="17" t="s">
        <v>15</v>
      </c>
      <c r="B25" s="5" t="s">
        <v>16</v>
      </c>
      <c r="C25" s="52">
        <f>'O&amp;M'!H50</f>
        <v>1.0235884013629655</v>
      </c>
    </row>
    <row r="26" spans="1:3" x14ac:dyDescent="0.25">
      <c r="A26" s="17" t="s">
        <v>17</v>
      </c>
      <c r="B26" s="5"/>
      <c r="C26" s="51" t="s">
        <v>14</v>
      </c>
    </row>
    <row r="27" spans="1:3" x14ac:dyDescent="0.25">
      <c r="A27" s="17" t="s">
        <v>18</v>
      </c>
      <c r="B27" s="5"/>
      <c r="C27" s="50">
        <f>CF_DR!P163</f>
        <v>3.509526122906912E-2</v>
      </c>
    </row>
    <row r="28" spans="1:3" x14ac:dyDescent="0.25">
      <c r="A28" s="17" t="s">
        <v>19</v>
      </c>
      <c r="B28" s="5" t="s">
        <v>16</v>
      </c>
      <c r="C28" s="49">
        <f>Fuel_Costs_DR!AV8</f>
        <v>5.727345894606346</v>
      </c>
    </row>
    <row r="29" spans="1:3" ht="15.75" thickBot="1" x14ac:dyDescent="0.3">
      <c r="A29" s="18" t="s">
        <v>20</v>
      </c>
      <c r="B29" s="10"/>
      <c r="C29" s="53">
        <f>Fuel_Costs_DR!BL2</f>
        <v>4.1643591772901618E-2</v>
      </c>
    </row>
    <row r="30" spans="1:3" ht="15.75" thickBot="1" x14ac:dyDescent="0.3">
      <c r="A30" s="16"/>
      <c r="B30" s="16"/>
    </row>
    <row r="31" spans="1:3" ht="15.75" thickBot="1" x14ac:dyDescent="0.3">
      <c r="A31" s="6" t="s">
        <v>2</v>
      </c>
      <c r="B31" s="7"/>
      <c r="C31" s="46" t="s">
        <v>24</v>
      </c>
    </row>
    <row r="32" spans="1:3" x14ac:dyDescent="0.25">
      <c r="A32" s="8" t="s">
        <v>4</v>
      </c>
      <c r="B32" s="9"/>
      <c r="C32" s="47">
        <v>2013</v>
      </c>
    </row>
    <row r="33" spans="1:3" x14ac:dyDescent="0.25">
      <c r="A33" s="17" t="s">
        <v>5</v>
      </c>
      <c r="B33" s="5"/>
      <c r="C33" s="48">
        <v>42887</v>
      </c>
    </row>
    <row r="34" spans="1:3" x14ac:dyDescent="0.25">
      <c r="A34" s="17" t="s">
        <v>6</v>
      </c>
      <c r="B34" s="5" t="s">
        <v>7</v>
      </c>
      <c r="C34" s="49">
        <v>214.13900000000001</v>
      </c>
    </row>
    <row r="35" spans="1:3" x14ac:dyDescent="0.25">
      <c r="A35" s="17" t="s">
        <v>8</v>
      </c>
      <c r="B35" s="5" t="s">
        <v>9</v>
      </c>
      <c r="C35" s="49">
        <f>Capital_Costs!D7</f>
        <v>494.95701390218505</v>
      </c>
    </row>
    <row r="36" spans="1:3" x14ac:dyDescent="0.25">
      <c r="A36" s="17" t="s">
        <v>10</v>
      </c>
      <c r="B36" s="5"/>
      <c r="C36" s="50">
        <v>2.2499999999999999E-2</v>
      </c>
    </row>
    <row r="37" spans="1:3" x14ac:dyDescent="0.25">
      <c r="A37" s="17" t="s">
        <v>11</v>
      </c>
      <c r="B37" s="5" t="s">
        <v>12</v>
      </c>
      <c r="C37" s="49">
        <f>'O&amp;M'!H38</f>
        <v>62.193907910586113</v>
      </c>
    </row>
    <row r="38" spans="1:3" x14ac:dyDescent="0.25">
      <c r="A38" s="17" t="s">
        <v>13</v>
      </c>
      <c r="B38" s="5"/>
      <c r="C38" s="51" t="s">
        <v>14</v>
      </c>
    </row>
    <row r="39" spans="1:3" x14ac:dyDescent="0.25">
      <c r="A39" s="17" t="s">
        <v>15</v>
      </c>
      <c r="B39" s="5" t="s">
        <v>16</v>
      </c>
      <c r="C39" s="52">
        <f>'O&amp;M'!H50</f>
        <v>1.0235884013629655</v>
      </c>
    </row>
    <row r="40" spans="1:3" x14ac:dyDescent="0.25">
      <c r="A40" s="17" t="s">
        <v>17</v>
      </c>
      <c r="B40" s="5"/>
      <c r="C40" s="51" t="s">
        <v>14</v>
      </c>
    </row>
    <row r="41" spans="1:3" x14ac:dyDescent="0.25">
      <c r="A41" s="17" t="s">
        <v>18</v>
      </c>
      <c r="B41" s="5"/>
      <c r="C41" s="50">
        <f>CF_DR!P138</f>
        <v>4.1025905216440915E-2</v>
      </c>
    </row>
    <row r="42" spans="1:3" x14ac:dyDescent="0.25">
      <c r="A42" s="17" t="s">
        <v>19</v>
      </c>
      <c r="B42" s="5" t="s">
        <v>16</v>
      </c>
      <c r="C42" s="49">
        <f>Fuel_Costs_DR!AU8</f>
        <v>5.724747904167546</v>
      </c>
    </row>
    <row r="43" spans="1:3" ht="15.75" thickBot="1" x14ac:dyDescent="0.3">
      <c r="A43" s="18" t="s">
        <v>20</v>
      </c>
      <c r="B43" s="10"/>
      <c r="C43" s="53">
        <f>Fuel_Costs_DR!BK2</f>
        <v>4.1620061457820878E-2</v>
      </c>
    </row>
    <row r="44" spans="1:3" ht="15.75" thickBot="1" x14ac:dyDescent="0.3">
      <c r="A44" s="16"/>
      <c r="B44" s="16"/>
    </row>
    <row r="45" spans="1:3" ht="15.75" thickBot="1" x14ac:dyDescent="0.3">
      <c r="A45" s="4" t="s">
        <v>21</v>
      </c>
      <c r="B45" s="7"/>
      <c r="C45" s="46" t="s">
        <v>25</v>
      </c>
    </row>
    <row r="46" spans="1:3" x14ac:dyDescent="0.25">
      <c r="A46" s="8" t="s">
        <v>4</v>
      </c>
      <c r="B46" s="9"/>
      <c r="C46" s="47">
        <v>2013</v>
      </c>
    </row>
    <row r="47" spans="1:3" x14ac:dyDescent="0.25">
      <c r="A47" s="17" t="s">
        <v>5</v>
      </c>
      <c r="B47" s="5"/>
      <c r="C47" s="48">
        <v>43252</v>
      </c>
    </row>
    <row r="48" spans="1:3" x14ac:dyDescent="0.25">
      <c r="A48" s="17" t="s">
        <v>6</v>
      </c>
      <c r="B48" s="5" t="s">
        <v>7</v>
      </c>
      <c r="C48" s="55">
        <f>Capital_Costs!$G$5</f>
        <v>1306.742</v>
      </c>
    </row>
    <row r="49" spans="1:3" x14ac:dyDescent="0.25">
      <c r="A49" s="17" t="s">
        <v>8</v>
      </c>
      <c r="B49" s="5" t="s">
        <v>9</v>
      </c>
      <c r="C49" s="49">
        <f>Capital_Costs!$G$7</f>
        <v>1074.9734836716048</v>
      </c>
    </row>
    <row r="50" spans="1:3" x14ac:dyDescent="0.25">
      <c r="A50" s="17" t="s">
        <v>10</v>
      </c>
      <c r="B50" s="5"/>
      <c r="C50" s="50">
        <v>2.2499999999999999E-2</v>
      </c>
    </row>
    <row r="51" spans="1:3" x14ac:dyDescent="0.25">
      <c r="A51" s="17" t="s">
        <v>11</v>
      </c>
      <c r="B51" s="5" t="s">
        <v>12</v>
      </c>
      <c r="C51" s="49">
        <f>'O&amp;M'!$I$93</f>
        <v>63.359088182511776</v>
      </c>
    </row>
    <row r="52" spans="1:3" x14ac:dyDescent="0.25">
      <c r="A52" s="17" t="s">
        <v>13</v>
      </c>
      <c r="B52" s="5"/>
      <c r="C52" s="51" t="s">
        <v>14</v>
      </c>
    </row>
    <row r="53" spans="1:3" x14ac:dyDescent="0.25">
      <c r="A53" s="17" t="s">
        <v>15</v>
      </c>
      <c r="B53" s="5" t="s">
        <v>16</v>
      </c>
      <c r="C53" s="56">
        <f>'O&amp;M'!$I$107</f>
        <v>0.47276719836532188</v>
      </c>
    </row>
    <row r="54" spans="1:3" x14ac:dyDescent="0.25">
      <c r="A54" s="17" t="s">
        <v>17</v>
      </c>
      <c r="B54" s="5"/>
      <c r="C54" s="51" t="s">
        <v>14</v>
      </c>
    </row>
    <row r="55" spans="1:3" x14ac:dyDescent="0.25">
      <c r="A55" s="17" t="s">
        <v>18</v>
      </c>
      <c r="B55" s="5"/>
      <c r="C55" s="50">
        <f>CF_DR!P114</f>
        <v>0.7538048927485943</v>
      </c>
    </row>
    <row r="56" spans="1:3" x14ac:dyDescent="0.25">
      <c r="A56" s="17" t="s">
        <v>19</v>
      </c>
      <c r="B56" s="5" t="s">
        <v>16</v>
      </c>
      <c r="C56" s="49">
        <f>Fuel_Costs_DR!$AT$10</f>
        <v>4.0258570374530596</v>
      </c>
    </row>
    <row r="57" spans="1:3" ht="15.75" thickBot="1" x14ac:dyDescent="0.3">
      <c r="A57" s="18" t="s">
        <v>20</v>
      </c>
      <c r="B57" s="10"/>
      <c r="C57" s="53">
        <f>Fuel_Costs_DR!$BJ$2</f>
        <v>3.9778384745401095E-2</v>
      </c>
    </row>
    <row r="59" spans="1:3" x14ac:dyDescent="0.25">
      <c r="A59" s="1" t="s">
        <v>0</v>
      </c>
      <c r="B59" s="16"/>
      <c r="C59" s="44" t="s">
        <v>42</v>
      </c>
    </row>
    <row r="60" spans="1:3" ht="15.75" thickBot="1" x14ac:dyDescent="0.3">
      <c r="A60" s="3"/>
      <c r="B60" s="16"/>
      <c r="C60" s="45"/>
    </row>
    <row r="61" spans="1:3" ht="15.75" thickBot="1" x14ac:dyDescent="0.3">
      <c r="A61" s="6" t="s">
        <v>23</v>
      </c>
      <c r="B61" s="7"/>
      <c r="C61" s="46" t="s">
        <v>27</v>
      </c>
    </row>
    <row r="62" spans="1:3" x14ac:dyDescent="0.25">
      <c r="A62" s="8" t="s">
        <v>4</v>
      </c>
      <c r="B62" s="9"/>
      <c r="C62" s="47">
        <v>2013</v>
      </c>
    </row>
    <row r="63" spans="1:3" x14ac:dyDescent="0.25">
      <c r="A63" s="17" t="s">
        <v>5</v>
      </c>
      <c r="B63" s="5"/>
      <c r="C63" s="48">
        <v>43983</v>
      </c>
    </row>
    <row r="64" spans="1:3" x14ac:dyDescent="0.25">
      <c r="A64" s="17" t="s">
        <v>6</v>
      </c>
      <c r="B64" s="5" t="s">
        <v>7</v>
      </c>
      <c r="C64" s="49">
        <f>Capital_Costs!$H$5</f>
        <v>1306.742</v>
      </c>
    </row>
    <row r="65" spans="1:3" x14ac:dyDescent="0.25">
      <c r="A65" s="17" t="s">
        <v>8</v>
      </c>
      <c r="B65" s="5" t="s">
        <v>9</v>
      </c>
      <c r="C65" s="49">
        <f>Capital_Costs!$H$7</f>
        <v>781.42892782201841</v>
      </c>
    </row>
    <row r="66" spans="1:3" x14ac:dyDescent="0.25">
      <c r="A66" s="17" t="s">
        <v>10</v>
      </c>
      <c r="B66" s="5"/>
      <c r="C66" s="50">
        <v>2.2499999999999999E-2</v>
      </c>
    </row>
    <row r="67" spans="1:3" x14ac:dyDescent="0.25">
      <c r="A67" s="17" t="s">
        <v>11</v>
      </c>
      <c r="B67" s="5" t="s">
        <v>12</v>
      </c>
      <c r="C67" s="49">
        <f>'O&amp;M'!$K$100</f>
        <v>60.31871951802102</v>
      </c>
    </row>
    <row r="68" spans="1:3" x14ac:dyDescent="0.25">
      <c r="A68" s="17" t="s">
        <v>13</v>
      </c>
      <c r="B68" s="5"/>
      <c r="C68" s="51" t="s">
        <v>14</v>
      </c>
    </row>
    <row r="69" spans="1:3" x14ac:dyDescent="0.25">
      <c r="A69" s="17" t="s">
        <v>15</v>
      </c>
      <c r="B69" s="5" t="s">
        <v>16</v>
      </c>
      <c r="C69" s="52">
        <f>'O&amp;M'!$K$112</f>
        <v>0.49423979926327904</v>
      </c>
    </row>
    <row r="70" spans="1:3" x14ac:dyDescent="0.25">
      <c r="A70" s="17" t="s">
        <v>17</v>
      </c>
      <c r="B70" s="5"/>
      <c r="C70" s="51" t="s">
        <v>14</v>
      </c>
    </row>
    <row r="71" spans="1:3" x14ac:dyDescent="0.25">
      <c r="A71" s="17" t="s">
        <v>18</v>
      </c>
      <c r="B71" s="5"/>
      <c r="C71" s="50">
        <f>CF_DR!P91</f>
        <v>0.8209142362553139</v>
      </c>
    </row>
    <row r="72" spans="1:3" x14ac:dyDescent="0.25">
      <c r="A72" s="17" t="s">
        <v>19</v>
      </c>
      <c r="B72" s="5" t="s">
        <v>16</v>
      </c>
      <c r="C72" s="49">
        <f>Fuel_Costs_DR!$AS$11</f>
        <v>4.2730071664567788</v>
      </c>
    </row>
    <row r="73" spans="1:3" ht="15.75" thickBot="1" x14ac:dyDescent="0.3">
      <c r="A73" s="18" t="s">
        <v>20</v>
      </c>
      <c r="B73" s="10"/>
      <c r="C73" s="53">
        <f>Fuel_Costs_DR!$BI$2</f>
        <v>3.8741937189915504E-2</v>
      </c>
    </row>
    <row r="74" spans="1:3" ht="15.75" thickBot="1" x14ac:dyDescent="0.3">
      <c r="A74" s="16"/>
      <c r="B74" s="16"/>
    </row>
    <row r="75" spans="1:3" ht="15.75" thickBot="1" x14ac:dyDescent="0.3">
      <c r="A75" s="6" t="s">
        <v>2</v>
      </c>
      <c r="B75" s="7"/>
      <c r="C75" s="46" t="s">
        <v>28</v>
      </c>
    </row>
    <row r="76" spans="1:3" x14ac:dyDescent="0.25">
      <c r="A76" s="8" t="s">
        <v>4</v>
      </c>
      <c r="B76" s="9"/>
      <c r="C76" s="47">
        <v>2013</v>
      </c>
    </row>
    <row r="77" spans="1:3" x14ac:dyDescent="0.25">
      <c r="A77" s="17" t="s">
        <v>5</v>
      </c>
      <c r="B77" s="5"/>
      <c r="C77" s="48">
        <v>44348</v>
      </c>
    </row>
    <row r="78" spans="1:3" x14ac:dyDescent="0.25">
      <c r="A78" s="17" t="s">
        <v>6</v>
      </c>
      <c r="B78" s="5" t="s">
        <v>7</v>
      </c>
      <c r="C78" s="55">
        <f>Capital_Costs!$D$5</f>
        <v>214.13900000000001</v>
      </c>
    </row>
    <row r="79" spans="1:3" x14ac:dyDescent="0.25">
      <c r="A79" s="17" t="s">
        <v>8</v>
      </c>
      <c r="B79" s="5" t="s">
        <v>9</v>
      </c>
      <c r="C79" s="55">
        <f>Capital_Costs!$D$7</f>
        <v>494.95701390218505</v>
      </c>
    </row>
    <row r="80" spans="1:3" x14ac:dyDescent="0.25">
      <c r="A80" s="17" t="s">
        <v>10</v>
      </c>
      <c r="B80" s="5"/>
      <c r="C80" s="50">
        <v>2.2499999999999999E-2</v>
      </c>
    </row>
    <row r="81" spans="1:3" x14ac:dyDescent="0.25">
      <c r="A81" s="17" t="s">
        <v>11</v>
      </c>
      <c r="B81" s="5" t="s">
        <v>12</v>
      </c>
      <c r="C81" s="49">
        <f>'O&amp;M'!$L$38</f>
        <v>62.462608484495405</v>
      </c>
    </row>
    <row r="82" spans="1:3" x14ac:dyDescent="0.25">
      <c r="A82" s="17" t="s">
        <v>13</v>
      </c>
      <c r="B82" s="5"/>
      <c r="C82" s="51" t="s">
        <v>14</v>
      </c>
    </row>
    <row r="83" spans="1:3" x14ac:dyDescent="0.25">
      <c r="A83" s="17" t="s">
        <v>15</v>
      </c>
      <c r="B83" s="5" t="s">
        <v>16</v>
      </c>
      <c r="C83" s="52">
        <f>'O&amp;M'!$L$50</f>
        <v>1.0341828287170598</v>
      </c>
    </row>
    <row r="84" spans="1:3" x14ac:dyDescent="0.25">
      <c r="A84" s="17" t="s">
        <v>17</v>
      </c>
      <c r="B84" s="5"/>
      <c r="C84" s="51" t="s">
        <v>14</v>
      </c>
    </row>
    <row r="85" spans="1:3" x14ac:dyDescent="0.25">
      <c r="A85" s="17" t="s">
        <v>18</v>
      </c>
      <c r="B85" s="5"/>
      <c r="C85" s="50">
        <f>CF_DR!P69</f>
        <v>3.4959265834770818E-2</v>
      </c>
    </row>
    <row r="86" spans="1:3" x14ac:dyDescent="0.25">
      <c r="A86" s="17" t="s">
        <v>19</v>
      </c>
      <c r="B86" s="5" t="s">
        <v>16</v>
      </c>
      <c r="C86" s="49">
        <f>Fuel_Costs_DR!$AR$12</f>
        <v>7.2140317922442199</v>
      </c>
    </row>
    <row r="87" spans="1:3" ht="15.75" thickBot="1" x14ac:dyDescent="0.3">
      <c r="A87" s="18" t="s">
        <v>20</v>
      </c>
      <c r="B87" s="10"/>
      <c r="C87" s="53">
        <f>Fuel_Costs_DR!$BF$2</f>
        <v>3.0528211777060547E-2</v>
      </c>
    </row>
    <row r="88" spans="1:3" ht="15.75" thickBot="1" x14ac:dyDescent="0.3">
      <c r="A88" s="16"/>
      <c r="B88" s="16"/>
    </row>
    <row r="89" spans="1:3" ht="15.75" thickBot="1" x14ac:dyDescent="0.3">
      <c r="A89" s="6" t="s">
        <v>30</v>
      </c>
      <c r="B89" s="7"/>
      <c r="C89" s="46" t="s">
        <v>29</v>
      </c>
    </row>
    <row r="90" spans="1:3" x14ac:dyDescent="0.25">
      <c r="A90" s="8" t="s">
        <v>4</v>
      </c>
      <c r="B90" s="9"/>
      <c r="C90" s="47">
        <v>2013</v>
      </c>
    </row>
    <row r="91" spans="1:3" x14ac:dyDescent="0.25">
      <c r="A91" s="17" t="s">
        <v>5</v>
      </c>
      <c r="B91" s="5"/>
      <c r="C91" s="48">
        <v>44713</v>
      </c>
    </row>
    <row r="92" spans="1:3" x14ac:dyDescent="0.25">
      <c r="A92" s="17" t="s">
        <v>6</v>
      </c>
      <c r="B92" s="5" t="s">
        <v>7</v>
      </c>
      <c r="C92" s="55">
        <f>Capital_Costs!E5</f>
        <v>865.85159999999996</v>
      </c>
    </row>
    <row r="93" spans="1:3" x14ac:dyDescent="0.25">
      <c r="A93" s="17" t="s">
        <v>8</v>
      </c>
      <c r="B93" s="5" t="s">
        <v>9</v>
      </c>
      <c r="C93" s="55">
        <f>Capital_Costs!E7</f>
        <v>1150.121914656045</v>
      </c>
    </row>
    <row r="94" spans="1:3" x14ac:dyDescent="0.25">
      <c r="A94" s="17" t="s">
        <v>10</v>
      </c>
      <c r="B94" s="5"/>
      <c r="C94" s="50">
        <v>2.2499999999999999E-2</v>
      </c>
    </row>
    <row r="95" spans="1:3" x14ac:dyDescent="0.25">
      <c r="A95" s="17" t="s">
        <v>11</v>
      </c>
      <c r="B95" s="5" t="s">
        <v>12</v>
      </c>
      <c r="C95" s="49">
        <f>'O&amp;M'!M157</f>
        <v>65.875756037172067</v>
      </c>
    </row>
    <row r="96" spans="1:3" x14ac:dyDescent="0.25">
      <c r="A96" s="17" t="s">
        <v>13</v>
      </c>
      <c r="B96" s="5"/>
      <c r="C96" s="51" t="s">
        <v>14</v>
      </c>
    </row>
    <row r="97" spans="1:3" x14ac:dyDescent="0.25">
      <c r="A97" s="17" t="s">
        <v>15</v>
      </c>
      <c r="B97" s="5" t="s">
        <v>16</v>
      </c>
      <c r="C97" s="52">
        <f>'O&amp;M'!M171</f>
        <v>0.52084933447010573</v>
      </c>
    </row>
    <row r="98" spans="1:3" x14ac:dyDescent="0.25">
      <c r="A98" s="17" t="s">
        <v>17</v>
      </c>
      <c r="B98" s="5"/>
      <c r="C98" s="51" t="s">
        <v>14</v>
      </c>
    </row>
    <row r="99" spans="1:3" x14ac:dyDescent="0.25">
      <c r="A99" s="17" t="s">
        <v>18</v>
      </c>
      <c r="B99" s="5"/>
      <c r="C99" s="50">
        <f>CF_DR!P49</f>
        <v>0.41670780871808538</v>
      </c>
    </row>
    <row r="100" spans="1:3" x14ac:dyDescent="0.25">
      <c r="A100" s="17" t="s">
        <v>19</v>
      </c>
      <c r="B100" s="5" t="s">
        <v>16</v>
      </c>
      <c r="C100" s="49">
        <f>Fuel_Costs_DR!AQ14</f>
        <v>5.0630121481737138</v>
      </c>
    </row>
    <row r="101" spans="1:3" ht="15.75" thickBot="1" x14ac:dyDescent="0.3">
      <c r="A101" s="18" t="s">
        <v>20</v>
      </c>
      <c r="B101" s="10"/>
      <c r="C101" s="53">
        <f>Fuel_Costs_DR!BE2</f>
        <v>3.0583322794156098E-2</v>
      </c>
    </row>
    <row r="102" spans="1:3" ht="15.75" thickBot="1" x14ac:dyDescent="0.3">
      <c r="A102" s="16"/>
      <c r="B102" s="16"/>
    </row>
    <row r="103" spans="1:3" ht="15.75" thickBot="1" x14ac:dyDescent="0.3">
      <c r="A103" s="6" t="s">
        <v>2</v>
      </c>
      <c r="B103" s="7"/>
      <c r="C103" s="46" t="s">
        <v>31</v>
      </c>
    </row>
    <row r="104" spans="1:3" x14ac:dyDescent="0.25">
      <c r="A104" s="8" t="s">
        <v>4</v>
      </c>
      <c r="B104" s="9"/>
      <c r="C104" s="47">
        <v>2013</v>
      </c>
    </row>
    <row r="105" spans="1:3" x14ac:dyDescent="0.25">
      <c r="A105" s="17" t="s">
        <v>5</v>
      </c>
      <c r="B105" s="5"/>
      <c r="C105" s="48">
        <v>47270</v>
      </c>
    </row>
    <row r="106" spans="1:3" x14ac:dyDescent="0.25">
      <c r="A106" s="17" t="s">
        <v>6</v>
      </c>
      <c r="B106" s="5" t="s">
        <v>7</v>
      </c>
      <c r="C106" s="49">
        <f>Capital_Costs!D5</f>
        <v>214.13900000000001</v>
      </c>
    </row>
    <row r="107" spans="1:3" x14ac:dyDescent="0.25">
      <c r="A107" s="17" t="s">
        <v>8</v>
      </c>
      <c r="B107" s="5" t="s">
        <v>9</v>
      </c>
      <c r="C107" s="49">
        <f>Capital_Costs!D7</f>
        <v>494.95701390218505</v>
      </c>
    </row>
    <row r="108" spans="1:3" x14ac:dyDescent="0.25">
      <c r="A108" s="17" t="s">
        <v>10</v>
      </c>
      <c r="B108" s="5"/>
      <c r="C108" s="50">
        <v>2.2499999999999999E-2</v>
      </c>
    </row>
    <row r="109" spans="1:3" x14ac:dyDescent="0.25">
      <c r="A109" s="17" t="s">
        <v>11</v>
      </c>
      <c r="B109" s="5" t="s">
        <v>12</v>
      </c>
      <c r="C109" s="49">
        <f>'O&amp;M'!T38</f>
        <v>63.077372413115079</v>
      </c>
    </row>
    <row r="110" spans="1:3" x14ac:dyDescent="0.25">
      <c r="A110" s="17" t="s">
        <v>13</v>
      </c>
      <c r="B110" s="5"/>
      <c r="C110" s="51" t="s">
        <v>14</v>
      </c>
    </row>
    <row r="111" spans="1:3" x14ac:dyDescent="0.25">
      <c r="A111" s="17" t="s">
        <v>15</v>
      </c>
      <c r="B111" s="5" t="s">
        <v>16</v>
      </c>
      <c r="C111" s="52">
        <f>'O&amp;M'!T50</f>
        <v>1.0584219722623105</v>
      </c>
    </row>
    <row r="112" spans="1:3" x14ac:dyDescent="0.25">
      <c r="A112" s="17" t="s">
        <v>17</v>
      </c>
      <c r="B112" s="5"/>
      <c r="C112" s="51" t="s">
        <v>14</v>
      </c>
    </row>
    <row r="113" spans="1:3" x14ac:dyDescent="0.25">
      <c r="A113" s="17" t="s">
        <v>18</v>
      </c>
      <c r="B113" s="5"/>
      <c r="C113" s="50">
        <f>CF_DR!P35</f>
        <v>3.1085427263910011E-2</v>
      </c>
    </row>
    <row r="114" spans="1:3" x14ac:dyDescent="0.25">
      <c r="A114" s="17" t="s">
        <v>19</v>
      </c>
      <c r="B114" s="5" t="s">
        <v>16</v>
      </c>
      <c r="C114" s="49">
        <f>Fuel_Costs_DR!AP20</f>
        <v>10.512768230150217</v>
      </c>
    </row>
    <row r="115" spans="1:3" ht="15.75" thickBot="1" x14ac:dyDescent="0.3">
      <c r="A115" s="18" t="s">
        <v>20</v>
      </c>
      <c r="B115" s="10"/>
      <c r="C115" s="53">
        <f>Fuel_Costs_DR!BF2</f>
        <v>3.0528211777060547E-2</v>
      </c>
    </row>
    <row r="117" spans="1:3" x14ac:dyDescent="0.25">
      <c r="A117" s="1" t="s">
        <v>0</v>
      </c>
      <c r="B117" s="16"/>
      <c r="C117" s="44" t="s">
        <v>43</v>
      </c>
    </row>
    <row r="118" spans="1:3" ht="15.75" thickBot="1" x14ac:dyDescent="0.3">
      <c r="A118" s="3"/>
      <c r="B118" s="16"/>
      <c r="C118" s="45"/>
    </row>
    <row r="119" spans="1:3" ht="15.75" thickBot="1" x14ac:dyDescent="0.3">
      <c r="A119" s="6" t="s">
        <v>33</v>
      </c>
      <c r="B119" s="7"/>
      <c r="C119" s="46" t="s">
        <v>34</v>
      </c>
    </row>
    <row r="120" spans="1:3" x14ac:dyDescent="0.25">
      <c r="A120" s="8" t="s">
        <v>4</v>
      </c>
      <c r="B120" s="9"/>
      <c r="C120" s="47">
        <v>2013</v>
      </c>
    </row>
    <row r="121" spans="1:3" x14ac:dyDescent="0.25">
      <c r="A121" s="17" t="s">
        <v>5</v>
      </c>
      <c r="B121" s="5"/>
      <c r="C121" s="48">
        <v>47635</v>
      </c>
    </row>
    <row r="122" spans="1:3" x14ac:dyDescent="0.25">
      <c r="A122" s="17" t="s">
        <v>6</v>
      </c>
      <c r="B122" s="5" t="s">
        <v>7</v>
      </c>
      <c r="C122" s="49">
        <f>Capital_Costs!F5</f>
        <v>865.85159999999996</v>
      </c>
    </row>
    <row r="123" spans="1:3" x14ac:dyDescent="0.25">
      <c r="A123" s="17" t="s">
        <v>8</v>
      </c>
      <c r="B123" s="5" t="s">
        <v>9</v>
      </c>
      <c r="C123" s="49">
        <f>Capital_Costs!F7</f>
        <v>753.17155965294751</v>
      </c>
    </row>
    <row r="124" spans="1:3" x14ac:dyDescent="0.25">
      <c r="A124" s="17" t="s">
        <v>10</v>
      </c>
      <c r="B124" s="5"/>
      <c r="C124" s="50">
        <v>2.2499999999999999E-2</v>
      </c>
    </row>
    <row r="125" spans="1:3" x14ac:dyDescent="0.25">
      <c r="A125" s="17" t="s">
        <v>11</v>
      </c>
      <c r="B125" s="5" t="s">
        <v>12</v>
      </c>
      <c r="C125" s="49">
        <f>'O&amp;M'!U164</f>
        <v>62.21678996836355</v>
      </c>
    </row>
    <row r="126" spans="1:3" x14ac:dyDescent="0.25">
      <c r="A126" s="17" t="s">
        <v>13</v>
      </c>
      <c r="B126" s="5"/>
      <c r="C126" s="51" t="s">
        <v>14</v>
      </c>
    </row>
    <row r="127" spans="1:3" x14ac:dyDescent="0.25">
      <c r="A127" s="17" t="s">
        <v>15</v>
      </c>
      <c r="B127" s="5" t="s">
        <v>16</v>
      </c>
      <c r="C127" s="52">
        <f>'O&amp;M'!U176</f>
        <v>0.62207002094280506</v>
      </c>
    </row>
    <row r="128" spans="1:3" x14ac:dyDescent="0.25">
      <c r="A128" s="17" t="s">
        <v>17</v>
      </c>
      <c r="B128" s="5"/>
      <c r="C128" s="51" t="s">
        <v>14</v>
      </c>
    </row>
    <row r="129" spans="1:3" x14ac:dyDescent="0.25">
      <c r="A129" s="17" t="s">
        <v>18</v>
      </c>
      <c r="B129" s="5"/>
      <c r="C129" s="50">
        <f>CF_DR!P23</f>
        <v>0.40562122115658389</v>
      </c>
    </row>
    <row r="130" spans="1:3" x14ac:dyDescent="0.25">
      <c r="A130" s="17" t="s">
        <v>19</v>
      </c>
      <c r="B130" s="5" t="s">
        <v>16</v>
      </c>
      <c r="C130" s="49">
        <f>Fuel_Costs_DR!AO22</f>
        <v>7.1436600763917752</v>
      </c>
    </row>
    <row r="131" spans="1:3" ht="15.75" thickBot="1" x14ac:dyDescent="0.3">
      <c r="A131" s="18" t="s">
        <v>20</v>
      </c>
      <c r="B131" s="10"/>
      <c r="C131" s="53">
        <f>Fuel_Costs_DR!BE2</f>
        <v>3.0583322794156098E-2</v>
      </c>
    </row>
    <row r="132" spans="1:3" ht="15.75" thickBot="1" x14ac:dyDescent="0.3">
      <c r="A132" s="16"/>
      <c r="B132" s="16"/>
    </row>
    <row r="133" spans="1:3" ht="15.75" thickBot="1" x14ac:dyDescent="0.3">
      <c r="A133" s="6" t="s">
        <v>30</v>
      </c>
      <c r="B133" s="7"/>
      <c r="C133" s="46" t="s">
        <v>35</v>
      </c>
    </row>
    <row r="134" spans="1:3" x14ac:dyDescent="0.25">
      <c r="A134" s="8" t="s">
        <v>4</v>
      </c>
      <c r="B134" s="9"/>
      <c r="C134" s="47">
        <v>2013</v>
      </c>
    </row>
    <row r="135" spans="1:3" x14ac:dyDescent="0.25">
      <c r="A135" s="17" t="s">
        <v>5</v>
      </c>
      <c r="B135" s="5"/>
      <c r="C135" s="48">
        <v>48731</v>
      </c>
    </row>
    <row r="136" spans="1:3" x14ac:dyDescent="0.25">
      <c r="A136" s="17" t="s">
        <v>6</v>
      </c>
      <c r="B136" s="5" t="s">
        <v>7</v>
      </c>
      <c r="C136" s="49">
        <f>Capital_Costs!E5</f>
        <v>865.85159999999996</v>
      </c>
    </row>
    <row r="137" spans="1:3" x14ac:dyDescent="0.25">
      <c r="A137" s="17" t="s">
        <v>8</v>
      </c>
      <c r="B137" s="5" t="s">
        <v>9</v>
      </c>
      <c r="C137" s="49">
        <f>Capital_Costs!E7</f>
        <v>1150.121914656045</v>
      </c>
    </row>
    <row r="138" spans="1:3" x14ac:dyDescent="0.25">
      <c r="A138" s="17" t="s">
        <v>10</v>
      </c>
      <c r="B138" s="5"/>
      <c r="C138" s="50">
        <v>2.2499999999999999E-2</v>
      </c>
    </row>
    <row r="139" spans="1:3" x14ac:dyDescent="0.25">
      <c r="A139" s="17" t="s">
        <v>11</v>
      </c>
      <c r="B139" s="5" t="s">
        <v>12</v>
      </c>
      <c r="C139" s="49">
        <f>'O&amp;M'!X157</f>
        <v>67.893191624724267</v>
      </c>
    </row>
    <row r="140" spans="1:3" x14ac:dyDescent="0.25">
      <c r="A140" s="17" t="s">
        <v>13</v>
      </c>
      <c r="B140" s="5"/>
      <c r="C140" s="51" t="s">
        <v>14</v>
      </c>
    </row>
    <row r="141" spans="1:3" x14ac:dyDescent="0.25">
      <c r="A141" s="17" t="s">
        <v>15</v>
      </c>
      <c r="B141" s="5" t="s">
        <v>16</v>
      </c>
      <c r="C141" s="52">
        <f>'O&amp;M'!X171</f>
        <v>0.66492055057398947</v>
      </c>
    </row>
    <row r="142" spans="1:3" x14ac:dyDescent="0.25">
      <c r="A142" s="17" t="s">
        <v>17</v>
      </c>
      <c r="B142" s="5"/>
      <c r="C142" s="51" t="s">
        <v>14</v>
      </c>
    </row>
    <row r="143" spans="1:3" x14ac:dyDescent="0.25">
      <c r="A143" s="17" t="s">
        <v>18</v>
      </c>
      <c r="B143" s="5"/>
      <c r="C143" s="50">
        <f>CF_DR!P14</f>
        <v>0.47184046489221082</v>
      </c>
    </row>
    <row r="144" spans="1:3" x14ac:dyDescent="0.25">
      <c r="A144" s="17" t="s">
        <v>19</v>
      </c>
      <c r="B144" s="5" t="s">
        <v>16</v>
      </c>
      <c r="C144" s="49">
        <f>Fuel_Costs_DR!AN25</f>
        <v>7.899509150872456</v>
      </c>
    </row>
    <row r="145" spans="1:3" ht="15.75" thickBot="1" x14ac:dyDescent="0.3">
      <c r="A145" s="18" t="s">
        <v>20</v>
      </c>
      <c r="B145" s="10"/>
      <c r="C145" s="53">
        <f>Fuel_Costs_DR!BD2</f>
        <v>2.9243530858785699E-2</v>
      </c>
    </row>
    <row r="146" spans="1:3" ht="15.75" thickBot="1" x14ac:dyDescent="0.3">
      <c r="A146" s="16"/>
      <c r="B146" s="16"/>
    </row>
    <row r="147" spans="1:3" ht="15.75" thickBot="1" x14ac:dyDescent="0.3">
      <c r="A147" s="6" t="s">
        <v>33</v>
      </c>
      <c r="B147" s="11"/>
      <c r="C147" s="46" t="s">
        <v>36</v>
      </c>
    </row>
    <row r="148" spans="1:3" x14ac:dyDescent="0.25">
      <c r="A148" s="8" t="s">
        <v>4</v>
      </c>
      <c r="B148" s="9"/>
      <c r="C148" s="47">
        <v>2013</v>
      </c>
    </row>
    <row r="149" spans="1:3" x14ac:dyDescent="0.25">
      <c r="A149" s="17" t="s">
        <v>5</v>
      </c>
      <c r="B149" s="5"/>
      <c r="C149" s="48">
        <v>50192</v>
      </c>
    </row>
    <row r="150" spans="1:3" x14ac:dyDescent="0.25">
      <c r="A150" s="17" t="s">
        <v>6</v>
      </c>
      <c r="B150" s="5" t="s">
        <v>7</v>
      </c>
      <c r="C150" s="49">
        <f>Capital_Costs!F5</f>
        <v>865.85159999999996</v>
      </c>
    </row>
    <row r="151" spans="1:3" x14ac:dyDescent="0.25">
      <c r="A151" s="17" t="s">
        <v>8</v>
      </c>
      <c r="B151" s="5" t="s">
        <v>9</v>
      </c>
      <c r="C151" s="49">
        <f>Capital_Costs!F7</f>
        <v>753.17155965294751</v>
      </c>
    </row>
    <row r="152" spans="1:3" x14ac:dyDescent="0.25">
      <c r="A152" s="17" t="s">
        <v>10</v>
      </c>
      <c r="B152" s="5"/>
      <c r="C152" s="50">
        <v>2.2499999999999999E-2</v>
      </c>
    </row>
    <row r="153" spans="1:3" x14ac:dyDescent="0.25">
      <c r="A153" s="17" t="s">
        <v>11</v>
      </c>
      <c r="B153" s="5" t="s">
        <v>12</v>
      </c>
      <c r="C153" s="49">
        <f>'O&amp;M'!AB164</f>
        <v>62.826233779215812</v>
      </c>
    </row>
    <row r="154" spans="1:3" x14ac:dyDescent="0.25">
      <c r="A154" s="17" t="s">
        <v>13</v>
      </c>
      <c r="B154" s="5"/>
      <c r="C154" s="51" t="s">
        <v>14</v>
      </c>
    </row>
    <row r="155" spans="1:3" x14ac:dyDescent="0.25">
      <c r="A155" s="17" t="s">
        <v>15</v>
      </c>
      <c r="B155" s="5" t="s">
        <v>16</v>
      </c>
      <c r="C155" s="52">
        <f>'O&amp;M'!AB176</f>
        <v>0.72669078439520274</v>
      </c>
    </row>
    <row r="156" spans="1:3" x14ac:dyDescent="0.25">
      <c r="A156" s="17" t="s">
        <v>17</v>
      </c>
      <c r="B156" s="5"/>
      <c r="C156" s="51" t="s">
        <v>14</v>
      </c>
    </row>
    <row r="157" spans="1:3" x14ac:dyDescent="0.25">
      <c r="A157" s="17" t="s">
        <v>18</v>
      </c>
      <c r="B157" s="5"/>
      <c r="C157" s="50">
        <f>CF_DR!P9</f>
        <v>0.50112124462922414</v>
      </c>
    </row>
    <row r="158" spans="1:3" x14ac:dyDescent="0.25">
      <c r="A158" s="17" t="s">
        <v>19</v>
      </c>
      <c r="B158" s="5" t="s">
        <v>16</v>
      </c>
      <c r="C158" s="49">
        <f>Fuel_Costs_DR!AM29</f>
        <v>8.9261161486813876</v>
      </c>
    </row>
    <row r="159" spans="1:3" ht="15.75" thickBot="1" x14ac:dyDescent="0.3">
      <c r="A159" s="18" t="s">
        <v>20</v>
      </c>
      <c r="B159" s="10"/>
      <c r="C159" s="53">
        <f>Fuel_Costs_DR!BC2</f>
        <v>2.7389025048040527E-2</v>
      </c>
    </row>
    <row r="160" spans="1:3" ht="15.75" thickBot="1" x14ac:dyDescent="0.3">
      <c r="A160" s="16"/>
      <c r="B160" s="16"/>
      <c r="C160" s="63"/>
    </row>
    <row r="161" spans="1:3" ht="15.75" thickBot="1" x14ac:dyDescent="0.3">
      <c r="A161" s="6" t="s">
        <v>2</v>
      </c>
      <c r="B161" s="7"/>
      <c r="C161" s="46" t="s">
        <v>37</v>
      </c>
    </row>
    <row r="162" spans="1:3" x14ac:dyDescent="0.25">
      <c r="A162" s="8" t="s">
        <v>4</v>
      </c>
      <c r="B162" s="9"/>
      <c r="C162" s="47">
        <v>2013</v>
      </c>
    </row>
    <row r="163" spans="1:3" x14ac:dyDescent="0.25">
      <c r="A163" s="17" t="s">
        <v>5</v>
      </c>
      <c r="B163" s="5"/>
      <c r="C163" s="48">
        <v>51288</v>
      </c>
    </row>
    <row r="164" spans="1:3" x14ac:dyDescent="0.25">
      <c r="A164" s="17" t="s">
        <v>6</v>
      </c>
      <c r="B164" s="5" t="s">
        <v>7</v>
      </c>
      <c r="C164" s="49">
        <f>Capital_Costs!D5</f>
        <v>214.13900000000001</v>
      </c>
    </row>
    <row r="165" spans="1:3" x14ac:dyDescent="0.25">
      <c r="A165" s="17" t="s">
        <v>8</v>
      </c>
      <c r="B165" s="5" t="s">
        <v>9</v>
      </c>
      <c r="C165" s="49">
        <f>Capital_Costs!D7</f>
        <v>494.95701390218505</v>
      </c>
    </row>
    <row r="166" spans="1:3" x14ac:dyDescent="0.25">
      <c r="A166" s="17" t="s">
        <v>10</v>
      </c>
      <c r="B166" s="5"/>
      <c r="C166" s="50">
        <v>2.2499999999999999E-2</v>
      </c>
    </row>
    <row r="167" spans="1:3" x14ac:dyDescent="0.25">
      <c r="A167" s="17" t="s">
        <v>11</v>
      </c>
      <c r="B167" s="5" t="s">
        <v>12</v>
      </c>
      <c r="C167" s="49">
        <f>'O&amp;M'!AE38</f>
        <v>64.122869565880052</v>
      </c>
    </row>
    <row r="168" spans="1:3" x14ac:dyDescent="0.25">
      <c r="A168" s="17" t="s">
        <v>13</v>
      </c>
      <c r="B168" s="5"/>
      <c r="C168" s="51" t="s">
        <v>14</v>
      </c>
    </row>
    <row r="169" spans="1:3" x14ac:dyDescent="0.25">
      <c r="A169" s="17" t="s">
        <v>15</v>
      </c>
      <c r="B169" s="5" t="s">
        <v>16</v>
      </c>
      <c r="C169" s="52">
        <f>'O&amp;M'!AE50</f>
        <v>1.0996442274764728</v>
      </c>
    </row>
    <row r="170" spans="1:3" x14ac:dyDescent="0.25">
      <c r="A170" s="17" t="s">
        <v>17</v>
      </c>
      <c r="B170" s="5"/>
      <c r="C170" s="51" t="s">
        <v>14</v>
      </c>
    </row>
    <row r="171" spans="1:3" x14ac:dyDescent="0.25">
      <c r="A171" s="17" t="s">
        <v>18</v>
      </c>
      <c r="B171" s="5"/>
      <c r="C171" s="50">
        <f>CF_DR!P6</f>
        <v>4.0523418774680492E-2</v>
      </c>
    </row>
    <row r="172" spans="1:3" x14ac:dyDescent="0.25">
      <c r="A172" s="17" t="s">
        <v>19</v>
      </c>
      <c r="B172" s="5" t="s">
        <v>16</v>
      </c>
      <c r="C172" s="49">
        <f>Fuel_Costs_DR!AL31</f>
        <v>14.841511939721517</v>
      </c>
    </row>
    <row r="173" spans="1:3" ht="15.75" thickBot="1" x14ac:dyDescent="0.3">
      <c r="A173" s="18" t="s">
        <v>20</v>
      </c>
      <c r="B173" s="10"/>
      <c r="C173" s="53">
        <f>Fuel_Costs_DR!BB2</f>
        <v>2.3307840517337919E-2</v>
      </c>
    </row>
    <row r="174" spans="1:3" x14ac:dyDescent="0.25">
      <c r="A174" s="16"/>
      <c r="B174" s="16"/>
      <c r="C174" s="64"/>
    </row>
    <row r="175" spans="1:3" x14ac:dyDescent="0.25">
      <c r="A175" s="1" t="s">
        <v>0</v>
      </c>
      <c r="B175" s="16"/>
      <c r="C175" s="44" t="s">
        <v>44</v>
      </c>
    </row>
    <row r="176" spans="1:3" ht="15.75" thickBot="1" x14ac:dyDescent="0.3">
      <c r="A176" s="16"/>
      <c r="B176" s="16"/>
    </row>
    <row r="177" spans="1:3" ht="15.75" thickBot="1" x14ac:dyDescent="0.3">
      <c r="A177" s="6" t="s">
        <v>2</v>
      </c>
      <c r="B177" s="7"/>
      <c r="C177" s="46" t="s">
        <v>39</v>
      </c>
    </row>
    <row r="178" spans="1:3" x14ac:dyDescent="0.25">
      <c r="A178" s="8" t="s">
        <v>4</v>
      </c>
      <c r="B178" s="9"/>
      <c r="C178" s="47">
        <v>2013</v>
      </c>
    </row>
    <row r="179" spans="1:3" x14ac:dyDescent="0.25">
      <c r="A179" s="17" t="s">
        <v>5</v>
      </c>
      <c r="B179" s="5"/>
      <c r="C179" s="48">
        <v>51288</v>
      </c>
    </row>
    <row r="180" spans="1:3" x14ac:dyDescent="0.25">
      <c r="A180" s="17" t="s">
        <v>6</v>
      </c>
      <c r="B180" s="5" t="s">
        <v>7</v>
      </c>
      <c r="C180" s="49">
        <f>Capital_Costs!D5</f>
        <v>214.13900000000001</v>
      </c>
    </row>
    <row r="181" spans="1:3" x14ac:dyDescent="0.25">
      <c r="A181" s="17" t="s">
        <v>8</v>
      </c>
      <c r="B181" s="5" t="s">
        <v>9</v>
      </c>
      <c r="C181" s="49">
        <f>Capital_Costs!D7</f>
        <v>494.95701390218505</v>
      </c>
    </row>
    <row r="182" spans="1:3" x14ac:dyDescent="0.25">
      <c r="A182" s="17" t="s">
        <v>10</v>
      </c>
      <c r="B182" s="5"/>
      <c r="C182" s="50">
        <v>2.2499999999999999E-2</v>
      </c>
    </row>
    <row r="183" spans="1:3" x14ac:dyDescent="0.25">
      <c r="A183" s="17" t="s">
        <v>11</v>
      </c>
      <c r="B183" s="5" t="s">
        <v>12</v>
      </c>
      <c r="C183" s="49">
        <f>'O&amp;M'!AE38</f>
        <v>64.122869565880052</v>
      </c>
    </row>
    <row r="184" spans="1:3" x14ac:dyDescent="0.25">
      <c r="A184" s="17" t="s">
        <v>13</v>
      </c>
      <c r="B184" s="5"/>
      <c r="C184" s="51" t="s">
        <v>14</v>
      </c>
    </row>
    <row r="185" spans="1:3" x14ac:dyDescent="0.25">
      <c r="A185" s="17" t="s">
        <v>15</v>
      </c>
      <c r="B185" s="5" t="s">
        <v>16</v>
      </c>
      <c r="C185" s="52">
        <f>'O&amp;M'!AE50</f>
        <v>1.0996442274764728</v>
      </c>
    </row>
    <row r="186" spans="1:3" x14ac:dyDescent="0.25">
      <c r="A186" s="17" t="s">
        <v>17</v>
      </c>
      <c r="B186" s="5"/>
      <c r="C186" s="51" t="s">
        <v>14</v>
      </c>
    </row>
    <row r="187" spans="1:3" x14ac:dyDescent="0.25">
      <c r="A187" s="17" t="s">
        <v>18</v>
      </c>
      <c r="B187" s="5"/>
      <c r="C187" s="50">
        <f>CF_DR!P3</f>
        <v>4.5280851252997918E-2</v>
      </c>
    </row>
    <row r="188" spans="1:3" x14ac:dyDescent="0.25">
      <c r="A188" s="17" t="s">
        <v>19</v>
      </c>
      <c r="B188" s="5" t="s">
        <v>16</v>
      </c>
      <c r="C188" s="49">
        <f>Fuel_Costs_DR!AK31</f>
        <v>14.831729290913209</v>
      </c>
    </row>
    <row r="189" spans="1:3" ht="15.75" thickBot="1" x14ac:dyDescent="0.3">
      <c r="A189" s="18" t="s">
        <v>20</v>
      </c>
      <c r="B189" s="10"/>
      <c r="C189" s="53">
        <f>Fuel_Costs_DR!BA2</f>
        <v>2.3236032687413366E-2</v>
      </c>
    </row>
    <row r="190" spans="1:3" ht="15.75" thickBot="1" x14ac:dyDescent="0.3">
      <c r="A190" s="16"/>
      <c r="B190" s="16"/>
    </row>
    <row r="191" spans="1:3" ht="15.75" thickBot="1" x14ac:dyDescent="0.3">
      <c r="A191" s="6" t="s">
        <v>30</v>
      </c>
      <c r="B191" s="7"/>
      <c r="C191" s="46" t="s">
        <v>45</v>
      </c>
    </row>
    <row r="192" spans="1:3" x14ac:dyDescent="0.25">
      <c r="A192" s="8" t="s">
        <v>4</v>
      </c>
      <c r="B192" s="9"/>
      <c r="C192" s="47">
        <v>2013</v>
      </c>
    </row>
    <row r="193" spans="1:3" x14ac:dyDescent="0.25">
      <c r="A193" s="17" t="s">
        <v>5</v>
      </c>
      <c r="B193" s="5"/>
      <c r="C193" s="48">
        <v>51653</v>
      </c>
    </row>
    <row r="194" spans="1:3" x14ac:dyDescent="0.25">
      <c r="A194" s="17" t="s">
        <v>6</v>
      </c>
      <c r="B194" s="5" t="s">
        <v>7</v>
      </c>
      <c r="C194" s="49">
        <f>Capital_Costs!E5</f>
        <v>865.85159999999996</v>
      </c>
    </row>
    <row r="195" spans="1:3" x14ac:dyDescent="0.25">
      <c r="A195" s="17" t="s">
        <v>8</v>
      </c>
      <c r="B195" s="5" t="s">
        <v>9</v>
      </c>
      <c r="C195" s="49">
        <f>Capital_Costs!E7</f>
        <v>1150.121914656045</v>
      </c>
    </row>
    <row r="196" spans="1:3" x14ac:dyDescent="0.25">
      <c r="A196" s="17" t="s">
        <v>10</v>
      </c>
      <c r="B196" s="5"/>
      <c r="C196" s="50">
        <v>2.2499999999999999E-2</v>
      </c>
    </row>
    <row r="197" spans="1:3" x14ac:dyDescent="0.25">
      <c r="A197" s="17" t="s">
        <v>11</v>
      </c>
      <c r="B197" s="5" t="s">
        <v>12</v>
      </c>
      <c r="C197" s="49">
        <f>'O&amp;M'!AF157</f>
        <v>69.703648636717716</v>
      </c>
    </row>
    <row r="198" spans="1:3" x14ac:dyDescent="0.25">
      <c r="A198" s="17" t="s">
        <v>13</v>
      </c>
      <c r="B198" s="5"/>
      <c r="C198" s="51" t="s">
        <v>14</v>
      </c>
    </row>
    <row r="199" spans="1:3" x14ac:dyDescent="0.25">
      <c r="A199" s="17" t="s">
        <v>15</v>
      </c>
      <c r="B199" s="5" t="s">
        <v>16</v>
      </c>
      <c r="C199" s="52">
        <f>'O&amp;M'!AF171</f>
        <v>0.79421079658287086</v>
      </c>
    </row>
    <row r="200" spans="1:3" x14ac:dyDescent="0.25">
      <c r="A200" s="17" t="s">
        <v>17</v>
      </c>
      <c r="B200" s="5"/>
      <c r="C200" s="51" t="s">
        <v>14</v>
      </c>
    </row>
    <row r="201" spans="1:3" x14ac:dyDescent="0.25">
      <c r="A201" s="17" t="s">
        <v>18</v>
      </c>
      <c r="B201" s="5"/>
      <c r="C201" s="50">
        <f>CF_DR!P2</f>
        <v>0.51749020973841353</v>
      </c>
    </row>
    <row r="202" spans="1:3" x14ac:dyDescent="0.25">
      <c r="A202" s="17" t="s">
        <v>19</v>
      </c>
      <c r="B202" s="5" t="s">
        <v>16</v>
      </c>
      <c r="C202" s="49">
        <f>Fuel_Costs_DR!AJ33</f>
        <v>9.9327328029948525</v>
      </c>
    </row>
    <row r="203" spans="1:3" ht="15.75" thickBot="1" x14ac:dyDescent="0.3">
      <c r="A203" s="18" t="s">
        <v>20</v>
      </c>
      <c r="B203" s="10"/>
      <c r="C203" s="53">
        <f>Fuel_Costs_DR!BC2</f>
        <v>2.7389025048040527E-2</v>
      </c>
    </row>
  </sheetData>
  <pageMargins left="0.59" right="0.62" top="0.75" bottom="0.75" header="0.3" footer="0.3"/>
  <pageSetup scale="77" fitToHeight="99" orientation="portrait" r:id="rId1"/>
  <rowBreaks count="3" manualBreakCount="3">
    <brk id="58" max="16383" man="1"/>
    <brk id="116" max="16383" man="1"/>
    <brk id="174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BI63"/>
  <sheetViews>
    <sheetView workbookViewId="0"/>
  </sheetViews>
  <sheetFormatPr defaultRowHeight="12.75" x14ac:dyDescent="0.2"/>
  <cols>
    <col min="1" max="2" width="9.140625" style="12"/>
    <col min="3" max="3" width="5" style="12" bestFit="1" customWidth="1"/>
    <col min="4" max="5" width="9" style="12" bestFit="1" customWidth="1"/>
    <col min="6" max="8" width="10.5703125" style="12" bestFit="1" customWidth="1"/>
    <col min="9" max="9" width="9" style="12" bestFit="1" customWidth="1"/>
    <col min="10" max="10" width="10.5703125" style="12" bestFit="1" customWidth="1"/>
    <col min="11" max="11" width="9" style="12" bestFit="1" customWidth="1"/>
    <col min="12" max="13" width="10.5703125" style="12" bestFit="1" customWidth="1"/>
    <col min="14" max="16" width="9" style="12" bestFit="1" customWidth="1"/>
    <col min="17" max="17" width="9.140625" style="12"/>
    <col min="18" max="18" width="5" style="12" bestFit="1" customWidth="1"/>
    <col min="19" max="20" width="9" style="12" bestFit="1" customWidth="1"/>
    <col min="21" max="23" width="10.5703125" style="12" bestFit="1" customWidth="1"/>
    <col min="24" max="24" width="9" style="12" bestFit="1" customWidth="1"/>
    <col min="25" max="25" width="10.5703125" style="12" bestFit="1" customWidth="1"/>
    <col min="26" max="26" width="9" style="12" bestFit="1" customWidth="1"/>
    <col min="27" max="28" width="10.5703125" style="12" bestFit="1" customWidth="1"/>
    <col min="29" max="31" width="9" style="12" bestFit="1" customWidth="1"/>
    <col min="32" max="32" width="9.140625" style="12"/>
    <col min="33" max="33" width="5" style="12" bestFit="1" customWidth="1"/>
    <col min="34" max="35" width="9" style="12" bestFit="1" customWidth="1"/>
    <col min="36" max="38" width="10.5703125" style="12" bestFit="1" customWidth="1"/>
    <col min="39" max="39" width="9" style="12" bestFit="1" customWidth="1"/>
    <col min="40" max="40" width="10.5703125" style="12" bestFit="1" customWidth="1"/>
    <col min="41" max="41" width="9" style="12" bestFit="1" customWidth="1"/>
    <col min="42" max="43" width="10.5703125" style="12" bestFit="1" customWidth="1"/>
    <col min="44" max="46" width="9" style="12" bestFit="1" customWidth="1"/>
    <col min="47" max="53" width="9" style="12" customWidth="1"/>
    <col min="54" max="16384" width="9.140625" style="12"/>
  </cols>
  <sheetData>
    <row r="2" spans="3:61" x14ac:dyDescent="0.2">
      <c r="D2" s="137" t="s">
        <v>46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S2" s="137" t="s">
        <v>47</v>
      </c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39"/>
      <c r="AH2" s="137" t="s">
        <v>48</v>
      </c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43"/>
      <c r="AV2" s="43"/>
      <c r="AW2" s="38"/>
      <c r="AX2" s="40">
        <f>AVERAGE(AX6:AX32)</f>
        <v>1.5475280360503829E-2</v>
      </c>
      <c r="AY2" s="40">
        <f>AVERAGE(AY6:AY32)</f>
        <v>2.5916690309311374E-2</v>
      </c>
      <c r="AZ2" s="40">
        <f>AVERAGE(AZ6:AZ32)</f>
        <v>2.807371570864043E-2</v>
      </c>
      <c r="BA2" s="40">
        <f>AVERAGE(BA6:BA32)</f>
        <v>3.017542901448602E-2</v>
      </c>
      <c r="BB2" s="40">
        <f>AVERAGE(BB6:BB32)</f>
        <v>3.231060010969173E-2</v>
      </c>
      <c r="BC2" s="40">
        <f>AVERAGE(BC6:BC33)</f>
        <v>3.1180538779034497E-2</v>
      </c>
      <c r="BD2" s="40">
        <f>AVERAGE(BD6:BD32)</f>
        <v>3.5796213640312748E-2</v>
      </c>
      <c r="BE2" s="40">
        <f>AVERAGE(BE6:BE32)</f>
        <v>3.6310125737218646E-2</v>
      </c>
      <c r="BF2" s="40">
        <f>AVERAGE(BF6:BF32)</f>
        <v>3.7157596767378655E-2</v>
      </c>
      <c r="BG2" s="40">
        <f>AVERAGE(BG6:BG31)</f>
        <v>3.9343802817197557E-2</v>
      </c>
      <c r="BH2" s="40">
        <f>AVERAGE(BH6:BH31)</f>
        <v>4.1131402172631913E-2</v>
      </c>
      <c r="BI2" s="40">
        <f>AVERAGE(BI6:BI29)</f>
        <v>4.5461499760846132E-2</v>
      </c>
    </row>
    <row r="3" spans="3:61" s="13" customFormat="1" ht="11.25" x14ac:dyDescent="0.2">
      <c r="D3" s="13" t="s">
        <v>49</v>
      </c>
      <c r="E3" s="13" t="s">
        <v>50</v>
      </c>
      <c r="F3" s="13" t="s">
        <v>51</v>
      </c>
      <c r="G3" s="13" t="s">
        <v>52</v>
      </c>
      <c r="H3" s="13" t="s">
        <v>53</v>
      </c>
      <c r="I3" s="13" t="s">
        <v>54</v>
      </c>
      <c r="J3" s="13" t="s">
        <v>55</v>
      </c>
      <c r="K3" s="13" t="s">
        <v>56</v>
      </c>
      <c r="L3" s="13" t="s">
        <v>57</v>
      </c>
      <c r="M3" s="13" t="s">
        <v>58</v>
      </c>
      <c r="N3" s="13" t="s">
        <v>59</v>
      </c>
      <c r="O3" s="13" t="s">
        <v>60</v>
      </c>
      <c r="P3" s="13" t="s">
        <v>61</v>
      </c>
      <c r="S3" s="13" t="s">
        <v>49</v>
      </c>
      <c r="T3" s="13" t="s">
        <v>50</v>
      </c>
      <c r="U3" s="13" t="s">
        <v>51</v>
      </c>
      <c r="V3" s="13" t="s">
        <v>52</v>
      </c>
      <c r="W3" s="13" t="s">
        <v>53</v>
      </c>
      <c r="X3" s="13" t="s">
        <v>54</v>
      </c>
      <c r="Y3" s="13" t="s">
        <v>55</v>
      </c>
      <c r="Z3" s="13" t="s">
        <v>56</v>
      </c>
      <c r="AA3" s="13" t="s">
        <v>57</v>
      </c>
      <c r="AB3" s="13" t="s">
        <v>58</v>
      </c>
      <c r="AC3" s="13" t="s">
        <v>59</v>
      </c>
      <c r="AD3" s="13" t="s">
        <v>60</v>
      </c>
      <c r="AE3" s="13" t="s">
        <v>61</v>
      </c>
      <c r="AH3" s="13" t="s">
        <v>49</v>
      </c>
      <c r="AI3" s="13" t="s">
        <v>50</v>
      </c>
      <c r="AJ3" s="13" t="s">
        <v>51</v>
      </c>
      <c r="AK3" s="13" t="s">
        <v>52</v>
      </c>
      <c r="AL3" s="13" t="s">
        <v>53</v>
      </c>
      <c r="AM3" s="13" t="s">
        <v>54</v>
      </c>
      <c r="AN3" s="13" t="s">
        <v>55</v>
      </c>
      <c r="AO3" s="13" t="s">
        <v>56</v>
      </c>
      <c r="AP3" s="13" t="s">
        <v>57</v>
      </c>
      <c r="AQ3" s="13" t="s">
        <v>58</v>
      </c>
      <c r="AR3" s="13" t="s">
        <v>59</v>
      </c>
      <c r="AS3" s="13" t="s">
        <v>60</v>
      </c>
      <c r="AT3" s="13" t="s">
        <v>61</v>
      </c>
      <c r="AW3" s="13" t="s">
        <v>49</v>
      </c>
      <c r="AX3" s="13" t="s">
        <v>50</v>
      </c>
      <c r="AY3" s="13" t="s">
        <v>51</v>
      </c>
      <c r="AZ3" s="13" t="s">
        <v>52</v>
      </c>
      <c r="BA3" s="13" t="s">
        <v>53</v>
      </c>
      <c r="BB3" s="13" t="s">
        <v>54</v>
      </c>
      <c r="BC3" s="13" t="s">
        <v>55</v>
      </c>
      <c r="BD3" s="13" t="s">
        <v>56</v>
      </c>
      <c r="BE3" s="13" t="s">
        <v>57</v>
      </c>
      <c r="BF3" s="13" t="s">
        <v>58</v>
      </c>
      <c r="BG3" s="13" t="s">
        <v>59</v>
      </c>
      <c r="BH3" s="13" t="s">
        <v>60</v>
      </c>
      <c r="BI3" s="13" t="s">
        <v>61</v>
      </c>
    </row>
    <row r="4" spans="3:61" x14ac:dyDescent="0.2">
      <c r="C4" s="12">
        <v>2013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R4" s="12">
        <v>2013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G4" s="12">
        <v>2013</v>
      </c>
      <c r="AH4" s="14" t="str">
        <f t="shared" ref="AH4:AH35" si="0">IF(S4&gt;0,D4*100000/(S4*1000000),"")</f>
        <v/>
      </c>
      <c r="AI4" s="14" t="str">
        <f t="shared" ref="AI4:AI35" si="1">IF(T4&gt;0,E4*100000/(T4*1000000),"")</f>
        <v/>
      </c>
      <c r="AJ4" s="14" t="str">
        <f t="shared" ref="AJ4:AJ35" si="2">IF(U4&gt;0,F4*100000/(U4*1000000),"")</f>
        <v/>
      </c>
      <c r="AK4" s="14" t="str">
        <f t="shared" ref="AK4:AK35" si="3">IF(V4&gt;0,G4*100000/(V4*1000000),"")</f>
        <v/>
      </c>
      <c r="AL4" s="14" t="str">
        <f t="shared" ref="AL4:AL35" si="4">IF(W4&gt;0,H4*100000/(W4*1000000),"")</f>
        <v/>
      </c>
      <c r="AM4" s="14" t="str">
        <f t="shared" ref="AM4:AM35" si="5">IF(X4&gt;0,I4*100000/(X4*1000000),"")</f>
        <v/>
      </c>
      <c r="AN4" s="14" t="str">
        <f t="shared" ref="AN4:AN35" si="6">IF(Y4&gt;0,J4*100000/(Y4*1000000),"")</f>
        <v/>
      </c>
      <c r="AO4" s="14" t="str">
        <f t="shared" ref="AO4:AO35" si="7">IF(Z4&gt;0,K4*100000/(Z4*1000000),"")</f>
        <v/>
      </c>
      <c r="AP4" s="14" t="str">
        <f t="shared" ref="AP4:AP35" si="8">IF(AA4&gt;0,L4*100000/(AA4*1000000),"")</f>
        <v/>
      </c>
      <c r="AQ4" s="14" t="str">
        <f t="shared" ref="AQ4:AQ35" si="9">IF(AB4&gt;0,M4*100000/(AB4*1000000),"")</f>
        <v/>
      </c>
      <c r="AR4" s="14" t="str">
        <f t="shared" ref="AR4:AR35" si="10">IF(AC4&gt;0,N4*100000/(AC4*1000000),"")</f>
        <v/>
      </c>
      <c r="AS4" s="14" t="str">
        <f t="shared" ref="AS4:AS35" si="11">IF(AD4&gt;0,O4*100000/(AD4*1000000),"")</f>
        <v/>
      </c>
      <c r="AT4" s="14" t="str">
        <f t="shared" ref="AT4:AT35" si="12">IF(AE4&gt;0,P4*100000/(AE4*1000000),"")</f>
        <v/>
      </c>
      <c r="AU4" s="14"/>
      <c r="AV4" s="12">
        <v>2013</v>
      </c>
      <c r="AW4" s="37" t="str">
        <f t="shared" ref="AW4:BI19" si="13">IF(AH4&lt;&gt;"",AH5/AH4-1,"")</f>
        <v/>
      </c>
      <c r="AX4" s="37" t="str">
        <f t="shared" si="13"/>
        <v/>
      </c>
      <c r="AY4" s="37" t="str">
        <f t="shared" si="13"/>
        <v/>
      </c>
      <c r="AZ4" s="37" t="str">
        <f t="shared" si="13"/>
        <v/>
      </c>
      <c r="BA4" s="37" t="str">
        <f t="shared" si="13"/>
        <v/>
      </c>
      <c r="BB4" s="37" t="str">
        <f t="shared" si="13"/>
        <v/>
      </c>
      <c r="BC4" s="37" t="str">
        <f t="shared" si="13"/>
        <v/>
      </c>
      <c r="BD4" s="37" t="str">
        <f t="shared" si="13"/>
        <v/>
      </c>
      <c r="BE4" s="37" t="str">
        <f t="shared" si="13"/>
        <v/>
      </c>
      <c r="BF4" s="37" t="str">
        <f t="shared" si="13"/>
        <v/>
      </c>
      <c r="BG4" s="37" t="str">
        <f t="shared" si="13"/>
        <v/>
      </c>
      <c r="BH4" s="37" t="str">
        <f>IF(AS4&lt;&gt;"",AS5/AS4-1,"")</f>
        <v/>
      </c>
      <c r="BI4" s="37" t="str">
        <f>IF(AT4&lt;&gt;"",AT5/AT4-1,"")</f>
        <v/>
      </c>
    </row>
    <row r="5" spans="3:61" x14ac:dyDescent="0.2">
      <c r="C5" s="12">
        <v>2014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R5" s="12">
        <v>2014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G5" s="12">
        <v>2014</v>
      </c>
      <c r="AH5" s="14" t="str">
        <f t="shared" si="0"/>
        <v/>
      </c>
      <c r="AI5" s="14" t="str">
        <f t="shared" si="1"/>
        <v/>
      </c>
      <c r="AJ5" s="14" t="str">
        <f t="shared" si="2"/>
        <v/>
      </c>
      <c r="AK5" s="14" t="str">
        <f t="shared" si="3"/>
        <v/>
      </c>
      <c r="AL5" s="14" t="str">
        <f t="shared" si="4"/>
        <v/>
      </c>
      <c r="AM5" s="14" t="str">
        <f t="shared" si="5"/>
        <v/>
      </c>
      <c r="AN5" s="14" t="str">
        <f t="shared" si="6"/>
        <v/>
      </c>
      <c r="AO5" s="14" t="str">
        <f t="shared" si="7"/>
        <v/>
      </c>
      <c r="AP5" s="14" t="str">
        <f t="shared" si="8"/>
        <v/>
      </c>
      <c r="AQ5" s="14" t="str">
        <f t="shared" si="9"/>
        <v/>
      </c>
      <c r="AR5" s="14" t="str">
        <f t="shared" si="10"/>
        <v/>
      </c>
      <c r="AS5" s="14" t="str">
        <f t="shared" si="11"/>
        <v/>
      </c>
      <c r="AT5" s="14" t="str">
        <f t="shared" si="12"/>
        <v/>
      </c>
      <c r="AU5" s="14"/>
      <c r="AV5" s="12">
        <v>2014</v>
      </c>
      <c r="AW5" s="37" t="str">
        <f t="shared" si="13"/>
        <v/>
      </c>
      <c r="AX5" s="37" t="str">
        <f t="shared" si="13"/>
        <v/>
      </c>
      <c r="AY5" s="37" t="str">
        <f t="shared" si="13"/>
        <v/>
      </c>
      <c r="AZ5" s="37" t="str">
        <f t="shared" si="13"/>
        <v/>
      </c>
      <c r="BA5" s="37" t="str">
        <f t="shared" si="13"/>
        <v/>
      </c>
      <c r="BB5" s="37" t="str">
        <f t="shared" si="13"/>
        <v/>
      </c>
      <c r="BC5" s="37" t="str">
        <f t="shared" si="13"/>
        <v/>
      </c>
      <c r="BD5" s="37" t="str">
        <f t="shared" si="13"/>
        <v/>
      </c>
      <c r="BE5" s="37" t="str">
        <f t="shared" si="13"/>
        <v/>
      </c>
      <c r="BF5" s="37" t="str">
        <f t="shared" si="13"/>
        <v/>
      </c>
      <c r="BG5" s="37" t="str">
        <f t="shared" si="13"/>
        <v/>
      </c>
      <c r="BH5" s="37" t="str">
        <f t="shared" si="13"/>
        <v/>
      </c>
      <c r="BI5" s="37" t="str">
        <f t="shared" si="13"/>
        <v/>
      </c>
    </row>
    <row r="6" spans="3:61" x14ac:dyDescent="0.2">
      <c r="C6" s="12">
        <v>2015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8658.4349999999995</v>
      </c>
      <c r="R6" s="12">
        <v>2015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172.26050000000001</v>
      </c>
      <c r="AG6" s="12">
        <v>2015</v>
      </c>
      <c r="AH6" s="14" t="str">
        <f t="shared" si="0"/>
        <v/>
      </c>
      <c r="AI6" s="14" t="str">
        <f t="shared" si="1"/>
        <v/>
      </c>
      <c r="AJ6" s="14" t="str">
        <f t="shared" si="2"/>
        <v/>
      </c>
      <c r="AK6" s="14" t="str">
        <f t="shared" si="3"/>
        <v/>
      </c>
      <c r="AL6" s="14" t="str">
        <f t="shared" si="4"/>
        <v/>
      </c>
      <c r="AM6" s="14" t="str">
        <f t="shared" si="5"/>
        <v/>
      </c>
      <c r="AN6" s="14" t="str">
        <f t="shared" si="6"/>
        <v/>
      </c>
      <c r="AO6" s="14" t="str">
        <f t="shared" si="7"/>
        <v/>
      </c>
      <c r="AP6" s="14" t="str">
        <f t="shared" si="8"/>
        <v/>
      </c>
      <c r="AQ6" s="14" t="str">
        <f t="shared" si="9"/>
        <v/>
      </c>
      <c r="AR6" s="14" t="str">
        <f t="shared" si="10"/>
        <v/>
      </c>
      <c r="AS6" s="14" t="str">
        <f t="shared" si="11"/>
        <v/>
      </c>
      <c r="AT6" s="14">
        <f t="shared" si="12"/>
        <v>5.0263612377765075</v>
      </c>
      <c r="AU6" s="14"/>
      <c r="AV6" s="12">
        <v>2015</v>
      </c>
      <c r="AW6" s="37" t="str">
        <f t="shared" si="13"/>
        <v/>
      </c>
      <c r="AX6" s="37" t="str">
        <f t="shared" si="13"/>
        <v/>
      </c>
      <c r="AY6" s="37" t="str">
        <f t="shared" si="13"/>
        <v/>
      </c>
      <c r="AZ6" s="37" t="str">
        <f t="shared" si="13"/>
        <v/>
      </c>
      <c r="BA6" s="37" t="str">
        <f t="shared" si="13"/>
        <v/>
      </c>
      <c r="BB6" s="37" t="str">
        <f t="shared" si="13"/>
        <v/>
      </c>
      <c r="BC6" s="37" t="str">
        <f t="shared" si="13"/>
        <v/>
      </c>
      <c r="BD6" s="37" t="str">
        <f t="shared" si="13"/>
        <v/>
      </c>
      <c r="BE6" s="37" t="str">
        <f t="shared" si="13"/>
        <v/>
      </c>
      <c r="BF6" s="37" t="str">
        <f t="shared" si="13"/>
        <v/>
      </c>
      <c r="BG6" s="37" t="str">
        <f t="shared" si="13"/>
        <v/>
      </c>
      <c r="BH6" s="37" t="str">
        <f t="shared" si="13"/>
        <v/>
      </c>
      <c r="BI6" s="37">
        <f t="shared" si="13"/>
        <v>6.2488406326045798E-2</v>
      </c>
    </row>
    <row r="7" spans="3:61" x14ac:dyDescent="0.2">
      <c r="C7" s="12">
        <v>2016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23421.16</v>
      </c>
      <c r="R7" s="12">
        <v>2016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438.56150000000002</v>
      </c>
      <c r="AG7" s="12">
        <v>2016</v>
      </c>
      <c r="AH7" s="14" t="str">
        <f t="shared" si="0"/>
        <v/>
      </c>
      <c r="AI7" s="14" t="str">
        <f t="shared" si="1"/>
        <v/>
      </c>
      <c r="AJ7" s="14" t="str">
        <f t="shared" si="2"/>
        <v/>
      </c>
      <c r="AK7" s="14" t="str">
        <f t="shared" si="3"/>
        <v/>
      </c>
      <c r="AL7" s="14" t="str">
        <f t="shared" si="4"/>
        <v/>
      </c>
      <c r="AM7" s="14" t="str">
        <f t="shared" si="5"/>
        <v/>
      </c>
      <c r="AN7" s="14" t="str">
        <f t="shared" si="6"/>
        <v/>
      </c>
      <c r="AO7" s="14" t="str">
        <f t="shared" si="7"/>
        <v/>
      </c>
      <c r="AP7" s="14" t="str">
        <f t="shared" si="8"/>
        <v/>
      </c>
      <c r="AQ7" s="14" t="str">
        <f t="shared" si="9"/>
        <v/>
      </c>
      <c r="AR7" s="14" t="str">
        <f t="shared" si="10"/>
        <v/>
      </c>
      <c r="AS7" s="14" t="str">
        <f t="shared" si="11"/>
        <v/>
      </c>
      <c r="AT7" s="14">
        <f t="shared" si="12"/>
        <v>5.3404505411441727</v>
      </c>
      <c r="AU7" s="14"/>
      <c r="AV7" s="12">
        <v>2016</v>
      </c>
      <c r="AW7" s="37" t="str">
        <f t="shared" si="13"/>
        <v/>
      </c>
      <c r="AX7" s="37" t="str">
        <f t="shared" si="13"/>
        <v/>
      </c>
      <c r="AY7" s="37" t="str">
        <f t="shared" si="13"/>
        <v/>
      </c>
      <c r="AZ7" s="37" t="str">
        <f t="shared" si="13"/>
        <v/>
      </c>
      <c r="BA7" s="37" t="str">
        <f t="shared" si="13"/>
        <v/>
      </c>
      <c r="BB7" s="37" t="str">
        <f t="shared" si="13"/>
        <v/>
      </c>
      <c r="BC7" s="37" t="str">
        <f t="shared" si="13"/>
        <v/>
      </c>
      <c r="BD7" s="37" t="str">
        <f t="shared" si="13"/>
        <v/>
      </c>
      <c r="BE7" s="37" t="str">
        <f t="shared" si="13"/>
        <v/>
      </c>
      <c r="BF7" s="37" t="str">
        <f t="shared" si="13"/>
        <v/>
      </c>
      <c r="BG7" s="37" t="str">
        <f t="shared" si="13"/>
        <v/>
      </c>
      <c r="BH7" s="37" t="str">
        <f t="shared" si="13"/>
        <v/>
      </c>
      <c r="BI7" s="37">
        <f t="shared" si="13"/>
        <v>6.107184874465843E-2</v>
      </c>
    </row>
    <row r="8" spans="3:61" x14ac:dyDescent="0.2">
      <c r="C8" s="12">
        <v>2017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6660.9939999999997</v>
      </c>
      <c r="R8" s="12">
        <v>2017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117.5483</v>
      </c>
      <c r="AG8" s="12">
        <v>2017</v>
      </c>
      <c r="AH8" s="14" t="str">
        <f t="shared" si="0"/>
        <v/>
      </c>
      <c r="AI8" s="14" t="str">
        <f t="shared" si="1"/>
        <v/>
      </c>
      <c r="AJ8" s="14" t="str">
        <f t="shared" si="2"/>
        <v/>
      </c>
      <c r="AK8" s="14" t="str">
        <f t="shared" si="3"/>
        <v/>
      </c>
      <c r="AL8" s="14" t="str">
        <f t="shared" si="4"/>
        <v/>
      </c>
      <c r="AM8" s="14" t="str">
        <f t="shared" si="5"/>
        <v/>
      </c>
      <c r="AN8" s="14" t="str">
        <f t="shared" si="6"/>
        <v/>
      </c>
      <c r="AO8" s="14" t="str">
        <f t="shared" si="7"/>
        <v/>
      </c>
      <c r="AP8" s="14" t="str">
        <f t="shared" si="8"/>
        <v/>
      </c>
      <c r="AQ8" s="14" t="str">
        <f t="shared" si="9"/>
        <v/>
      </c>
      <c r="AR8" s="14" t="str">
        <f t="shared" si="10"/>
        <v/>
      </c>
      <c r="AS8" s="14" t="str">
        <f t="shared" si="11"/>
        <v/>
      </c>
      <c r="AT8" s="14">
        <f t="shared" si="12"/>
        <v>5.6666017288212593</v>
      </c>
      <c r="AU8" s="14"/>
      <c r="AV8" s="12">
        <v>2017</v>
      </c>
      <c r="AW8" s="37" t="str">
        <f t="shared" si="13"/>
        <v/>
      </c>
      <c r="AX8" s="37" t="str">
        <f t="shared" si="13"/>
        <v/>
      </c>
      <c r="AY8" s="37" t="str">
        <f t="shared" si="13"/>
        <v/>
      </c>
      <c r="AZ8" s="37" t="str">
        <f t="shared" si="13"/>
        <v/>
      </c>
      <c r="BA8" s="37" t="str">
        <f t="shared" si="13"/>
        <v/>
      </c>
      <c r="BB8" s="37" t="str">
        <f t="shared" si="13"/>
        <v/>
      </c>
      <c r="BC8" s="37" t="str">
        <f t="shared" si="13"/>
        <v/>
      </c>
      <c r="BD8" s="37" t="str">
        <f t="shared" si="13"/>
        <v/>
      </c>
      <c r="BE8" s="37" t="str">
        <f t="shared" si="13"/>
        <v/>
      </c>
      <c r="BF8" s="37" t="str">
        <f t="shared" si="13"/>
        <v/>
      </c>
      <c r="BG8" s="37" t="str">
        <f t="shared" si="13"/>
        <v/>
      </c>
      <c r="BH8" s="37" t="str">
        <f t="shared" si="13"/>
        <v/>
      </c>
      <c r="BI8" s="37">
        <f t="shared" si="13"/>
        <v>4.9573590078958008E-2</v>
      </c>
    </row>
    <row r="9" spans="3:61" x14ac:dyDescent="0.2">
      <c r="C9" s="12">
        <v>2018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189589.8</v>
      </c>
      <c r="P9" s="12">
        <v>7262.8739999999998</v>
      </c>
      <c r="R9" s="12">
        <v>2018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4980.2820000000002</v>
      </c>
      <c r="AE9" s="12">
        <v>122.1161</v>
      </c>
      <c r="AG9" s="12">
        <v>2018</v>
      </c>
      <c r="AH9" s="14" t="str">
        <f t="shared" si="0"/>
        <v/>
      </c>
      <c r="AI9" s="14" t="str">
        <f t="shared" si="1"/>
        <v/>
      </c>
      <c r="AJ9" s="14" t="str">
        <f t="shared" si="2"/>
        <v/>
      </c>
      <c r="AK9" s="14" t="str">
        <f t="shared" si="3"/>
        <v/>
      </c>
      <c r="AL9" s="14" t="str">
        <f t="shared" si="4"/>
        <v/>
      </c>
      <c r="AM9" s="14" t="str">
        <f t="shared" si="5"/>
        <v/>
      </c>
      <c r="AN9" s="14" t="str">
        <f t="shared" si="6"/>
        <v/>
      </c>
      <c r="AO9" s="14" t="str">
        <f t="shared" si="7"/>
        <v/>
      </c>
      <c r="AP9" s="14" t="str">
        <f t="shared" si="8"/>
        <v/>
      </c>
      <c r="AQ9" s="14" t="str">
        <f t="shared" si="9"/>
        <v/>
      </c>
      <c r="AR9" s="14" t="str">
        <f t="shared" si="10"/>
        <v/>
      </c>
      <c r="AS9" s="14">
        <f t="shared" si="11"/>
        <v>3.8068085301193788</v>
      </c>
      <c r="AT9" s="14">
        <f t="shared" si="12"/>
        <v>5.9475155200665597</v>
      </c>
      <c r="AU9" s="14"/>
      <c r="AV9" s="12">
        <v>2018</v>
      </c>
      <c r="AW9" s="37" t="str">
        <f t="shared" si="13"/>
        <v/>
      </c>
      <c r="AX9" s="37" t="str">
        <f t="shared" si="13"/>
        <v/>
      </c>
      <c r="AY9" s="37" t="str">
        <f t="shared" si="13"/>
        <v/>
      </c>
      <c r="AZ9" s="37" t="str">
        <f t="shared" si="13"/>
        <v/>
      </c>
      <c r="BA9" s="37" t="str">
        <f t="shared" si="13"/>
        <v/>
      </c>
      <c r="BB9" s="37" t="str">
        <f t="shared" si="13"/>
        <v/>
      </c>
      <c r="BC9" s="37" t="str">
        <f t="shared" si="13"/>
        <v/>
      </c>
      <c r="BD9" s="37" t="str">
        <f t="shared" si="13"/>
        <v/>
      </c>
      <c r="BE9" s="37" t="str">
        <f t="shared" si="13"/>
        <v/>
      </c>
      <c r="BF9" s="37" t="str">
        <f t="shared" si="13"/>
        <v/>
      </c>
      <c r="BG9" s="37" t="str">
        <f t="shared" si="13"/>
        <v/>
      </c>
      <c r="BH9" s="37">
        <f t="shared" si="13"/>
        <v>5.7535960483914961E-2</v>
      </c>
      <c r="BI9" s="37">
        <f t="shared" si="13"/>
        <v>6.1729863525218143E-2</v>
      </c>
    </row>
    <row r="10" spans="3:61" x14ac:dyDescent="0.2">
      <c r="C10" s="12">
        <v>2019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365575.3</v>
      </c>
      <c r="P10" s="12">
        <v>7236.7460000000001</v>
      </c>
      <c r="R10" s="12">
        <v>2019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9080.7279999999992</v>
      </c>
      <c r="AE10" s="12">
        <v>114.6024</v>
      </c>
      <c r="AG10" s="12">
        <v>2019</v>
      </c>
      <c r="AH10" s="14" t="str">
        <f t="shared" si="0"/>
        <v/>
      </c>
      <c r="AI10" s="14" t="str">
        <f t="shared" si="1"/>
        <v/>
      </c>
      <c r="AJ10" s="14" t="str">
        <f t="shared" si="2"/>
        <v/>
      </c>
      <c r="AK10" s="14" t="str">
        <f t="shared" si="3"/>
        <v/>
      </c>
      <c r="AL10" s="14" t="str">
        <f t="shared" si="4"/>
        <v/>
      </c>
      <c r="AM10" s="14" t="str">
        <f t="shared" si="5"/>
        <v/>
      </c>
      <c r="AN10" s="14" t="str">
        <f t="shared" si="6"/>
        <v/>
      </c>
      <c r="AO10" s="14" t="str">
        <f t="shared" si="7"/>
        <v/>
      </c>
      <c r="AP10" s="14" t="str">
        <f t="shared" si="8"/>
        <v/>
      </c>
      <c r="AQ10" s="14" t="str">
        <f t="shared" si="9"/>
        <v/>
      </c>
      <c r="AR10" s="14" t="str">
        <f t="shared" si="10"/>
        <v/>
      </c>
      <c r="AS10" s="14">
        <f t="shared" si="11"/>
        <v>4.0258369152781581</v>
      </c>
      <c r="AT10" s="14">
        <f t="shared" si="12"/>
        <v>6.3146548414343853</v>
      </c>
      <c r="AU10" s="14"/>
      <c r="AV10" s="12">
        <v>2019</v>
      </c>
      <c r="AW10" s="37" t="str">
        <f t="shared" si="13"/>
        <v/>
      </c>
      <c r="AX10" s="37" t="str">
        <f t="shared" si="13"/>
        <v/>
      </c>
      <c r="AY10" s="37" t="str">
        <f t="shared" si="13"/>
        <v/>
      </c>
      <c r="AZ10" s="37" t="str">
        <f t="shared" si="13"/>
        <v/>
      </c>
      <c r="BA10" s="37" t="str">
        <f t="shared" si="13"/>
        <v/>
      </c>
      <c r="BB10" s="37" t="str">
        <f t="shared" si="13"/>
        <v/>
      </c>
      <c r="BC10" s="37" t="str">
        <f t="shared" si="13"/>
        <v/>
      </c>
      <c r="BD10" s="37" t="str">
        <f t="shared" si="13"/>
        <v/>
      </c>
      <c r="BE10" s="37" t="str">
        <f t="shared" si="13"/>
        <v/>
      </c>
      <c r="BF10" s="37" t="str">
        <f t="shared" si="13"/>
        <v/>
      </c>
      <c r="BG10" s="37" t="str">
        <f t="shared" si="13"/>
        <v/>
      </c>
      <c r="BH10" s="37">
        <f t="shared" si="13"/>
        <v>5.8953874169774156E-2</v>
      </c>
      <c r="BI10" s="37">
        <f t="shared" si="13"/>
        <v>5.8242395445772033E-2</v>
      </c>
    </row>
    <row r="11" spans="3:61" x14ac:dyDescent="0.2">
      <c r="C11" s="12">
        <v>2020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211816.3</v>
      </c>
      <c r="O11" s="12">
        <v>382254.4</v>
      </c>
      <c r="P11" s="12">
        <v>8529.0529999999999</v>
      </c>
      <c r="R11" s="12">
        <v>2020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4957.1390000000001</v>
      </c>
      <c r="AD11" s="12">
        <v>8966.4240000000009</v>
      </c>
      <c r="AE11" s="12">
        <v>127.6339</v>
      </c>
      <c r="AG11" s="12">
        <v>2020</v>
      </c>
      <c r="AH11" s="14" t="str">
        <f t="shared" si="0"/>
        <v/>
      </c>
      <c r="AI11" s="14" t="str">
        <f t="shared" si="1"/>
        <v/>
      </c>
      <c r="AJ11" s="14" t="str">
        <f t="shared" si="2"/>
        <v/>
      </c>
      <c r="AK11" s="14" t="str">
        <f t="shared" si="3"/>
        <v/>
      </c>
      <c r="AL11" s="14" t="str">
        <f t="shared" si="4"/>
        <v/>
      </c>
      <c r="AM11" s="14" t="str">
        <f t="shared" si="5"/>
        <v/>
      </c>
      <c r="AN11" s="14" t="str">
        <f t="shared" si="6"/>
        <v/>
      </c>
      <c r="AO11" s="14" t="str">
        <f t="shared" si="7"/>
        <v/>
      </c>
      <c r="AP11" s="14" t="str">
        <f t="shared" si="8"/>
        <v/>
      </c>
      <c r="AQ11" s="14" t="str">
        <f t="shared" si="9"/>
        <v/>
      </c>
      <c r="AR11" s="14">
        <f t="shared" si="10"/>
        <v>4.2729546216073429</v>
      </c>
      <c r="AS11" s="14">
        <f t="shared" si="11"/>
        <v>4.2631755982094983</v>
      </c>
      <c r="AT11" s="14">
        <f t="shared" si="12"/>
        <v>6.682435465812766</v>
      </c>
      <c r="AU11" s="14"/>
      <c r="AV11" s="12">
        <v>2020</v>
      </c>
      <c r="AW11" s="37" t="str">
        <f t="shared" si="13"/>
        <v/>
      </c>
      <c r="AX11" s="37" t="str">
        <f t="shared" si="13"/>
        <v/>
      </c>
      <c r="AY11" s="37" t="str">
        <f t="shared" si="13"/>
        <v/>
      </c>
      <c r="AZ11" s="37" t="str">
        <f t="shared" si="13"/>
        <v/>
      </c>
      <c r="BA11" s="37" t="str">
        <f t="shared" si="13"/>
        <v/>
      </c>
      <c r="BB11" s="37" t="str">
        <f t="shared" si="13"/>
        <v/>
      </c>
      <c r="BC11" s="37" t="str">
        <f t="shared" si="13"/>
        <v/>
      </c>
      <c r="BD11" s="37" t="str">
        <f t="shared" si="13"/>
        <v/>
      </c>
      <c r="BE11" s="37" t="str">
        <f t="shared" si="13"/>
        <v/>
      </c>
      <c r="BF11" s="37" t="str">
        <f t="shared" si="13"/>
        <v/>
      </c>
      <c r="BG11" s="37">
        <f t="shared" si="13"/>
        <v>5.4261797225208186E-2</v>
      </c>
      <c r="BH11" s="37">
        <f t="shared" si="13"/>
        <v>5.7473069121795728E-2</v>
      </c>
      <c r="BI11" s="37">
        <f t="shared" si="13"/>
        <v>6.1053269525668474E-2</v>
      </c>
    </row>
    <row r="12" spans="3:61" x14ac:dyDescent="0.2">
      <c r="C12" s="12">
        <v>2021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4518.66</v>
      </c>
      <c r="N12" s="12">
        <v>400791.8</v>
      </c>
      <c r="O12" s="12">
        <v>382006.5</v>
      </c>
      <c r="P12" s="12">
        <v>6796.5150000000003</v>
      </c>
      <c r="R12" s="12">
        <v>2021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62.53584</v>
      </c>
      <c r="AC12" s="12">
        <v>8896.9689999999991</v>
      </c>
      <c r="AD12" s="12">
        <v>8473.6049999999996</v>
      </c>
      <c r="AE12" s="12">
        <v>95.854900000000001</v>
      </c>
      <c r="AG12" s="12">
        <v>2021</v>
      </c>
      <c r="AH12" s="14" t="str">
        <f t="shared" si="0"/>
        <v/>
      </c>
      <c r="AI12" s="14" t="str">
        <f t="shared" si="1"/>
        <v/>
      </c>
      <c r="AJ12" s="14" t="str">
        <f t="shared" si="2"/>
        <v/>
      </c>
      <c r="AK12" s="14" t="str">
        <f t="shared" si="3"/>
        <v/>
      </c>
      <c r="AL12" s="14" t="str">
        <f t="shared" si="4"/>
        <v/>
      </c>
      <c r="AM12" s="14" t="str">
        <f t="shared" si="5"/>
        <v/>
      </c>
      <c r="AN12" s="14" t="str">
        <f t="shared" si="6"/>
        <v/>
      </c>
      <c r="AO12" s="14" t="str">
        <f t="shared" si="7"/>
        <v/>
      </c>
      <c r="AP12" s="14" t="str">
        <f t="shared" si="8"/>
        <v/>
      </c>
      <c r="AQ12" s="14">
        <f t="shared" si="9"/>
        <v>7.2257124874312071</v>
      </c>
      <c r="AR12" s="14">
        <f t="shared" si="10"/>
        <v>4.5048128188375163</v>
      </c>
      <c r="AS12" s="14">
        <f t="shared" si="11"/>
        <v>4.5081933840437456</v>
      </c>
      <c r="AT12" s="14">
        <f t="shared" si="12"/>
        <v>7.0904199993949186</v>
      </c>
      <c r="AU12" s="14"/>
      <c r="AV12" s="12">
        <v>2021</v>
      </c>
      <c r="AW12" s="37" t="str">
        <f t="shared" si="13"/>
        <v/>
      </c>
      <c r="AX12" s="37" t="str">
        <f t="shared" si="13"/>
        <v/>
      </c>
      <c r="AY12" s="37" t="str">
        <f t="shared" si="13"/>
        <v/>
      </c>
      <c r="AZ12" s="37" t="str">
        <f t="shared" si="13"/>
        <v/>
      </c>
      <c r="BA12" s="37" t="str">
        <f t="shared" si="13"/>
        <v/>
      </c>
      <c r="BB12" s="37" t="str">
        <f t="shared" si="13"/>
        <v/>
      </c>
      <c r="BC12" s="37" t="str">
        <f t="shared" si="13"/>
        <v/>
      </c>
      <c r="BD12" s="37" t="str">
        <f t="shared" si="13"/>
        <v/>
      </c>
      <c r="BE12" s="37" t="str">
        <f t="shared" si="13"/>
        <v/>
      </c>
      <c r="BF12" s="37">
        <f t="shared" si="13"/>
        <v>3.2256595443907798E-2</v>
      </c>
      <c r="BG12" s="37">
        <f t="shared" si="13"/>
        <v>5.6147766110981712E-2</v>
      </c>
      <c r="BH12" s="37">
        <f t="shared" si="13"/>
        <v>5.6501335593156066E-2</v>
      </c>
      <c r="BI12" s="37">
        <f t="shared" si="13"/>
        <v>5.3719552117129421E-2</v>
      </c>
    </row>
    <row r="13" spans="3:61" x14ac:dyDescent="0.2">
      <c r="C13" s="12">
        <v>2022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5428.0240000000003</v>
      </c>
      <c r="M13" s="12">
        <v>8634.3989999999994</v>
      </c>
      <c r="N13" s="12">
        <v>424115.6</v>
      </c>
      <c r="O13" s="12">
        <v>400703.1</v>
      </c>
      <c r="P13" s="12">
        <v>7288.2640000000001</v>
      </c>
      <c r="R13" s="12">
        <v>2022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71.328320000000005</v>
      </c>
      <c r="AB13" s="12">
        <v>115.76139999999999</v>
      </c>
      <c r="AC13" s="12">
        <v>8914.2090000000007</v>
      </c>
      <c r="AD13" s="12">
        <v>8412.9850000000006</v>
      </c>
      <c r="AE13" s="12">
        <v>97.549959999999999</v>
      </c>
      <c r="AG13" s="12">
        <v>2022</v>
      </c>
      <c r="AH13" s="14" t="str">
        <f t="shared" si="0"/>
        <v/>
      </c>
      <c r="AI13" s="14" t="str">
        <f t="shared" si="1"/>
        <v/>
      </c>
      <c r="AJ13" s="14" t="str">
        <f t="shared" si="2"/>
        <v/>
      </c>
      <c r="AK13" s="14" t="str">
        <f t="shared" si="3"/>
        <v/>
      </c>
      <c r="AL13" s="14" t="str">
        <f t="shared" si="4"/>
        <v/>
      </c>
      <c r="AM13" s="14" t="str">
        <f t="shared" si="5"/>
        <v/>
      </c>
      <c r="AN13" s="14" t="str">
        <f t="shared" si="6"/>
        <v/>
      </c>
      <c r="AO13" s="14" t="str">
        <f t="shared" si="7"/>
        <v/>
      </c>
      <c r="AP13" s="14">
        <f t="shared" si="8"/>
        <v>7.60991426687184</v>
      </c>
      <c r="AQ13" s="14">
        <f t="shared" si="9"/>
        <v>7.4587893719322675</v>
      </c>
      <c r="AR13" s="14">
        <f t="shared" si="10"/>
        <v>4.7577479953633572</v>
      </c>
      <c r="AS13" s="14">
        <f t="shared" si="11"/>
        <v>4.762912331354447</v>
      </c>
      <c r="AT13" s="14">
        <f t="shared" si="12"/>
        <v>7.4713141860847507</v>
      </c>
      <c r="AU13" s="14"/>
      <c r="AV13" s="12">
        <v>2022</v>
      </c>
      <c r="AW13" s="37" t="str">
        <f t="shared" si="13"/>
        <v/>
      </c>
      <c r="AX13" s="37" t="str">
        <f t="shared" si="13"/>
        <v/>
      </c>
      <c r="AY13" s="37" t="str">
        <f t="shared" si="13"/>
        <v/>
      </c>
      <c r="AZ13" s="37" t="str">
        <f t="shared" si="13"/>
        <v/>
      </c>
      <c r="BA13" s="37" t="str">
        <f t="shared" si="13"/>
        <v/>
      </c>
      <c r="BB13" s="37" t="str">
        <f t="shared" si="13"/>
        <v/>
      </c>
      <c r="BC13" s="37" t="str">
        <f t="shared" si="13"/>
        <v/>
      </c>
      <c r="BD13" s="37" t="str">
        <f t="shared" si="13"/>
        <v/>
      </c>
      <c r="BE13" s="37">
        <f t="shared" si="13"/>
        <v>3.2696181930429002E-2</v>
      </c>
      <c r="BF13" s="37">
        <f t="shared" si="13"/>
        <v>5.5171295220052929E-2</v>
      </c>
      <c r="BG13" s="37">
        <f t="shared" si="13"/>
        <v>5.4733062011874223E-2</v>
      </c>
      <c r="BH13" s="37">
        <f t="shared" si="13"/>
        <v>5.4582146177103219E-2</v>
      </c>
      <c r="BI13" s="37">
        <f t="shared" si="13"/>
        <v>5.4252412351986079E-2</v>
      </c>
    </row>
    <row r="14" spans="3:61" x14ac:dyDescent="0.2">
      <c r="C14" s="12">
        <v>2023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7088.13</v>
      </c>
      <c r="L14" s="12">
        <v>10005.75</v>
      </c>
      <c r="M14" s="12">
        <v>8411.9660000000003</v>
      </c>
      <c r="N14" s="12">
        <v>446666.6</v>
      </c>
      <c r="O14" s="12">
        <v>424586.1</v>
      </c>
      <c r="P14" s="12">
        <v>7342.299</v>
      </c>
      <c r="R14" s="12">
        <v>2023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89.110740000000007</v>
      </c>
      <c r="AA14" s="12">
        <v>127.3202</v>
      </c>
      <c r="AB14" s="12">
        <v>106.8824</v>
      </c>
      <c r="AC14" s="12">
        <v>8901.0139999999992</v>
      </c>
      <c r="AD14" s="12">
        <v>8453.0370000000003</v>
      </c>
      <c r="AE14" s="12">
        <v>93.215999999999994</v>
      </c>
      <c r="AG14" s="12">
        <v>2023</v>
      </c>
      <c r="AH14" s="14" t="str">
        <f t="shared" si="0"/>
        <v/>
      </c>
      <c r="AI14" s="14" t="str">
        <f t="shared" si="1"/>
        <v/>
      </c>
      <c r="AJ14" s="14" t="str">
        <f t="shared" si="2"/>
        <v/>
      </c>
      <c r="AK14" s="14" t="str">
        <f t="shared" si="3"/>
        <v/>
      </c>
      <c r="AL14" s="14" t="str">
        <f t="shared" si="4"/>
        <v/>
      </c>
      <c r="AM14" s="14" t="str">
        <f t="shared" si="5"/>
        <v/>
      </c>
      <c r="AN14" s="14" t="str">
        <f t="shared" si="6"/>
        <v/>
      </c>
      <c r="AO14" s="14">
        <f t="shared" si="7"/>
        <v>7.954293724864141</v>
      </c>
      <c r="AP14" s="14">
        <f t="shared" si="8"/>
        <v>7.8587294082164494</v>
      </c>
      <c r="AQ14" s="14">
        <f t="shared" si="9"/>
        <v>7.8703004423553367</v>
      </c>
      <c r="AR14" s="14">
        <f t="shared" si="10"/>
        <v>5.0181541114304506</v>
      </c>
      <c r="AS14" s="14">
        <f t="shared" si="11"/>
        <v>5.0228823084531626</v>
      </c>
      <c r="AT14" s="14">
        <f t="shared" si="12"/>
        <v>7.8766510041194646</v>
      </c>
      <c r="AU14" s="14"/>
      <c r="AV14" s="12">
        <v>2023</v>
      </c>
      <c r="AW14" s="37" t="str">
        <f t="shared" si="13"/>
        <v/>
      </c>
      <c r="AX14" s="37" t="str">
        <f t="shared" si="13"/>
        <v/>
      </c>
      <c r="AY14" s="37" t="str">
        <f t="shared" si="13"/>
        <v/>
      </c>
      <c r="AZ14" s="37" t="str">
        <f t="shared" si="13"/>
        <v/>
      </c>
      <c r="BA14" s="37" t="str">
        <f t="shared" si="13"/>
        <v/>
      </c>
      <c r="BB14" s="37" t="str">
        <f t="shared" si="13"/>
        <v/>
      </c>
      <c r="BC14" s="37" t="str">
        <f t="shared" si="13"/>
        <v/>
      </c>
      <c r="BD14" s="37">
        <f t="shared" si="13"/>
        <v>4.0845989606504984E-2</v>
      </c>
      <c r="BE14" s="37">
        <f t="shared" si="13"/>
        <v>5.4381912645151909E-2</v>
      </c>
      <c r="BF14" s="37">
        <f t="shared" si="13"/>
        <v>5.4155792192073671E-2</v>
      </c>
      <c r="BG14" s="37">
        <f t="shared" si="13"/>
        <v>5.3731940102912157E-2</v>
      </c>
      <c r="BH14" s="37">
        <f t="shared" si="13"/>
        <v>5.2561266320167332E-2</v>
      </c>
      <c r="BI14" s="37">
        <f t="shared" si="13"/>
        <v>5.4670988299188039E-2</v>
      </c>
    </row>
    <row r="15" spans="3:61" x14ac:dyDescent="0.2">
      <c r="C15" s="12">
        <v>2024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13411.6</v>
      </c>
      <c r="L15" s="12">
        <v>11823.29</v>
      </c>
      <c r="M15" s="12">
        <v>10182.870000000001</v>
      </c>
      <c r="N15" s="12">
        <v>487445.6</v>
      </c>
      <c r="O15" s="12">
        <v>487030.6</v>
      </c>
      <c r="P15" s="12">
        <v>8739.2369999999992</v>
      </c>
      <c r="R15" s="12">
        <v>2024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161.99160000000001</v>
      </c>
      <c r="AA15" s="12">
        <v>142.68819999999999</v>
      </c>
      <c r="AB15" s="12">
        <v>122.7366</v>
      </c>
      <c r="AC15" s="12">
        <v>9218.3250000000007</v>
      </c>
      <c r="AD15" s="12">
        <v>9212.0409999999993</v>
      </c>
      <c r="AE15" s="12">
        <v>105.1998</v>
      </c>
      <c r="AG15" s="12">
        <v>2024</v>
      </c>
      <c r="AH15" s="14" t="str">
        <f t="shared" si="0"/>
        <v/>
      </c>
      <c r="AI15" s="14" t="str">
        <f t="shared" si="1"/>
        <v/>
      </c>
      <c r="AJ15" s="14" t="str">
        <f t="shared" si="2"/>
        <v/>
      </c>
      <c r="AK15" s="14" t="str">
        <f t="shared" si="3"/>
        <v/>
      </c>
      <c r="AL15" s="14" t="str">
        <f t="shared" si="4"/>
        <v/>
      </c>
      <c r="AM15" s="14" t="str">
        <f t="shared" si="5"/>
        <v/>
      </c>
      <c r="AN15" s="14" t="str">
        <f t="shared" si="6"/>
        <v/>
      </c>
      <c r="AO15" s="14">
        <f t="shared" si="7"/>
        <v>8.2791947236770298</v>
      </c>
      <c r="AP15" s="14">
        <f t="shared" si="8"/>
        <v>8.2861021443959633</v>
      </c>
      <c r="AQ15" s="14">
        <f t="shared" si="9"/>
        <v>8.2965227976007174</v>
      </c>
      <c r="AR15" s="14">
        <f t="shared" si="10"/>
        <v>5.2877892675730136</v>
      </c>
      <c r="AS15" s="14">
        <f t="shared" si="11"/>
        <v>5.286891363162626</v>
      </c>
      <c r="AT15" s="14">
        <f t="shared" si="12"/>
        <v>8.3072752990024679</v>
      </c>
      <c r="AU15" s="14"/>
      <c r="AV15" s="12">
        <v>2024</v>
      </c>
      <c r="AW15" s="37" t="str">
        <f t="shared" si="13"/>
        <v/>
      </c>
      <c r="AX15" s="37" t="str">
        <f t="shared" si="13"/>
        <v/>
      </c>
      <c r="AY15" s="37" t="str">
        <f t="shared" si="13"/>
        <v/>
      </c>
      <c r="AZ15" s="37" t="str">
        <f t="shared" si="13"/>
        <v/>
      </c>
      <c r="BA15" s="37" t="str">
        <f t="shared" si="13"/>
        <v/>
      </c>
      <c r="BB15" s="37" t="str">
        <f t="shared" si="13"/>
        <v/>
      </c>
      <c r="BC15" s="37" t="str">
        <f t="shared" si="13"/>
        <v/>
      </c>
      <c r="BD15" s="37">
        <f t="shared" si="13"/>
        <v>5.8455048293463152E-2</v>
      </c>
      <c r="BE15" s="37">
        <f t="shared" si="13"/>
        <v>5.8386224050642754E-2</v>
      </c>
      <c r="BF15" s="37">
        <f t="shared" si="13"/>
        <v>5.7659735653399435E-2</v>
      </c>
      <c r="BG15" s="37">
        <f t="shared" si="13"/>
        <v>5.1565772473831872E-2</v>
      </c>
      <c r="BH15" s="37">
        <f t="shared" si="13"/>
        <v>5.1892898428203882E-2</v>
      </c>
      <c r="BI15" s="37">
        <f t="shared" si="13"/>
        <v>5.9769887233783514E-2</v>
      </c>
    </row>
    <row r="16" spans="3:61" x14ac:dyDescent="0.2">
      <c r="C16" s="12">
        <v>2025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6719.1880000000001</v>
      </c>
      <c r="L16" s="12">
        <v>5735.25</v>
      </c>
      <c r="M16" s="12">
        <v>4993.2610000000004</v>
      </c>
      <c r="N16" s="12">
        <v>502716.3</v>
      </c>
      <c r="O16" s="12">
        <v>490678.3</v>
      </c>
      <c r="P16" s="12">
        <v>4051.1030000000001</v>
      </c>
      <c r="R16" s="12">
        <v>2025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76.675439999999995</v>
      </c>
      <c r="AA16" s="12">
        <v>65.397009999999995</v>
      </c>
      <c r="AB16" s="12">
        <v>56.903919999999999</v>
      </c>
      <c r="AC16" s="12">
        <v>9040.9150000000009</v>
      </c>
      <c r="AD16" s="12">
        <v>8823.1759999999995</v>
      </c>
      <c r="AE16" s="12">
        <v>46.015389999999996</v>
      </c>
      <c r="AG16" s="12">
        <v>2025</v>
      </c>
      <c r="AH16" s="14" t="str">
        <f t="shared" si="0"/>
        <v/>
      </c>
      <c r="AI16" s="14" t="str">
        <f t="shared" si="1"/>
        <v/>
      </c>
      <c r="AJ16" s="14" t="str">
        <f t="shared" si="2"/>
        <v/>
      </c>
      <c r="AK16" s="14" t="str">
        <f t="shared" si="3"/>
        <v/>
      </c>
      <c r="AL16" s="14" t="str">
        <f t="shared" si="4"/>
        <v/>
      </c>
      <c r="AM16" s="14" t="str">
        <f t="shared" si="5"/>
        <v/>
      </c>
      <c r="AN16" s="14" t="str">
        <f t="shared" si="6"/>
        <v/>
      </c>
      <c r="AO16" s="14">
        <f t="shared" si="7"/>
        <v>8.7631554510805554</v>
      </c>
      <c r="AP16" s="14">
        <f t="shared" si="8"/>
        <v>8.769896360705177</v>
      </c>
      <c r="AQ16" s="14">
        <f t="shared" si="9"/>
        <v>8.774898108952776</v>
      </c>
      <c r="AR16" s="14">
        <f t="shared" si="10"/>
        <v>5.5604582058342542</v>
      </c>
      <c r="AS16" s="14">
        <f t="shared" si="11"/>
        <v>5.5612434796721724</v>
      </c>
      <c r="AT16" s="14">
        <f t="shared" si="12"/>
        <v>8.8038002068438406</v>
      </c>
      <c r="AU16" s="14"/>
      <c r="AV16" s="12">
        <v>2025</v>
      </c>
      <c r="AW16" s="37" t="str">
        <f t="shared" si="13"/>
        <v/>
      </c>
      <c r="AX16" s="37" t="str">
        <f t="shared" si="13"/>
        <v/>
      </c>
      <c r="AY16" s="37" t="str">
        <f t="shared" si="13"/>
        <v/>
      </c>
      <c r="AZ16" s="37" t="str">
        <f t="shared" si="13"/>
        <v/>
      </c>
      <c r="BA16" s="37" t="str">
        <f t="shared" si="13"/>
        <v/>
      </c>
      <c r="BB16" s="37" t="str">
        <f t="shared" si="13"/>
        <v/>
      </c>
      <c r="BC16" s="37" t="str">
        <f t="shared" si="13"/>
        <v/>
      </c>
      <c r="BD16" s="37">
        <f t="shared" si="13"/>
        <v>4.147435330509408E-2</v>
      </c>
      <c r="BE16" s="37">
        <f t="shared" si="13"/>
        <v>3.8474616673702E-2</v>
      </c>
      <c r="BF16" s="37">
        <f t="shared" si="13"/>
        <v>4.1362244854947994E-2</v>
      </c>
      <c r="BG16" s="37">
        <f t="shared" si="13"/>
        <v>4.2895701097326322E-2</v>
      </c>
      <c r="BH16" s="37">
        <f t="shared" si="13"/>
        <v>4.6063637465234342E-2</v>
      </c>
      <c r="BI16" s="37">
        <f t="shared" si="13"/>
        <v>3.9473758502415857E-2</v>
      </c>
    </row>
    <row r="17" spans="3:61" x14ac:dyDescent="0.2">
      <c r="C17" s="12">
        <v>2026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3834.6219999999998</v>
      </c>
      <c r="L17" s="12">
        <v>3432.2809999999999</v>
      </c>
      <c r="M17" s="12">
        <v>2752.91</v>
      </c>
      <c r="N17" s="12">
        <v>498147.4</v>
      </c>
      <c r="O17" s="12">
        <v>418226.5</v>
      </c>
      <c r="P17" s="12">
        <v>2268.4940000000001</v>
      </c>
      <c r="R17" s="12">
        <v>2026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42.015880000000003</v>
      </c>
      <c r="AA17" s="12">
        <v>37.687080000000002</v>
      </c>
      <c r="AB17" s="12">
        <v>30.126460000000002</v>
      </c>
      <c r="AC17" s="12">
        <v>8590.2620000000006</v>
      </c>
      <c r="AD17" s="12">
        <v>7189.2160000000003</v>
      </c>
      <c r="AE17" s="12">
        <v>24.788709999999998</v>
      </c>
      <c r="AG17" s="12">
        <v>2026</v>
      </c>
      <c r="AH17" s="14" t="str">
        <f t="shared" si="0"/>
        <v/>
      </c>
      <c r="AI17" s="14" t="str">
        <f t="shared" si="1"/>
        <v/>
      </c>
      <c r="AJ17" s="14" t="str">
        <f t="shared" si="2"/>
        <v/>
      </c>
      <c r="AK17" s="14" t="str">
        <f t="shared" si="3"/>
        <v/>
      </c>
      <c r="AL17" s="14" t="str">
        <f t="shared" si="4"/>
        <v/>
      </c>
      <c r="AM17" s="14" t="str">
        <f t="shared" si="5"/>
        <v/>
      </c>
      <c r="AN17" s="14" t="str">
        <f t="shared" si="6"/>
        <v/>
      </c>
      <c r="AO17" s="14">
        <f t="shared" si="7"/>
        <v>9.1266016563261321</v>
      </c>
      <c r="AP17" s="14">
        <f t="shared" si="8"/>
        <v>9.1073147614514038</v>
      </c>
      <c r="AQ17" s="14">
        <f t="shared" si="9"/>
        <v>9.1378475931125003</v>
      </c>
      <c r="AR17" s="14">
        <f t="shared" si="10"/>
        <v>5.7989779589958959</v>
      </c>
      <c r="AS17" s="14">
        <f t="shared" si="11"/>
        <v>5.8174145831756894</v>
      </c>
      <c r="AT17" s="14">
        <f t="shared" si="12"/>
        <v>9.1513192901123137</v>
      </c>
      <c r="AU17" s="14"/>
      <c r="AV17" s="12">
        <v>2026</v>
      </c>
      <c r="AW17" s="37" t="str">
        <f t="shared" si="13"/>
        <v/>
      </c>
      <c r="AX17" s="37" t="str">
        <f t="shared" si="13"/>
        <v/>
      </c>
      <c r="AY17" s="37" t="str">
        <f t="shared" si="13"/>
        <v/>
      </c>
      <c r="AZ17" s="37" t="str">
        <f t="shared" si="13"/>
        <v/>
      </c>
      <c r="BA17" s="37" t="str">
        <f t="shared" si="13"/>
        <v/>
      </c>
      <c r="BB17" s="37" t="str">
        <f t="shared" si="13"/>
        <v/>
      </c>
      <c r="BC17" s="37" t="str">
        <f t="shared" si="13"/>
        <v/>
      </c>
      <c r="BD17" s="37">
        <f t="shared" si="13"/>
        <v>5.0363395890258955E-2</v>
      </c>
      <c r="BE17" s="37">
        <f t="shared" si="13"/>
        <v>5.2852816563756289E-2</v>
      </c>
      <c r="BF17" s="37">
        <f t="shared" si="13"/>
        <v>5.1569869164592941E-2</v>
      </c>
      <c r="BG17" s="37">
        <f t="shared" si="13"/>
        <v>4.1806495100167762E-2</v>
      </c>
      <c r="BH17" s="37">
        <f t="shared" si="13"/>
        <v>4.15177818344028E-2</v>
      </c>
      <c r="BI17" s="37">
        <f t="shared" si="13"/>
        <v>5.1275106754055555E-2</v>
      </c>
    </row>
    <row r="18" spans="3:61" x14ac:dyDescent="0.2">
      <c r="C18" s="12">
        <v>2027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3632.82</v>
      </c>
      <c r="K18" s="12">
        <v>4821.2550000000001</v>
      </c>
      <c r="L18" s="12">
        <v>4189.3429999999998</v>
      </c>
      <c r="M18" s="12">
        <v>3513.39</v>
      </c>
      <c r="N18" s="12">
        <v>521923.4</v>
      </c>
      <c r="O18" s="12">
        <v>441544.7</v>
      </c>
      <c r="P18" s="12">
        <v>2979.7550000000001</v>
      </c>
      <c r="R18" s="12">
        <v>2027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37.260379999999998</v>
      </c>
      <c r="Z18" s="12">
        <v>50.29345</v>
      </c>
      <c r="AA18" s="12">
        <v>43.69059</v>
      </c>
      <c r="AB18" s="12">
        <v>36.563209999999998</v>
      </c>
      <c r="AC18" s="12">
        <v>8639.0949999999993</v>
      </c>
      <c r="AD18" s="12">
        <v>7287.49</v>
      </c>
      <c r="AE18" s="12">
        <v>30.972799999999999</v>
      </c>
      <c r="AG18" s="12">
        <v>2027</v>
      </c>
      <c r="AH18" s="14" t="str">
        <f t="shared" si="0"/>
        <v/>
      </c>
      <c r="AI18" s="14" t="str">
        <f t="shared" si="1"/>
        <v/>
      </c>
      <c r="AJ18" s="14" t="str">
        <f t="shared" si="2"/>
        <v/>
      </c>
      <c r="AK18" s="14" t="str">
        <f t="shared" si="3"/>
        <v/>
      </c>
      <c r="AL18" s="14" t="str">
        <f t="shared" si="4"/>
        <v/>
      </c>
      <c r="AM18" s="14" t="str">
        <f t="shared" si="5"/>
        <v/>
      </c>
      <c r="AN18" s="14">
        <f t="shared" si="6"/>
        <v>9.7498200501444163</v>
      </c>
      <c r="AO18" s="14">
        <f t="shared" si="7"/>
        <v>9.5862483086763781</v>
      </c>
      <c r="AP18" s="14">
        <f t="shared" si="8"/>
        <v>9.5886619979267849</v>
      </c>
      <c r="AQ18" s="14">
        <f t="shared" si="9"/>
        <v>9.6090851979353022</v>
      </c>
      <c r="AR18" s="14">
        <f t="shared" si="10"/>
        <v>6.0414129026246384</v>
      </c>
      <c r="AS18" s="14">
        <f t="shared" si="11"/>
        <v>6.0589407326802505</v>
      </c>
      <c r="AT18" s="14">
        <f t="shared" si="12"/>
        <v>9.6205541636532708</v>
      </c>
      <c r="AU18" s="14"/>
      <c r="AV18" s="12">
        <v>2027</v>
      </c>
      <c r="AW18" s="37" t="str">
        <f t="shared" si="13"/>
        <v/>
      </c>
      <c r="AX18" s="37" t="str">
        <f t="shared" si="13"/>
        <v/>
      </c>
      <c r="AY18" s="37" t="str">
        <f t="shared" si="13"/>
        <v/>
      </c>
      <c r="AZ18" s="37" t="str">
        <f t="shared" si="13"/>
        <v/>
      </c>
      <c r="BA18" s="37" t="str">
        <f t="shared" si="13"/>
        <v/>
      </c>
      <c r="BB18" s="37" t="str">
        <f t="shared" si="13"/>
        <v/>
      </c>
      <c r="BC18" s="37">
        <f t="shared" si="13"/>
        <v>2.1145005876286982E-2</v>
      </c>
      <c r="BD18" s="37">
        <f t="shared" si="13"/>
        <v>3.6726101004297407E-2</v>
      </c>
      <c r="BE18" s="37">
        <f t="shared" si="13"/>
        <v>4.0494860786350451E-2</v>
      </c>
      <c r="BF18" s="37">
        <f t="shared" si="13"/>
        <v>3.7687285748150279E-2</v>
      </c>
      <c r="BG18" s="37">
        <f t="shared" si="13"/>
        <v>4.1017881027880509E-2</v>
      </c>
      <c r="BH18" s="37">
        <f t="shared" si="13"/>
        <v>4.0911965396686067E-2</v>
      </c>
      <c r="BI18" s="37">
        <f t="shared" si="13"/>
        <v>4.0404728754311892E-2</v>
      </c>
    </row>
    <row r="19" spans="3:61" x14ac:dyDescent="0.2">
      <c r="C19" s="12">
        <v>2028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112134.1</v>
      </c>
      <c r="J19" s="12">
        <v>4650.2759999999998</v>
      </c>
      <c r="K19" s="12">
        <v>4104.1390000000001</v>
      </c>
      <c r="L19" s="12">
        <v>3387.489</v>
      </c>
      <c r="M19" s="12">
        <v>2891.1030000000001</v>
      </c>
      <c r="N19" s="12">
        <v>546217.4</v>
      </c>
      <c r="O19" s="12">
        <v>463854.6</v>
      </c>
      <c r="P19" s="12">
        <v>2373.2759999999998</v>
      </c>
      <c r="R19" s="12">
        <v>2028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1758.704</v>
      </c>
      <c r="Y19" s="12">
        <v>46.708370000000002</v>
      </c>
      <c r="Z19" s="12">
        <v>41.296129999999998</v>
      </c>
      <c r="AA19" s="12">
        <v>33.953139999999998</v>
      </c>
      <c r="AB19" s="12">
        <v>28.99446</v>
      </c>
      <c r="AC19" s="12">
        <v>8684.98</v>
      </c>
      <c r="AD19" s="12">
        <v>7354.8050000000003</v>
      </c>
      <c r="AE19" s="12">
        <v>23.71078</v>
      </c>
      <c r="AG19" s="12">
        <v>2028</v>
      </c>
      <c r="AH19" s="14" t="str">
        <f t="shared" si="0"/>
        <v/>
      </c>
      <c r="AI19" s="14" t="str">
        <f t="shared" si="1"/>
        <v/>
      </c>
      <c r="AJ19" s="14" t="str">
        <f t="shared" si="2"/>
        <v/>
      </c>
      <c r="AK19" s="14" t="str">
        <f t="shared" si="3"/>
        <v/>
      </c>
      <c r="AL19" s="14" t="str">
        <f t="shared" si="4"/>
        <v/>
      </c>
      <c r="AM19" s="14">
        <f t="shared" si="5"/>
        <v>6.3759507000609537</v>
      </c>
      <c r="AN19" s="14">
        <f t="shared" si="6"/>
        <v>9.9559800523974609</v>
      </c>
      <c r="AO19" s="14">
        <f t="shared" si="7"/>
        <v>9.9383138323131011</v>
      </c>
      <c r="AP19" s="14">
        <f t="shared" si="8"/>
        <v>9.9769535306601984</v>
      </c>
      <c r="AQ19" s="14">
        <f t="shared" si="9"/>
        <v>9.9712255375682108</v>
      </c>
      <c r="AR19" s="14">
        <f t="shared" si="10"/>
        <v>6.2892188583047979</v>
      </c>
      <c r="AS19" s="14">
        <f t="shared" si="11"/>
        <v>6.3068239062762368</v>
      </c>
      <c r="AT19" s="14">
        <f t="shared" si="12"/>
        <v>10.009270045101847</v>
      </c>
      <c r="AU19" s="14"/>
      <c r="AV19" s="12">
        <v>2028</v>
      </c>
      <c r="AW19" s="37" t="str">
        <f t="shared" si="13"/>
        <v/>
      </c>
      <c r="AX19" s="37" t="str">
        <f t="shared" si="13"/>
        <v/>
      </c>
      <c r="AY19" s="37" t="str">
        <f t="shared" si="13"/>
        <v/>
      </c>
      <c r="AZ19" s="37" t="str">
        <f t="shared" si="13"/>
        <v/>
      </c>
      <c r="BA19" s="37" t="str">
        <f t="shared" si="13"/>
        <v/>
      </c>
      <c r="BB19" s="37">
        <f t="shared" si="13"/>
        <v>3.7107610302800298E-2</v>
      </c>
      <c r="BC19" s="37">
        <f t="shared" si="13"/>
        <v>4.7827590429950995E-2</v>
      </c>
      <c r="BD19" s="37">
        <f t="shared" si="13"/>
        <v>5.1948757126389022E-2</v>
      </c>
      <c r="BE19" s="37">
        <f t="shared" si="13"/>
        <v>4.9660772380277551E-2</v>
      </c>
      <c r="BF19" s="37">
        <f t="shared" si="13"/>
        <v>5.0191607849802367E-2</v>
      </c>
      <c r="BG19" s="37">
        <f t="shared" si="13"/>
        <v>4.0148589758893793E-2</v>
      </c>
      <c r="BH19" s="37">
        <f t="shared" si="13"/>
        <v>4.0181226386353464E-2</v>
      </c>
      <c r="BI19" s="37">
        <f t="shared" si="13"/>
        <v>4.8861361630267108E-2</v>
      </c>
    </row>
    <row r="20" spans="3:61" x14ac:dyDescent="0.2">
      <c r="C20" s="12">
        <v>2029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201163.4</v>
      </c>
      <c r="J20" s="12">
        <v>4134.1580000000004</v>
      </c>
      <c r="K20" s="12">
        <v>3474.2570000000001</v>
      </c>
      <c r="L20" s="12">
        <v>2947.9340000000002</v>
      </c>
      <c r="M20" s="12">
        <v>2558.3539999999998</v>
      </c>
      <c r="N20" s="12">
        <v>567019.4</v>
      </c>
      <c r="O20" s="12">
        <v>482528.6</v>
      </c>
      <c r="P20" s="12">
        <v>2112.4270000000001</v>
      </c>
      <c r="R20" s="12">
        <v>2029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3042.1469999999999</v>
      </c>
      <c r="Y20" s="12">
        <v>39.629010000000001</v>
      </c>
      <c r="Z20" s="12">
        <v>33.231859999999998</v>
      </c>
      <c r="AA20" s="12">
        <v>28.149509999999999</v>
      </c>
      <c r="AB20" s="12">
        <v>24.43113</v>
      </c>
      <c r="AC20" s="12">
        <v>8667.7389999999996</v>
      </c>
      <c r="AD20" s="12">
        <v>7355.35</v>
      </c>
      <c r="AE20" s="12">
        <v>20.12154</v>
      </c>
      <c r="AG20" s="12">
        <v>2029</v>
      </c>
      <c r="AH20" s="14" t="str">
        <f t="shared" si="0"/>
        <v/>
      </c>
      <c r="AI20" s="14" t="str">
        <f t="shared" si="1"/>
        <v/>
      </c>
      <c r="AJ20" s="14" t="str">
        <f t="shared" si="2"/>
        <v/>
      </c>
      <c r="AK20" s="14" t="str">
        <f t="shared" si="3"/>
        <v/>
      </c>
      <c r="AL20" s="14" t="str">
        <f t="shared" si="4"/>
        <v/>
      </c>
      <c r="AM20" s="14">
        <f t="shared" si="5"/>
        <v>6.6125469939486816</v>
      </c>
      <c r="AN20" s="14">
        <f t="shared" si="6"/>
        <v>10.43215058867229</v>
      </c>
      <c r="AO20" s="14">
        <f t="shared" si="7"/>
        <v>10.454596883833768</v>
      </c>
      <c r="AP20" s="14">
        <f t="shared" si="8"/>
        <v>10.47241674899492</v>
      </c>
      <c r="AQ20" s="14">
        <f t="shared" si="9"/>
        <v>10.471697379531768</v>
      </c>
      <c r="AR20" s="14">
        <f t="shared" si="10"/>
        <v>6.5417221261507761</v>
      </c>
      <c r="AS20" s="14">
        <f t="shared" si="11"/>
        <v>6.5602398254331877</v>
      </c>
      <c r="AT20" s="14">
        <f t="shared" si="12"/>
        <v>10.498336608430568</v>
      </c>
      <c r="AU20" s="14"/>
      <c r="AV20" s="12">
        <v>2029</v>
      </c>
      <c r="AW20" s="37" t="str">
        <f t="shared" ref="AW20:BI39" si="14">IF(AH20&lt;&gt;"",AH21/AH20-1,"")</f>
        <v/>
      </c>
      <c r="AX20" s="37" t="str">
        <f t="shared" si="14"/>
        <v/>
      </c>
      <c r="AY20" s="37" t="str">
        <f t="shared" si="14"/>
        <v/>
      </c>
      <c r="AZ20" s="37" t="str">
        <f t="shared" si="14"/>
        <v/>
      </c>
      <c r="BA20" s="37" t="str">
        <f t="shared" si="14"/>
        <v/>
      </c>
      <c r="BB20" s="37">
        <f t="shared" si="14"/>
        <v>3.9954672066621955E-2</v>
      </c>
      <c r="BC20" s="37">
        <f t="shared" si="14"/>
        <v>3.8514907668686371E-2</v>
      </c>
      <c r="BD20" s="37">
        <f t="shared" si="14"/>
        <v>3.7652384279742934E-2</v>
      </c>
      <c r="BE20" s="37">
        <f t="shared" si="14"/>
        <v>3.6527721387772827E-2</v>
      </c>
      <c r="BF20" s="37">
        <f t="shared" si="14"/>
        <v>3.878497583380458E-2</v>
      </c>
      <c r="BG20" s="37">
        <f t="shared" si="14"/>
        <v>3.9463132110760801E-2</v>
      </c>
      <c r="BH20" s="37">
        <f t="shared" si="14"/>
        <v>3.9355772421919122E-2</v>
      </c>
      <c r="BI20" s="37">
        <f t="shared" si="14"/>
        <v>3.6537924049401926E-2</v>
      </c>
    </row>
    <row r="21" spans="3:61" x14ac:dyDescent="0.2">
      <c r="C21" s="12">
        <v>2030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206870.7</v>
      </c>
      <c r="J21" s="12">
        <v>4814.518</v>
      </c>
      <c r="K21" s="12">
        <v>4153.6610000000001</v>
      </c>
      <c r="L21" s="12">
        <v>3597.7809999999999</v>
      </c>
      <c r="M21" s="12">
        <v>3024.6590000000001</v>
      </c>
      <c r="N21" s="12">
        <v>594873.19999999995</v>
      </c>
      <c r="O21" s="12">
        <v>516177.2</v>
      </c>
      <c r="P21" s="12">
        <v>2608.7649999999999</v>
      </c>
      <c r="R21" s="12">
        <v>2030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3008.2629999999999</v>
      </c>
      <c r="Y21" s="12">
        <v>44.4392</v>
      </c>
      <c r="Z21" s="12">
        <v>38.288809999999998</v>
      </c>
      <c r="AA21" s="12">
        <v>33.144150000000003</v>
      </c>
      <c r="AB21" s="12">
        <v>27.805689999999998</v>
      </c>
      <c r="AC21" s="12">
        <v>8748.2909999999993</v>
      </c>
      <c r="AD21" s="12">
        <v>7570.3310000000001</v>
      </c>
      <c r="AE21" s="12">
        <v>23.973379999999999</v>
      </c>
      <c r="AG21" s="12">
        <v>2030</v>
      </c>
      <c r="AH21" s="14" t="str">
        <f t="shared" si="0"/>
        <v/>
      </c>
      <c r="AI21" s="14" t="str">
        <f t="shared" si="1"/>
        <v/>
      </c>
      <c r="AJ21" s="14" t="str">
        <f t="shared" si="2"/>
        <v/>
      </c>
      <c r="AK21" s="14" t="str">
        <f t="shared" si="3"/>
        <v/>
      </c>
      <c r="AL21" s="14" t="str">
        <f t="shared" si="4"/>
        <v/>
      </c>
      <c r="AM21" s="14">
        <f t="shared" si="5"/>
        <v>6.8767491406170276</v>
      </c>
      <c r="AN21" s="14">
        <f t="shared" si="6"/>
        <v>10.833943905380835</v>
      </c>
      <c r="AO21" s="14">
        <f t="shared" si="7"/>
        <v>10.84823738319368</v>
      </c>
      <c r="AP21" s="14">
        <f t="shared" si="8"/>
        <v>10.854950270258852</v>
      </c>
      <c r="AQ21" s="14">
        <f t="shared" si="9"/>
        <v>10.877841909335823</v>
      </c>
      <c r="AR21" s="14">
        <f t="shared" si="10"/>
        <v>6.7998789706469518</v>
      </c>
      <c r="AS21" s="14">
        <f t="shared" si="11"/>
        <v>6.8184231310361465</v>
      </c>
      <c r="AT21" s="14">
        <f t="shared" si="12"/>
        <v>10.88192403407446</v>
      </c>
      <c r="AU21" s="14"/>
      <c r="AV21" s="12">
        <v>2030</v>
      </c>
      <c r="AW21" s="37" t="str">
        <f t="shared" si="14"/>
        <v/>
      </c>
      <c r="AX21" s="37" t="str">
        <f t="shared" si="14"/>
        <v/>
      </c>
      <c r="AY21" s="37" t="str">
        <f t="shared" si="14"/>
        <v/>
      </c>
      <c r="AZ21" s="37" t="str">
        <f t="shared" si="14"/>
        <v/>
      </c>
      <c r="BA21" s="37" t="str">
        <f t="shared" si="14"/>
        <v/>
      </c>
      <c r="BB21" s="37">
        <f t="shared" si="14"/>
        <v>3.9347008216631396E-2</v>
      </c>
      <c r="BC21" s="37">
        <f t="shared" si="14"/>
        <v>2.8820734446291851E-2</v>
      </c>
      <c r="BD21" s="37">
        <f t="shared" si="14"/>
        <v>3.1740678977924208E-2</v>
      </c>
      <c r="BE21" s="37">
        <f t="shared" si="14"/>
        <v>3.3135434494539595E-2</v>
      </c>
      <c r="BF21" s="37">
        <f t="shared" si="14"/>
        <v>3.0404719001582592E-2</v>
      </c>
      <c r="BG21" s="37">
        <f t="shared" si="14"/>
        <v>3.8612268637565839E-2</v>
      </c>
      <c r="BH21" s="37">
        <f t="shared" si="14"/>
        <v>3.9225441259289173E-2</v>
      </c>
      <c r="BI21" s="37">
        <f t="shared" si="14"/>
        <v>3.4065557780927458E-2</v>
      </c>
    </row>
    <row r="22" spans="3:61" x14ac:dyDescent="0.2">
      <c r="C22" s="12">
        <v>2031</v>
      </c>
      <c r="D22" s="12">
        <v>0</v>
      </c>
      <c r="E22" s="12">
        <v>0</v>
      </c>
      <c r="F22" s="12">
        <v>0</v>
      </c>
      <c r="G22" s="12">
        <v>0</v>
      </c>
      <c r="H22" s="12">
        <v>126609.4</v>
      </c>
      <c r="I22" s="12">
        <v>202314</v>
      </c>
      <c r="J22" s="12">
        <v>5510.223</v>
      </c>
      <c r="K22" s="12">
        <v>4584.6750000000002</v>
      </c>
      <c r="L22" s="12">
        <v>3861.9609999999998</v>
      </c>
      <c r="M22" s="12">
        <v>3313.125</v>
      </c>
      <c r="N22" s="12">
        <v>619478.9</v>
      </c>
      <c r="O22" s="12">
        <v>545032.9</v>
      </c>
      <c r="P22" s="12">
        <v>2742.5320000000002</v>
      </c>
      <c r="R22" s="12">
        <v>2031</v>
      </c>
      <c r="S22" s="12">
        <v>0</v>
      </c>
      <c r="T22" s="12">
        <v>0</v>
      </c>
      <c r="U22" s="12">
        <v>0</v>
      </c>
      <c r="V22" s="12">
        <v>0</v>
      </c>
      <c r="W22" s="12">
        <v>1766.655</v>
      </c>
      <c r="X22" s="12">
        <v>2830.6239999999998</v>
      </c>
      <c r="Y22" s="12">
        <v>49.435949999999998</v>
      </c>
      <c r="Z22" s="12">
        <v>40.961779999999997</v>
      </c>
      <c r="AA22" s="12">
        <v>34.436799999999998</v>
      </c>
      <c r="AB22" s="12">
        <v>29.55883</v>
      </c>
      <c r="AC22" s="12">
        <v>8771.4599999999991</v>
      </c>
      <c r="AD22" s="12">
        <v>7691.8180000000002</v>
      </c>
      <c r="AE22" s="12">
        <v>24.37238</v>
      </c>
      <c r="AG22" s="12">
        <v>2031</v>
      </c>
      <c r="AH22" s="14" t="str">
        <f t="shared" si="0"/>
        <v/>
      </c>
      <c r="AI22" s="14" t="str">
        <f t="shared" si="1"/>
        <v/>
      </c>
      <c r="AJ22" s="14" t="str">
        <f t="shared" si="2"/>
        <v/>
      </c>
      <c r="AK22" s="14" t="str">
        <f t="shared" si="3"/>
        <v/>
      </c>
      <c r="AL22" s="14">
        <f t="shared" si="4"/>
        <v>7.1666171380377044</v>
      </c>
      <c r="AM22" s="14">
        <f t="shared" si="5"/>
        <v>7.1473286455565983</v>
      </c>
      <c r="AN22" s="14">
        <f t="shared" si="6"/>
        <v>11.146186125683839</v>
      </c>
      <c r="AO22" s="14">
        <f t="shared" si="7"/>
        <v>11.192567803449947</v>
      </c>
      <c r="AP22" s="14">
        <f t="shared" si="8"/>
        <v>11.214633763880499</v>
      </c>
      <c r="AQ22" s="14">
        <f t="shared" si="9"/>
        <v>11.208579635932816</v>
      </c>
      <c r="AR22" s="14">
        <f t="shared" si="10"/>
        <v>7.0624377241645062</v>
      </c>
      <c r="AS22" s="14">
        <f t="shared" si="11"/>
        <v>7.0858787870435833</v>
      </c>
      <c r="AT22" s="14">
        <f t="shared" si="12"/>
        <v>11.252622846024886</v>
      </c>
      <c r="AU22" s="14"/>
      <c r="AV22" s="12">
        <v>2031</v>
      </c>
      <c r="AW22" s="37" t="str">
        <f t="shared" si="14"/>
        <v/>
      </c>
      <c r="AX22" s="37" t="str">
        <f t="shared" si="14"/>
        <v/>
      </c>
      <c r="AY22" s="37" t="str">
        <f t="shared" si="14"/>
        <v/>
      </c>
      <c r="AZ22" s="37" t="str">
        <f t="shared" si="14"/>
        <v/>
      </c>
      <c r="BA22" s="37">
        <f t="shared" si="14"/>
        <v>3.3589961197487472E-2</v>
      </c>
      <c r="BB22" s="37">
        <f t="shared" si="14"/>
        <v>3.6034811469629169E-2</v>
      </c>
      <c r="BC22" s="37">
        <f t="shared" si="14"/>
        <v>4.4510289163811834E-2</v>
      </c>
      <c r="BD22" s="37">
        <f t="shared" si="14"/>
        <v>3.9315864524454236E-2</v>
      </c>
      <c r="BE22" s="37">
        <f t="shared" si="14"/>
        <v>4.095925006070078E-2</v>
      </c>
      <c r="BF22" s="37">
        <f t="shared" si="14"/>
        <v>4.1141416628578398E-2</v>
      </c>
      <c r="BG22" s="37">
        <f t="shared" si="14"/>
        <v>3.5709871304817176E-2</v>
      </c>
      <c r="BH22" s="37">
        <f t="shared" si="14"/>
        <v>3.5604029690226247E-2</v>
      </c>
      <c r="BI22" s="37">
        <f t="shared" si="14"/>
        <v>4.0911049608812311E-2</v>
      </c>
    </row>
    <row r="23" spans="3:61" x14ac:dyDescent="0.2">
      <c r="C23" s="12">
        <v>2032</v>
      </c>
      <c r="D23" s="12">
        <v>0</v>
      </c>
      <c r="E23" s="12">
        <v>0</v>
      </c>
      <c r="F23" s="12">
        <v>0</v>
      </c>
      <c r="G23" s="12">
        <v>0</v>
      </c>
      <c r="H23" s="12">
        <v>212595.5</v>
      </c>
      <c r="I23" s="12">
        <v>201751.1</v>
      </c>
      <c r="J23" s="12">
        <v>4723.96</v>
      </c>
      <c r="K23" s="12">
        <v>4183.6239999999998</v>
      </c>
      <c r="L23" s="12">
        <v>3487.5129999999999</v>
      </c>
      <c r="M23" s="12">
        <v>3040.0509999999999</v>
      </c>
      <c r="N23" s="12">
        <v>644476.6</v>
      </c>
      <c r="O23" s="12">
        <v>571666.80000000005</v>
      </c>
      <c r="P23" s="12">
        <v>2508.4059999999999</v>
      </c>
      <c r="R23" s="12">
        <v>2032</v>
      </c>
      <c r="S23" s="12">
        <v>0</v>
      </c>
      <c r="T23" s="12">
        <v>0</v>
      </c>
      <c r="U23" s="12">
        <v>0</v>
      </c>
      <c r="V23" s="12">
        <v>0</v>
      </c>
      <c r="W23" s="12">
        <v>2870.0639999999999</v>
      </c>
      <c r="X23" s="12">
        <v>2724.569</v>
      </c>
      <c r="Y23" s="12">
        <v>40.575809999999997</v>
      </c>
      <c r="Z23" s="12">
        <v>35.96461</v>
      </c>
      <c r="AA23" s="12">
        <v>29.87425</v>
      </c>
      <c r="AB23" s="12">
        <v>26.05077</v>
      </c>
      <c r="AC23" s="12">
        <v>8810.7810000000009</v>
      </c>
      <c r="AD23" s="12">
        <v>7790.3239999999996</v>
      </c>
      <c r="AE23" s="12">
        <v>21.415610000000001</v>
      </c>
      <c r="AG23" s="12">
        <v>2032</v>
      </c>
      <c r="AH23" s="14" t="str">
        <f t="shared" si="0"/>
        <v/>
      </c>
      <c r="AI23" s="14" t="str">
        <f t="shared" si="1"/>
        <v/>
      </c>
      <c r="AJ23" s="14" t="str">
        <f t="shared" si="2"/>
        <v/>
      </c>
      <c r="AK23" s="14" t="str">
        <f t="shared" si="3"/>
        <v/>
      </c>
      <c r="AL23" s="14">
        <f t="shared" si="4"/>
        <v>7.407343529621639</v>
      </c>
      <c r="AM23" s="14">
        <f t="shared" si="5"/>
        <v>7.4048812858107098</v>
      </c>
      <c r="AN23" s="14">
        <f t="shared" si="6"/>
        <v>11.642306093211694</v>
      </c>
      <c r="AO23" s="14">
        <f t="shared" si="7"/>
        <v>11.632613282891153</v>
      </c>
      <c r="AP23" s="14">
        <f t="shared" si="8"/>
        <v>11.673976752554458</v>
      </c>
      <c r="AQ23" s="14">
        <f t="shared" si="9"/>
        <v>11.669716480549328</v>
      </c>
      <c r="AR23" s="14">
        <f t="shared" si="10"/>
        <v>7.3146364663927068</v>
      </c>
      <c r="AS23" s="14">
        <f t="shared" si="11"/>
        <v>7.3381646257588269</v>
      </c>
      <c r="AT23" s="14">
        <f t="shared" si="12"/>
        <v>11.712979457507865</v>
      </c>
      <c r="AU23" s="14"/>
      <c r="AV23" s="12">
        <v>2032</v>
      </c>
      <c r="AW23" s="37" t="str">
        <f t="shared" si="14"/>
        <v/>
      </c>
      <c r="AX23" s="37" t="str">
        <f t="shared" si="14"/>
        <v/>
      </c>
      <c r="AY23" s="37" t="str">
        <f t="shared" si="14"/>
        <v/>
      </c>
      <c r="AZ23" s="37" t="str">
        <f t="shared" si="14"/>
        <v/>
      </c>
      <c r="BA23" s="37">
        <f t="shared" si="14"/>
        <v>3.3997476262271453E-2</v>
      </c>
      <c r="BB23" s="37">
        <f t="shared" si="14"/>
        <v>3.4291662368277631E-2</v>
      </c>
      <c r="BC23" s="37">
        <f t="shared" si="14"/>
        <v>3.342157351686903E-2</v>
      </c>
      <c r="BD23" s="37">
        <f t="shared" si="14"/>
        <v>3.6365039280064515E-2</v>
      </c>
      <c r="BE23" s="37">
        <f t="shared" si="14"/>
        <v>3.1043364436057486E-2</v>
      </c>
      <c r="BF23" s="37">
        <f t="shared" si="14"/>
        <v>3.3151727559742383E-2</v>
      </c>
      <c r="BG23" s="37">
        <f t="shared" si="14"/>
        <v>3.4615337288750547E-2</v>
      </c>
      <c r="BH23" s="37">
        <f t="shared" si="14"/>
        <v>3.4473041256918968E-2</v>
      </c>
      <c r="BI23" s="37">
        <f t="shared" si="14"/>
        <v>3.3815330571967506E-2</v>
      </c>
    </row>
    <row r="24" spans="3:61" x14ac:dyDescent="0.2">
      <c r="C24" s="12">
        <v>2033</v>
      </c>
      <c r="D24" s="12">
        <v>0</v>
      </c>
      <c r="E24" s="12">
        <v>0</v>
      </c>
      <c r="F24" s="12">
        <v>0</v>
      </c>
      <c r="G24" s="12">
        <v>0</v>
      </c>
      <c r="H24" s="12">
        <v>230128.4</v>
      </c>
      <c r="I24" s="12">
        <v>214718.1</v>
      </c>
      <c r="J24" s="12">
        <v>5171.2</v>
      </c>
      <c r="K24" s="12">
        <v>4404.1400000000003</v>
      </c>
      <c r="L24" s="12">
        <v>3929.529</v>
      </c>
      <c r="M24" s="12">
        <v>3347.3440000000001</v>
      </c>
      <c r="N24" s="12">
        <v>667725.30000000005</v>
      </c>
      <c r="O24" s="12">
        <v>601984.4</v>
      </c>
      <c r="P24" s="12">
        <v>2752.453</v>
      </c>
      <c r="R24" s="12">
        <v>2033</v>
      </c>
      <c r="S24" s="12">
        <v>0</v>
      </c>
      <c r="T24" s="12">
        <v>0</v>
      </c>
      <c r="U24" s="12">
        <v>0</v>
      </c>
      <c r="V24" s="12">
        <v>0</v>
      </c>
      <c r="W24" s="12">
        <v>3004.6109999999999</v>
      </c>
      <c r="X24" s="12">
        <v>2803.5450000000001</v>
      </c>
      <c r="Y24" s="12">
        <v>42.980829999999997</v>
      </c>
      <c r="Z24" s="12">
        <v>36.531799999999997</v>
      </c>
      <c r="AA24" s="12">
        <v>32.647109999999998</v>
      </c>
      <c r="AB24" s="12">
        <v>27.76361</v>
      </c>
      <c r="AC24" s="12">
        <v>8823.2009999999991</v>
      </c>
      <c r="AD24" s="12">
        <v>7930.0990000000002</v>
      </c>
      <c r="AE24" s="12">
        <v>22.730530000000002</v>
      </c>
      <c r="AG24" s="12">
        <v>2033</v>
      </c>
      <c r="AH24" s="14" t="str">
        <f t="shared" si="0"/>
        <v/>
      </c>
      <c r="AI24" s="14" t="str">
        <f t="shared" si="1"/>
        <v/>
      </c>
      <c r="AJ24" s="14" t="str">
        <f t="shared" si="2"/>
        <v/>
      </c>
      <c r="AK24" s="14" t="str">
        <f t="shared" si="3"/>
        <v/>
      </c>
      <c r="AL24" s="14">
        <f t="shared" si="4"/>
        <v>7.6591745154364412</v>
      </c>
      <c r="AM24" s="14">
        <f t="shared" si="5"/>
        <v>7.6588069747409087</v>
      </c>
      <c r="AN24" s="14">
        <f t="shared" si="6"/>
        <v>12.03141028221186</v>
      </c>
      <c r="AO24" s="14">
        <f t="shared" si="7"/>
        <v>12.05563372185329</v>
      </c>
      <c r="AP24" s="14">
        <f t="shared" si="8"/>
        <v>12.036376267302069</v>
      </c>
      <c r="AQ24" s="14">
        <f t="shared" si="9"/>
        <v>12.056587742011935</v>
      </c>
      <c r="AR24" s="14">
        <f t="shared" si="10"/>
        <v>7.5678350748214855</v>
      </c>
      <c r="AS24" s="14">
        <f t="shared" si="11"/>
        <v>7.5911334776526749</v>
      </c>
      <c r="AT24" s="14">
        <f t="shared" si="12"/>
        <v>12.109057729846159</v>
      </c>
      <c r="AU24" s="14"/>
      <c r="AV24" s="12">
        <v>2033</v>
      </c>
      <c r="AW24" s="37" t="str">
        <f t="shared" si="14"/>
        <v/>
      </c>
      <c r="AX24" s="37" t="str">
        <f t="shared" si="14"/>
        <v/>
      </c>
      <c r="AY24" s="37" t="str">
        <f t="shared" si="14"/>
        <v/>
      </c>
      <c r="AZ24" s="37" t="str">
        <f t="shared" si="14"/>
        <v/>
      </c>
      <c r="BA24" s="37">
        <f t="shared" si="14"/>
        <v>3.0491458203200983E-2</v>
      </c>
      <c r="BB24" s="37">
        <f t="shared" si="14"/>
        <v>3.1377950990484571E-2</v>
      </c>
      <c r="BC24" s="37">
        <f t="shared" si="14"/>
        <v>2.7431487384393716E-2</v>
      </c>
      <c r="BD24" s="37">
        <f t="shared" si="14"/>
        <v>2.9035093435437309E-2</v>
      </c>
      <c r="BE24" s="37">
        <f t="shared" si="14"/>
        <v>3.2899571366787894E-2</v>
      </c>
      <c r="BF24" s="37">
        <f t="shared" si="14"/>
        <v>3.0333282569896758E-2</v>
      </c>
      <c r="BG24" s="37">
        <f t="shared" si="14"/>
        <v>3.3482977590233443E-2</v>
      </c>
      <c r="BH24" s="37">
        <f t="shared" si="14"/>
        <v>3.3213088779542543E-2</v>
      </c>
      <c r="BI24" s="37">
        <f t="shared" si="14"/>
        <v>2.9344175865208211E-2</v>
      </c>
    </row>
    <row r="25" spans="3:61" x14ac:dyDescent="0.2">
      <c r="C25" s="12">
        <v>2034</v>
      </c>
      <c r="D25" s="12">
        <v>0</v>
      </c>
      <c r="E25" s="12">
        <v>0</v>
      </c>
      <c r="F25" s="12">
        <v>0</v>
      </c>
      <c r="G25" s="12">
        <v>0</v>
      </c>
      <c r="H25" s="12">
        <v>280096</v>
      </c>
      <c r="I25" s="12">
        <v>245847.3</v>
      </c>
      <c r="J25" s="12">
        <v>7067.7169999999996</v>
      </c>
      <c r="K25" s="12">
        <v>5985.52</v>
      </c>
      <c r="L25" s="12">
        <v>5101.6980000000003</v>
      </c>
      <c r="M25" s="12">
        <v>4502.1360000000004</v>
      </c>
      <c r="N25" s="12">
        <v>689391.1</v>
      </c>
      <c r="O25" s="12">
        <v>628287.19999999995</v>
      </c>
      <c r="P25" s="12">
        <v>3793.625</v>
      </c>
      <c r="R25" s="12">
        <v>2034</v>
      </c>
      <c r="S25" s="12">
        <v>0</v>
      </c>
      <c r="T25" s="12">
        <v>0</v>
      </c>
      <c r="U25" s="12">
        <v>0</v>
      </c>
      <c r="V25" s="12">
        <v>0</v>
      </c>
      <c r="W25" s="12">
        <v>3548.7919999999999</v>
      </c>
      <c r="X25" s="12">
        <v>3112.3359999999998</v>
      </c>
      <c r="Y25" s="12">
        <v>57.175469999999997</v>
      </c>
      <c r="Z25" s="12">
        <v>48.248260000000002</v>
      </c>
      <c r="AA25" s="12">
        <v>41.035609999999998</v>
      </c>
      <c r="AB25" s="12">
        <v>36.242359999999998</v>
      </c>
      <c r="AC25" s="12">
        <v>8814.3580000000002</v>
      </c>
      <c r="AD25" s="12">
        <v>8010.5379999999996</v>
      </c>
      <c r="AE25" s="12">
        <v>30.43571</v>
      </c>
      <c r="AG25" s="12">
        <v>2034</v>
      </c>
      <c r="AH25" s="14" t="str">
        <f t="shared" si="0"/>
        <v/>
      </c>
      <c r="AI25" s="14" t="str">
        <f t="shared" si="1"/>
        <v/>
      </c>
      <c r="AJ25" s="14" t="str">
        <f t="shared" si="2"/>
        <v/>
      </c>
      <c r="AK25" s="14" t="str">
        <f t="shared" si="3"/>
        <v/>
      </c>
      <c r="AL25" s="14">
        <f t="shared" si="4"/>
        <v>7.8927139150448937</v>
      </c>
      <c r="AM25" s="14">
        <f t="shared" si="5"/>
        <v>7.8991246446399099</v>
      </c>
      <c r="AN25" s="14">
        <f t="shared" si="6"/>
        <v>12.361449761584819</v>
      </c>
      <c r="AO25" s="14">
        <f t="shared" si="7"/>
        <v>12.405670173390709</v>
      </c>
      <c r="AP25" s="14">
        <f t="shared" si="8"/>
        <v>12.432367887305686</v>
      </c>
      <c r="AQ25" s="14">
        <f t="shared" si="9"/>
        <v>12.422303624819136</v>
      </c>
      <c r="AR25" s="14">
        <f t="shared" si="10"/>
        <v>7.8212287270383163</v>
      </c>
      <c r="AS25" s="14">
        <f t="shared" si="11"/>
        <v>7.8432584677833113</v>
      </c>
      <c r="AT25" s="14">
        <f t="shared" si="12"/>
        <v>12.464388049432722</v>
      </c>
      <c r="AU25" s="14"/>
      <c r="AV25" s="12">
        <v>2034</v>
      </c>
      <c r="AW25" s="37" t="str">
        <f t="shared" si="14"/>
        <v/>
      </c>
      <c r="AX25" s="37" t="str">
        <f t="shared" si="14"/>
        <v/>
      </c>
      <c r="AY25" s="37" t="str">
        <f t="shared" si="14"/>
        <v/>
      </c>
      <c r="AZ25" s="37" t="str">
        <f t="shared" si="14"/>
        <v/>
      </c>
      <c r="BA25" s="37">
        <f t="shared" si="14"/>
        <v>3.3060751768483776E-2</v>
      </c>
      <c r="BB25" s="37">
        <f t="shared" si="14"/>
        <v>3.3143036531932735E-2</v>
      </c>
      <c r="BC25" s="37">
        <f t="shared" si="14"/>
        <v>3.4530140359995354E-2</v>
      </c>
      <c r="BD25" s="37">
        <f t="shared" si="14"/>
        <v>3.5025053510724824E-2</v>
      </c>
      <c r="BE25" s="37">
        <f t="shared" si="14"/>
        <v>3.3832844585049315E-2</v>
      </c>
      <c r="BF25" s="37">
        <f t="shared" si="14"/>
        <v>3.4508370027265256E-2</v>
      </c>
      <c r="BG25" s="37">
        <f t="shared" si="14"/>
        <v>3.2300601530174111E-2</v>
      </c>
      <c r="BH25" s="37">
        <f t="shared" si="14"/>
        <v>3.1899641954409752E-2</v>
      </c>
      <c r="BI25" s="37">
        <f t="shared" si="14"/>
        <v>3.4940072910367936E-2</v>
      </c>
    </row>
    <row r="26" spans="3:61" x14ac:dyDescent="0.2">
      <c r="C26" s="12">
        <v>2035</v>
      </c>
      <c r="D26" s="12">
        <v>0</v>
      </c>
      <c r="E26" s="12">
        <v>0</v>
      </c>
      <c r="F26" s="12">
        <v>0</v>
      </c>
      <c r="G26" s="12">
        <v>164973.70000000001</v>
      </c>
      <c r="H26" s="12">
        <v>264539.40000000002</v>
      </c>
      <c r="I26" s="12">
        <v>234467.8</v>
      </c>
      <c r="J26" s="12">
        <v>5281.0659999999998</v>
      </c>
      <c r="K26" s="12">
        <v>4404.5950000000003</v>
      </c>
      <c r="L26" s="12">
        <v>3801.75</v>
      </c>
      <c r="M26" s="12">
        <v>3296.674</v>
      </c>
      <c r="N26" s="12">
        <v>714712.3</v>
      </c>
      <c r="O26" s="12">
        <v>659631.19999999995</v>
      </c>
      <c r="P26" s="12">
        <v>2732.5059999999999</v>
      </c>
      <c r="R26" s="12">
        <v>2035</v>
      </c>
      <c r="S26" s="12">
        <v>0</v>
      </c>
      <c r="T26" s="12">
        <v>0</v>
      </c>
      <c r="U26" s="12">
        <v>0</v>
      </c>
      <c r="V26" s="12">
        <v>2015.798</v>
      </c>
      <c r="W26" s="12">
        <v>3244.4279999999999</v>
      </c>
      <c r="X26" s="12">
        <v>2873.0540000000001</v>
      </c>
      <c r="Y26" s="12">
        <v>41.296100000000003</v>
      </c>
      <c r="Z26" s="12">
        <v>34.303220000000003</v>
      </c>
      <c r="AA26" s="12">
        <v>29.578720000000001</v>
      </c>
      <c r="AB26" s="12">
        <v>25.653099999999998</v>
      </c>
      <c r="AC26" s="12">
        <v>8852.1769999999997</v>
      </c>
      <c r="AD26" s="12">
        <v>8150.18</v>
      </c>
      <c r="AE26" s="12">
        <v>21.182390000000002</v>
      </c>
      <c r="AG26" s="12">
        <v>2035</v>
      </c>
      <c r="AH26" s="14" t="str">
        <f t="shared" si="0"/>
        <v/>
      </c>
      <c r="AI26" s="14" t="str">
        <f t="shared" si="1"/>
        <v/>
      </c>
      <c r="AJ26" s="14" t="str">
        <f t="shared" si="2"/>
        <v/>
      </c>
      <c r="AK26" s="14">
        <f t="shared" si="3"/>
        <v>8.18403927377644</v>
      </c>
      <c r="AL26" s="14">
        <f t="shared" si="4"/>
        <v>8.1536529705698513</v>
      </c>
      <c r="AM26" s="14">
        <f t="shared" si="5"/>
        <v>8.1609256213075003</v>
      </c>
      <c r="AN26" s="14">
        <f t="shared" si="6"/>
        <v>12.788292356905373</v>
      </c>
      <c r="AO26" s="14">
        <f t="shared" si="7"/>
        <v>12.840179435050121</v>
      </c>
      <c r="AP26" s="14">
        <f t="shared" si="8"/>
        <v>12.852990257861057</v>
      </c>
      <c r="AQ26" s="14">
        <f t="shared" si="9"/>
        <v>12.850977074895432</v>
      </c>
      <c r="AR26" s="14">
        <f t="shared" si="10"/>
        <v>8.0738591196267322</v>
      </c>
      <c r="AS26" s="14">
        <f t="shared" si="11"/>
        <v>8.0934556046614912</v>
      </c>
      <c r="AT26" s="14">
        <f t="shared" si="12"/>
        <v>12.89989467666302</v>
      </c>
      <c r="AU26" s="14"/>
      <c r="AV26" s="12">
        <v>2035</v>
      </c>
      <c r="AW26" s="37" t="str">
        <f t="shared" si="14"/>
        <v/>
      </c>
      <c r="AX26" s="37" t="str">
        <f t="shared" si="14"/>
        <v/>
      </c>
      <c r="AY26" s="37" t="str">
        <f t="shared" si="14"/>
        <v/>
      </c>
      <c r="AZ26" s="37">
        <f t="shared" si="14"/>
        <v>2.778801097201633E-2</v>
      </c>
      <c r="BA26" s="37">
        <f t="shared" si="14"/>
        <v>3.1936243160489264E-2</v>
      </c>
      <c r="BB26" s="37">
        <f t="shared" si="14"/>
        <v>3.0728782870520499E-2</v>
      </c>
      <c r="BC26" s="37">
        <f t="shared" si="14"/>
        <v>3.4385968393516597E-2</v>
      </c>
      <c r="BD26" s="37">
        <f t="shared" si="14"/>
        <v>2.9829207555851278E-2</v>
      </c>
      <c r="BE26" s="37">
        <f t="shared" si="14"/>
        <v>3.2766266307981073E-2</v>
      </c>
      <c r="BF26" s="37">
        <f t="shared" si="14"/>
        <v>3.4205717088434007E-2</v>
      </c>
      <c r="BG26" s="37">
        <f t="shared" si="14"/>
        <v>3.127359078161418E-2</v>
      </c>
      <c r="BH26" s="37">
        <f t="shared" si="14"/>
        <v>3.0864248040662901E-2</v>
      </c>
      <c r="BI26" s="37">
        <f t="shared" si="14"/>
        <v>3.1744003589538217E-2</v>
      </c>
    </row>
    <row r="27" spans="3:61" x14ac:dyDescent="0.2">
      <c r="C27" s="12">
        <v>2036</v>
      </c>
      <c r="D27" s="12">
        <v>0</v>
      </c>
      <c r="E27" s="12">
        <v>0</v>
      </c>
      <c r="F27" s="12">
        <v>0</v>
      </c>
      <c r="G27" s="12">
        <v>303951.8</v>
      </c>
      <c r="H27" s="12">
        <v>258505.7</v>
      </c>
      <c r="I27" s="12">
        <v>245412.3</v>
      </c>
      <c r="J27" s="12">
        <v>5292.1419999999998</v>
      </c>
      <c r="K27" s="12">
        <v>4648.8630000000003</v>
      </c>
      <c r="L27" s="12">
        <v>3896.7550000000001</v>
      </c>
      <c r="M27" s="12">
        <v>3353.03</v>
      </c>
      <c r="N27" s="12">
        <v>739972.4</v>
      </c>
      <c r="O27" s="12">
        <v>688606.8</v>
      </c>
      <c r="P27" s="12">
        <v>2862.4250000000002</v>
      </c>
      <c r="R27" s="12">
        <v>2036</v>
      </c>
      <c r="S27" s="12">
        <v>0</v>
      </c>
      <c r="T27" s="12">
        <v>0</v>
      </c>
      <c r="U27" s="12">
        <v>0</v>
      </c>
      <c r="V27" s="12">
        <v>3613.5450000000001</v>
      </c>
      <c r="W27" s="12">
        <v>3072.31</v>
      </c>
      <c r="X27" s="12">
        <v>2917.511</v>
      </c>
      <c r="Y27" s="12">
        <v>40.00703</v>
      </c>
      <c r="Z27" s="12">
        <v>35.156889999999997</v>
      </c>
      <c r="AA27" s="12">
        <v>29.356000000000002</v>
      </c>
      <c r="AB27" s="12">
        <v>25.228670000000001</v>
      </c>
      <c r="AC27" s="12">
        <v>8887.1080000000002</v>
      </c>
      <c r="AD27" s="12">
        <v>8253.4560000000001</v>
      </c>
      <c r="AE27" s="12">
        <v>21.506810000000002</v>
      </c>
      <c r="AG27" s="12">
        <v>2036</v>
      </c>
      <c r="AH27" s="14" t="str">
        <f t="shared" si="0"/>
        <v/>
      </c>
      <c r="AI27" s="14" t="str">
        <f t="shared" si="1"/>
        <v/>
      </c>
      <c r="AJ27" s="14" t="str">
        <f t="shared" si="2"/>
        <v/>
      </c>
      <c r="AK27" s="14">
        <f t="shared" si="3"/>
        <v>8.4114574469115517</v>
      </c>
      <c r="AL27" s="14">
        <f t="shared" si="4"/>
        <v>8.4140500144842161</v>
      </c>
      <c r="AM27" s="14">
        <f t="shared" si="5"/>
        <v>8.4117009327471255</v>
      </c>
      <c r="AN27" s="14">
        <f t="shared" si="6"/>
        <v>13.228030173696972</v>
      </c>
      <c r="AO27" s="14">
        <f t="shared" si="7"/>
        <v>13.223191812472605</v>
      </c>
      <c r="AP27" s="14">
        <f t="shared" si="8"/>
        <v>13.274134759504019</v>
      </c>
      <c r="AQ27" s="14">
        <f t="shared" si="9"/>
        <v>13.290553961029257</v>
      </c>
      <c r="AR27" s="14">
        <f t="shared" si="10"/>
        <v>8.3263576857623427</v>
      </c>
      <c r="AS27" s="14">
        <f t="shared" si="11"/>
        <v>8.3432540259498573</v>
      </c>
      <c r="AT27" s="14">
        <f t="shared" si="12"/>
        <v>13.309388979583677</v>
      </c>
      <c r="AU27" s="14"/>
      <c r="AV27" s="12">
        <v>2036</v>
      </c>
      <c r="AW27" s="37" t="str">
        <f t="shared" si="14"/>
        <v/>
      </c>
      <c r="AX27" s="37" t="str">
        <f t="shared" si="14"/>
        <v/>
      </c>
      <c r="AY27" s="37" t="str">
        <f t="shared" si="14"/>
        <v/>
      </c>
      <c r="AZ27" s="37">
        <f t="shared" si="14"/>
        <v>3.0158026380486813E-2</v>
      </c>
      <c r="BA27" s="37">
        <f t="shared" si="14"/>
        <v>2.9660198710445007E-2</v>
      </c>
      <c r="BB27" s="37">
        <f t="shared" si="14"/>
        <v>3.1662836600661493E-2</v>
      </c>
      <c r="BC27" s="37">
        <f t="shared" si="14"/>
        <v>2.8981373286266932E-2</v>
      </c>
      <c r="BD27" s="37">
        <f t="shared" si="14"/>
        <v>2.9873755037633121E-2</v>
      </c>
      <c r="BE27" s="37">
        <f t="shared" si="14"/>
        <v>2.8503096243084114E-2</v>
      </c>
      <c r="BF27" s="37">
        <f t="shared" si="14"/>
        <v>2.7499792627320163E-2</v>
      </c>
      <c r="BG27" s="37">
        <f t="shared" si="14"/>
        <v>3.0452326133920904E-2</v>
      </c>
      <c r="BH27" s="37">
        <f t="shared" si="14"/>
        <v>3.0133387494209574E-2</v>
      </c>
      <c r="BI27" s="37">
        <f t="shared" si="14"/>
        <v>2.876515295497617E-2</v>
      </c>
    </row>
    <row r="28" spans="3:61" x14ac:dyDescent="0.2">
      <c r="C28" s="12">
        <v>2037</v>
      </c>
      <c r="D28" s="12">
        <v>0</v>
      </c>
      <c r="E28" s="12">
        <v>0</v>
      </c>
      <c r="F28" s="12">
        <v>0</v>
      </c>
      <c r="G28" s="12">
        <v>321803.09999999998</v>
      </c>
      <c r="H28" s="12">
        <v>280631.3</v>
      </c>
      <c r="I28" s="12">
        <v>235197.6</v>
      </c>
      <c r="J28" s="12">
        <v>6177.0410000000002</v>
      </c>
      <c r="K28" s="12">
        <v>5442.3819999999996</v>
      </c>
      <c r="L28" s="12">
        <v>4615.0039999999999</v>
      </c>
      <c r="M28" s="12">
        <v>4056.3249999999998</v>
      </c>
      <c r="N28" s="12">
        <v>759636.9</v>
      </c>
      <c r="O28" s="12">
        <v>710171.2</v>
      </c>
      <c r="P28" s="12">
        <v>3409.4050000000002</v>
      </c>
      <c r="R28" s="12">
        <v>2037</v>
      </c>
      <c r="S28" s="12">
        <v>0</v>
      </c>
      <c r="T28" s="12">
        <v>0</v>
      </c>
      <c r="U28" s="12">
        <v>0</v>
      </c>
      <c r="V28" s="12">
        <v>3713.7710000000002</v>
      </c>
      <c r="W28" s="12">
        <v>3239.1950000000002</v>
      </c>
      <c r="X28" s="12">
        <v>2710.2620000000002</v>
      </c>
      <c r="Y28" s="12">
        <v>45.381390000000003</v>
      </c>
      <c r="Z28" s="12">
        <v>39.963979999999999</v>
      </c>
      <c r="AA28" s="12">
        <v>33.80339</v>
      </c>
      <c r="AB28" s="12">
        <v>29.703520000000001</v>
      </c>
      <c r="AC28" s="12">
        <v>8853.6650000000009</v>
      </c>
      <c r="AD28" s="12">
        <v>8262.9310000000005</v>
      </c>
      <c r="AE28" s="12">
        <v>24.900279999999999</v>
      </c>
      <c r="AG28" s="12">
        <v>2037</v>
      </c>
      <c r="AH28" s="14" t="str">
        <f t="shared" si="0"/>
        <v/>
      </c>
      <c r="AI28" s="14" t="str">
        <f t="shared" si="1"/>
        <v/>
      </c>
      <c r="AJ28" s="14" t="str">
        <f t="shared" si="2"/>
        <v/>
      </c>
      <c r="AK28" s="14">
        <f t="shared" si="3"/>
        <v>8.6651304024938529</v>
      </c>
      <c r="AL28" s="14">
        <f t="shared" si="4"/>
        <v>8.6636124098734406</v>
      </c>
      <c r="AM28" s="14">
        <f t="shared" si="5"/>
        <v>8.6780392449143289</v>
      </c>
      <c r="AN28" s="14">
        <f t="shared" si="6"/>
        <v>13.611396654002885</v>
      </c>
      <c r="AO28" s="14">
        <f t="shared" si="7"/>
        <v>13.618218205494047</v>
      </c>
      <c r="AP28" s="14">
        <f t="shared" si="8"/>
        <v>13.65248870009783</v>
      </c>
      <c r="AQ28" s="14">
        <f t="shared" si="9"/>
        <v>13.656041438859772</v>
      </c>
      <c r="AR28" s="14">
        <f t="shared" si="10"/>
        <v>8.5799146455168565</v>
      </c>
      <c r="AS28" s="14">
        <f t="shared" si="11"/>
        <v>8.594664532476429</v>
      </c>
      <c r="AT28" s="14">
        <f t="shared" si="12"/>
        <v>13.692235589318674</v>
      </c>
      <c r="AU28" s="14"/>
      <c r="AV28" s="12">
        <v>2037</v>
      </c>
      <c r="AW28" s="37" t="str">
        <f t="shared" si="14"/>
        <v/>
      </c>
      <c r="AX28" s="37" t="str">
        <f t="shared" si="14"/>
        <v/>
      </c>
      <c r="AY28" s="37" t="str">
        <f t="shared" si="14"/>
        <v/>
      </c>
      <c r="AZ28" s="37">
        <f t="shared" si="14"/>
        <v>2.9974001169498221E-2</v>
      </c>
      <c r="BA28" s="37">
        <f t="shared" si="14"/>
        <v>2.9840075994620463E-2</v>
      </c>
      <c r="BB28" s="37">
        <f t="shared" si="14"/>
        <v>2.8848368194964058E-2</v>
      </c>
      <c r="BC28" s="37">
        <f t="shared" si="14"/>
        <v>2.707919511099921E-2</v>
      </c>
      <c r="BD28" s="37">
        <f t="shared" si="14"/>
        <v>2.5536561152146309E-2</v>
      </c>
      <c r="BE28" s="37">
        <f t="shared" si="14"/>
        <v>2.7278580797215568E-2</v>
      </c>
      <c r="BF28" s="37">
        <f t="shared" si="14"/>
        <v>2.8413200627037671E-2</v>
      </c>
      <c r="BG28" s="37">
        <f t="shared" si="14"/>
        <v>2.9465058987036663E-2</v>
      </c>
      <c r="BH28" s="37">
        <f t="shared" si="14"/>
        <v>2.9029041801630129E-2</v>
      </c>
      <c r="BI28" s="37">
        <f t="shared" si="14"/>
        <v>2.6547466962432376E-2</v>
      </c>
    </row>
    <row r="29" spans="3:61" x14ac:dyDescent="0.2">
      <c r="C29" s="12">
        <v>2038</v>
      </c>
      <c r="D29" s="12">
        <v>0</v>
      </c>
      <c r="E29" s="12">
        <v>0</v>
      </c>
      <c r="F29" s="12">
        <v>186032.7</v>
      </c>
      <c r="G29" s="12">
        <v>288840.3</v>
      </c>
      <c r="H29" s="12">
        <v>273066.5</v>
      </c>
      <c r="I29" s="12">
        <v>245388.4</v>
      </c>
      <c r="J29" s="12">
        <v>5136.4579999999996</v>
      </c>
      <c r="K29" s="12">
        <v>4545.3959999999997</v>
      </c>
      <c r="L29" s="12">
        <v>3765.6179999999999</v>
      </c>
      <c r="M29" s="12">
        <v>3236.1080000000002</v>
      </c>
      <c r="N29" s="12">
        <v>786564.7</v>
      </c>
      <c r="O29" s="12">
        <v>743105.2</v>
      </c>
      <c r="P29" s="12">
        <v>2780.0349999999999</v>
      </c>
      <c r="R29" s="12">
        <v>2038</v>
      </c>
      <c r="S29" s="12">
        <v>0</v>
      </c>
      <c r="T29" s="12">
        <v>0</v>
      </c>
      <c r="U29" s="12">
        <v>2074.9259999999999</v>
      </c>
      <c r="V29" s="12">
        <v>3236.357</v>
      </c>
      <c r="W29" s="12">
        <v>3060.5509999999999</v>
      </c>
      <c r="X29" s="12">
        <v>2748.4070000000002</v>
      </c>
      <c r="Y29" s="12">
        <v>36.741520000000001</v>
      </c>
      <c r="Z29" s="12">
        <v>32.546199999999999</v>
      </c>
      <c r="AA29" s="12">
        <v>26.849499999999999</v>
      </c>
      <c r="AB29" s="12">
        <v>23.042549999999999</v>
      </c>
      <c r="AC29" s="12">
        <v>8905.1219999999994</v>
      </c>
      <c r="AD29" s="12">
        <v>8402.2139999999999</v>
      </c>
      <c r="AE29" s="12">
        <v>19.778659999999999</v>
      </c>
      <c r="AG29" s="12">
        <v>2038</v>
      </c>
      <c r="AH29" s="14" t="str">
        <f t="shared" si="0"/>
        <v/>
      </c>
      <c r="AI29" s="14" t="str">
        <f t="shared" si="1"/>
        <v/>
      </c>
      <c r="AJ29" s="14">
        <f t="shared" si="2"/>
        <v>8.9657510677489221</v>
      </c>
      <c r="AK29" s="14">
        <f t="shared" si="3"/>
        <v>8.9248590313120584</v>
      </c>
      <c r="AL29" s="14">
        <f t="shared" si="4"/>
        <v>8.9221352625720005</v>
      </c>
      <c r="AM29" s="14">
        <f t="shared" si="5"/>
        <v>8.9283865162619662</v>
      </c>
      <c r="AN29" s="14">
        <f t="shared" si="6"/>
        <v>13.97998231972983</v>
      </c>
      <c r="AO29" s="14">
        <f t="shared" si="7"/>
        <v>13.965980667481919</v>
      </c>
      <c r="AP29" s="14">
        <f t="shared" si="8"/>
        <v>14.02490921618652</v>
      </c>
      <c r="AQ29" s="14">
        <f t="shared" si="9"/>
        <v>14.044053284033234</v>
      </c>
      <c r="AR29" s="14">
        <f t="shared" si="10"/>
        <v>8.8327223366507503</v>
      </c>
      <c r="AS29" s="14">
        <f t="shared" si="11"/>
        <v>8.8441594084606745</v>
      </c>
      <c r="AT29" s="14">
        <f t="shared" si="12"/>
        <v>14.055729761267953</v>
      </c>
      <c r="AU29" s="14"/>
      <c r="AV29" s="12">
        <v>2038</v>
      </c>
      <c r="AW29" s="37" t="str">
        <f t="shared" si="14"/>
        <v/>
      </c>
      <c r="AX29" s="37" t="str">
        <f t="shared" si="14"/>
        <v/>
      </c>
      <c r="AY29" s="37">
        <f t="shared" si="14"/>
        <v>2.3404095115653556E-2</v>
      </c>
      <c r="AZ29" s="37">
        <f t="shared" si="14"/>
        <v>2.8259026893385109E-2</v>
      </c>
      <c r="BA29" s="37">
        <f t="shared" si="14"/>
        <v>3.0451115307105203E-2</v>
      </c>
      <c r="BB29" s="37">
        <f t="shared" si="14"/>
        <v>2.8903136095243642E-2</v>
      </c>
      <c r="BC29" s="37">
        <f t="shared" si="14"/>
        <v>3.6165005062377631E-2</v>
      </c>
      <c r="BD29" s="37">
        <f t="shared" si="14"/>
        <v>4.0718071956823643E-2</v>
      </c>
      <c r="BE29" s="37">
        <f t="shared" si="14"/>
        <v>3.5819600970933063E-2</v>
      </c>
      <c r="BF29" s="37">
        <f t="shared" si="14"/>
        <v>3.7657579641993788E-2</v>
      </c>
      <c r="BG29" s="37">
        <f t="shared" si="14"/>
        <v>2.857894087898516E-2</v>
      </c>
      <c r="BH29" s="37">
        <f t="shared" si="14"/>
        <v>2.8363107006043942E-2</v>
      </c>
      <c r="BI29" s="37">
        <f t="shared" si="14"/>
        <v>3.7818090677216754E-2</v>
      </c>
    </row>
    <row r="30" spans="3:61" x14ac:dyDescent="0.2">
      <c r="C30" s="12">
        <v>2039</v>
      </c>
      <c r="D30" s="12">
        <v>0</v>
      </c>
      <c r="E30" s="12">
        <v>0</v>
      </c>
      <c r="F30" s="12">
        <v>339801.59999999998</v>
      </c>
      <c r="G30" s="12">
        <v>296116.59999999998</v>
      </c>
      <c r="H30" s="12">
        <v>249004.79999999999</v>
      </c>
      <c r="I30" s="12">
        <v>238239.7</v>
      </c>
      <c r="J30" s="12">
        <v>4354.2879999999996</v>
      </c>
      <c r="K30" s="12">
        <v>3678.33</v>
      </c>
      <c r="L30" s="12">
        <v>3254.672</v>
      </c>
      <c r="M30" s="12">
        <v>2741.1979999999999</v>
      </c>
      <c r="N30" s="12">
        <v>807673.3</v>
      </c>
      <c r="O30" s="12">
        <v>764929.4</v>
      </c>
      <c r="P30" s="12">
        <v>2363.3029999999999</v>
      </c>
      <c r="R30" s="12">
        <v>2039</v>
      </c>
      <c r="S30" s="12">
        <v>0</v>
      </c>
      <c r="T30" s="12">
        <v>0</v>
      </c>
      <c r="U30" s="12">
        <v>3703.3229999999999</v>
      </c>
      <c r="V30" s="12">
        <v>3226.7020000000002</v>
      </c>
      <c r="W30" s="12">
        <v>2708.3919999999998</v>
      </c>
      <c r="X30" s="12">
        <v>2593.3829999999998</v>
      </c>
      <c r="Y30" s="12">
        <v>30.05949</v>
      </c>
      <c r="Z30" s="12">
        <v>25.307320000000001</v>
      </c>
      <c r="AA30" s="12">
        <v>22.403870000000001</v>
      </c>
      <c r="AB30" s="12">
        <v>18.810220000000001</v>
      </c>
      <c r="AC30" s="12">
        <v>8890.0360000000001</v>
      </c>
      <c r="AD30" s="12">
        <v>8410.4320000000007</v>
      </c>
      <c r="AE30" s="12">
        <v>16.20111</v>
      </c>
      <c r="AG30" s="12">
        <v>2039</v>
      </c>
      <c r="AH30" s="14" t="str">
        <f t="shared" si="0"/>
        <v/>
      </c>
      <c r="AI30" s="14" t="str">
        <f t="shared" si="1"/>
        <v/>
      </c>
      <c r="AJ30" s="14">
        <f t="shared" si="2"/>
        <v>9.1755863585217909</v>
      </c>
      <c r="AK30" s="14">
        <f t="shared" si="3"/>
        <v>9.1770668626975773</v>
      </c>
      <c r="AL30" s="14">
        <f t="shared" si="4"/>
        <v>9.1938242322381694</v>
      </c>
      <c r="AM30" s="14">
        <f t="shared" si="5"/>
        <v>9.1864448868524242</v>
      </c>
      <c r="AN30" s="14">
        <f t="shared" si="6"/>
        <v>14.48556845109481</v>
      </c>
      <c r="AO30" s="14">
        <f t="shared" si="7"/>
        <v>14.534648473248057</v>
      </c>
      <c r="AP30" s="14">
        <f t="shared" si="8"/>
        <v>14.527275867963883</v>
      </c>
      <c r="AQ30" s="14">
        <f t="shared" si="9"/>
        <v>14.572918339073121</v>
      </c>
      <c r="AR30" s="14">
        <f t="shared" si="10"/>
        <v>9.085152186110383</v>
      </c>
      <c r="AS30" s="14">
        <f t="shared" si="11"/>
        <v>9.0950072481413553</v>
      </c>
      <c r="AT30" s="14">
        <f t="shared" si="12"/>
        <v>14.58729062391404</v>
      </c>
      <c r="AU30" s="14"/>
      <c r="AV30" s="12">
        <v>2039</v>
      </c>
      <c r="AW30" s="37" t="str">
        <f t="shared" si="14"/>
        <v/>
      </c>
      <c r="AX30" s="37" t="str">
        <f t="shared" si="14"/>
        <v/>
      </c>
      <c r="AY30" s="37">
        <f t="shared" si="14"/>
        <v>2.6560786293617689E-2</v>
      </c>
      <c r="AZ30" s="37">
        <f t="shared" si="14"/>
        <v>2.7802018210217883E-2</v>
      </c>
      <c r="BA30" s="37">
        <f t="shared" si="14"/>
        <v>2.571623108310872E-2</v>
      </c>
      <c r="BB30" s="37">
        <f t="shared" si="14"/>
        <v>2.7167817984874443E-2</v>
      </c>
      <c r="BC30" s="37">
        <f t="shared" si="14"/>
        <v>1.638229105475264E-2</v>
      </c>
      <c r="BD30" s="37">
        <f t="shared" si="14"/>
        <v>1.5002408819816626E-2</v>
      </c>
      <c r="BE30" s="37">
        <f t="shared" si="14"/>
        <v>1.4777692644756479E-2</v>
      </c>
      <c r="BF30" s="37">
        <f t="shared" si="14"/>
        <v>1.3646793367629639E-2</v>
      </c>
      <c r="BG30" s="37">
        <f t="shared" si="14"/>
        <v>2.907545628008279E-2</v>
      </c>
      <c r="BH30" s="37">
        <f t="shared" si="14"/>
        <v>2.8566980467688241E-2</v>
      </c>
      <c r="BI30" s="37"/>
    </row>
    <row r="31" spans="3:61" x14ac:dyDescent="0.2">
      <c r="C31" s="12">
        <v>2040</v>
      </c>
      <c r="D31" s="12">
        <v>0</v>
      </c>
      <c r="E31" s="12">
        <v>0</v>
      </c>
      <c r="F31" s="12">
        <v>338862.7</v>
      </c>
      <c r="G31" s="12">
        <v>293857.7</v>
      </c>
      <c r="H31" s="12">
        <v>282655.09999999998</v>
      </c>
      <c r="I31" s="12">
        <v>255325.6</v>
      </c>
      <c r="J31" s="12">
        <v>9171.0380000000005</v>
      </c>
      <c r="K31" s="12">
        <v>7982.3720000000003</v>
      </c>
      <c r="L31" s="12">
        <v>7382.1890000000003</v>
      </c>
      <c r="M31" s="12">
        <v>6405.9219999999996</v>
      </c>
      <c r="N31" s="12">
        <v>800333.6</v>
      </c>
      <c r="O31" s="12">
        <v>702263</v>
      </c>
      <c r="P31" s="12">
        <v>0</v>
      </c>
      <c r="R31" s="12">
        <v>2040</v>
      </c>
      <c r="S31" s="12">
        <v>0</v>
      </c>
      <c r="T31" s="12">
        <v>0</v>
      </c>
      <c r="U31" s="12">
        <v>3597.5369999999998</v>
      </c>
      <c r="V31" s="12">
        <v>3115.471</v>
      </c>
      <c r="W31" s="12">
        <v>2997.3220000000001</v>
      </c>
      <c r="X31" s="12">
        <v>2705.8609999999999</v>
      </c>
      <c r="Y31" s="12">
        <v>62.291080000000001</v>
      </c>
      <c r="Z31" s="12">
        <v>54.107860000000002</v>
      </c>
      <c r="AA31" s="12">
        <v>50.076050000000002</v>
      </c>
      <c r="AB31" s="12">
        <v>43.36591</v>
      </c>
      <c r="AC31" s="12">
        <v>8560.3520000000008</v>
      </c>
      <c r="AD31" s="12">
        <v>7506.9610000000002</v>
      </c>
      <c r="AE31" s="12">
        <v>0</v>
      </c>
      <c r="AG31" s="12">
        <v>2040</v>
      </c>
      <c r="AH31" s="14" t="str">
        <f t="shared" si="0"/>
        <v/>
      </c>
      <c r="AI31" s="14" t="str">
        <f t="shared" si="1"/>
        <v/>
      </c>
      <c r="AJ31" s="14">
        <f t="shared" si="2"/>
        <v>9.4192971469091216</v>
      </c>
      <c r="AK31" s="14">
        <f t="shared" si="3"/>
        <v>9.4322078427306817</v>
      </c>
      <c r="AL31" s="14">
        <f t="shared" si="4"/>
        <v>9.4302547407318915</v>
      </c>
      <c r="AM31" s="14">
        <f t="shared" si="5"/>
        <v>9.4360205494665106</v>
      </c>
      <c r="AN31" s="14">
        <f t="shared" si="6"/>
        <v>14.722875249554189</v>
      </c>
      <c r="AO31" s="14">
        <f t="shared" si="7"/>
        <v>14.752703211696046</v>
      </c>
      <c r="AP31" s="14">
        <f t="shared" si="8"/>
        <v>14.74195548570624</v>
      </c>
      <c r="AQ31" s="14">
        <f t="shared" si="9"/>
        <v>14.771791944409792</v>
      </c>
      <c r="AR31" s="14">
        <f t="shared" si="10"/>
        <v>9.349307131295534</v>
      </c>
      <c r="AS31" s="14">
        <f t="shared" si="11"/>
        <v>9.3548241425524914</v>
      </c>
      <c r="AT31" s="14" t="str">
        <f t="shared" si="12"/>
        <v/>
      </c>
      <c r="AU31" s="14"/>
      <c r="AV31" s="12">
        <v>2040</v>
      </c>
      <c r="AW31" s="37" t="str">
        <f t="shared" si="14"/>
        <v/>
      </c>
      <c r="AX31" s="37" t="str">
        <f t="shared" si="14"/>
        <v/>
      </c>
      <c r="AY31" s="37">
        <f t="shared" si="14"/>
        <v>2.6929444951632853E-2</v>
      </c>
      <c r="AZ31" s="37">
        <f t="shared" si="14"/>
        <v>2.6263937300067486E-2</v>
      </c>
      <c r="BA31" s="37">
        <f t="shared" si="14"/>
        <v>2.7632534294950162E-2</v>
      </c>
      <c r="BB31" s="37">
        <f t="shared" si="14"/>
        <v>2.6976920989014941E-2</v>
      </c>
      <c r="BC31" s="37">
        <f t="shared" si="14"/>
        <v>2.7675884250607297E-2</v>
      </c>
      <c r="BD31" s="37">
        <f t="shared" si="14"/>
        <v>2.6384488492916969E-2</v>
      </c>
      <c r="BE31" s="37">
        <f t="shared" si="14"/>
        <v>2.7886825599936493E-2</v>
      </c>
      <c r="BF31" s="37">
        <f t="shared" si="14"/>
        <v>2.6718216626865354E-2</v>
      </c>
      <c r="BG31" s="37">
        <f t="shared" si="14"/>
        <v>2.6881292728130557E-2</v>
      </c>
      <c r="BH31" s="37">
        <f t="shared" si="14"/>
        <v>2.711930842120136E-2</v>
      </c>
      <c r="BI31" s="37" t="str">
        <f t="shared" si="14"/>
        <v/>
      </c>
    </row>
    <row r="32" spans="3:61" x14ac:dyDescent="0.2">
      <c r="C32" s="12">
        <v>2041</v>
      </c>
      <c r="D32" s="12">
        <v>0</v>
      </c>
      <c r="E32" s="12">
        <v>7000.14</v>
      </c>
      <c r="F32" s="12">
        <v>355228</v>
      </c>
      <c r="G32" s="12">
        <v>322496.90000000002</v>
      </c>
      <c r="H32" s="12">
        <v>281647.40000000002</v>
      </c>
      <c r="I32" s="12">
        <v>267988.5</v>
      </c>
      <c r="J32" s="12">
        <v>9254.7289999999994</v>
      </c>
      <c r="K32" s="12">
        <v>8312.6389999999992</v>
      </c>
      <c r="L32" s="12">
        <v>7438.1379999999999</v>
      </c>
      <c r="M32" s="12">
        <v>6640.277</v>
      </c>
      <c r="N32" s="12">
        <v>825119.4</v>
      </c>
      <c r="O32" s="12">
        <v>727362.6</v>
      </c>
      <c r="P32" s="12">
        <v>0</v>
      </c>
      <c r="R32" s="12">
        <v>2041</v>
      </c>
      <c r="S32" s="12">
        <v>0</v>
      </c>
      <c r="T32" s="12">
        <v>45.93139</v>
      </c>
      <c r="U32" s="12">
        <v>3672.384</v>
      </c>
      <c r="V32" s="12">
        <v>3331.6019999999999</v>
      </c>
      <c r="W32" s="12">
        <v>2906.3270000000002</v>
      </c>
      <c r="X32" s="12">
        <v>2765.4549999999999</v>
      </c>
      <c r="Y32" s="12">
        <v>61.166679999999999</v>
      </c>
      <c r="Z32" s="12">
        <v>54.898090000000003</v>
      </c>
      <c r="AA32" s="12">
        <v>49.0867</v>
      </c>
      <c r="AB32" s="12">
        <v>43.782620000000001</v>
      </c>
      <c r="AC32" s="12">
        <v>8594.4310000000005</v>
      </c>
      <c r="AD32" s="12">
        <v>7569.9750000000004</v>
      </c>
      <c r="AE32" s="12">
        <v>0</v>
      </c>
      <c r="AG32" s="12">
        <v>2041</v>
      </c>
      <c r="AH32" s="14" t="str">
        <f t="shared" si="0"/>
        <v/>
      </c>
      <c r="AI32" s="14">
        <f t="shared" si="1"/>
        <v>15.240427080478078</v>
      </c>
      <c r="AJ32" s="14">
        <f t="shared" si="2"/>
        <v>9.6729535909098825</v>
      </c>
      <c r="AK32" s="14">
        <f t="shared" si="3"/>
        <v>9.6799347581133652</v>
      </c>
      <c r="AL32" s="14">
        <f t="shared" si="4"/>
        <v>9.6908365782652819</v>
      </c>
      <c r="AM32" s="14">
        <f t="shared" si="5"/>
        <v>9.6905753302801898</v>
      </c>
      <c r="AN32" s="14">
        <f t="shared" si="6"/>
        <v>15.13034384079698</v>
      </c>
      <c r="AO32" s="14">
        <f t="shared" si="7"/>
        <v>15.141945739824461</v>
      </c>
      <c r="AP32" s="14">
        <f t="shared" si="8"/>
        <v>15.153061827338158</v>
      </c>
      <c r="AQ32" s="14">
        <f t="shared" si="9"/>
        <v>15.166467881547518</v>
      </c>
      <c r="AR32" s="14">
        <f t="shared" si="10"/>
        <v>9.6006285930970883</v>
      </c>
      <c r="AS32" s="14">
        <f t="shared" si="11"/>
        <v>9.6085205037004737</v>
      </c>
      <c r="AT32" s="14" t="str">
        <f t="shared" si="12"/>
        <v/>
      </c>
      <c r="AU32" s="14"/>
      <c r="AV32" s="12">
        <v>2041</v>
      </c>
      <c r="AW32" s="37" t="str">
        <f t="shared" si="14"/>
        <v/>
      </c>
      <c r="AX32" s="37">
        <f t="shared" si="14"/>
        <v>1.5475280360503829E-2</v>
      </c>
      <c r="AY32" s="37">
        <f t="shared" si="14"/>
        <v>2.67724348763414E-2</v>
      </c>
      <c r="AZ32" s="37">
        <f t="shared" si="14"/>
        <v>2.6270989034811176E-2</v>
      </c>
      <c r="BA32" s="37">
        <f t="shared" si="14"/>
        <v>2.5553673177183711E-2</v>
      </c>
      <c r="BB32" s="37">
        <f t="shared" si="14"/>
        <v>2.68037868540274E-2</v>
      </c>
      <c r="BC32" s="37">
        <f t="shared" si="14"/>
        <v>2.0836635680711035E-2</v>
      </c>
      <c r="BD32" s="37">
        <f t="shared" si="14"/>
        <v>2.3835806916398639E-2</v>
      </c>
      <c r="BE32" s="37">
        <f t="shared" si="14"/>
        <v>2.3824880819248273E-2</v>
      </c>
      <c r="BF32" s="37">
        <f t="shared" si="14"/>
        <v>2.3789314387873794E-2</v>
      </c>
      <c r="BG32" s="37"/>
      <c r="BH32" s="37"/>
      <c r="BI32" s="37" t="str">
        <f t="shared" si="14"/>
        <v/>
      </c>
    </row>
    <row r="33" spans="3:61" x14ac:dyDescent="0.2">
      <c r="C33" s="12">
        <v>2042</v>
      </c>
      <c r="D33" s="12">
        <v>8123.6859999999997</v>
      </c>
      <c r="E33" s="12">
        <v>11120.16</v>
      </c>
      <c r="F33" s="12">
        <v>355564.5</v>
      </c>
      <c r="G33" s="12">
        <v>339354.9</v>
      </c>
      <c r="H33" s="12">
        <v>313223.59999999998</v>
      </c>
      <c r="I33" s="12">
        <v>270526.3</v>
      </c>
      <c r="J33" s="12">
        <v>10250.44</v>
      </c>
      <c r="K33" s="12">
        <v>8957.2289999999994</v>
      </c>
      <c r="L33" s="12">
        <v>8042.32</v>
      </c>
      <c r="M33" s="12">
        <v>7175.4470000000001</v>
      </c>
      <c r="N33" s="12">
        <v>854504</v>
      </c>
      <c r="O33" s="12">
        <v>759193.59999999998</v>
      </c>
      <c r="P33" s="12">
        <v>0</v>
      </c>
      <c r="R33" s="12">
        <v>2042</v>
      </c>
      <c r="S33" s="12">
        <v>52.066279999999999</v>
      </c>
      <c r="T33" s="12">
        <v>71.852940000000004</v>
      </c>
      <c r="U33" s="12">
        <v>3580.0169999999998</v>
      </c>
      <c r="V33" s="12">
        <v>3416.0140000000001</v>
      </c>
      <c r="W33" s="12">
        <v>3151.627</v>
      </c>
      <c r="X33" s="12">
        <v>2718.77</v>
      </c>
      <c r="Y33" s="12">
        <v>66.364750000000001</v>
      </c>
      <c r="Z33" s="12">
        <v>57.777889999999999</v>
      </c>
      <c r="AA33" s="12">
        <v>51.838839999999998</v>
      </c>
      <c r="AB33" s="12">
        <v>46.211910000000003</v>
      </c>
      <c r="AC33" s="12">
        <v>8672.8330000000005</v>
      </c>
      <c r="AD33" s="12">
        <v>7697.1840000000002</v>
      </c>
      <c r="AE33" s="12">
        <v>0</v>
      </c>
      <c r="AG33" s="12">
        <v>2042</v>
      </c>
      <c r="AH33" s="14">
        <f t="shared" si="0"/>
        <v>15.602585781046773</v>
      </c>
      <c r="AI33" s="14">
        <f t="shared" si="1"/>
        <v>15.476276962362292</v>
      </c>
      <c r="AJ33" s="14">
        <f t="shared" si="2"/>
        <v>9.9319221109843898</v>
      </c>
      <c r="AK33" s="14">
        <f t="shared" si="3"/>
        <v>9.9342362180014501</v>
      </c>
      <c r="AL33" s="14">
        <f t="shared" si="4"/>
        <v>9.9384730489997697</v>
      </c>
      <c r="AM33" s="14">
        <f t="shared" si="5"/>
        <v>9.9503194459259152</v>
      </c>
      <c r="AN33" s="14">
        <f t="shared" si="6"/>
        <v>15.445609303131556</v>
      </c>
      <c r="AO33" s="14">
        <f t="shared" si="7"/>
        <v>15.502866234817503</v>
      </c>
      <c r="AP33" s="14">
        <f t="shared" si="8"/>
        <v>15.51408171942119</v>
      </c>
      <c r="AQ33" s="14">
        <f t="shared" si="9"/>
        <v>15.527267754135243</v>
      </c>
      <c r="AR33" s="14">
        <f t="shared" si="10"/>
        <v>9.8526513770067989</v>
      </c>
      <c r="AS33" s="14">
        <f t="shared" si="11"/>
        <v>9.8632642795079342</v>
      </c>
      <c r="AT33" s="14" t="str">
        <f t="shared" si="12"/>
        <v/>
      </c>
      <c r="AU33" s="14"/>
      <c r="AV33" s="12">
        <v>2042</v>
      </c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 t="e">
        <f t="shared" si="14"/>
        <v>#VALUE!</v>
      </c>
      <c r="BH33" s="37" t="e">
        <f t="shared" si="14"/>
        <v>#VALUE!</v>
      </c>
      <c r="BI33" s="37" t="str">
        <f t="shared" si="14"/>
        <v/>
      </c>
    </row>
    <row r="34" spans="3:61" x14ac:dyDescent="0.2">
      <c r="AH34" s="14" t="str">
        <f t="shared" si="0"/>
        <v/>
      </c>
      <c r="AI34" s="14" t="str">
        <f t="shared" si="1"/>
        <v/>
      </c>
      <c r="AJ34" s="14" t="str">
        <f t="shared" si="2"/>
        <v/>
      </c>
      <c r="AK34" s="14" t="str">
        <f t="shared" si="3"/>
        <v/>
      </c>
      <c r="AL34" s="14" t="str">
        <f t="shared" si="4"/>
        <v/>
      </c>
      <c r="AM34" s="14" t="str">
        <f t="shared" si="5"/>
        <v/>
      </c>
      <c r="AN34" s="14" t="str">
        <f t="shared" si="6"/>
        <v/>
      </c>
      <c r="AO34" s="14" t="str">
        <f t="shared" si="7"/>
        <v/>
      </c>
      <c r="AP34" s="14" t="str">
        <f t="shared" si="8"/>
        <v/>
      </c>
      <c r="AQ34" s="14" t="str">
        <f t="shared" si="9"/>
        <v/>
      </c>
      <c r="AR34" s="14" t="str">
        <f t="shared" si="10"/>
        <v/>
      </c>
      <c r="AS34" s="14" t="str">
        <f t="shared" si="11"/>
        <v/>
      </c>
      <c r="AT34" s="14" t="str">
        <f t="shared" si="12"/>
        <v/>
      </c>
      <c r="AU34" s="14"/>
      <c r="AW34" s="37" t="str">
        <f t="shared" si="14"/>
        <v/>
      </c>
      <c r="AX34" s="37" t="str">
        <f t="shared" si="14"/>
        <v/>
      </c>
      <c r="AY34" s="37" t="str">
        <f t="shared" si="14"/>
        <v/>
      </c>
      <c r="AZ34" s="37" t="str">
        <f t="shared" si="14"/>
        <v/>
      </c>
      <c r="BA34" s="37" t="str">
        <f t="shared" si="14"/>
        <v/>
      </c>
      <c r="BB34" s="37" t="str">
        <f t="shared" si="14"/>
        <v/>
      </c>
      <c r="BC34" s="37" t="str">
        <f t="shared" si="14"/>
        <v/>
      </c>
      <c r="BD34" s="37" t="str">
        <f t="shared" si="14"/>
        <v/>
      </c>
      <c r="BE34" s="37" t="str">
        <f t="shared" si="14"/>
        <v/>
      </c>
      <c r="BF34" s="37" t="str">
        <f t="shared" si="14"/>
        <v/>
      </c>
      <c r="BG34" s="37" t="str">
        <f t="shared" si="14"/>
        <v/>
      </c>
      <c r="BH34" s="37" t="str">
        <f t="shared" si="14"/>
        <v/>
      </c>
      <c r="BI34" s="37" t="str">
        <f t="shared" si="14"/>
        <v/>
      </c>
    </row>
    <row r="35" spans="3:61" x14ac:dyDescent="0.2">
      <c r="AH35" s="14" t="str">
        <f t="shared" si="0"/>
        <v/>
      </c>
      <c r="AI35" s="14" t="str">
        <f t="shared" si="1"/>
        <v/>
      </c>
      <c r="AJ35" s="14" t="str">
        <f t="shared" si="2"/>
        <v/>
      </c>
      <c r="AK35" s="14" t="str">
        <f t="shared" si="3"/>
        <v/>
      </c>
      <c r="AL35" s="14" t="str">
        <f t="shared" si="4"/>
        <v/>
      </c>
      <c r="AM35" s="14" t="str">
        <f t="shared" si="5"/>
        <v/>
      </c>
      <c r="AN35" s="14" t="str">
        <f t="shared" si="6"/>
        <v/>
      </c>
      <c r="AO35" s="14" t="str">
        <f t="shared" si="7"/>
        <v/>
      </c>
      <c r="AP35" s="14" t="str">
        <f t="shared" si="8"/>
        <v/>
      </c>
      <c r="AQ35" s="14" t="str">
        <f t="shared" si="9"/>
        <v/>
      </c>
      <c r="AR35" s="14" t="str">
        <f t="shared" si="10"/>
        <v/>
      </c>
      <c r="AS35" s="14" t="str">
        <f t="shared" si="11"/>
        <v/>
      </c>
      <c r="AT35" s="14" t="str">
        <f t="shared" si="12"/>
        <v/>
      </c>
      <c r="AU35" s="14"/>
      <c r="AW35" s="37" t="str">
        <f t="shared" si="14"/>
        <v/>
      </c>
      <c r="AX35" s="37" t="str">
        <f t="shared" si="14"/>
        <v/>
      </c>
      <c r="AY35" s="37" t="str">
        <f t="shared" si="14"/>
        <v/>
      </c>
      <c r="AZ35" s="37" t="str">
        <f t="shared" si="14"/>
        <v/>
      </c>
      <c r="BA35" s="37" t="str">
        <f t="shared" si="14"/>
        <v/>
      </c>
      <c r="BB35" s="37" t="str">
        <f t="shared" si="14"/>
        <v/>
      </c>
      <c r="BC35" s="37" t="str">
        <f t="shared" si="14"/>
        <v/>
      </c>
      <c r="BD35" s="37" t="str">
        <f t="shared" si="14"/>
        <v/>
      </c>
      <c r="BE35" s="37" t="str">
        <f t="shared" si="14"/>
        <v/>
      </c>
      <c r="BF35" s="37" t="str">
        <f t="shared" si="14"/>
        <v/>
      </c>
      <c r="BG35" s="37" t="str">
        <f t="shared" si="14"/>
        <v/>
      </c>
      <c r="BH35" s="37" t="str">
        <f t="shared" si="14"/>
        <v/>
      </c>
      <c r="BI35" s="37" t="str">
        <f t="shared" si="14"/>
        <v/>
      </c>
    </row>
    <row r="36" spans="3:61" x14ac:dyDescent="0.2">
      <c r="AH36" s="14" t="str">
        <f t="shared" ref="AH36:AH63" si="15">IF(S36&gt;0,D36*100000/(S36*1000000),"")</f>
        <v/>
      </c>
      <c r="AI36" s="14" t="str">
        <f t="shared" ref="AI36:AI63" si="16">IF(T36&gt;0,E36*100000/(T36*1000000),"")</f>
        <v/>
      </c>
      <c r="AJ36" s="14" t="str">
        <f t="shared" ref="AJ36:AJ63" si="17">IF(U36&gt;0,F36*100000/(U36*1000000),"")</f>
        <v/>
      </c>
      <c r="AK36" s="14" t="str">
        <f t="shared" ref="AK36:AK63" si="18">IF(V36&gt;0,G36*100000/(V36*1000000),"")</f>
        <v/>
      </c>
      <c r="AL36" s="14" t="str">
        <f t="shared" ref="AL36:AL63" si="19">IF(W36&gt;0,H36*100000/(W36*1000000),"")</f>
        <v/>
      </c>
      <c r="AM36" s="14" t="str">
        <f t="shared" ref="AM36:AM63" si="20">IF(X36&gt;0,I36*100000/(X36*1000000),"")</f>
        <v/>
      </c>
      <c r="AN36" s="14" t="str">
        <f t="shared" ref="AN36:AN63" si="21">IF(Y36&gt;0,J36*100000/(Y36*1000000),"")</f>
        <v/>
      </c>
      <c r="AO36" s="14" t="str">
        <f t="shared" ref="AO36:AO63" si="22">IF(Z36&gt;0,K36*100000/(Z36*1000000),"")</f>
        <v/>
      </c>
      <c r="AP36" s="14" t="str">
        <f t="shared" ref="AP36:AP63" si="23">IF(AA36&gt;0,L36*100000/(AA36*1000000),"")</f>
        <v/>
      </c>
      <c r="AQ36" s="14" t="str">
        <f t="shared" ref="AQ36:AQ63" si="24">IF(AB36&gt;0,M36*100000/(AB36*1000000),"")</f>
        <v/>
      </c>
      <c r="AR36" s="14" t="str">
        <f t="shared" ref="AR36:AR63" si="25">IF(AC36&gt;0,N36*100000/(AC36*1000000),"")</f>
        <v/>
      </c>
      <c r="AS36" s="14" t="str">
        <f t="shared" ref="AS36:AS63" si="26">IF(AD36&gt;0,O36*100000/(AD36*1000000),"")</f>
        <v/>
      </c>
      <c r="AT36" s="14" t="str">
        <f t="shared" ref="AT36:AT63" si="27">IF(AE36&gt;0,P36*100000/(AE36*1000000),"")</f>
        <v/>
      </c>
      <c r="AU36" s="14"/>
      <c r="AW36" s="37" t="str">
        <f t="shared" si="14"/>
        <v/>
      </c>
      <c r="AX36" s="37" t="str">
        <f t="shared" si="14"/>
        <v/>
      </c>
      <c r="AY36" s="37" t="str">
        <f t="shared" si="14"/>
        <v/>
      </c>
      <c r="AZ36" s="37" t="str">
        <f t="shared" si="14"/>
        <v/>
      </c>
      <c r="BA36" s="37" t="str">
        <f t="shared" si="14"/>
        <v/>
      </c>
      <c r="BB36" s="37" t="str">
        <f t="shared" si="14"/>
        <v/>
      </c>
      <c r="BC36" s="37" t="str">
        <f t="shared" si="14"/>
        <v/>
      </c>
      <c r="BD36" s="37" t="str">
        <f t="shared" si="14"/>
        <v/>
      </c>
      <c r="BE36" s="37" t="str">
        <f t="shared" si="14"/>
        <v/>
      </c>
      <c r="BF36" s="37" t="str">
        <f t="shared" si="14"/>
        <v/>
      </c>
      <c r="BG36" s="37" t="str">
        <f t="shared" si="14"/>
        <v/>
      </c>
      <c r="BH36" s="37" t="str">
        <f t="shared" si="14"/>
        <v/>
      </c>
      <c r="BI36" s="37" t="str">
        <f t="shared" si="14"/>
        <v/>
      </c>
    </row>
    <row r="37" spans="3:61" x14ac:dyDescent="0.2">
      <c r="AH37" s="14" t="str">
        <f t="shared" si="15"/>
        <v/>
      </c>
      <c r="AI37" s="14" t="str">
        <f t="shared" si="16"/>
        <v/>
      </c>
      <c r="AJ37" s="14" t="str">
        <f t="shared" si="17"/>
        <v/>
      </c>
      <c r="AK37" s="14" t="str">
        <f t="shared" si="18"/>
        <v/>
      </c>
      <c r="AL37" s="14" t="str">
        <f t="shared" si="19"/>
        <v/>
      </c>
      <c r="AM37" s="14" t="str">
        <f t="shared" si="20"/>
        <v/>
      </c>
      <c r="AN37" s="14" t="str">
        <f t="shared" si="21"/>
        <v/>
      </c>
      <c r="AO37" s="14" t="str">
        <f t="shared" si="22"/>
        <v/>
      </c>
      <c r="AP37" s="14" t="str">
        <f t="shared" si="23"/>
        <v/>
      </c>
      <c r="AQ37" s="14" t="str">
        <f t="shared" si="24"/>
        <v/>
      </c>
      <c r="AR37" s="14" t="str">
        <f t="shared" si="25"/>
        <v/>
      </c>
      <c r="AS37" s="14" t="str">
        <f t="shared" si="26"/>
        <v/>
      </c>
      <c r="AT37" s="14" t="str">
        <f t="shared" si="27"/>
        <v/>
      </c>
      <c r="AU37" s="14"/>
      <c r="AW37" s="37" t="str">
        <f t="shared" si="14"/>
        <v/>
      </c>
      <c r="AX37" s="37" t="str">
        <f t="shared" si="14"/>
        <v/>
      </c>
      <c r="AY37" s="37" t="str">
        <f t="shared" si="14"/>
        <v/>
      </c>
      <c r="AZ37" s="37" t="str">
        <f t="shared" si="14"/>
        <v/>
      </c>
      <c r="BA37" s="37" t="str">
        <f t="shared" si="14"/>
        <v/>
      </c>
      <c r="BB37" s="37" t="str">
        <f t="shared" si="14"/>
        <v/>
      </c>
      <c r="BC37" s="37" t="str">
        <f t="shared" si="14"/>
        <v/>
      </c>
      <c r="BD37" s="37" t="str">
        <f t="shared" si="14"/>
        <v/>
      </c>
      <c r="BE37" s="37" t="str">
        <f t="shared" si="14"/>
        <v/>
      </c>
      <c r="BF37" s="37" t="str">
        <f t="shared" si="14"/>
        <v/>
      </c>
      <c r="BG37" s="37" t="str">
        <f t="shared" si="14"/>
        <v/>
      </c>
      <c r="BH37" s="37" t="str">
        <f t="shared" si="14"/>
        <v/>
      </c>
      <c r="BI37" s="37" t="str">
        <f t="shared" si="14"/>
        <v/>
      </c>
    </row>
    <row r="38" spans="3:61" x14ac:dyDescent="0.2">
      <c r="AH38" s="14" t="str">
        <f t="shared" si="15"/>
        <v/>
      </c>
      <c r="AI38" s="14" t="str">
        <f t="shared" si="16"/>
        <v/>
      </c>
      <c r="AJ38" s="14" t="str">
        <f t="shared" si="17"/>
        <v/>
      </c>
      <c r="AK38" s="14" t="str">
        <f t="shared" si="18"/>
        <v/>
      </c>
      <c r="AL38" s="14" t="str">
        <f t="shared" si="19"/>
        <v/>
      </c>
      <c r="AM38" s="14" t="str">
        <f t="shared" si="20"/>
        <v/>
      </c>
      <c r="AN38" s="14" t="str">
        <f t="shared" si="21"/>
        <v/>
      </c>
      <c r="AO38" s="14" t="str">
        <f t="shared" si="22"/>
        <v/>
      </c>
      <c r="AP38" s="14" t="str">
        <f t="shared" si="23"/>
        <v/>
      </c>
      <c r="AQ38" s="14" t="str">
        <f t="shared" si="24"/>
        <v/>
      </c>
      <c r="AR38" s="14" t="str">
        <f t="shared" si="25"/>
        <v/>
      </c>
      <c r="AS38" s="14" t="str">
        <f t="shared" si="26"/>
        <v/>
      </c>
      <c r="AT38" s="14" t="str">
        <f t="shared" si="27"/>
        <v/>
      </c>
      <c r="AU38" s="14"/>
      <c r="AW38" s="37" t="str">
        <f t="shared" si="14"/>
        <v/>
      </c>
      <c r="AX38" s="37" t="str">
        <f t="shared" si="14"/>
        <v/>
      </c>
      <c r="AY38" s="37" t="str">
        <f t="shared" si="14"/>
        <v/>
      </c>
      <c r="AZ38" s="37" t="str">
        <f t="shared" si="14"/>
        <v/>
      </c>
      <c r="BA38" s="37" t="str">
        <f t="shared" si="14"/>
        <v/>
      </c>
      <c r="BB38" s="37" t="str">
        <f t="shared" si="14"/>
        <v/>
      </c>
      <c r="BC38" s="37" t="str">
        <f t="shared" si="14"/>
        <v/>
      </c>
      <c r="BD38" s="37" t="str">
        <f t="shared" si="14"/>
        <v/>
      </c>
      <c r="BE38" s="37" t="str">
        <f t="shared" si="14"/>
        <v/>
      </c>
      <c r="BF38" s="37" t="str">
        <f t="shared" si="14"/>
        <v/>
      </c>
      <c r="BG38" s="37" t="str">
        <f t="shared" si="14"/>
        <v/>
      </c>
      <c r="BH38" s="37" t="str">
        <f t="shared" si="14"/>
        <v/>
      </c>
      <c r="BI38" s="37" t="str">
        <f t="shared" si="14"/>
        <v/>
      </c>
    </row>
    <row r="39" spans="3:61" x14ac:dyDescent="0.2">
      <c r="AH39" s="14" t="str">
        <f t="shared" si="15"/>
        <v/>
      </c>
      <c r="AI39" s="14" t="str">
        <f t="shared" si="16"/>
        <v/>
      </c>
      <c r="AJ39" s="14" t="str">
        <f t="shared" si="17"/>
        <v/>
      </c>
      <c r="AK39" s="14" t="str">
        <f t="shared" si="18"/>
        <v/>
      </c>
      <c r="AL39" s="14" t="str">
        <f t="shared" si="19"/>
        <v/>
      </c>
      <c r="AM39" s="14" t="str">
        <f t="shared" si="20"/>
        <v/>
      </c>
      <c r="AN39" s="14" t="str">
        <f t="shared" si="21"/>
        <v/>
      </c>
      <c r="AO39" s="14" t="str">
        <f t="shared" si="22"/>
        <v/>
      </c>
      <c r="AP39" s="14" t="str">
        <f t="shared" si="23"/>
        <v/>
      </c>
      <c r="AQ39" s="14" t="str">
        <f t="shared" si="24"/>
        <v/>
      </c>
      <c r="AR39" s="14" t="str">
        <f t="shared" si="25"/>
        <v/>
      </c>
      <c r="AS39" s="14" t="str">
        <f t="shared" si="26"/>
        <v/>
      </c>
      <c r="AT39" s="14" t="str">
        <f t="shared" si="27"/>
        <v/>
      </c>
      <c r="AU39" s="14"/>
      <c r="AW39" s="37" t="str">
        <f t="shared" si="14"/>
        <v/>
      </c>
      <c r="AX39" s="37" t="str">
        <f t="shared" si="14"/>
        <v/>
      </c>
      <c r="AY39" s="37" t="str">
        <f t="shared" ref="AY39:BI40" si="28">IF(AJ39&lt;&gt;"",AJ40/AJ39-1,"")</f>
        <v/>
      </c>
      <c r="AZ39" s="37" t="str">
        <f t="shared" si="28"/>
        <v/>
      </c>
      <c r="BA39" s="37" t="str">
        <f t="shared" si="28"/>
        <v/>
      </c>
      <c r="BB39" s="37" t="str">
        <f t="shared" si="28"/>
        <v/>
      </c>
      <c r="BC39" s="37" t="str">
        <f t="shared" si="28"/>
        <v/>
      </c>
      <c r="BD39" s="37" t="str">
        <f t="shared" si="28"/>
        <v/>
      </c>
      <c r="BE39" s="37" t="str">
        <f t="shared" si="28"/>
        <v/>
      </c>
      <c r="BF39" s="37" t="str">
        <f t="shared" si="28"/>
        <v/>
      </c>
      <c r="BG39" s="37" t="str">
        <f t="shared" si="28"/>
        <v/>
      </c>
      <c r="BH39" s="37" t="str">
        <f t="shared" si="28"/>
        <v/>
      </c>
      <c r="BI39" s="37" t="str">
        <f t="shared" si="28"/>
        <v/>
      </c>
    </row>
    <row r="40" spans="3:61" x14ac:dyDescent="0.2">
      <c r="AH40" s="14" t="str">
        <f t="shared" si="15"/>
        <v/>
      </c>
      <c r="AI40" s="14" t="str">
        <f t="shared" si="16"/>
        <v/>
      </c>
      <c r="AJ40" s="14" t="str">
        <f t="shared" si="17"/>
        <v/>
      </c>
      <c r="AK40" s="14" t="str">
        <f t="shared" si="18"/>
        <v/>
      </c>
      <c r="AL40" s="14" t="str">
        <f t="shared" si="19"/>
        <v/>
      </c>
      <c r="AM40" s="14" t="str">
        <f t="shared" si="20"/>
        <v/>
      </c>
      <c r="AN40" s="14" t="str">
        <f t="shared" si="21"/>
        <v/>
      </c>
      <c r="AO40" s="14" t="str">
        <f t="shared" si="22"/>
        <v/>
      </c>
      <c r="AP40" s="14" t="str">
        <f t="shared" si="23"/>
        <v/>
      </c>
      <c r="AQ40" s="14" t="str">
        <f t="shared" si="24"/>
        <v/>
      </c>
      <c r="AR40" s="14" t="str">
        <f t="shared" si="25"/>
        <v/>
      </c>
      <c r="AS40" s="14" t="str">
        <f t="shared" si="26"/>
        <v/>
      </c>
      <c r="AT40" s="14" t="str">
        <f t="shared" si="27"/>
        <v/>
      </c>
      <c r="AU40" s="14"/>
      <c r="AW40" s="37" t="str">
        <f t="shared" ref="AW40:AX40" si="29">IF(AH40&lt;&gt;"",AH41/AH40-1,"")</f>
        <v/>
      </c>
      <c r="AX40" s="37" t="str">
        <f t="shared" si="29"/>
        <v/>
      </c>
      <c r="AY40" s="37" t="str">
        <f t="shared" si="28"/>
        <v/>
      </c>
      <c r="AZ40" s="37" t="str">
        <f t="shared" si="28"/>
        <v/>
      </c>
      <c r="BA40" s="37" t="str">
        <f t="shared" si="28"/>
        <v/>
      </c>
      <c r="BB40" s="37" t="str">
        <f t="shared" si="28"/>
        <v/>
      </c>
      <c r="BC40" s="37" t="str">
        <f t="shared" si="28"/>
        <v/>
      </c>
      <c r="BD40" s="37" t="str">
        <f t="shared" si="28"/>
        <v/>
      </c>
      <c r="BE40" s="37" t="str">
        <f t="shared" si="28"/>
        <v/>
      </c>
      <c r="BF40" s="37" t="str">
        <f t="shared" si="28"/>
        <v/>
      </c>
      <c r="BG40" s="37" t="str">
        <f t="shared" si="28"/>
        <v/>
      </c>
      <c r="BH40" s="37" t="str">
        <f t="shared" si="28"/>
        <v/>
      </c>
      <c r="BI40" s="37" t="str">
        <f t="shared" si="28"/>
        <v/>
      </c>
    </row>
    <row r="41" spans="3:61" x14ac:dyDescent="0.2">
      <c r="AH41" s="14" t="str">
        <f t="shared" si="15"/>
        <v/>
      </c>
      <c r="AI41" s="14" t="str">
        <f t="shared" si="16"/>
        <v/>
      </c>
      <c r="AJ41" s="14" t="str">
        <f t="shared" si="17"/>
        <v/>
      </c>
      <c r="AK41" s="14" t="str">
        <f t="shared" si="18"/>
        <v/>
      </c>
      <c r="AL41" s="14" t="str">
        <f t="shared" si="19"/>
        <v/>
      </c>
      <c r="AM41" s="14" t="str">
        <f t="shared" si="20"/>
        <v/>
      </c>
      <c r="AN41" s="14" t="str">
        <f t="shared" si="21"/>
        <v/>
      </c>
      <c r="AO41" s="14" t="str">
        <f t="shared" si="22"/>
        <v/>
      </c>
      <c r="AP41" s="14" t="str">
        <f t="shared" si="23"/>
        <v/>
      </c>
      <c r="AQ41" s="14" t="str">
        <f t="shared" si="24"/>
        <v/>
      </c>
      <c r="AR41" s="14" t="str">
        <f t="shared" si="25"/>
        <v/>
      </c>
      <c r="AS41" s="14" t="str">
        <f t="shared" si="26"/>
        <v/>
      </c>
      <c r="AT41" s="14" t="str">
        <f t="shared" si="27"/>
        <v/>
      </c>
      <c r="AU41" s="14"/>
      <c r="AW41" s="14"/>
      <c r="AX41" s="14"/>
      <c r="AY41" s="14"/>
      <c r="AZ41" s="14"/>
      <c r="BA41" s="14"/>
    </row>
    <row r="42" spans="3:61" x14ac:dyDescent="0.2">
      <c r="AH42" s="14" t="str">
        <f t="shared" si="15"/>
        <v/>
      </c>
      <c r="AI42" s="14" t="str">
        <f t="shared" si="16"/>
        <v/>
      </c>
      <c r="AJ42" s="14" t="str">
        <f t="shared" si="17"/>
        <v/>
      </c>
      <c r="AK42" s="14" t="str">
        <f t="shared" si="18"/>
        <v/>
      </c>
      <c r="AL42" s="14" t="str">
        <f t="shared" si="19"/>
        <v/>
      </c>
      <c r="AM42" s="14" t="str">
        <f t="shared" si="20"/>
        <v/>
      </c>
      <c r="AN42" s="14" t="str">
        <f t="shared" si="21"/>
        <v/>
      </c>
      <c r="AO42" s="14" t="str">
        <f t="shared" si="22"/>
        <v/>
      </c>
      <c r="AP42" s="14" t="str">
        <f t="shared" si="23"/>
        <v/>
      </c>
      <c r="AQ42" s="14" t="str">
        <f t="shared" si="24"/>
        <v/>
      </c>
      <c r="AR42" s="14" t="str">
        <f t="shared" si="25"/>
        <v/>
      </c>
      <c r="AS42" s="14" t="str">
        <f t="shared" si="26"/>
        <v/>
      </c>
      <c r="AT42" s="14" t="str">
        <f t="shared" si="27"/>
        <v/>
      </c>
      <c r="AU42" s="14"/>
      <c r="AW42" s="14"/>
      <c r="AX42" s="14"/>
      <c r="AY42" s="14"/>
      <c r="AZ42" s="14"/>
      <c r="BA42" s="14"/>
    </row>
    <row r="43" spans="3:61" x14ac:dyDescent="0.2">
      <c r="AH43" s="14" t="str">
        <f t="shared" si="15"/>
        <v/>
      </c>
      <c r="AI43" s="14" t="str">
        <f t="shared" si="16"/>
        <v/>
      </c>
      <c r="AJ43" s="14" t="str">
        <f t="shared" si="17"/>
        <v/>
      </c>
      <c r="AK43" s="14" t="str">
        <f t="shared" si="18"/>
        <v/>
      </c>
      <c r="AL43" s="14" t="str">
        <f t="shared" si="19"/>
        <v/>
      </c>
      <c r="AM43" s="14" t="str">
        <f t="shared" si="20"/>
        <v/>
      </c>
      <c r="AN43" s="14" t="str">
        <f t="shared" si="21"/>
        <v/>
      </c>
      <c r="AO43" s="14" t="str">
        <f t="shared" si="22"/>
        <v/>
      </c>
      <c r="AP43" s="14" t="str">
        <f t="shared" si="23"/>
        <v/>
      </c>
      <c r="AQ43" s="14" t="str">
        <f t="shared" si="24"/>
        <v/>
      </c>
      <c r="AR43" s="14" t="str">
        <f t="shared" si="25"/>
        <v/>
      </c>
      <c r="AS43" s="14" t="str">
        <f t="shared" si="26"/>
        <v/>
      </c>
      <c r="AT43" s="14" t="str">
        <f t="shared" si="27"/>
        <v/>
      </c>
      <c r="AU43" s="14"/>
      <c r="AW43" s="14"/>
      <c r="AX43" s="14"/>
      <c r="AY43" s="14"/>
      <c r="AZ43" s="14"/>
      <c r="BA43" s="14"/>
    </row>
    <row r="44" spans="3:61" x14ac:dyDescent="0.2">
      <c r="AH44" s="14" t="str">
        <f t="shared" si="15"/>
        <v/>
      </c>
      <c r="AI44" s="14" t="str">
        <f t="shared" si="16"/>
        <v/>
      </c>
      <c r="AJ44" s="14" t="str">
        <f t="shared" si="17"/>
        <v/>
      </c>
      <c r="AK44" s="14" t="str">
        <f t="shared" si="18"/>
        <v/>
      </c>
      <c r="AL44" s="14" t="str">
        <f t="shared" si="19"/>
        <v/>
      </c>
      <c r="AM44" s="14" t="str">
        <f t="shared" si="20"/>
        <v/>
      </c>
      <c r="AN44" s="14" t="str">
        <f t="shared" si="21"/>
        <v/>
      </c>
      <c r="AO44" s="14" t="str">
        <f t="shared" si="22"/>
        <v/>
      </c>
      <c r="AP44" s="14" t="str">
        <f t="shared" si="23"/>
        <v/>
      </c>
      <c r="AQ44" s="14" t="str">
        <f t="shared" si="24"/>
        <v/>
      </c>
      <c r="AR44" s="14" t="str">
        <f t="shared" si="25"/>
        <v/>
      </c>
      <c r="AS44" s="14" t="str">
        <f t="shared" si="26"/>
        <v/>
      </c>
      <c r="AT44" s="14" t="str">
        <f t="shared" si="27"/>
        <v/>
      </c>
      <c r="AU44" s="14"/>
      <c r="AW44" s="14"/>
      <c r="AX44" s="14"/>
      <c r="AY44" s="14"/>
      <c r="AZ44" s="14"/>
      <c r="BA44" s="14"/>
    </row>
    <row r="45" spans="3:61" x14ac:dyDescent="0.2">
      <c r="AH45" s="14" t="str">
        <f t="shared" si="15"/>
        <v/>
      </c>
      <c r="AI45" s="14" t="str">
        <f t="shared" si="16"/>
        <v/>
      </c>
      <c r="AJ45" s="14" t="str">
        <f t="shared" si="17"/>
        <v/>
      </c>
      <c r="AK45" s="14" t="str">
        <f t="shared" si="18"/>
        <v/>
      </c>
      <c r="AL45" s="14" t="str">
        <f t="shared" si="19"/>
        <v/>
      </c>
      <c r="AM45" s="14" t="str">
        <f t="shared" si="20"/>
        <v/>
      </c>
      <c r="AN45" s="14" t="str">
        <f t="shared" si="21"/>
        <v/>
      </c>
      <c r="AO45" s="14" t="str">
        <f t="shared" si="22"/>
        <v/>
      </c>
      <c r="AP45" s="14" t="str">
        <f t="shared" si="23"/>
        <v/>
      </c>
      <c r="AQ45" s="14" t="str">
        <f t="shared" si="24"/>
        <v/>
      </c>
      <c r="AR45" s="14" t="str">
        <f t="shared" si="25"/>
        <v/>
      </c>
      <c r="AS45" s="14" t="str">
        <f t="shared" si="26"/>
        <v/>
      </c>
      <c r="AT45" s="14" t="str">
        <f t="shared" si="27"/>
        <v/>
      </c>
      <c r="AU45" s="14"/>
      <c r="AW45" s="14"/>
      <c r="AX45" s="14"/>
      <c r="AY45" s="14"/>
      <c r="AZ45" s="14"/>
      <c r="BA45" s="14"/>
    </row>
    <row r="46" spans="3:61" x14ac:dyDescent="0.2">
      <c r="AH46" s="14" t="str">
        <f t="shared" si="15"/>
        <v/>
      </c>
      <c r="AI46" s="14" t="str">
        <f t="shared" si="16"/>
        <v/>
      </c>
      <c r="AJ46" s="14" t="str">
        <f t="shared" si="17"/>
        <v/>
      </c>
      <c r="AK46" s="14" t="str">
        <f t="shared" si="18"/>
        <v/>
      </c>
      <c r="AL46" s="14" t="str">
        <f t="shared" si="19"/>
        <v/>
      </c>
      <c r="AM46" s="14" t="str">
        <f t="shared" si="20"/>
        <v/>
      </c>
      <c r="AN46" s="14" t="str">
        <f t="shared" si="21"/>
        <v/>
      </c>
      <c r="AO46" s="14" t="str">
        <f t="shared" si="22"/>
        <v/>
      </c>
      <c r="AP46" s="14" t="str">
        <f t="shared" si="23"/>
        <v/>
      </c>
      <c r="AQ46" s="14" t="str">
        <f t="shared" si="24"/>
        <v/>
      </c>
      <c r="AR46" s="14" t="str">
        <f t="shared" si="25"/>
        <v/>
      </c>
      <c r="AS46" s="14" t="str">
        <f t="shared" si="26"/>
        <v/>
      </c>
      <c r="AT46" s="14" t="str">
        <f t="shared" si="27"/>
        <v/>
      </c>
      <c r="AU46" s="14"/>
      <c r="AW46" s="14"/>
      <c r="AX46" s="14"/>
      <c r="AY46" s="14"/>
      <c r="AZ46" s="14"/>
      <c r="BA46" s="14"/>
    </row>
    <row r="47" spans="3:61" x14ac:dyDescent="0.2">
      <c r="AH47" s="14" t="str">
        <f t="shared" si="15"/>
        <v/>
      </c>
      <c r="AI47" s="14" t="str">
        <f t="shared" si="16"/>
        <v/>
      </c>
      <c r="AJ47" s="14" t="str">
        <f t="shared" si="17"/>
        <v/>
      </c>
      <c r="AK47" s="14" t="str">
        <f t="shared" si="18"/>
        <v/>
      </c>
      <c r="AL47" s="14" t="str">
        <f t="shared" si="19"/>
        <v/>
      </c>
      <c r="AM47" s="14" t="str">
        <f t="shared" si="20"/>
        <v/>
      </c>
      <c r="AN47" s="14" t="str">
        <f t="shared" si="21"/>
        <v/>
      </c>
      <c r="AO47" s="14" t="str">
        <f t="shared" si="22"/>
        <v/>
      </c>
      <c r="AP47" s="14" t="str">
        <f t="shared" si="23"/>
        <v/>
      </c>
      <c r="AQ47" s="14" t="str">
        <f t="shared" si="24"/>
        <v/>
      </c>
      <c r="AR47" s="14" t="str">
        <f t="shared" si="25"/>
        <v/>
      </c>
      <c r="AS47" s="14" t="str">
        <f t="shared" si="26"/>
        <v/>
      </c>
      <c r="AT47" s="14" t="str">
        <f t="shared" si="27"/>
        <v/>
      </c>
      <c r="AU47" s="14"/>
      <c r="AW47" s="14"/>
      <c r="AX47" s="14"/>
      <c r="AY47" s="14"/>
      <c r="AZ47" s="14"/>
      <c r="BA47" s="14"/>
    </row>
    <row r="48" spans="3:61" x14ac:dyDescent="0.2">
      <c r="AH48" s="14" t="str">
        <f t="shared" si="15"/>
        <v/>
      </c>
      <c r="AI48" s="14" t="str">
        <f t="shared" si="16"/>
        <v/>
      </c>
      <c r="AJ48" s="14" t="str">
        <f t="shared" si="17"/>
        <v/>
      </c>
      <c r="AK48" s="14" t="str">
        <f t="shared" si="18"/>
        <v/>
      </c>
      <c r="AL48" s="14" t="str">
        <f t="shared" si="19"/>
        <v/>
      </c>
      <c r="AM48" s="14" t="str">
        <f t="shared" si="20"/>
        <v/>
      </c>
      <c r="AN48" s="14" t="str">
        <f t="shared" si="21"/>
        <v/>
      </c>
      <c r="AO48" s="14" t="str">
        <f t="shared" si="22"/>
        <v/>
      </c>
      <c r="AP48" s="14" t="str">
        <f t="shared" si="23"/>
        <v/>
      </c>
      <c r="AQ48" s="14" t="str">
        <f t="shared" si="24"/>
        <v/>
      </c>
      <c r="AR48" s="14" t="str">
        <f t="shared" si="25"/>
        <v/>
      </c>
      <c r="AS48" s="14" t="str">
        <f t="shared" si="26"/>
        <v/>
      </c>
      <c r="AT48" s="14" t="str">
        <f t="shared" si="27"/>
        <v/>
      </c>
      <c r="AU48" s="14"/>
      <c r="AW48" s="14"/>
      <c r="AX48" s="14"/>
      <c r="AY48" s="14"/>
      <c r="AZ48" s="14"/>
      <c r="BA48" s="14"/>
    </row>
    <row r="49" spans="34:53" x14ac:dyDescent="0.2">
      <c r="AH49" s="14" t="str">
        <f t="shared" si="15"/>
        <v/>
      </c>
      <c r="AI49" s="14" t="str">
        <f t="shared" si="16"/>
        <v/>
      </c>
      <c r="AJ49" s="14" t="str">
        <f t="shared" si="17"/>
        <v/>
      </c>
      <c r="AK49" s="14" t="str">
        <f t="shared" si="18"/>
        <v/>
      </c>
      <c r="AL49" s="14" t="str">
        <f t="shared" si="19"/>
        <v/>
      </c>
      <c r="AM49" s="14" t="str">
        <f t="shared" si="20"/>
        <v/>
      </c>
      <c r="AN49" s="14" t="str">
        <f t="shared" si="21"/>
        <v/>
      </c>
      <c r="AO49" s="14" t="str">
        <f t="shared" si="22"/>
        <v/>
      </c>
      <c r="AP49" s="14" t="str">
        <f t="shared" si="23"/>
        <v/>
      </c>
      <c r="AQ49" s="14" t="str">
        <f t="shared" si="24"/>
        <v/>
      </c>
      <c r="AR49" s="14" t="str">
        <f t="shared" si="25"/>
        <v/>
      </c>
      <c r="AS49" s="14" t="str">
        <f t="shared" si="26"/>
        <v/>
      </c>
      <c r="AT49" s="14" t="str">
        <f t="shared" si="27"/>
        <v/>
      </c>
      <c r="AU49" s="14"/>
      <c r="AW49" s="14"/>
      <c r="AX49" s="14"/>
      <c r="AY49" s="14"/>
      <c r="AZ49" s="14"/>
      <c r="BA49" s="14"/>
    </row>
    <row r="50" spans="34:53" x14ac:dyDescent="0.2">
      <c r="AH50" s="14" t="str">
        <f t="shared" si="15"/>
        <v/>
      </c>
      <c r="AI50" s="14" t="str">
        <f t="shared" si="16"/>
        <v/>
      </c>
      <c r="AJ50" s="14" t="str">
        <f t="shared" si="17"/>
        <v/>
      </c>
      <c r="AK50" s="14" t="str">
        <f t="shared" si="18"/>
        <v/>
      </c>
      <c r="AL50" s="14" t="str">
        <f t="shared" si="19"/>
        <v/>
      </c>
      <c r="AM50" s="14" t="str">
        <f t="shared" si="20"/>
        <v/>
      </c>
      <c r="AN50" s="14" t="str">
        <f t="shared" si="21"/>
        <v/>
      </c>
      <c r="AO50" s="14" t="str">
        <f t="shared" si="22"/>
        <v/>
      </c>
      <c r="AP50" s="14" t="str">
        <f t="shared" si="23"/>
        <v/>
      </c>
      <c r="AQ50" s="14" t="str">
        <f t="shared" si="24"/>
        <v/>
      </c>
      <c r="AR50" s="14" t="str">
        <f t="shared" si="25"/>
        <v/>
      </c>
      <c r="AS50" s="14" t="str">
        <f t="shared" si="26"/>
        <v/>
      </c>
      <c r="AT50" s="14" t="str">
        <f t="shared" si="27"/>
        <v/>
      </c>
      <c r="AU50" s="14"/>
      <c r="AW50" s="14"/>
      <c r="AX50" s="14"/>
      <c r="AY50" s="14"/>
      <c r="AZ50" s="14"/>
      <c r="BA50" s="14"/>
    </row>
    <row r="51" spans="34:53" x14ac:dyDescent="0.2">
      <c r="AH51" s="14" t="str">
        <f t="shared" si="15"/>
        <v/>
      </c>
      <c r="AI51" s="14" t="str">
        <f t="shared" si="16"/>
        <v/>
      </c>
      <c r="AJ51" s="14" t="str">
        <f t="shared" si="17"/>
        <v/>
      </c>
      <c r="AK51" s="14" t="str">
        <f t="shared" si="18"/>
        <v/>
      </c>
      <c r="AL51" s="14" t="str">
        <f t="shared" si="19"/>
        <v/>
      </c>
      <c r="AM51" s="14" t="str">
        <f t="shared" si="20"/>
        <v/>
      </c>
      <c r="AN51" s="14" t="str">
        <f t="shared" si="21"/>
        <v/>
      </c>
      <c r="AO51" s="14" t="str">
        <f t="shared" si="22"/>
        <v/>
      </c>
      <c r="AP51" s="14" t="str">
        <f t="shared" si="23"/>
        <v/>
      </c>
      <c r="AQ51" s="14" t="str">
        <f t="shared" si="24"/>
        <v/>
      </c>
      <c r="AR51" s="14" t="str">
        <f t="shared" si="25"/>
        <v/>
      </c>
      <c r="AS51" s="14" t="str">
        <f t="shared" si="26"/>
        <v/>
      </c>
      <c r="AT51" s="14" t="str">
        <f t="shared" si="27"/>
        <v/>
      </c>
      <c r="AU51" s="14"/>
      <c r="AW51" s="14"/>
      <c r="AX51" s="14"/>
      <c r="AY51" s="14"/>
      <c r="AZ51" s="14"/>
      <c r="BA51" s="14"/>
    </row>
    <row r="52" spans="34:53" x14ac:dyDescent="0.2">
      <c r="AH52" s="14" t="str">
        <f t="shared" si="15"/>
        <v/>
      </c>
      <c r="AI52" s="14" t="str">
        <f t="shared" si="16"/>
        <v/>
      </c>
      <c r="AJ52" s="14" t="str">
        <f t="shared" si="17"/>
        <v/>
      </c>
      <c r="AK52" s="14" t="str">
        <f t="shared" si="18"/>
        <v/>
      </c>
      <c r="AL52" s="14" t="str">
        <f t="shared" si="19"/>
        <v/>
      </c>
      <c r="AM52" s="14" t="str">
        <f t="shared" si="20"/>
        <v/>
      </c>
      <c r="AN52" s="14" t="str">
        <f t="shared" si="21"/>
        <v/>
      </c>
      <c r="AO52" s="14" t="str">
        <f t="shared" si="22"/>
        <v/>
      </c>
      <c r="AP52" s="14" t="str">
        <f t="shared" si="23"/>
        <v/>
      </c>
      <c r="AQ52" s="14" t="str">
        <f t="shared" si="24"/>
        <v/>
      </c>
      <c r="AR52" s="14" t="str">
        <f t="shared" si="25"/>
        <v/>
      </c>
      <c r="AS52" s="14" t="str">
        <f t="shared" si="26"/>
        <v/>
      </c>
      <c r="AT52" s="14" t="str">
        <f t="shared" si="27"/>
        <v/>
      </c>
      <c r="AU52" s="14"/>
      <c r="AW52" s="14"/>
      <c r="AX52" s="14"/>
      <c r="AY52" s="14"/>
      <c r="AZ52" s="14"/>
      <c r="BA52" s="14"/>
    </row>
    <row r="53" spans="34:53" x14ac:dyDescent="0.2">
      <c r="AH53" s="14" t="str">
        <f t="shared" si="15"/>
        <v/>
      </c>
      <c r="AI53" s="14" t="str">
        <f t="shared" si="16"/>
        <v/>
      </c>
      <c r="AJ53" s="14" t="str">
        <f t="shared" si="17"/>
        <v/>
      </c>
      <c r="AK53" s="14" t="str">
        <f t="shared" si="18"/>
        <v/>
      </c>
      <c r="AL53" s="14" t="str">
        <f t="shared" si="19"/>
        <v/>
      </c>
      <c r="AM53" s="14" t="str">
        <f t="shared" si="20"/>
        <v/>
      </c>
      <c r="AN53" s="14" t="str">
        <f t="shared" si="21"/>
        <v/>
      </c>
      <c r="AO53" s="14" t="str">
        <f t="shared" si="22"/>
        <v/>
      </c>
      <c r="AP53" s="14" t="str">
        <f t="shared" si="23"/>
        <v/>
      </c>
      <c r="AQ53" s="14" t="str">
        <f t="shared" si="24"/>
        <v/>
      </c>
      <c r="AR53" s="14" t="str">
        <f t="shared" si="25"/>
        <v/>
      </c>
      <c r="AS53" s="14" t="str">
        <f t="shared" si="26"/>
        <v/>
      </c>
      <c r="AT53" s="14" t="str">
        <f t="shared" si="27"/>
        <v/>
      </c>
      <c r="AU53" s="14"/>
      <c r="AW53" s="14"/>
      <c r="AX53" s="14"/>
      <c r="AY53" s="14"/>
      <c r="AZ53" s="14"/>
      <c r="BA53" s="14"/>
    </row>
    <row r="54" spans="34:53" x14ac:dyDescent="0.2">
      <c r="AH54" s="14" t="str">
        <f t="shared" si="15"/>
        <v/>
      </c>
      <c r="AI54" s="14" t="str">
        <f t="shared" si="16"/>
        <v/>
      </c>
      <c r="AJ54" s="14" t="str">
        <f t="shared" si="17"/>
        <v/>
      </c>
      <c r="AK54" s="14" t="str">
        <f t="shared" si="18"/>
        <v/>
      </c>
      <c r="AL54" s="14" t="str">
        <f t="shared" si="19"/>
        <v/>
      </c>
      <c r="AM54" s="14" t="str">
        <f t="shared" si="20"/>
        <v/>
      </c>
      <c r="AN54" s="14" t="str">
        <f t="shared" si="21"/>
        <v/>
      </c>
      <c r="AO54" s="14" t="str">
        <f t="shared" si="22"/>
        <v/>
      </c>
      <c r="AP54" s="14" t="str">
        <f t="shared" si="23"/>
        <v/>
      </c>
      <c r="AQ54" s="14" t="str">
        <f t="shared" si="24"/>
        <v/>
      </c>
      <c r="AR54" s="14" t="str">
        <f t="shared" si="25"/>
        <v/>
      </c>
      <c r="AS54" s="14" t="str">
        <f t="shared" si="26"/>
        <v/>
      </c>
      <c r="AT54" s="14" t="str">
        <f t="shared" si="27"/>
        <v/>
      </c>
      <c r="AU54" s="14"/>
      <c r="AW54" s="14"/>
      <c r="AX54" s="14"/>
      <c r="AY54" s="14"/>
      <c r="AZ54" s="14"/>
      <c r="BA54" s="14"/>
    </row>
    <row r="55" spans="34:53" x14ac:dyDescent="0.2">
      <c r="AH55" s="14" t="str">
        <f t="shared" si="15"/>
        <v/>
      </c>
      <c r="AI55" s="14" t="str">
        <f t="shared" si="16"/>
        <v/>
      </c>
      <c r="AJ55" s="14" t="str">
        <f t="shared" si="17"/>
        <v/>
      </c>
      <c r="AK55" s="14" t="str">
        <f t="shared" si="18"/>
        <v/>
      </c>
      <c r="AL55" s="14" t="str">
        <f t="shared" si="19"/>
        <v/>
      </c>
      <c r="AM55" s="14" t="str">
        <f t="shared" si="20"/>
        <v/>
      </c>
      <c r="AN55" s="14" t="str">
        <f t="shared" si="21"/>
        <v/>
      </c>
      <c r="AO55" s="14" t="str">
        <f t="shared" si="22"/>
        <v/>
      </c>
      <c r="AP55" s="14" t="str">
        <f t="shared" si="23"/>
        <v/>
      </c>
      <c r="AQ55" s="14" t="str">
        <f t="shared" si="24"/>
        <v/>
      </c>
      <c r="AR55" s="14" t="str">
        <f t="shared" si="25"/>
        <v/>
      </c>
      <c r="AS55" s="14" t="str">
        <f t="shared" si="26"/>
        <v/>
      </c>
      <c r="AT55" s="14" t="str">
        <f t="shared" si="27"/>
        <v/>
      </c>
      <c r="AU55" s="14"/>
      <c r="AW55" s="14"/>
      <c r="AX55" s="14"/>
      <c r="AY55" s="14"/>
      <c r="AZ55" s="14"/>
      <c r="BA55" s="14"/>
    </row>
    <row r="56" spans="34:53" x14ac:dyDescent="0.2">
      <c r="AH56" s="14" t="str">
        <f t="shared" si="15"/>
        <v/>
      </c>
      <c r="AI56" s="14" t="str">
        <f t="shared" si="16"/>
        <v/>
      </c>
      <c r="AJ56" s="14" t="str">
        <f t="shared" si="17"/>
        <v/>
      </c>
      <c r="AK56" s="14" t="str">
        <f t="shared" si="18"/>
        <v/>
      </c>
      <c r="AL56" s="14" t="str">
        <f t="shared" si="19"/>
        <v/>
      </c>
      <c r="AM56" s="14" t="str">
        <f t="shared" si="20"/>
        <v/>
      </c>
      <c r="AN56" s="14" t="str">
        <f t="shared" si="21"/>
        <v/>
      </c>
      <c r="AO56" s="14" t="str">
        <f t="shared" si="22"/>
        <v/>
      </c>
      <c r="AP56" s="14" t="str">
        <f t="shared" si="23"/>
        <v/>
      </c>
      <c r="AQ56" s="14" t="str">
        <f t="shared" si="24"/>
        <v/>
      </c>
      <c r="AR56" s="14" t="str">
        <f t="shared" si="25"/>
        <v/>
      </c>
      <c r="AS56" s="14" t="str">
        <f t="shared" si="26"/>
        <v/>
      </c>
      <c r="AT56" s="14" t="str">
        <f t="shared" si="27"/>
        <v/>
      </c>
      <c r="AU56" s="14"/>
      <c r="AW56" s="14"/>
      <c r="AX56" s="14"/>
      <c r="AY56" s="14"/>
      <c r="AZ56" s="14"/>
      <c r="BA56" s="14"/>
    </row>
    <row r="57" spans="34:53" x14ac:dyDescent="0.2">
      <c r="AH57" s="14" t="str">
        <f t="shared" si="15"/>
        <v/>
      </c>
      <c r="AI57" s="14" t="str">
        <f t="shared" si="16"/>
        <v/>
      </c>
      <c r="AJ57" s="14" t="str">
        <f t="shared" si="17"/>
        <v/>
      </c>
      <c r="AK57" s="14" t="str">
        <f t="shared" si="18"/>
        <v/>
      </c>
      <c r="AL57" s="14" t="str">
        <f t="shared" si="19"/>
        <v/>
      </c>
      <c r="AM57" s="14" t="str">
        <f t="shared" si="20"/>
        <v/>
      </c>
      <c r="AN57" s="14" t="str">
        <f t="shared" si="21"/>
        <v/>
      </c>
      <c r="AO57" s="14" t="str">
        <f t="shared" si="22"/>
        <v/>
      </c>
      <c r="AP57" s="14" t="str">
        <f t="shared" si="23"/>
        <v/>
      </c>
      <c r="AQ57" s="14" t="str">
        <f t="shared" si="24"/>
        <v/>
      </c>
      <c r="AR57" s="14" t="str">
        <f t="shared" si="25"/>
        <v/>
      </c>
      <c r="AS57" s="14" t="str">
        <f t="shared" si="26"/>
        <v/>
      </c>
      <c r="AT57" s="14" t="str">
        <f t="shared" si="27"/>
        <v/>
      </c>
      <c r="AU57" s="14"/>
      <c r="AW57" s="14"/>
      <c r="AX57" s="14"/>
      <c r="AY57" s="14"/>
      <c r="AZ57" s="14"/>
      <c r="BA57" s="14"/>
    </row>
    <row r="58" spans="34:53" x14ac:dyDescent="0.2">
      <c r="AH58" s="14" t="str">
        <f t="shared" si="15"/>
        <v/>
      </c>
      <c r="AI58" s="14" t="str">
        <f t="shared" si="16"/>
        <v/>
      </c>
      <c r="AJ58" s="14" t="str">
        <f t="shared" si="17"/>
        <v/>
      </c>
      <c r="AK58" s="14" t="str">
        <f t="shared" si="18"/>
        <v/>
      </c>
      <c r="AL58" s="14" t="str">
        <f t="shared" si="19"/>
        <v/>
      </c>
      <c r="AM58" s="14" t="str">
        <f t="shared" si="20"/>
        <v/>
      </c>
      <c r="AN58" s="14" t="str">
        <f t="shared" si="21"/>
        <v/>
      </c>
      <c r="AO58" s="14" t="str">
        <f t="shared" si="22"/>
        <v/>
      </c>
      <c r="AP58" s="14" t="str">
        <f t="shared" si="23"/>
        <v/>
      </c>
      <c r="AQ58" s="14" t="str">
        <f t="shared" si="24"/>
        <v/>
      </c>
      <c r="AR58" s="14" t="str">
        <f t="shared" si="25"/>
        <v/>
      </c>
      <c r="AS58" s="14" t="str">
        <f t="shared" si="26"/>
        <v/>
      </c>
      <c r="AT58" s="14" t="str">
        <f t="shared" si="27"/>
        <v/>
      </c>
      <c r="AU58" s="14"/>
      <c r="AW58" s="14"/>
      <c r="AX58" s="14"/>
      <c r="AY58" s="14"/>
      <c r="AZ58" s="14"/>
      <c r="BA58" s="14"/>
    </row>
    <row r="59" spans="34:53" x14ac:dyDescent="0.2">
      <c r="AH59" s="14" t="str">
        <f t="shared" si="15"/>
        <v/>
      </c>
      <c r="AI59" s="14" t="str">
        <f t="shared" si="16"/>
        <v/>
      </c>
      <c r="AJ59" s="14" t="str">
        <f t="shared" si="17"/>
        <v/>
      </c>
      <c r="AK59" s="14" t="str">
        <f t="shared" si="18"/>
        <v/>
      </c>
      <c r="AL59" s="14" t="str">
        <f t="shared" si="19"/>
        <v/>
      </c>
      <c r="AM59" s="14" t="str">
        <f t="shared" si="20"/>
        <v/>
      </c>
      <c r="AN59" s="14" t="str">
        <f t="shared" si="21"/>
        <v/>
      </c>
      <c r="AO59" s="14" t="str">
        <f t="shared" si="22"/>
        <v/>
      </c>
      <c r="AP59" s="14" t="str">
        <f t="shared" si="23"/>
        <v/>
      </c>
      <c r="AQ59" s="14" t="str">
        <f t="shared" si="24"/>
        <v/>
      </c>
      <c r="AR59" s="14" t="str">
        <f t="shared" si="25"/>
        <v/>
      </c>
      <c r="AS59" s="14" t="str">
        <f t="shared" si="26"/>
        <v/>
      </c>
      <c r="AT59" s="14" t="str">
        <f t="shared" si="27"/>
        <v/>
      </c>
      <c r="AU59" s="14"/>
      <c r="AW59" s="14"/>
      <c r="AX59" s="14"/>
      <c r="AY59" s="14"/>
      <c r="AZ59" s="14"/>
      <c r="BA59" s="14"/>
    </row>
    <row r="60" spans="34:53" x14ac:dyDescent="0.2">
      <c r="AH60" s="14" t="str">
        <f t="shared" si="15"/>
        <v/>
      </c>
      <c r="AI60" s="14" t="str">
        <f t="shared" si="16"/>
        <v/>
      </c>
      <c r="AJ60" s="14" t="str">
        <f t="shared" si="17"/>
        <v/>
      </c>
      <c r="AK60" s="14" t="str">
        <f t="shared" si="18"/>
        <v/>
      </c>
      <c r="AL60" s="14" t="str">
        <f t="shared" si="19"/>
        <v/>
      </c>
      <c r="AM60" s="14" t="str">
        <f t="shared" si="20"/>
        <v/>
      </c>
      <c r="AN60" s="14" t="str">
        <f t="shared" si="21"/>
        <v/>
      </c>
      <c r="AO60" s="14" t="str">
        <f t="shared" si="22"/>
        <v/>
      </c>
      <c r="AP60" s="14" t="str">
        <f t="shared" si="23"/>
        <v/>
      </c>
      <c r="AQ60" s="14" t="str">
        <f t="shared" si="24"/>
        <v/>
      </c>
      <c r="AR60" s="14" t="str">
        <f t="shared" si="25"/>
        <v/>
      </c>
      <c r="AS60" s="14" t="str">
        <f t="shared" si="26"/>
        <v/>
      </c>
      <c r="AT60" s="14" t="str">
        <f t="shared" si="27"/>
        <v/>
      </c>
      <c r="AU60" s="14"/>
      <c r="AW60" s="14"/>
      <c r="AX60" s="14"/>
      <c r="AY60" s="14"/>
      <c r="AZ60" s="14"/>
      <c r="BA60" s="14"/>
    </row>
    <row r="61" spans="34:53" x14ac:dyDescent="0.2">
      <c r="AH61" s="14" t="str">
        <f t="shared" si="15"/>
        <v/>
      </c>
      <c r="AI61" s="14" t="str">
        <f t="shared" si="16"/>
        <v/>
      </c>
      <c r="AJ61" s="14" t="str">
        <f t="shared" si="17"/>
        <v/>
      </c>
      <c r="AK61" s="14" t="str">
        <f t="shared" si="18"/>
        <v/>
      </c>
      <c r="AL61" s="14" t="str">
        <f t="shared" si="19"/>
        <v/>
      </c>
      <c r="AM61" s="14" t="str">
        <f t="shared" si="20"/>
        <v/>
      </c>
      <c r="AN61" s="14" t="str">
        <f t="shared" si="21"/>
        <v/>
      </c>
      <c r="AO61" s="14" t="str">
        <f t="shared" si="22"/>
        <v/>
      </c>
      <c r="AP61" s="14" t="str">
        <f t="shared" si="23"/>
        <v/>
      </c>
      <c r="AQ61" s="14" t="str">
        <f t="shared" si="24"/>
        <v/>
      </c>
      <c r="AR61" s="14" t="str">
        <f t="shared" si="25"/>
        <v/>
      </c>
      <c r="AS61" s="14" t="str">
        <f t="shared" si="26"/>
        <v/>
      </c>
      <c r="AT61" s="14" t="str">
        <f t="shared" si="27"/>
        <v/>
      </c>
      <c r="AU61" s="14"/>
      <c r="AW61" s="14"/>
      <c r="AX61" s="14"/>
      <c r="AY61" s="14"/>
      <c r="AZ61" s="14"/>
      <c r="BA61" s="14"/>
    </row>
    <row r="62" spans="34:53" x14ac:dyDescent="0.2">
      <c r="AH62" s="14" t="str">
        <f t="shared" si="15"/>
        <v/>
      </c>
      <c r="AI62" s="14" t="str">
        <f t="shared" si="16"/>
        <v/>
      </c>
      <c r="AJ62" s="14" t="str">
        <f t="shared" si="17"/>
        <v/>
      </c>
      <c r="AK62" s="14" t="str">
        <f t="shared" si="18"/>
        <v/>
      </c>
      <c r="AL62" s="14" t="str">
        <f t="shared" si="19"/>
        <v/>
      </c>
      <c r="AM62" s="14" t="str">
        <f t="shared" si="20"/>
        <v/>
      </c>
      <c r="AN62" s="14" t="str">
        <f t="shared" si="21"/>
        <v/>
      </c>
      <c r="AO62" s="14" t="str">
        <f t="shared" si="22"/>
        <v/>
      </c>
      <c r="AP62" s="14" t="str">
        <f t="shared" si="23"/>
        <v/>
      </c>
      <c r="AQ62" s="14" t="str">
        <f t="shared" si="24"/>
        <v/>
      </c>
      <c r="AR62" s="14" t="str">
        <f t="shared" si="25"/>
        <v/>
      </c>
      <c r="AS62" s="14" t="str">
        <f t="shared" si="26"/>
        <v/>
      </c>
      <c r="AT62" s="14" t="str">
        <f t="shared" si="27"/>
        <v/>
      </c>
      <c r="AU62" s="14"/>
      <c r="AW62" s="14"/>
      <c r="AX62" s="14"/>
      <c r="AY62" s="14"/>
      <c r="AZ62" s="14"/>
      <c r="BA62" s="14"/>
    </row>
    <row r="63" spans="34:53" x14ac:dyDescent="0.2">
      <c r="AH63" s="14" t="str">
        <f t="shared" si="15"/>
        <v/>
      </c>
      <c r="AI63" s="14" t="str">
        <f t="shared" si="16"/>
        <v/>
      </c>
      <c r="AJ63" s="14" t="str">
        <f t="shared" si="17"/>
        <v/>
      </c>
      <c r="AK63" s="14" t="str">
        <f t="shared" si="18"/>
        <v/>
      </c>
      <c r="AL63" s="14" t="str">
        <f t="shared" si="19"/>
        <v/>
      </c>
      <c r="AM63" s="14" t="str">
        <f t="shared" si="20"/>
        <v/>
      </c>
      <c r="AN63" s="14" t="str">
        <f t="shared" si="21"/>
        <v/>
      </c>
      <c r="AO63" s="14" t="str">
        <f t="shared" si="22"/>
        <v/>
      </c>
      <c r="AP63" s="14" t="str">
        <f t="shared" si="23"/>
        <v/>
      </c>
      <c r="AQ63" s="14" t="str">
        <f t="shared" si="24"/>
        <v/>
      </c>
      <c r="AR63" s="14" t="str">
        <f t="shared" si="25"/>
        <v/>
      </c>
      <c r="AS63" s="14" t="str">
        <f t="shared" si="26"/>
        <v/>
      </c>
      <c r="AT63" s="14" t="str">
        <f t="shared" si="27"/>
        <v/>
      </c>
      <c r="AU63" s="14"/>
      <c r="AW63" s="14"/>
      <c r="AX63" s="14"/>
      <c r="AY63" s="14"/>
      <c r="AZ63" s="14"/>
      <c r="BA63" s="14"/>
    </row>
  </sheetData>
  <mergeCells count="3">
    <mergeCell ref="D2:P2"/>
    <mergeCell ref="S2:AE2"/>
    <mergeCell ref="AH2:AT2"/>
  </mergeCells>
  <pageMargins left="0.7" right="0.7" top="0.75" bottom="0.75" header="0.3" footer="0.3"/>
  <pageSetup paperSize="17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:BM63"/>
  <sheetViews>
    <sheetView topLeftCell="AY1" workbookViewId="0">
      <selection activeCell="BF20" sqref="BF20:BF21"/>
    </sheetView>
  </sheetViews>
  <sheetFormatPr defaultRowHeight="12.75" x14ac:dyDescent="0.2"/>
  <cols>
    <col min="1" max="2" width="9.140625" style="12"/>
    <col min="3" max="3" width="5" style="12" bestFit="1" customWidth="1"/>
    <col min="4" max="4" width="10.5703125" style="12" bestFit="1" customWidth="1"/>
    <col min="5" max="6" width="9" style="12" bestFit="1" customWidth="1"/>
    <col min="7" max="9" width="10.5703125" style="12" bestFit="1" customWidth="1"/>
    <col min="10" max="10" width="9" style="12" bestFit="1" customWidth="1"/>
    <col min="11" max="11" width="10.5703125" style="12" bestFit="1" customWidth="1"/>
    <col min="12" max="12" width="9" style="12" bestFit="1" customWidth="1"/>
    <col min="13" max="14" width="10.5703125" style="12" bestFit="1" customWidth="1"/>
    <col min="15" max="17" width="9" style="12" bestFit="1" customWidth="1"/>
    <col min="18" max="18" width="9.140625" style="12"/>
    <col min="19" max="19" width="5" style="12" bestFit="1" customWidth="1"/>
    <col min="20" max="20" width="10.5703125" style="12" bestFit="1" customWidth="1"/>
    <col min="21" max="22" width="9" style="12" bestFit="1" customWidth="1"/>
    <col min="23" max="25" width="10.5703125" style="12" bestFit="1" customWidth="1"/>
    <col min="26" max="26" width="9" style="12" bestFit="1" customWidth="1"/>
    <col min="27" max="27" width="10.5703125" style="12" bestFit="1" customWidth="1"/>
    <col min="28" max="28" width="9" style="12" bestFit="1" customWidth="1"/>
    <col min="29" max="30" width="10.5703125" style="12" bestFit="1" customWidth="1"/>
    <col min="31" max="33" width="9" style="12" bestFit="1" customWidth="1"/>
    <col min="34" max="34" width="9.140625" style="12"/>
    <col min="35" max="35" width="5" style="12" bestFit="1" customWidth="1"/>
    <col min="36" max="36" width="10.5703125" style="12" bestFit="1" customWidth="1"/>
    <col min="37" max="38" width="9" style="12" bestFit="1" customWidth="1"/>
    <col min="39" max="41" width="10.5703125" style="12" bestFit="1" customWidth="1"/>
    <col min="42" max="42" width="9" style="12" bestFit="1" customWidth="1"/>
    <col min="43" max="43" width="10.5703125" style="12" bestFit="1" customWidth="1"/>
    <col min="44" max="44" width="9" style="12" bestFit="1" customWidth="1"/>
    <col min="45" max="46" width="10.5703125" style="12" bestFit="1" customWidth="1"/>
    <col min="47" max="49" width="9" style="12" bestFit="1" customWidth="1"/>
    <col min="50" max="57" width="9" style="12" customWidth="1"/>
    <col min="58" max="16384" width="9.140625" style="12"/>
  </cols>
  <sheetData>
    <row r="2" spans="3:65" x14ac:dyDescent="0.2">
      <c r="D2" s="137" t="s">
        <v>46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T2" s="137" t="s">
        <v>47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J2" s="137" t="s">
        <v>48</v>
      </c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43"/>
      <c r="AY2" s="41">
        <f>AVERAGE(BA2:BM2)</f>
        <v>3.4233086651090039E-2</v>
      </c>
      <c r="AZ2" s="38"/>
      <c r="BA2" s="40">
        <f t="shared" ref="BA2:BF2" si="0">AVERAGE(BA6:BA32)</f>
        <v>2.3236032687413366E-2</v>
      </c>
      <c r="BB2" s="40">
        <f t="shared" si="0"/>
        <v>2.3307840517337919E-2</v>
      </c>
      <c r="BC2" s="40">
        <f t="shared" si="0"/>
        <v>2.7389025048040527E-2</v>
      </c>
      <c r="BD2" s="40">
        <f t="shared" si="0"/>
        <v>2.9243530858785699E-2</v>
      </c>
      <c r="BE2" s="40">
        <f t="shared" si="0"/>
        <v>3.0583322794156098E-2</v>
      </c>
      <c r="BF2" s="40">
        <f t="shared" si="0"/>
        <v>3.0528211777060547E-2</v>
      </c>
      <c r="BG2" s="40">
        <f>AVERAGE(BG6:BG33)</f>
        <v>3.6294890830209869E-2</v>
      </c>
      <c r="BH2" s="40">
        <f>AVERAGE(BH6:BH32)</f>
        <v>3.7345772609180997E-2</v>
      </c>
      <c r="BI2" s="40">
        <f>AVERAGE(BI6:BI32)</f>
        <v>3.8741937189915504E-2</v>
      </c>
      <c r="BJ2" s="40">
        <f>AVERAGE(BJ6:BJ32)</f>
        <v>3.9778384745401095E-2</v>
      </c>
      <c r="BK2" s="40">
        <f>AVERAGE(BK6:BK31)</f>
        <v>4.1620061457820878E-2</v>
      </c>
      <c r="BL2" s="40">
        <f>AVERAGE(BL6:BL31)</f>
        <v>4.1643591772901618E-2</v>
      </c>
      <c r="BM2" s="40">
        <f>AVERAGE(BM6:BM29)</f>
        <v>4.5317524175946387E-2</v>
      </c>
    </row>
    <row r="3" spans="3:65" s="13" customFormat="1" ht="11.25" x14ac:dyDescent="0.2">
      <c r="D3" s="13" t="s">
        <v>62</v>
      </c>
      <c r="E3" s="13" t="s">
        <v>49</v>
      </c>
      <c r="F3" s="13" t="s">
        <v>50</v>
      </c>
      <c r="G3" s="13" t="s">
        <v>51</v>
      </c>
      <c r="H3" s="13" t="s">
        <v>52</v>
      </c>
      <c r="I3" s="13" t="s">
        <v>53</v>
      </c>
      <c r="J3" s="13" t="s">
        <v>63</v>
      </c>
      <c r="K3" s="13" t="s">
        <v>64</v>
      </c>
      <c r="L3" s="13" t="s">
        <v>56</v>
      </c>
      <c r="M3" s="13" t="s">
        <v>65</v>
      </c>
      <c r="N3" s="13" t="s">
        <v>66</v>
      </c>
      <c r="O3" s="13" t="s">
        <v>67</v>
      </c>
      <c r="P3" s="13" t="s">
        <v>68</v>
      </c>
      <c r="Q3" s="13" t="s">
        <v>61</v>
      </c>
      <c r="T3" s="13" t="s">
        <v>62</v>
      </c>
      <c r="U3" s="13" t="s">
        <v>49</v>
      </c>
      <c r="V3" s="13" t="s">
        <v>50</v>
      </c>
      <c r="W3" s="13" t="s">
        <v>51</v>
      </c>
      <c r="X3" s="13" t="s">
        <v>52</v>
      </c>
      <c r="Y3" s="13" t="s">
        <v>53</v>
      </c>
      <c r="Z3" s="13" t="s">
        <v>63</v>
      </c>
      <c r="AA3" s="13" t="s">
        <v>64</v>
      </c>
      <c r="AB3" s="13" t="s">
        <v>56</v>
      </c>
      <c r="AC3" s="13" t="s">
        <v>65</v>
      </c>
      <c r="AD3" s="13" t="s">
        <v>66</v>
      </c>
      <c r="AE3" s="13" t="s">
        <v>67</v>
      </c>
      <c r="AF3" s="13" t="s">
        <v>68</v>
      </c>
      <c r="AG3" s="13" t="s">
        <v>61</v>
      </c>
      <c r="AJ3" s="13" t="s">
        <v>62</v>
      </c>
      <c r="AK3" s="13" t="s">
        <v>49</v>
      </c>
      <c r="AL3" s="13" t="s">
        <v>50</v>
      </c>
      <c r="AM3" s="13" t="s">
        <v>51</v>
      </c>
      <c r="AN3" s="13" t="s">
        <v>52</v>
      </c>
      <c r="AO3" s="13" t="s">
        <v>53</v>
      </c>
      <c r="AP3" s="13" t="s">
        <v>63</v>
      </c>
      <c r="AQ3" s="13" t="s">
        <v>64</v>
      </c>
      <c r="AR3" s="13" t="s">
        <v>56</v>
      </c>
      <c r="AS3" s="13" t="s">
        <v>65</v>
      </c>
      <c r="AT3" s="13" t="s">
        <v>66</v>
      </c>
      <c r="AU3" s="13" t="s">
        <v>67</v>
      </c>
      <c r="AV3" s="13" t="s">
        <v>68</v>
      </c>
      <c r="AW3" s="13" t="s">
        <v>61</v>
      </c>
      <c r="AZ3" s="13" t="s">
        <v>62</v>
      </c>
      <c r="BA3" s="13" t="s">
        <v>49</v>
      </c>
      <c r="BB3" s="13" t="s">
        <v>50</v>
      </c>
      <c r="BC3" s="13" t="s">
        <v>51</v>
      </c>
      <c r="BD3" s="13" t="s">
        <v>52</v>
      </c>
      <c r="BE3" s="13" t="s">
        <v>53</v>
      </c>
      <c r="BF3" s="13" t="s">
        <v>63</v>
      </c>
      <c r="BG3" s="13" t="s">
        <v>64</v>
      </c>
      <c r="BH3" s="13" t="s">
        <v>56</v>
      </c>
      <c r="BI3" s="13" t="s">
        <v>65</v>
      </c>
      <c r="BJ3" s="13" t="s">
        <v>66</v>
      </c>
      <c r="BK3" s="13" t="s">
        <v>67</v>
      </c>
      <c r="BL3" s="13" t="s">
        <v>68</v>
      </c>
      <c r="BM3" s="13" t="s">
        <v>61</v>
      </c>
    </row>
    <row r="4" spans="3:65" x14ac:dyDescent="0.2">
      <c r="C4" s="12">
        <v>2013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S4" s="12">
        <v>2013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I4" s="12">
        <v>2013</v>
      </c>
      <c r="AJ4" s="14" t="str">
        <f t="shared" ref="AJ4" si="1">IF(T4&gt;0,D4*100000/(T4*1000000),"")</f>
        <v/>
      </c>
      <c r="AK4" s="14" t="str">
        <f t="shared" ref="AK4:AK63" si="2">IF(U4&gt;0,E4*100000/(U4*1000000),"")</f>
        <v/>
      </c>
      <c r="AL4" s="14" t="str">
        <f t="shared" ref="AL4:AL63" si="3">IF(V4&gt;0,F4*100000/(V4*1000000),"")</f>
        <v/>
      </c>
      <c r="AM4" s="14" t="str">
        <f t="shared" ref="AM4:AM63" si="4">IF(W4&gt;0,G4*100000/(W4*1000000),"")</f>
        <v/>
      </c>
      <c r="AN4" s="14" t="str">
        <f t="shared" ref="AN4:AN63" si="5">IF(X4&gt;0,H4*100000/(X4*1000000),"")</f>
        <v/>
      </c>
      <c r="AO4" s="14" t="str">
        <f t="shared" ref="AO4:AO63" si="6">IF(Y4&gt;0,I4*100000/(Y4*1000000),"")</f>
        <v/>
      </c>
      <c r="AP4" s="14" t="str">
        <f t="shared" ref="AP4:AP63" si="7">IF(Z4&gt;0,J4*100000/(Z4*1000000),"")</f>
        <v/>
      </c>
      <c r="AQ4" s="14" t="str">
        <f t="shared" ref="AQ4:AQ63" si="8">IF(AA4&gt;0,K4*100000/(AA4*1000000),"")</f>
        <v/>
      </c>
      <c r="AR4" s="14" t="str">
        <f t="shared" ref="AR4:AR63" si="9">IF(AB4&gt;0,L4*100000/(AB4*1000000),"")</f>
        <v/>
      </c>
      <c r="AS4" s="14" t="str">
        <f t="shared" ref="AS4:AS63" si="10">IF(AC4&gt;0,M4*100000/(AC4*1000000),"")</f>
        <v/>
      </c>
      <c r="AT4" s="14" t="str">
        <f t="shared" ref="AT4:AT63" si="11">IF(AD4&gt;0,N4*100000/(AD4*1000000),"")</f>
        <v/>
      </c>
      <c r="AU4" s="14" t="str">
        <f t="shared" ref="AU4:AU63" si="12">IF(AE4&gt;0,O4*100000/(AE4*1000000),"")</f>
        <v/>
      </c>
      <c r="AV4" s="14" t="str">
        <f t="shared" ref="AV4:AV63" si="13">IF(AF4&gt;0,P4*100000/(AF4*1000000),"")</f>
        <v/>
      </c>
      <c r="AW4" s="14" t="str">
        <f t="shared" ref="AW4:AW63" si="14">IF(AG4&gt;0,Q4*100000/(AG4*1000000),"")</f>
        <v/>
      </c>
      <c r="AX4" s="14"/>
      <c r="AY4" s="12">
        <v>2013</v>
      </c>
      <c r="AZ4" s="37" t="str">
        <f t="shared" ref="AZ4:BK19" si="15">IF(AJ4&lt;&gt;"",AJ5/AJ4-1,"")</f>
        <v/>
      </c>
      <c r="BA4" s="37" t="str">
        <f t="shared" si="15"/>
        <v/>
      </c>
      <c r="BB4" s="37" t="str">
        <f t="shared" si="15"/>
        <v/>
      </c>
      <c r="BC4" s="37" t="str">
        <f t="shared" si="15"/>
        <v/>
      </c>
      <c r="BD4" s="37" t="str">
        <f t="shared" si="15"/>
        <v/>
      </c>
      <c r="BE4" s="37" t="str">
        <f t="shared" si="15"/>
        <v/>
      </c>
      <c r="BF4" s="37" t="str">
        <f t="shared" si="15"/>
        <v/>
      </c>
      <c r="BG4" s="37" t="str">
        <f t="shared" si="15"/>
        <v/>
      </c>
      <c r="BH4" s="37" t="str">
        <f t="shared" si="15"/>
        <v/>
      </c>
      <c r="BI4" s="37" t="str">
        <f t="shared" si="15"/>
        <v/>
      </c>
      <c r="BJ4" s="37" t="str">
        <f t="shared" si="15"/>
        <v/>
      </c>
      <c r="BK4" s="37" t="str">
        <f t="shared" si="15"/>
        <v/>
      </c>
      <c r="BL4" s="37" t="str">
        <f>IF(AV4&lt;&gt;"",AV5/AV4-1,"")</f>
        <v/>
      </c>
      <c r="BM4" s="37" t="str">
        <f>IF(AW4&lt;&gt;"",AW5/AW4-1,"")</f>
        <v/>
      </c>
    </row>
    <row r="5" spans="3:65" x14ac:dyDescent="0.2">
      <c r="C5" s="12">
        <v>2014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S5" s="12">
        <v>2014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I5" s="12">
        <v>2014</v>
      </c>
      <c r="AJ5" s="14" t="str">
        <f>IF(T5&gt;0,D5*100000/(T5*1000000),"")</f>
        <v/>
      </c>
      <c r="AK5" s="14" t="str">
        <f t="shared" si="2"/>
        <v/>
      </c>
      <c r="AL5" s="14" t="str">
        <f t="shared" si="3"/>
        <v/>
      </c>
      <c r="AM5" s="14" t="str">
        <f t="shared" si="4"/>
        <v/>
      </c>
      <c r="AN5" s="14" t="str">
        <f t="shared" si="5"/>
        <v/>
      </c>
      <c r="AO5" s="14" t="str">
        <f t="shared" si="6"/>
        <v/>
      </c>
      <c r="AP5" s="14" t="str">
        <f t="shared" si="7"/>
        <v/>
      </c>
      <c r="AQ5" s="14" t="str">
        <f t="shared" si="8"/>
        <v/>
      </c>
      <c r="AR5" s="14" t="str">
        <f t="shared" si="9"/>
        <v/>
      </c>
      <c r="AS5" s="14" t="str">
        <f t="shared" si="10"/>
        <v/>
      </c>
      <c r="AT5" s="14" t="str">
        <f t="shared" si="11"/>
        <v/>
      </c>
      <c r="AU5" s="14" t="str">
        <f t="shared" si="12"/>
        <v/>
      </c>
      <c r="AV5" s="14" t="str">
        <f t="shared" si="13"/>
        <v/>
      </c>
      <c r="AW5" s="14" t="str">
        <f t="shared" si="14"/>
        <v/>
      </c>
      <c r="AX5" s="14"/>
      <c r="AY5" s="12">
        <v>2014</v>
      </c>
      <c r="AZ5" s="37" t="str">
        <f t="shared" si="15"/>
        <v/>
      </c>
      <c r="BA5" s="37" t="str">
        <f t="shared" si="15"/>
        <v/>
      </c>
      <c r="BB5" s="37" t="str">
        <f t="shared" si="15"/>
        <v/>
      </c>
      <c r="BC5" s="37" t="str">
        <f t="shared" si="15"/>
        <v/>
      </c>
      <c r="BD5" s="37" t="str">
        <f t="shared" si="15"/>
        <v/>
      </c>
      <c r="BE5" s="37" t="str">
        <f t="shared" si="15"/>
        <v/>
      </c>
      <c r="BF5" s="37" t="str">
        <f t="shared" si="15"/>
        <v/>
      </c>
      <c r="BG5" s="37" t="str">
        <f t="shared" si="15"/>
        <v/>
      </c>
      <c r="BH5" s="37" t="str">
        <f t="shared" si="15"/>
        <v/>
      </c>
      <c r="BI5" s="37" t="str">
        <f t="shared" si="15"/>
        <v/>
      </c>
      <c r="BJ5" s="37" t="str">
        <f t="shared" si="15"/>
        <v/>
      </c>
      <c r="BK5" s="37" t="str">
        <f t="shared" si="15"/>
        <v/>
      </c>
      <c r="BL5" s="37" t="str">
        <f t="shared" ref="BL5:BM40" si="16">IF(AV5&lt;&gt;"",AV6/AV5-1,"")</f>
        <v/>
      </c>
      <c r="BM5" s="37" t="str">
        <f t="shared" si="16"/>
        <v/>
      </c>
    </row>
    <row r="6" spans="3:65" x14ac:dyDescent="0.2">
      <c r="C6" s="12">
        <v>2015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8658.4349999999995</v>
      </c>
      <c r="S6" s="12">
        <v>2015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172.26050000000001</v>
      </c>
      <c r="AI6" s="12">
        <v>2015</v>
      </c>
      <c r="AJ6" s="14" t="str">
        <f t="shared" ref="AJ6:AJ63" si="17">IF(T6&gt;0,D6*100000/(T6*1000000),"")</f>
        <v/>
      </c>
      <c r="AK6" s="14" t="str">
        <f t="shared" si="2"/>
        <v/>
      </c>
      <c r="AL6" s="14" t="str">
        <f t="shared" si="3"/>
        <v/>
      </c>
      <c r="AM6" s="14" t="str">
        <f t="shared" si="4"/>
        <v/>
      </c>
      <c r="AN6" s="14" t="str">
        <f t="shared" si="5"/>
        <v/>
      </c>
      <c r="AO6" s="14" t="str">
        <f t="shared" si="6"/>
        <v/>
      </c>
      <c r="AP6" s="14" t="str">
        <f t="shared" si="7"/>
        <v/>
      </c>
      <c r="AQ6" s="14" t="str">
        <f t="shared" si="8"/>
        <v/>
      </c>
      <c r="AR6" s="14" t="str">
        <f t="shared" si="9"/>
        <v/>
      </c>
      <c r="AS6" s="14" t="str">
        <f t="shared" si="10"/>
        <v/>
      </c>
      <c r="AT6" s="14" t="str">
        <f t="shared" si="11"/>
        <v/>
      </c>
      <c r="AU6" s="14" t="str">
        <f t="shared" si="12"/>
        <v/>
      </c>
      <c r="AV6" s="14" t="str">
        <f t="shared" si="13"/>
        <v/>
      </c>
      <c r="AW6" s="14">
        <f t="shared" si="14"/>
        <v>5.0263612377765075</v>
      </c>
      <c r="AX6" s="14"/>
      <c r="AY6" s="12">
        <v>2015</v>
      </c>
      <c r="AZ6" s="37" t="str">
        <f t="shared" si="15"/>
        <v/>
      </c>
      <c r="BA6" s="37" t="str">
        <f t="shared" si="15"/>
        <v/>
      </c>
      <c r="BB6" s="37" t="str">
        <f t="shared" si="15"/>
        <v/>
      </c>
      <c r="BC6" s="37" t="str">
        <f t="shared" si="15"/>
        <v/>
      </c>
      <c r="BD6" s="37" t="str">
        <f t="shared" si="15"/>
        <v/>
      </c>
      <c r="BE6" s="37" t="str">
        <f t="shared" si="15"/>
        <v/>
      </c>
      <c r="BF6" s="37" t="str">
        <f t="shared" si="15"/>
        <v/>
      </c>
      <c r="BG6" s="37" t="str">
        <f t="shared" si="15"/>
        <v/>
      </c>
      <c r="BH6" s="37" t="str">
        <f t="shared" si="15"/>
        <v/>
      </c>
      <c r="BI6" s="37" t="str">
        <f t="shared" si="15"/>
        <v/>
      </c>
      <c r="BJ6" s="37" t="str">
        <f t="shared" si="15"/>
        <v/>
      </c>
      <c r="BK6" s="37" t="str">
        <f t="shared" si="15"/>
        <v/>
      </c>
      <c r="BL6" s="37" t="str">
        <f t="shared" si="16"/>
        <v/>
      </c>
      <c r="BM6" s="37">
        <f t="shared" si="16"/>
        <v>6.2488406326045798E-2</v>
      </c>
    </row>
    <row r="7" spans="3:65" x14ac:dyDescent="0.2">
      <c r="C7" s="12">
        <v>2016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23421.16</v>
      </c>
      <c r="S7" s="12">
        <v>2016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438.56150000000002</v>
      </c>
      <c r="AI7" s="12">
        <v>2016</v>
      </c>
      <c r="AJ7" s="14" t="str">
        <f t="shared" si="17"/>
        <v/>
      </c>
      <c r="AK7" s="14" t="str">
        <f t="shared" si="2"/>
        <v/>
      </c>
      <c r="AL7" s="14" t="str">
        <f t="shared" si="3"/>
        <v/>
      </c>
      <c r="AM7" s="14" t="str">
        <f t="shared" si="4"/>
        <v/>
      </c>
      <c r="AN7" s="14" t="str">
        <f t="shared" si="5"/>
        <v/>
      </c>
      <c r="AO7" s="14" t="str">
        <f t="shared" si="6"/>
        <v/>
      </c>
      <c r="AP7" s="14" t="str">
        <f t="shared" si="7"/>
        <v/>
      </c>
      <c r="AQ7" s="14" t="str">
        <f t="shared" si="8"/>
        <v/>
      </c>
      <c r="AR7" s="14" t="str">
        <f t="shared" si="9"/>
        <v/>
      </c>
      <c r="AS7" s="14" t="str">
        <f t="shared" si="10"/>
        <v/>
      </c>
      <c r="AT7" s="14" t="str">
        <f t="shared" si="11"/>
        <v/>
      </c>
      <c r="AU7" s="14" t="str">
        <f t="shared" si="12"/>
        <v/>
      </c>
      <c r="AV7" s="14" t="str">
        <f t="shared" si="13"/>
        <v/>
      </c>
      <c r="AW7" s="14">
        <f t="shared" si="14"/>
        <v>5.3404505411441727</v>
      </c>
      <c r="AX7" s="14"/>
      <c r="AY7" s="12">
        <v>2016</v>
      </c>
      <c r="AZ7" s="37" t="str">
        <f t="shared" si="15"/>
        <v/>
      </c>
      <c r="BA7" s="37" t="str">
        <f t="shared" si="15"/>
        <v/>
      </c>
      <c r="BB7" s="37" t="str">
        <f t="shared" si="15"/>
        <v/>
      </c>
      <c r="BC7" s="37" t="str">
        <f t="shared" si="15"/>
        <v/>
      </c>
      <c r="BD7" s="37" t="str">
        <f t="shared" si="15"/>
        <v/>
      </c>
      <c r="BE7" s="37" t="str">
        <f t="shared" si="15"/>
        <v/>
      </c>
      <c r="BF7" s="37" t="str">
        <f t="shared" si="15"/>
        <v/>
      </c>
      <c r="BG7" s="37" t="str">
        <f t="shared" si="15"/>
        <v/>
      </c>
      <c r="BH7" s="37" t="str">
        <f t="shared" si="15"/>
        <v/>
      </c>
      <c r="BI7" s="37" t="str">
        <f t="shared" si="15"/>
        <v/>
      </c>
      <c r="BJ7" s="37" t="str">
        <f t="shared" si="15"/>
        <v/>
      </c>
      <c r="BK7" s="37" t="str">
        <f t="shared" si="15"/>
        <v/>
      </c>
      <c r="BL7" s="37" t="str">
        <f t="shared" si="16"/>
        <v/>
      </c>
      <c r="BM7" s="37">
        <f t="shared" si="16"/>
        <v>5.7010684954928781E-2</v>
      </c>
    </row>
    <row r="8" spans="3:65" x14ac:dyDescent="0.2">
      <c r="C8" s="12">
        <v>2017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4884.7939999999999</v>
      </c>
      <c r="P8" s="12">
        <v>4217.0150000000003</v>
      </c>
      <c r="Q8" s="12">
        <v>5651.3879999999999</v>
      </c>
      <c r="S8" s="12">
        <v>2017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85.327669999999998</v>
      </c>
      <c r="AF8" s="12">
        <v>73.629480000000001</v>
      </c>
      <c r="AG8" s="12">
        <v>100.1147</v>
      </c>
      <c r="AI8" s="12">
        <v>2017</v>
      </c>
      <c r="AJ8" s="14" t="str">
        <f t="shared" si="17"/>
        <v/>
      </c>
      <c r="AK8" s="14" t="str">
        <f t="shared" si="2"/>
        <v/>
      </c>
      <c r="AL8" s="14" t="str">
        <f t="shared" si="3"/>
        <v/>
      </c>
      <c r="AM8" s="14" t="str">
        <f t="shared" si="4"/>
        <v/>
      </c>
      <c r="AN8" s="14" t="str">
        <f t="shared" si="5"/>
        <v/>
      </c>
      <c r="AO8" s="14" t="str">
        <f t="shared" si="6"/>
        <v/>
      </c>
      <c r="AP8" s="14" t="str">
        <f t="shared" si="7"/>
        <v/>
      </c>
      <c r="AQ8" s="14" t="str">
        <f t="shared" si="8"/>
        <v/>
      </c>
      <c r="AR8" s="14" t="str">
        <f t="shared" si="9"/>
        <v/>
      </c>
      <c r="AS8" s="14" t="str">
        <f t="shared" si="10"/>
        <v/>
      </c>
      <c r="AT8" s="14" t="str">
        <f t="shared" si="11"/>
        <v/>
      </c>
      <c r="AU8" s="14">
        <f t="shared" si="12"/>
        <v>5.724747904167546</v>
      </c>
      <c r="AV8" s="14">
        <f t="shared" si="13"/>
        <v>5.727345894606346</v>
      </c>
      <c r="AW8" s="14">
        <f t="shared" si="14"/>
        <v>5.6449132844627217</v>
      </c>
      <c r="AX8" s="14"/>
      <c r="AY8" s="12">
        <v>2017</v>
      </c>
      <c r="AZ8" s="37" t="str">
        <f t="shared" si="15"/>
        <v/>
      </c>
      <c r="BA8" s="37" t="str">
        <f t="shared" si="15"/>
        <v/>
      </c>
      <c r="BB8" s="37" t="str">
        <f t="shared" si="15"/>
        <v/>
      </c>
      <c r="BC8" s="37" t="str">
        <f t="shared" si="15"/>
        <v/>
      </c>
      <c r="BD8" s="37" t="str">
        <f t="shared" si="15"/>
        <v/>
      </c>
      <c r="BE8" s="37" t="str">
        <f t="shared" si="15"/>
        <v/>
      </c>
      <c r="BF8" s="37" t="str">
        <f t="shared" si="15"/>
        <v/>
      </c>
      <c r="BG8" s="37" t="str">
        <f t="shared" si="15"/>
        <v/>
      </c>
      <c r="BH8" s="37" t="str">
        <f t="shared" si="15"/>
        <v/>
      </c>
      <c r="BI8" s="37" t="str">
        <f t="shared" si="15"/>
        <v/>
      </c>
      <c r="BJ8" s="37" t="str">
        <f t="shared" si="15"/>
        <v/>
      </c>
      <c r="BK8" s="37">
        <f t="shared" si="15"/>
        <v>4.8211252545511174E-2</v>
      </c>
      <c r="BL8" s="37">
        <f t="shared" si="16"/>
        <v>5.0449661444937899E-2</v>
      </c>
      <c r="BM8" s="37">
        <f t="shared" si="16"/>
        <v>6.6599142262330435E-2</v>
      </c>
    </row>
    <row r="9" spans="3:65" x14ac:dyDescent="0.2">
      <c r="C9" s="12">
        <v>2018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11902.1</v>
      </c>
      <c r="P9" s="12">
        <v>9988.1460000000006</v>
      </c>
      <c r="Q9" s="12">
        <v>8673.8130000000001</v>
      </c>
      <c r="S9" s="12">
        <v>2018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198.34370000000001</v>
      </c>
      <c r="AF9" s="12">
        <v>166.01840000000001</v>
      </c>
      <c r="AG9" s="12">
        <v>144.06270000000001</v>
      </c>
      <c r="AI9" s="12">
        <v>2018</v>
      </c>
      <c r="AJ9" s="14" t="str">
        <f t="shared" si="17"/>
        <v/>
      </c>
      <c r="AK9" s="14" t="str">
        <f t="shared" si="2"/>
        <v/>
      </c>
      <c r="AL9" s="14" t="str">
        <f t="shared" si="3"/>
        <v/>
      </c>
      <c r="AM9" s="14" t="str">
        <f t="shared" si="4"/>
        <v/>
      </c>
      <c r="AN9" s="14" t="str">
        <f t="shared" si="5"/>
        <v/>
      </c>
      <c r="AO9" s="14" t="str">
        <f t="shared" si="6"/>
        <v/>
      </c>
      <c r="AP9" s="14" t="str">
        <f t="shared" si="7"/>
        <v/>
      </c>
      <c r="AQ9" s="14" t="str">
        <f t="shared" si="8"/>
        <v/>
      </c>
      <c r="AR9" s="14" t="str">
        <f t="shared" si="9"/>
        <v/>
      </c>
      <c r="AS9" s="14" t="str">
        <f t="shared" si="10"/>
        <v/>
      </c>
      <c r="AT9" s="14" t="str">
        <f t="shared" si="11"/>
        <v/>
      </c>
      <c r="AU9" s="14">
        <f t="shared" si="12"/>
        <v>6.0007451711347528</v>
      </c>
      <c r="AV9" s="14">
        <f t="shared" si="13"/>
        <v>6.0162885559672912</v>
      </c>
      <c r="AW9" s="14">
        <f t="shared" si="14"/>
        <v>6.0208596673531734</v>
      </c>
      <c r="AX9" s="14"/>
      <c r="AY9" s="12">
        <v>2018</v>
      </c>
      <c r="AZ9" s="37" t="str">
        <f t="shared" si="15"/>
        <v/>
      </c>
      <c r="BA9" s="37" t="str">
        <f t="shared" si="15"/>
        <v/>
      </c>
      <c r="BB9" s="37" t="str">
        <f t="shared" si="15"/>
        <v/>
      </c>
      <c r="BC9" s="37" t="str">
        <f t="shared" si="15"/>
        <v/>
      </c>
      <c r="BD9" s="37" t="str">
        <f t="shared" si="15"/>
        <v/>
      </c>
      <c r="BE9" s="37" t="str">
        <f t="shared" si="15"/>
        <v/>
      </c>
      <c r="BF9" s="37" t="str">
        <f t="shared" si="15"/>
        <v/>
      </c>
      <c r="BG9" s="37" t="str">
        <f t="shared" si="15"/>
        <v/>
      </c>
      <c r="BH9" s="37" t="str">
        <f t="shared" si="15"/>
        <v/>
      </c>
      <c r="BI9" s="37" t="str">
        <f t="shared" si="15"/>
        <v/>
      </c>
      <c r="BJ9" s="37" t="str">
        <f t="shared" si="15"/>
        <v/>
      </c>
      <c r="BK9" s="37">
        <f t="shared" si="15"/>
        <v>4.8460455057178109E-2</v>
      </c>
      <c r="BL9" s="37">
        <f t="shared" si="16"/>
        <v>5.057373678488708E-2</v>
      </c>
      <c r="BM9" s="37">
        <f t="shared" si="16"/>
        <v>5.0359410525846915E-2</v>
      </c>
    </row>
    <row r="10" spans="3:65" x14ac:dyDescent="0.2">
      <c r="C10" s="12">
        <v>2019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365576</v>
      </c>
      <c r="O10" s="12">
        <v>8604.7559999999994</v>
      </c>
      <c r="P10" s="12">
        <v>6972.8360000000002</v>
      </c>
      <c r="Q10" s="12">
        <v>5987.4219999999996</v>
      </c>
      <c r="S10" s="12">
        <v>2019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9080.7000000000007</v>
      </c>
      <c r="AE10" s="12">
        <v>136.767</v>
      </c>
      <c r="AF10" s="12">
        <v>110.32</v>
      </c>
      <c r="AG10" s="12">
        <v>94.676770000000005</v>
      </c>
      <c r="AI10" s="12">
        <v>2019</v>
      </c>
      <c r="AJ10" s="14" t="str">
        <f t="shared" si="17"/>
        <v/>
      </c>
      <c r="AK10" s="14" t="str">
        <f t="shared" si="2"/>
        <v/>
      </c>
      <c r="AL10" s="14" t="str">
        <f t="shared" si="3"/>
        <v/>
      </c>
      <c r="AM10" s="14" t="str">
        <f t="shared" si="4"/>
        <v/>
      </c>
      <c r="AN10" s="14" t="str">
        <f t="shared" si="5"/>
        <v/>
      </c>
      <c r="AO10" s="14" t="str">
        <f t="shared" si="6"/>
        <v/>
      </c>
      <c r="AP10" s="14" t="str">
        <f t="shared" si="7"/>
        <v/>
      </c>
      <c r="AQ10" s="14" t="str">
        <f t="shared" si="8"/>
        <v/>
      </c>
      <c r="AR10" s="14" t="str">
        <f t="shared" si="9"/>
        <v/>
      </c>
      <c r="AS10" s="14" t="str">
        <f t="shared" si="10"/>
        <v/>
      </c>
      <c r="AT10" s="14">
        <f t="shared" si="11"/>
        <v>4.0258570374530596</v>
      </c>
      <c r="AU10" s="14">
        <f t="shared" si="12"/>
        <v>6.2915440128101068</v>
      </c>
      <c r="AV10" s="14">
        <f t="shared" si="13"/>
        <v>6.3205547498187089</v>
      </c>
      <c r="AW10" s="14">
        <f t="shared" si="14"/>
        <v>6.3240666110599255</v>
      </c>
      <c r="AX10" s="14"/>
      <c r="AY10" s="12">
        <v>2019</v>
      </c>
      <c r="AZ10" s="37" t="str">
        <f t="shared" si="15"/>
        <v/>
      </c>
      <c r="BA10" s="37" t="str">
        <f t="shared" si="15"/>
        <v/>
      </c>
      <c r="BB10" s="37" t="str">
        <f t="shared" si="15"/>
        <v/>
      </c>
      <c r="BC10" s="37" t="str">
        <f t="shared" si="15"/>
        <v/>
      </c>
      <c r="BD10" s="37" t="str">
        <f t="shared" si="15"/>
        <v/>
      </c>
      <c r="BE10" s="37" t="str">
        <f t="shared" si="15"/>
        <v/>
      </c>
      <c r="BF10" s="37" t="str">
        <f t="shared" si="15"/>
        <v/>
      </c>
      <c r="BG10" s="37" t="str">
        <f t="shared" si="15"/>
        <v/>
      </c>
      <c r="BH10" s="37" t="str">
        <f t="shared" si="15"/>
        <v/>
      </c>
      <c r="BI10" s="37" t="str">
        <f t="shared" si="15"/>
        <v/>
      </c>
      <c r="BJ10" s="37">
        <f t="shared" si="15"/>
        <v>5.8893634248564863E-2</v>
      </c>
      <c r="BK10" s="37">
        <f t="shared" si="15"/>
        <v>5.7290107472887986E-2</v>
      </c>
      <c r="BL10" s="37">
        <f t="shared" si="16"/>
        <v>5.2381211403852213E-2</v>
      </c>
      <c r="BM10" s="37">
        <f t="shared" si="16"/>
        <v>5.4440247237969697E-2</v>
      </c>
    </row>
    <row r="11" spans="3:65" x14ac:dyDescent="0.2">
      <c r="C11" s="12">
        <v>2020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211830.1</v>
      </c>
      <c r="N11" s="12">
        <v>382139.8</v>
      </c>
      <c r="O11" s="12">
        <v>10597.68</v>
      </c>
      <c r="P11" s="12">
        <v>9363.4439999999995</v>
      </c>
      <c r="Q11" s="12">
        <v>7695.3429999999998</v>
      </c>
      <c r="S11" s="12">
        <v>2020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4957.4009999999998</v>
      </c>
      <c r="AD11" s="12">
        <v>8964.2009999999991</v>
      </c>
      <c r="AE11" s="12">
        <v>159.316</v>
      </c>
      <c r="AF11" s="12">
        <v>140.76910000000001</v>
      </c>
      <c r="AG11" s="12">
        <v>115.401</v>
      </c>
      <c r="AI11" s="12">
        <v>2020</v>
      </c>
      <c r="AJ11" s="14" t="str">
        <f t="shared" si="17"/>
        <v/>
      </c>
      <c r="AK11" s="14" t="str">
        <f t="shared" si="2"/>
        <v/>
      </c>
      <c r="AL11" s="14" t="str">
        <f t="shared" si="3"/>
        <v/>
      </c>
      <c r="AM11" s="14" t="str">
        <f t="shared" si="4"/>
        <v/>
      </c>
      <c r="AN11" s="14" t="str">
        <f t="shared" si="5"/>
        <v/>
      </c>
      <c r="AO11" s="14" t="str">
        <f t="shared" si="6"/>
        <v/>
      </c>
      <c r="AP11" s="14" t="str">
        <f t="shared" si="7"/>
        <v/>
      </c>
      <c r="AQ11" s="14" t="str">
        <f t="shared" si="8"/>
        <v/>
      </c>
      <c r="AR11" s="14" t="str">
        <f t="shared" si="9"/>
        <v/>
      </c>
      <c r="AS11" s="14">
        <f t="shared" si="10"/>
        <v>4.2730071664567788</v>
      </c>
      <c r="AT11" s="14">
        <f t="shared" si="11"/>
        <v>4.2629543893538306</v>
      </c>
      <c r="AU11" s="14">
        <f t="shared" si="12"/>
        <v>6.6519872454744027</v>
      </c>
      <c r="AV11" s="14">
        <f t="shared" si="13"/>
        <v>6.6516330643585846</v>
      </c>
      <c r="AW11" s="14">
        <f t="shared" si="14"/>
        <v>6.6683503609154169</v>
      </c>
      <c r="AX11" s="14"/>
      <c r="AY11" s="12">
        <v>2020</v>
      </c>
      <c r="AZ11" s="37" t="str">
        <f t="shared" si="15"/>
        <v/>
      </c>
      <c r="BA11" s="37" t="str">
        <f t="shared" si="15"/>
        <v/>
      </c>
      <c r="BB11" s="37" t="str">
        <f t="shared" si="15"/>
        <v/>
      </c>
      <c r="BC11" s="37" t="str">
        <f t="shared" si="15"/>
        <v/>
      </c>
      <c r="BD11" s="37" t="str">
        <f t="shared" si="15"/>
        <v/>
      </c>
      <c r="BE11" s="37" t="str">
        <f t="shared" si="15"/>
        <v/>
      </c>
      <c r="BF11" s="37" t="str">
        <f t="shared" si="15"/>
        <v/>
      </c>
      <c r="BG11" s="37" t="str">
        <f t="shared" si="15"/>
        <v/>
      </c>
      <c r="BH11" s="37" t="str">
        <f t="shared" si="15"/>
        <v/>
      </c>
      <c r="BI11" s="37">
        <f t="shared" si="15"/>
        <v>5.4279377184200284E-2</v>
      </c>
      <c r="BJ11" s="37">
        <f t="shared" si="15"/>
        <v>5.7557428110206921E-2</v>
      </c>
      <c r="BK11" s="37">
        <f t="shared" si="15"/>
        <v>6.1434962993289322E-2</v>
      </c>
      <c r="BL11" s="37">
        <f t="shared" si="16"/>
        <v>6.2210834637748791E-2</v>
      </c>
      <c r="BM11" s="37">
        <f t="shared" si="16"/>
        <v>6.0093473952129495E-2</v>
      </c>
    </row>
    <row r="12" spans="3:65" x14ac:dyDescent="0.2">
      <c r="C12" s="12">
        <v>2021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5201.5420000000004</v>
      </c>
      <c r="M12" s="12">
        <v>400819.9</v>
      </c>
      <c r="N12" s="12">
        <v>382041</v>
      </c>
      <c r="O12" s="12">
        <v>8305.9390000000003</v>
      </c>
      <c r="P12" s="12">
        <v>7254.098</v>
      </c>
      <c r="Q12" s="12">
        <v>6243.4809999999998</v>
      </c>
      <c r="S12" s="12">
        <v>2021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72.103120000000004</v>
      </c>
      <c r="AC12" s="12">
        <v>8897.3349999999991</v>
      </c>
      <c r="AD12" s="12">
        <v>8474.134</v>
      </c>
      <c r="AE12" s="12">
        <v>117.637</v>
      </c>
      <c r="AF12" s="12">
        <v>102.67019999999999</v>
      </c>
      <c r="AG12" s="12">
        <v>88.32105</v>
      </c>
      <c r="AI12" s="12">
        <v>2021</v>
      </c>
      <c r="AJ12" s="14" t="str">
        <f t="shared" si="17"/>
        <v/>
      </c>
      <c r="AK12" s="14" t="str">
        <f t="shared" si="2"/>
        <v/>
      </c>
      <c r="AL12" s="14" t="str">
        <f t="shared" si="3"/>
        <v/>
      </c>
      <c r="AM12" s="14" t="str">
        <f t="shared" si="4"/>
        <v/>
      </c>
      <c r="AN12" s="14" t="str">
        <f t="shared" si="5"/>
        <v/>
      </c>
      <c r="AO12" s="14" t="str">
        <f t="shared" si="6"/>
        <v/>
      </c>
      <c r="AP12" s="14" t="str">
        <f t="shared" si="7"/>
        <v/>
      </c>
      <c r="AQ12" s="14" t="str">
        <f t="shared" si="8"/>
        <v/>
      </c>
      <c r="AR12" s="14">
        <f t="shared" si="9"/>
        <v>7.2140317922442199</v>
      </c>
      <c r="AS12" s="14">
        <f t="shared" si="10"/>
        <v>4.5049433341556773</v>
      </c>
      <c r="AT12" s="14">
        <f t="shared" si="11"/>
        <v>4.5083190801561548</v>
      </c>
      <c r="AU12" s="14">
        <f t="shared" si="12"/>
        <v>7.0606518357319548</v>
      </c>
      <c r="AV12" s="14">
        <f t="shared" si="13"/>
        <v>7.065436708996379</v>
      </c>
      <c r="AW12" s="14">
        <f t="shared" si="14"/>
        <v>7.0690746996327603</v>
      </c>
      <c r="AX12" s="14"/>
      <c r="AY12" s="12">
        <v>2021</v>
      </c>
      <c r="AZ12" s="37" t="str">
        <f t="shared" si="15"/>
        <v/>
      </c>
      <c r="BA12" s="37" t="str">
        <f t="shared" si="15"/>
        <v/>
      </c>
      <c r="BB12" s="37" t="str">
        <f t="shared" si="15"/>
        <v/>
      </c>
      <c r="BC12" s="37" t="str">
        <f t="shared" si="15"/>
        <v/>
      </c>
      <c r="BD12" s="37" t="str">
        <f t="shared" si="15"/>
        <v/>
      </c>
      <c r="BE12" s="37" t="str">
        <f t="shared" si="15"/>
        <v/>
      </c>
      <c r="BF12" s="37" t="str">
        <f t="shared" si="15"/>
        <v/>
      </c>
      <c r="BG12" s="37" t="str">
        <f t="shared" si="15"/>
        <v/>
      </c>
      <c r="BH12" s="37">
        <f t="shared" si="15"/>
        <v>3.6962147645199339E-2</v>
      </c>
      <c r="BI12" s="37">
        <f t="shared" si="15"/>
        <v>5.6142969435935219E-2</v>
      </c>
      <c r="BJ12" s="37">
        <f t="shared" si="15"/>
        <v>5.6476409970250385E-2</v>
      </c>
      <c r="BK12" s="37">
        <f t="shared" si="15"/>
        <v>5.5626774856694094E-2</v>
      </c>
      <c r="BL12" s="37">
        <f t="shared" si="16"/>
        <v>5.8248695487992386E-2</v>
      </c>
      <c r="BM12" s="37">
        <f t="shared" si="16"/>
        <v>6.0901383016914945E-2</v>
      </c>
    </row>
    <row r="13" spans="3:65" x14ac:dyDescent="0.2">
      <c r="C13" s="12">
        <v>2022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12517.74</v>
      </c>
      <c r="M13" s="12">
        <v>425297.3</v>
      </c>
      <c r="N13" s="12">
        <v>402296.4</v>
      </c>
      <c r="O13" s="12">
        <v>11178.07</v>
      </c>
      <c r="P13" s="12">
        <v>9316.8220000000001</v>
      </c>
      <c r="Q13" s="12">
        <v>7566.09</v>
      </c>
      <c r="S13" s="12">
        <v>2022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167.33430000000001</v>
      </c>
      <c r="AC13" s="12">
        <v>8938.8279999999995</v>
      </c>
      <c r="AD13" s="12">
        <v>8446.4009999999998</v>
      </c>
      <c r="AE13" s="12">
        <v>149.9725</v>
      </c>
      <c r="AF13" s="12">
        <v>124.6066</v>
      </c>
      <c r="AG13" s="12">
        <v>100.8867</v>
      </c>
      <c r="AI13" s="12">
        <v>2022</v>
      </c>
      <c r="AJ13" s="14" t="str">
        <f t="shared" si="17"/>
        <v/>
      </c>
      <c r="AK13" s="14" t="str">
        <f t="shared" si="2"/>
        <v/>
      </c>
      <c r="AL13" s="14" t="str">
        <f t="shared" si="3"/>
        <v/>
      </c>
      <c r="AM13" s="14" t="str">
        <f t="shared" si="4"/>
        <v/>
      </c>
      <c r="AN13" s="14" t="str">
        <f t="shared" si="5"/>
        <v/>
      </c>
      <c r="AO13" s="14" t="str">
        <f t="shared" si="6"/>
        <v/>
      </c>
      <c r="AP13" s="14" t="str">
        <f t="shared" si="7"/>
        <v/>
      </c>
      <c r="AQ13" s="14" t="str">
        <f t="shared" si="8"/>
        <v/>
      </c>
      <c r="AR13" s="14">
        <f t="shared" si="9"/>
        <v>7.4806779004663122</v>
      </c>
      <c r="AS13" s="14">
        <f t="shared" si="10"/>
        <v>4.7578642300757998</v>
      </c>
      <c r="AT13" s="14">
        <f t="shared" si="11"/>
        <v>4.7629327568037558</v>
      </c>
      <c r="AU13" s="14">
        <f t="shared" si="12"/>
        <v>7.4534131257397194</v>
      </c>
      <c r="AV13" s="14">
        <f t="shared" si="13"/>
        <v>7.4769891803483928</v>
      </c>
      <c r="AW13" s="14">
        <f t="shared" si="14"/>
        <v>7.4995911254902774</v>
      </c>
      <c r="AX13" s="14"/>
      <c r="AY13" s="12">
        <v>2022</v>
      </c>
      <c r="AZ13" s="37" t="str">
        <f t="shared" si="15"/>
        <v/>
      </c>
      <c r="BA13" s="37" t="str">
        <f t="shared" si="15"/>
        <v/>
      </c>
      <c r="BB13" s="37" t="str">
        <f t="shared" si="15"/>
        <v/>
      </c>
      <c r="BC13" s="37" t="str">
        <f t="shared" si="15"/>
        <v/>
      </c>
      <c r="BD13" s="37" t="str">
        <f t="shared" si="15"/>
        <v/>
      </c>
      <c r="BE13" s="37" t="str">
        <f t="shared" si="15"/>
        <v/>
      </c>
      <c r="BF13" s="37" t="str">
        <f t="shared" si="15"/>
        <v/>
      </c>
      <c r="BG13" s="37" t="str">
        <f t="shared" si="15"/>
        <v/>
      </c>
      <c r="BH13" s="37">
        <f t="shared" si="15"/>
        <v>4.9462268598729153E-2</v>
      </c>
      <c r="BI13" s="37">
        <f t="shared" si="15"/>
        <v>5.4419453289332065E-2</v>
      </c>
      <c r="BJ13" s="37">
        <f t="shared" si="15"/>
        <v>5.4330926831806625E-2</v>
      </c>
      <c r="BK13" s="37">
        <f t="shared" si="15"/>
        <v>5.430239481123178E-2</v>
      </c>
      <c r="BL13" s="37">
        <f t="shared" si="16"/>
        <v>5.0265358655977144E-2</v>
      </c>
      <c r="BM13" s="37">
        <f t="shared" si="16"/>
        <v>5.1965011827764362E-2</v>
      </c>
    </row>
    <row r="14" spans="3:65" x14ac:dyDescent="0.2">
      <c r="C14" s="12">
        <v>2023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199508.5</v>
      </c>
      <c r="L14" s="12">
        <v>7693.8339999999998</v>
      </c>
      <c r="M14" s="12">
        <v>444362.9</v>
      </c>
      <c r="N14" s="12">
        <v>421438.5</v>
      </c>
      <c r="O14" s="12">
        <v>6564.4560000000001</v>
      </c>
      <c r="P14" s="12">
        <v>5721.0349999999999</v>
      </c>
      <c r="Q14" s="12">
        <v>4523.28</v>
      </c>
      <c r="S14" s="12">
        <v>2023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3940.51</v>
      </c>
      <c r="AB14" s="12">
        <v>98.002020000000002</v>
      </c>
      <c r="AC14" s="12">
        <v>8857.5239999999994</v>
      </c>
      <c r="AD14" s="12">
        <v>8392.3349999999991</v>
      </c>
      <c r="AE14" s="12">
        <v>83.536900000000003</v>
      </c>
      <c r="AF14" s="12">
        <v>72.853229999999996</v>
      </c>
      <c r="AG14" s="12">
        <v>57.334310000000002</v>
      </c>
      <c r="AI14" s="12">
        <v>2023</v>
      </c>
      <c r="AJ14" s="14" t="str">
        <f t="shared" si="17"/>
        <v/>
      </c>
      <c r="AK14" s="14" t="str">
        <f t="shared" si="2"/>
        <v/>
      </c>
      <c r="AL14" s="14" t="str">
        <f t="shared" si="3"/>
        <v/>
      </c>
      <c r="AM14" s="14" t="str">
        <f t="shared" si="4"/>
        <v/>
      </c>
      <c r="AN14" s="14" t="str">
        <f t="shared" si="5"/>
        <v/>
      </c>
      <c r="AO14" s="14" t="str">
        <f t="shared" si="6"/>
        <v/>
      </c>
      <c r="AP14" s="14" t="str">
        <f t="shared" si="7"/>
        <v/>
      </c>
      <c r="AQ14" s="14">
        <f t="shared" si="8"/>
        <v>5.0630121481737138</v>
      </c>
      <c r="AR14" s="14">
        <f t="shared" si="9"/>
        <v>7.8506892000797537</v>
      </c>
      <c r="AS14" s="14">
        <f t="shared" si="10"/>
        <v>5.0167846003013938</v>
      </c>
      <c r="AT14" s="14">
        <f t="shared" si="11"/>
        <v>5.0217073079184757</v>
      </c>
      <c r="AU14" s="14">
        <f t="shared" si="12"/>
        <v>7.8581513079848548</v>
      </c>
      <c r="AV14" s="14">
        <f t="shared" si="13"/>
        <v>7.8528227231654659</v>
      </c>
      <c r="AW14" s="14">
        <f t="shared" si="14"/>
        <v>7.8893074670297771</v>
      </c>
      <c r="AX14" s="14"/>
      <c r="AY14" s="12">
        <v>2023</v>
      </c>
      <c r="AZ14" s="37" t="str">
        <f t="shared" si="15"/>
        <v/>
      </c>
      <c r="BA14" s="37" t="str">
        <f t="shared" si="15"/>
        <v/>
      </c>
      <c r="BB14" s="37" t="str">
        <f t="shared" si="15"/>
        <v/>
      </c>
      <c r="BC14" s="37" t="str">
        <f t="shared" si="15"/>
        <v/>
      </c>
      <c r="BD14" s="37" t="str">
        <f t="shared" si="15"/>
        <v/>
      </c>
      <c r="BE14" s="37" t="str">
        <f t="shared" si="15"/>
        <v/>
      </c>
      <c r="BF14" s="37" t="str">
        <f t="shared" si="15"/>
        <v/>
      </c>
      <c r="BG14" s="37">
        <f t="shared" si="15"/>
        <v>5.1665930525412129E-2</v>
      </c>
      <c r="BH14" s="37">
        <f t="shared" si="15"/>
        <v>6.1999701019834319E-2</v>
      </c>
      <c r="BI14" s="37">
        <f t="shared" si="15"/>
        <v>5.3465056975903869E-2</v>
      </c>
      <c r="BJ14" s="37">
        <f t="shared" si="15"/>
        <v>5.2384369832515043E-2</v>
      </c>
      <c r="BK14" s="37">
        <f t="shared" si="15"/>
        <v>5.9586229339862573E-2</v>
      </c>
      <c r="BL14" s="37">
        <f t="shared" si="16"/>
        <v>6.0733004587697703E-2</v>
      </c>
      <c r="BM14" s="37">
        <f t="shared" si="16"/>
        <v>5.914111754383633E-2</v>
      </c>
    </row>
    <row r="15" spans="3:65" x14ac:dyDescent="0.2">
      <c r="C15" s="12">
        <v>2024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261014</v>
      </c>
      <c r="L15" s="12">
        <v>10139.59</v>
      </c>
      <c r="M15" s="12">
        <v>486161.9</v>
      </c>
      <c r="N15" s="12">
        <v>486051</v>
      </c>
      <c r="O15" s="12">
        <v>8286.3189999999995</v>
      </c>
      <c r="P15" s="12">
        <v>7277.7910000000002</v>
      </c>
      <c r="Q15" s="12">
        <v>6190.8119999999999</v>
      </c>
      <c r="S15" s="12">
        <v>2024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4902.0420000000004</v>
      </c>
      <c r="AB15" s="12">
        <v>121.6153</v>
      </c>
      <c r="AC15" s="12">
        <v>9198.8880000000008</v>
      </c>
      <c r="AD15" s="12">
        <v>9197.2090000000007</v>
      </c>
      <c r="AE15" s="12">
        <v>99.51876</v>
      </c>
      <c r="AF15" s="12">
        <v>87.371080000000006</v>
      </c>
      <c r="AG15" s="12">
        <v>74.089200000000005</v>
      </c>
      <c r="AI15" s="12">
        <v>2024</v>
      </c>
      <c r="AJ15" s="14" t="str">
        <f t="shared" si="17"/>
        <v/>
      </c>
      <c r="AK15" s="14" t="str">
        <f t="shared" si="2"/>
        <v/>
      </c>
      <c r="AL15" s="14" t="str">
        <f t="shared" si="3"/>
        <v/>
      </c>
      <c r="AM15" s="14" t="str">
        <f t="shared" si="4"/>
        <v/>
      </c>
      <c r="AN15" s="14" t="str">
        <f t="shared" si="5"/>
        <v/>
      </c>
      <c r="AO15" s="14" t="str">
        <f t="shared" si="6"/>
        <v/>
      </c>
      <c r="AP15" s="14" t="str">
        <f t="shared" si="7"/>
        <v/>
      </c>
      <c r="AQ15" s="14">
        <f t="shared" si="8"/>
        <v>5.3245973820705741</v>
      </c>
      <c r="AR15" s="14">
        <f t="shared" si="9"/>
        <v>8.3374295832843401</v>
      </c>
      <c r="AS15" s="14">
        <f t="shared" si="10"/>
        <v>5.2850072747923447</v>
      </c>
      <c r="AT15" s="14">
        <f t="shared" si="11"/>
        <v>5.284766280727121</v>
      </c>
      <c r="AU15" s="14">
        <f t="shared" si="12"/>
        <v>8.3263889140097813</v>
      </c>
      <c r="AV15" s="14">
        <f t="shared" si="13"/>
        <v>8.3297482416378514</v>
      </c>
      <c r="AW15" s="14">
        <f t="shared" si="14"/>
        <v>8.3558899272768503</v>
      </c>
      <c r="AX15" s="14"/>
      <c r="AY15" s="12">
        <v>2024</v>
      </c>
      <c r="AZ15" s="37" t="str">
        <f t="shared" si="15"/>
        <v/>
      </c>
      <c r="BA15" s="37" t="str">
        <f t="shared" si="15"/>
        <v/>
      </c>
      <c r="BB15" s="37" t="str">
        <f t="shared" si="15"/>
        <v/>
      </c>
      <c r="BC15" s="37" t="str">
        <f t="shared" si="15"/>
        <v/>
      </c>
      <c r="BD15" s="37" t="str">
        <f t="shared" si="15"/>
        <v/>
      </c>
      <c r="BE15" s="37" t="str">
        <f t="shared" si="15"/>
        <v/>
      </c>
      <c r="BF15" s="37" t="str">
        <f t="shared" si="15"/>
        <v/>
      </c>
      <c r="BG15" s="37">
        <f t="shared" si="15"/>
        <v>5.4686028011859955E-2</v>
      </c>
      <c r="BH15" s="37">
        <f t="shared" si="15"/>
        <v>4.94709590852489E-2</v>
      </c>
      <c r="BI15" s="37">
        <f t="shared" si="15"/>
        <v>5.1911655560514136E-2</v>
      </c>
      <c r="BJ15" s="37">
        <f t="shared" si="15"/>
        <v>5.2108870650062977E-2</v>
      </c>
      <c r="BK15" s="37">
        <f t="shared" si="15"/>
        <v>4.9940008208278153E-2</v>
      </c>
      <c r="BL15" s="37">
        <f t="shared" si="16"/>
        <v>5.1147318727911228E-2</v>
      </c>
      <c r="BM15" s="37">
        <f t="shared" si="16"/>
        <v>4.9425001814796365E-2</v>
      </c>
    </row>
    <row r="16" spans="3:65" x14ac:dyDescent="0.2">
      <c r="C16" s="12">
        <v>2025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222359.5</v>
      </c>
      <c r="L16" s="12">
        <v>4573.0540000000001</v>
      </c>
      <c r="M16" s="12">
        <v>502207.8</v>
      </c>
      <c r="N16" s="12">
        <v>490329.9</v>
      </c>
      <c r="O16" s="12">
        <v>4009.01</v>
      </c>
      <c r="P16" s="12">
        <v>3352.2759999999998</v>
      </c>
      <c r="Q16" s="12">
        <v>2774.0929999999998</v>
      </c>
      <c r="S16" s="12">
        <v>2025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3959.549</v>
      </c>
      <c r="AB16" s="12">
        <v>52.264130000000002</v>
      </c>
      <c r="AC16" s="12">
        <v>9033.5529999999999</v>
      </c>
      <c r="AD16" s="12">
        <v>8818.6460000000006</v>
      </c>
      <c r="AE16" s="12">
        <v>45.858089999999997</v>
      </c>
      <c r="AF16" s="12">
        <v>38.286380000000001</v>
      </c>
      <c r="AG16" s="12">
        <v>31.635660000000001</v>
      </c>
      <c r="AI16" s="12">
        <v>2025</v>
      </c>
      <c r="AJ16" s="14" t="str">
        <f t="shared" si="17"/>
        <v/>
      </c>
      <c r="AK16" s="14" t="str">
        <f t="shared" si="2"/>
        <v/>
      </c>
      <c r="AL16" s="14" t="str">
        <f t="shared" si="3"/>
        <v/>
      </c>
      <c r="AM16" s="14" t="str">
        <f t="shared" si="4"/>
        <v/>
      </c>
      <c r="AN16" s="14" t="str">
        <f t="shared" si="5"/>
        <v/>
      </c>
      <c r="AO16" s="14" t="str">
        <f t="shared" si="6"/>
        <v/>
      </c>
      <c r="AP16" s="14" t="str">
        <f t="shared" si="7"/>
        <v/>
      </c>
      <c r="AQ16" s="14">
        <f t="shared" si="8"/>
        <v>5.6157784636583612</v>
      </c>
      <c r="AR16" s="14">
        <f t="shared" si="9"/>
        <v>8.7498902210751428</v>
      </c>
      <c r="AS16" s="14">
        <f t="shared" si="10"/>
        <v>5.5593607520761763</v>
      </c>
      <c r="AT16" s="14">
        <f t="shared" si="11"/>
        <v>5.5601494832653451</v>
      </c>
      <c r="AU16" s="14">
        <f t="shared" si="12"/>
        <v>8.7422088447207464</v>
      </c>
      <c r="AV16" s="14">
        <f t="shared" si="13"/>
        <v>8.7557925298761603</v>
      </c>
      <c r="AW16" s="14">
        <f t="shared" si="14"/>
        <v>8.7688798020967482</v>
      </c>
      <c r="AX16" s="14"/>
      <c r="AY16" s="12">
        <v>2025</v>
      </c>
      <c r="AZ16" s="37" t="str">
        <f t="shared" si="15"/>
        <v/>
      </c>
      <c r="BA16" s="37" t="str">
        <f t="shared" si="15"/>
        <v/>
      </c>
      <c r="BB16" s="37" t="str">
        <f t="shared" si="15"/>
        <v/>
      </c>
      <c r="BC16" s="37" t="str">
        <f t="shared" si="15"/>
        <v/>
      </c>
      <c r="BD16" s="37" t="str">
        <f t="shared" si="15"/>
        <v/>
      </c>
      <c r="BE16" s="37" t="str">
        <f t="shared" si="15"/>
        <v/>
      </c>
      <c r="BF16" s="37" t="str">
        <f t="shared" si="15"/>
        <v/>
      </c>
      <c r="BG16" s="37">
        <f t="shared" si="15"/>
        <v>4.4610643431432173E-2</v>
      </c>
      <c r="BH16" s="37">
        <f t="shared" si="15"/>
        <v>4.6052551182318879E-2</v>
      </c>
      <c r="BI16" s="37">
        <f t="shared" si="15"/>
        <v>4.2999613818035964E-2</v>
      </c>
      <c r="BJ16" s="37">
        <f t="shared" si="15"/>
        <v>4.6695732020872072E-2</v>
      </c>
      <c r="BK16" s="37">
        <f t="shared" si="15"/>
        <v>4.5718373024227654E-2</v>
      </c>
      <c r="BL16" s="37">
        <f t="shared" si="16"/>
        <v>4.5775373330162905E-2</v>
      </c>
      <c r="BM16" s="37">
        <f t="shared" si="16"/>
        <v>4.829092182402106E-2</v>
      </c>
    </row>
    <row r="17" spans="3:65" x14ac:dyDescent="0.2">
      <c r="C17" s="12">
        <v>2026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164343.1</v>
      </c>
      <c r="L17" s="12">
        <v>2256.6439999999998</v>
      </c>
      <c r="M17" s="12">
        <v>494853.8</v>
      </c>
      <c r="N17" s="12">
        <v>411060.3</v>
      </c>
      <c r="O17" s="12">
        <v>1963.6949999999999</v>
      </c>
      <c r="P17" s="12">
        <v>1595.104</v>
      </c>
      <c r="Q17" s="12">
        <v>1224.252</v>
      </c>
      <c r="S17" s="12">
        <v>2026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2801.4769999999999</v>
      </c>
      <c r="AB17" s="12">
        <v>24.655110000000001</v>
      </c>
      <c r="AC17" s="12">
        <v>8534.2999999999993</v>
      </c>
      <c r="AD17" s="12">
        <v>7063.1530000000002</v>
      </c>
      <c r="AE17" s="12">
        <v>21.48019</v>
      </c>
      <c r="AF17" s="12">
        <v>17.420280000000002</v>
      </c>
      <c r="AG17" s="12">
        <v>13.31818</v>
      </c>
      <c r="AI17" s="12">
        <v>2026</v>
      </c>
      <c r="AJ17" s="14" t="str">
        <f t="shared" si="17"/>
        <v/>
      </c>
      <c r="AK17" s="14" t="str">
        <f t="shared" si="2"/>
        <v/>
      </c>
      <c r="AL17" s="14" t="str">
        <f t="shared" si="3"/>
        <v/>
      </c>
      <c r="AM17" s="14" t="str">
        <f t="shared" si="4"/>
        <v/>
      </c>
      <c r="AN17" s="14" t="str">
        <f t="shared" si="5"/>
        <v/>
      </c>
      <c r="AO17" s="14" t="str">
        <f t="shared" si="6"/>
        <v/>
      </c>
      <c r="AP17" s="14" t="str">
        <f t="shared" si="7"/>
        <v/>
      </c>
      <c r="AQ17" s="14">
        <f t="shared" si="8"/>
        <v>5.8663019542905399</v>
      </c>
      <c r="AR17" s="14">
        <f t="shared" si="9"/>
        <v>9.1528449883208776</v>
      </c>
      <c r="AS17" s="14">
        <f t="shared" si="10"/>
        <v>5.7984111174905975</v>
      </c>
      <c r="AT17" s="14">
        <f t="shared" si="11"/>
        <v>5.8197847335318942</v>
      </c>
      <c r="AU17" s="14">
        <f t="shared" si="12"/>
        <v>9.1418884097393924</v>
      </c>
      <c r="AV17" s="14">
        <f t="shared" si="13"/>
        <v>9.1565922017326926</v>
      </c>
      <c r="AW17" s="14">
        <f t="shared" si="14"/>
        <v>9.1923370911040401</v>
      </c>
      <c r="AX17" s="14"/>
      <c r="AY17" s="12">
        <v>2026</v>
      </c>
      <c r="AZ17" s="37" t="str">
        <f t="shared" si="15"/>
        <v/>
      </c>
      <c r="BA17" s="37" t="str">
        <f t="shared" si="15"/>
        <v/>
      </c>
      <c r="BB17" s="37" t="str">
        <f t="shared" si="15"/>
        <v/>
      </c>
      <c r="BC17" s="37" t="str">
        <f t="shared" si="15"/>
        <v/>
      </c>
      <c r="BD17" s="37" t="str">
        <f t="shared" si="15"/>
        <v/>
      </c>
      <c r="BE17" s="37" t="str">
        <f t="shared" si="15"/>
        <v/>
      </c>
      <c r="BF17" s="37" t="str">
        <f t="shared" si="15"/>
        <v/>
      </c>
      <c r="BG17" s="37">
        <f t="shared" si="15"/>
        <v>4.1354470524530562E-2</v>
      </c>
      <c r="BH17" s="37">
        <f t="shared" si="15"/>
        <v>4.8280772211785727E-2</v>
      </c>
      <c r="BI17" s="37">
        <f t="shared" si="15"/>
        <v>4.1790249808039359E-2</v>
      </c>
      <c r="BJ17" s="37">
        <f t="shared" si="15"/>
        <v>4.1509421380476308E-2</v>
      </c>
      <c r="BK17" s="37">
        <f t="shared" si="15"/>
        <v>5.1988885086961201E-2</v>
      </c>
      <c r="BL17" s="37">
        <f t="shared" si="16"/>
        <v>5.0088993167797025E-2</v>
      </c>
      <c r="BM17" s="37">
        <f t="shared" si="16"/>
        <v>4.857820973603344E-2</v>
      </c>
    </row>
    <row r="18" spans="3:65" x14ac:dyDescent="0.2">
      <c r="C18" s="12">
        <v>2027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176034.3</v>
      </c>
      <c r="L18" s="12">
        <v>4136.5420000000004</v>
      </c>
      <c r="M18" s="12">
        <v>518627.2</v>
      </c>
      <c r="N18" s="12">
        <v>434724.3</v>
      </c>
      <c r="O18" s="12">
        <v>3460.8580000000002</v>
      </c>
      <c r="P18" s="12">
        <v>3012.4450000000002</v>
      </c>
      <c r="Q18" s="12">
        <v>2494.6039999999998</v>
      </c>
      <c r="S18" s="12">
        <v>2027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2881.6039999999998</v>
      </c>
      <c r="AB18" s="12">
        <v>43.112549999999999</v>
      </c>
      <c r="AC18" s="12">
        <v>8585.5079999999998</v>
      </c>
      <c r="AD18" s="12">
        <v>7172.058</v>
      </c>
      <c r="AE18" s="12">
        <v>35.986260000000001</v>
      </c>
      <c r="AF18" s="12">
        <v>31.329910000000002</v>
      </c>
      <c r="AG18" s="12">
        <v>25.88063</v>
      </c>
      <c r="AI18" s="12">
        <v>2027</v>
      </c>
      <c r="AJ18" s="14" t="str">
        <f t="shared" si="17"/>
        <v/>
      </c>
      <c r="AK18" s="14" t="str">
        <f t="shared" si="2"/>
        <v/>
      </c>
      <c r="AL18" s="14" t="str">
        <f t="shared" si="3"/>
        <v/>
      </c>
      <c r="AM18" s="14" t="str">
        <f t="shared" si="4"/>
        <v/>
      </c>
      <c r="AN18" s="14" t="str">
        <f t="shared" si="5"/>
        <v/>
      </c>
      <c r="AO18" s="14" t="str">
        <f t="shared" si="6"/>
        <v/>
      </c>
      <c r="AP18" s="14" t="str">
        <f t="shared" si="7"/>
        <v/>
      </c>
      <c r="AQ18" s="14">
        <f t="shared" si="8"/>
        <v>6.1088997655472435</v>
      </c>
      <c r="AR18" s="14">
        <f t="shared" si="9"/>
        <v>9.5947514122917816</v>
      </c>
      <c r="AS18" s="14">
        <f t="shared" si="10"/>
        <v>6.0407281665802417</v>
      </c>
      <c r="AT18" s="14">
        <f t="shared" si="11"/>
        <v>6.0613606303797321</v>
      </c>
      <c r="AU18" s="14">
        <f t="shared" si="12"/>
        <v>9.6171649957511569</v>
      </c>
      <c r="AV18" s="14">
        <f t="shared" si="13"/>
        <v>9.6152366859655842</v>
      </c>
      <c r="AW18" s="14">
        <f t="shared" si="14"/>
        <v>9.638884370280012</v>
      </c>
      <c r="AX18" s="14"/>
      <c r="AY18" s="12">
        <v>2027</v>
      </c>
      <c r="AZ18" s="37" t="str">
        <f t="shared" si="15"/>
        <v/>
      </c>
      <c r="BA18" s="37" t="str">
        <f t="shared" si="15"/>
        <v/>
      </c>
      <c r="BB18" s="37" t="str">
        <f t="shared" si="15"/>
        <v/>
      </c>
      <c r="BC18" s="37" t="str">
        <f t="shared" si="15"/>
        <v/>
      </c>
      <c r="BD18" s="37" t="str">
        <f t="shared" si="15"/>
        <v/>
      </c>
      <c r="BE18" s="37" t="str">
        <f t="shared" si="15"/>
        <v/>
      </c>
      <c r="BF18" s="37" t="str">
        <f t="shared" si="15"/>
        <v/>
      </c>
      <c r="BG18" s="37">
        <f t="shared" si="15"/>
        <v>4.1858182138500677E-2</v>
      </c>
      <c r="BH18" s="37">
        <f t="shared" si="15"/>
        <v>4.2424428996571617E-2</v>
      </c>
      <c r="BI18" s="37">
        <f t="shared" si="15"/>
        <v>4.100422125755987E-2</v>
      </c>
      <c r="BJ18" s="37">
        <f t="shared" si="15"/>
        <v>4.0341043077958938E-2</v>
      </c>
      <c r="BK18" s="37">
        <f t="shared" si="15"/>
        <v>4.22275104319072E-2</v>
      </c>
      <c r="BL18" s="37">
        <f t="shared" si="16"/>
        <v>4.29732704830319E-2</v>
      </c>
      <c r="BM18" s="37">
        <f t="shared" si="16"/>
        <v>4.1809741291022995E-2</v>
      </c>
    </row>
    <row r="19" spans="3:65" x14ac:dyDescent="0.2">
      <c r="C19" s="12">
        <v>2028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177303.7</v>
      </c>
      <c r="L19" s="12">
        <v>5119.424</v>
      </c>
      <c r="M19" s="12">
        <v>545911</v>
      </c>
      <c r="N19" s="12">
        <v>462592.9</v>
      </c>
      <c r="O19" s="12">
        <v>4341.1059999999998</v>
      </c>
      <c r="P19" s="12">
        <v>3757.817</v>
      </c>
      <c r="Q19" s="12">
        <v>3195.4780000000001</v>
      </c>
      <c r="S19" s="12">
        <v>2028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2785.7759999999998</v>
      </c>
      <c r="AB19" s="12">
        <v>51.185009999999998</v>
      </c>
      <c r="AC19" s="12">
        <v>8681.2060000000001</v>
      </c>
      <c r="AD19" s="12">
        <v>7335.8950000000004</v>
      </c>
      <c r="AE19" s="12">
        <v>43.31026</v>
      </c>
      <c r="AF19" s="12">
        <v>37.471620000000001</v>
      </c>
      <c r="AG19" s="12">
        <v>31.8215</v>
      </c>
      <c r="AI19" s="12">
        <v>2028</v>
      </c>
      <c r="AJ19" s="14" t="str">
        <f t="shared" si="17"/>
        <v/>
      </c>
      <c r="AK19" s="14" t="str">
        <f t="shared" si="2"/>
        <v/>
      </c>
      <c r="AL19" s="14" t="str">
        <f t="shared" si="3"/>
        <v/>
      </c>
      <c r="AM19" s="14" t="str">
        <f t="shared" si="4"/>
        <v/>
      </c>
      <c r="AN19" s="14" t="str">
        <f t="shared" si="5"/>
        <v/>
      </c>
      <c r="AO19" s="14" t="str">
        <f t="shared" si="6"/>
        <v/>
      </c>
      <c r="AP19" s="14" t="str">
        <f t="shared" si="7"/>
        <v/>
      </c>
      <c r="AQ19" s="14">
        <f t="shared" si="8"/>
        <v>6.3646072045993645</v>
      </c>
      <c r="AR19" s="14">
        <f t="shared" si="9"/>
        <v>10.001803262322309</v>
      </c>
      <c r="AS19" s="14">
        <f t="shared" si="10"/>
        <v>6.2884235208794719</v>
      </c>
      <c r="AT19" s="14">
        <f t="shared" si="11"/>
        <v>6.3058822406809254</v>
      </c>
      <c r="AU19" s="14">
        <f t="shared" si="12"/>
        <v>10.023273930934611</v>
      </c>
      <c r="AV19" s="14">
        <f t="shared" si="13"/>
        <v>10.028434852829955</v>
      </c>
      <c r="AW19" s="14">
        <f t="shared" si="14"/>
        <v>10.041883632135505</v>
      </c>
      <c r="AX19" s="14"/>
      <c r="AY19" s="12">
        <v>2028</v>
      </c>
      <c r="AZ19" s="37" t="str">
        <f t="shared" si="15"/>
        <v/>
      </c>
      <c r="BA19" s="37" t="str">
        <f t="shared" si="15"/>
        <v/>
      </c>
      <c r="BB19" s="37" t="str">
        <f t="shared" si="15"/>
        <v/>
      </c>
      <c r="BC19" s="37" t="str">
        <f t="shared" si="15"/>
        <v/>
      </c>
      <c r="BD19" s="37" t="str">
        <f t="shared" si="15"/>
        <v/>
      </c>
      <c r="BE19" s="37" t="str">
        <f t="shared" si="15"/>
        <v/>
      </c>
      <c r="BF19" s="37" t="str">
        <f t="shared" si="15"/>
        <v/>
      </c>
      <c r="BG19" s="37">
        <f t="shared" si="15"/>
        <v>3.8919438869772671E-2</v>
      </c>
      <c r="BH19" s="37">
        <f t="shared" si="15"/>
        <v>4.2587352046388416E-2</v>
      </c>
      <c r="BI19" s="37">
        <f t="shared" si="15"/>
        <v>4.0276202116901416E-2</v>
      </c>
      <c r="BJ19" s="37">
        <f t="shared" si="15"/>
        <v>4.0344034616716096E-2</v>
      </c>
      <c r="BK19" s="37">
        <f t="shared" si="15"/>
        <v>4.2223868764096339E-2</v>
      </c>
      <c r="BL19" s="37">
        <f t="shared" si="16"/>
        <v>4.2731262327077468E-2</v>
      </c>
      <c r="BM19" s="37">
        <f t="shared" si="16"/>
        <v>4.2817620877456886E-2</v>
      </c>
    </row>
    <row r="20" spans="3:65" x14ac:dyDescent="0.2">
      <c r="C20" s="12">
        <v>2029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4083.3809999999999</v>
      </c>
      <c r="K20" s="12">
        <v>200797.4</v>
      </c>
      <c r="L20" s="12">
        <v>4993.1639999999998</v>
      </c>
      <c r="M20" s="12">
        <v>566897.80000000005</v>
      </c>
      <c r="N20" s="12">
        <v>482390.3</v>
      </c>
      <c r="O20" s="12">
        <v>4258.2839999999997</v>
      </c>
      <c r="P20" s="12">
        <v>3663.9670000000001</v>
      </c>
      <c r="Q20" s="12">
        <v>3118.8090000000002</v>
      </c>
      <c r="S20" s="12">
        <v>2029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38.842109999999998</v>
      </c>
      <c r="AA20" s="12">
        <v>3036.7190000000001</v>
      </c>
      <c r="AB20" s="12">
        <v>47.883409999999998</v>
      </c>
      <c r="AC20" s="12">
        <v>8665.9130000000005</v>
      </c>
      <c r="AD20" s="12">
        <v>7353.1890000000003</v>
      </c>
      <c r="AE20" s="12">
        <v>40.762799999999999</v>
      </c>
      <c r="AF20" s="12">
        <v>35.038539999999998</v>
      </c>
      <c r="AG20" s="12">
        <v>29.782779999999999</v>
      </c>
      <c r="AI20" s="12">
        <v>2029</v>
      </c>
      <c r="AJ20" s="14" t="str">
        <f t="shared" si="17"/>
        <v/>
      </c>
      <c r="AK20" s="14" t="str">
        <f t="shared" si="2"/>
        <v/>
      </c>
      <c r="AL20" s="14" t="str">
        <f t="shared" si="3"/>
        <v/>
      </c>
      <c r="AM20" s="14" t="str">
        <f t="shared" si="4"/>
        <v/>
      </c>
      <c r="AN20" s="14" t="str">
        <f t="shared" si="5"/>
        <v/>
      </c>
      <c r="AO20" s="14" t="str">
        <f t="shared" si="6"/>
        <v/>
      </c>
      <c r="AP20" s="14">
        <f t="shared" si="7"/>
        <v>10.512768230150217</v>
      </c>
      <c r="AQ20" s="14">
        <f t="shared" si="8"/>
        <v>6.6123141456288845</v>
      </c>
      <c r="AR20" s="14">
        <f t="shared" si="9"/>
        <v>10.427753578953546</v>
      </c>
      <c r="AS20" s="14">
        <f t="shared" si="10"/>
        <v>6.5416973376030905</v>
      </c>
      <c r="AT20" s="14">
        <f t="shared" si="11"/>
        <v>6.5602869720878925</v>
      </c>
      <c r="AU20" s="14">
        <f t="shared" si="12"/>
        <v>10.446495333980982</v>
      </c>
      <c r="AV20" s="14">
        <f t="shared" si="13"/>
        <v>10.456962533256238</v>
      </c>
      <c r="AW20" s="14">
        <f t="shared" si="14"/>
        <v>10.471853198391823</v>
      </c>
      <c r="AX20" s="14"/>
      <c r="AY20" s="12">
        <v>2029</v>
      </c>
      <c r="AZ20" s="37" t="str">
        <f t="shared" ref="AZ20:AZ40" si="18">IF(AJ20&lt;&gt;"",AJ21/AJ20-1,"")</f>
        <v/>
      </c>
      <c r="BA20" s="37" t="str">
        <f t="shared" ref="BA20:BA40" si="19">IF(AK20&lt;&gt;"",AK21/AK20-1,"")</f>
        <v/>
      </c>
      <c r="BB20" s="37" t="str">
        <f t="shared" ref="BB20:BB40" si="20">IF(AL20&lt;&gt;"",AL21/AL20-1,"")</f>
        <v/>
      </c>
      <c r="BC20" s="37" t="str">
        <f t="shared" ref="BC20:BC40" si="21">IF(AM20&lt;&gt;"",AM21/AM20-1,"")</f>
        <v/>
      </c>
      <c r="BD20" s="37" t="str">
        <f t="shared" ref="BD20:BD40" si="22">IF(AN20&lt;&gt;"",AN21/AN20-1,"")</f>
        <v/>
      </c>
      <c r="BE20" s="37" t="str">
        <f t="shared" ref="BE20:BE40" si="23">IF(AO20&lt;&gt;"",AO21/AO20-1,"")</f>
        <v/>
      </c>
      <c r="BF20" s="37">
        <f t="shared" ref="BF20:BF40" si="24">IF(AP20&lt;&gt;"",AP21/AP20-1,"")</f>
        <v>2.892323208132086E-2</v>
      </c>
      <c r="BG20" s="37">
        <f t="shared" ref="BG20:BG40" si="25">IF(AQ20&lt;&gt;"",AQ21/AQ20-1,"")</f>
        <v>3.9455961181944277E-2</v>
      </c>
      <c r="BH20" s="37">
        <f t="shared" ref="BH20:BH40" si="26">IF(AR20&lt;&gt;"",AR21/AR20-1,"")</f>
        <v>3.7330442188685753E-2</v>
      </c>
      <c r="BI20" s="37">
        <f t="shared" ref="BI20:BI40" si="27">IF(AS20&lt;&gt;"",AS21/AS20-1,"")</f>
        <v>3.947085873577949E-2</v>
      </c>
      <c r="BJ20" s="37">
        <f t="shared" ref="BJ20:BJ40" si="28">IF(AT20&lt;&gt;"",AT21/AT20-1,"")</f>
        <v>3.9627114223423687E-2</v>
      </c>
      <c r="BK20" s="37">
        <f t="shared" ref="BK20:BK40" si="29">IF(AU20&lt;&gt;"",AU21/AU20-1,"")</f>
        <v>3.9855129039873649E-2</v>
      </c>
      <c r="BL20" s="37">
        <f t="shared" si="16"/>
        <v>3.8893963415941757E-2</v>
      </c>
      <c r="BM20" s="37">
        <f t="shared" si="16"/>
        <v>3.8861163851853897E-2</v>
      </c>
    </row>
    <row r="21" spans="3:65" x14ac:dyDescent="0.2">
      <c r="C21" s="12">
        <v>2030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6518.9160000000002</v>
      </c>
      <c r="K21" s="12">
        <v>212143.6</v>
      </c>
      <c r="L21" s="12">
        <v>5661.6509999999998</v>
      </c>
      <c r="M21" s="12">
        <v>591745.1</v>
      </c>
      <c r="N21" s="12">
        <v>509669.4</v>
      </c>
      <c r="O21" s="12">
        <v>4765.2179999999998</v>
      </c>
      <c r="P21" s="12">
        <v>4189.1189999999997</v>
      </c>
      <c r="Q21" s="12">
        <v>3586.6680000000001</v>
      </c>
      <c r="S21" s="12">
        <v>2030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60.26641</v>
      </c>
      <c r="AA21" s="12">
        <v>3086.529</v>
      </c>
      <c r="AB21" s="12">
        <v>52.340179999999997</v>
      </c>
      <c r="AC21" s="12">
        <v>8702.2569999999996</v>
      </c>
      <c r="AD21" s="12">
        <v>7472.8819999999996</v>
      </c>
      <c r="AE21" s="12">
        <v>43.867139999999999</v>
      </c>
      <c r="AF21" s="12">
        <v>38.560789999999997</v>
      </c>
      <c r="AG21" s="12">
        <v>32.969329999999999</v>
      </c>
      <c r="AI21" s="12">
        <v>2030</v>
      </c>
      <c r="AJ21" s="14" t="str">
        <f t="shared" si="17"/>
        <v/>
      </c>
      <c r="AK21" s="14" t="str">
        <f t="shared" si="2"/>
        <v/>
      </c>
      <c r="AL21" s="14" t="str">
        <f t="shared" si="3"/>
        <v/>
      </c>
      <c r="AM21" s="14" t="str">
        <f t="shared" si="4"/>
        <v/>
      </c>
      <c r="AN21" s="14" t="str">
        <f t="shared" si="5"/>
        <v/>
      </c>
      <c r="AO21" s="14" t="str">
        <f t="shared" si="6"/>
        <v/>
      </c>
      <c r="AP21" s="14">
        <f t="shared" si="7"/>
        <v>10.816831465487988</v>
      </c>
      <c r="AQ21" s="14">
        <f t="shared" si="8"/>
        <v>6.8732093558816389</v>
      </c>
      <c r="AR21" s="14">
        <f t="shared" si="9"/>
        <v>10.817026231090532</v>
      </c>
      <c r="AS21" s="14">
        <f t="shared" si="10"/>
        <v>6.7999037491078465</v>
      </c>
      <c r="AT21" s="14">
        <f t="shared" si="11"/>
        <v>6.8202522132692582</v>
      </c>
      <c r="AU21" s="14">
        <f t="shared" si="12"/>
        <v>10.862841753531232</v>
      </c>
      <c r="AV21" s="14">
        <f t="shared" si="13"/>
        <v>10.86367525146658</v>
      </c>
      <c r="AW21" s="14">
        <f t="shared" si="14"/>
        <v>10.878801601367089</v>
      </c>
      <c r="AX21" s="14"/>
      <c r="AY21" s="12">
        <v>2030</v>
      </c>
      <c r="AZ21" s="37" t="str">
        <f t="shared" si="18"/>
        <v/>
      </c>
      <c r="BA21" s="37" t="str">
        <f t="shared" si="19"/>
        <v/>
      </c>
      <c r="BB21" s="37" t="str">
        <f t="shared" si="20"/>
        <v/>
      </c>
      <c r="BC21" s="37" t="str">
        <f t="shared" si="21"/>
        <v/>
      </c>
      <c r="BD21" s="37" t="str">
        <f t="shared" si="22"/>
        <v/>
      </c>
      <c r="BE21" s="37" t="str">
        <f t="shared" si="23"/>
        <v/>
      </c>
      <c r="BF21" s="37">
        <f t="shared" si="24"/>
        <v>4.4649243543988915E-2</v>
      </c>
      <c r="BG21" s="37">
        <f t="shared" si="25"/>
        <v>4.1780723490576044E-2</v>
      </c>
      <c r="BH21" s="37">
        <f t="shared" si="26"/>
        <v>4.1823151521602098E-2</v>
      </c>
      <c r="BI21" s="37">
        <f t="shared" si="27"/>
        <v>3.8532550723820336E-2</v>
      </c>
      <c r="BJ21" s="37">
        <f t="shared" si="28"/>
        <v>3.9009606420908227E-2</v>
      </c>
      <c r="BK21" s="37">
        <f t="shared" si="29"/>
        <v>3.6508282238789436E-2</v>
      </c>
      <c r="BL21" s="37">
        <f t="shared" si="16"/>
        <v>4.0023963174557142E-2</v>
      </c>
      <c r="BM21" s="37">
        <f t="shared" si="16"/>
        <v>3.7539061318384137E-2</v>
      </c>
    </row>
    <row r="22" spans="3:65" x14ac:dyDescent="0.2">
      <c r="C22" s="12">
        <v>2031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216577.2</v>
      </c>
      <c r="J22" s="12">
        <v>5928.2169999999996</v>
      </c>
      <c r="K22" s="12">
        <v>175268.2</v>
      </c>
      <c r="L22" s="12">
        <v>5119.7430000000004</v>
      </c>
      <c r="M22" s="12">
        <v>616636.1</v>
      </c>
      <c r="N22" s="12">
        <v>540514.69999999995</v>
      </c>
      <c r="O22" s="12">
        <v>4422.9229999999998</v>
      </c>
      <c r="P22" s="12">
        <v>3730.2460000000001</v>
      </c>
      <c r="Q22" s="12">
        <v>3205.4229999999998</v>
      </c>
      <c r="S22" s="12">
        <v>2031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3031.74</v>
      </c>
      <c r="Z22" s="12">
        <v>52.463050000000003</v>
      </c>
      <c r="AA22" s="12">
        <v>2447.7510000000002</v>
      </c>
      <c r="AB22" s="12">
        <v>45.430370000000003</v>
      </c>
      <c r="AC22" s="12">
        <v>8731.8459999999995</v>
      </c>
      <c r="AD22" s="12">
        <v>7627.5929999999998</v>
      </c>
      <c r="AE22" s="12">
        <v>39.281959999999998</v>
      </c>
      <c r="AF22" s="12">
        <v>33.015459999999997</v>
      </c>
      <c r="AG22" s="12">
        <v>28.398790000000002</v>
      </c>
      <c r="AI22" s="12">
        <v>2031</v>
      </c>
      <c r="AJ22" s="14" t="str">
        <f t="shared" si="17"/>
        <v/>
      </c>
      <c r="AK22" s="14" t="str">
        <f t="shared" si="2"/>
        <v/>
      </c>
      <c r="AL22" s="14" t="str">
        <f t="shared" si="3"/>
        <v/>
      </c>
      <c r="AM22" s="14" t="str">
        <f t="shared" si="4"/>
        <v/>
      </c>
      <c r="AN22" s="14" t="str">
        <f t="shared" si="5"/>
        <v/>
      </c>
      <c r="AO22" s="14">
        <f t="shared" si="6"/>
        <v>7.1436600763917752</v>
      </c>
      <c r="AP22" s="14">
        <f t="shared" si="7"/>
        <v>11.299794807964844</v>
      </c>
      <c r="AQ22" s="14">
        <f t="shared" si="8"/>
        <v>7.1603770154725703</v>
      </c>
      <c r="AR22" s="14">
        <f t="shared" si="9"/>
        <v>11.269428358166575</v>
      </c>
      <c r="AS22" s="14">
        <f t="shared" si="10"/>
        <v>7.0619213852374401</v>
      </c>
      <c r="AT22" s="14">
        <f t="shared" si="11"/>
        <v>7.0863075678002208</v>
      </c>
      <c r="AU22" s="14">
        <f t="shared" si="12"/>
        <v>11.259425446184457</v>
      </c>
      <c r="AV22" s="14">
        <f t="shared" si="13"/>
        <v>11.298482589671627</v>
      </c>
      <c r="AW22" s="14">
        <f t="shared" si="14"/>
        <v>11.287181601751342</v>
      </c>
      <c r="AX22" s="14"/>
      <c r="AY22" s="12">
        <v>2031</v>
      </c>
      <c r="AZ22" s="37" t="str">
        <f t="shared" si="18"/>
        <v/>
      </c>
      <c r="BA22" s="37" t="str">
        <f t="shared" si="19"/>
        <v/>
      </c>
      <c r="BB22" s="37" t="str">
        <f t="shared" si="20"/>
        <v/>
      </c>
      <c r="BC22" s="37" t="str">
        <f t="shared" si="21"/>
        <v/>
      </c>
      <c r="BD22" s="37" t="str">
        <f t="shared" si="22"/>
        <v/>
      </c>
      <c r="BE22" s="37">
        <f t="shared" si="23"/>
        <v>3.6911606424634424E-2</v>
      </c>
      <c r="BF22" s="37">
        <f t="shared" si="24"/>
        <v>2.9193834701414678E-2</v>
      </c>
      <c r="BG22" s="37">
        <f t="shared" si="25"/>
        <v>3.414703111424866E-2</v>
      </c>
      <c r="BH22" s="37">
        <f t="shared" si="26"/>
        <v>3.3142420235179992E-2</v>
      </c>
      <c r="BI22" s="37">
        <f t="shared" si="27"/>
        <v>3.5785586275494552E-2</v>
      </c>
      <c r="BJ22" s="37">
        <f t="shared" si="28"/>
        <v>3.5541380041310688E-2</v>
      </c>
      <c r="BK22" s="37">
        <f t="shared" si="29"/>
        <v>3.5435528867402866E-2</v>
      </c>
      <c r="BL22" s="37">
        <f t="shared" si="16"/>
        <v>3.32498962344836E-2</v>
      </c>
      <c r="BM22" s="37">
        <f t="shared" si="16"/>
        <v>3.5757436429669998E-2</v>
      </c>
    </row>
    <row r="23" spans="3:65" x14ac:dyDescent="0.2">
      <c r="C23" s="12">
        <v>2032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212594.7</v>
      </c>
      <c r="J23" s="12">
        <v>6377.4160000000002</v>
      </c>
      <c r="K23" s="12">
        <v>201750.1</v>
      </c>
      <c r="L23" s="12">
        <v>5577.94</v>
      </c>
      <c r="M23" s="12">
        <v>644476.30000000005</v>
      </c>
      <c r="N23" s="12">
        <v>571666</v>
      </c>
      <c r="O23" s="12">
        <v>4802.4170000000004</v>
      </c>
      <c r="P23" s="12">
        <v>4150.5079999999998</v>
      </c>
      <c r="Q23" s="12">
        <v>3553.038</v>
      </c>
      <c r="S23" s="12">
        <v>2032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2870.0529999999999</v>
      </c>
      <c r="Z23" s="12">
        <v>54.837420000000002</v>
      </c>
      <c r="AA23" s="12">
        <v>2724.5549999999998</v>
      </c>
      <c r="AB23" s="12">
        <v>47.908410000000003</v>
      </c>
      <c r="AC23" s="12">
        <v>8810.777</v>
      </c>
      <c r="AD23" s="12">
        <v>7790.3130000000001</v>
      </c>
      <c r="AE23" s="12">
        <v>41.192729999999997</v>
      </c>
      <c r="AF23" s="12">
        <v>35.552959999999999</v>
      </c>
      <c r="AG23" s="12">
        <v>30.39179</v>
      </c>
      <c r="AI23" s="12">
        <v>2032</v>
      </c>
      <c r="AJ23" s="14" t="str">
        <f t="shared" si="17"/>
        <v/>
      </c>
      <c r="AK23" s="14" t="str">
        <f t="shared" si="2"/>
        <v/>
      </c>
      <c r="AL23" s="14" t="str">
        <f t="shared" si="3"/>
        <v/>
      </c>
      <c r="AM23" s="14" t="str">
        <f t="shared" si="4"/>
        <v/>
      </c>
      <c r="AN23" s="14" t="str">
        <f t="shared" si="5"/>
        <v/>
      </c>
      <c r="AO23" s="14">
        <f t="shared" si="6"/>
        <v>7.4073440455629216</v>
      </c>
      <c r="AP23" s="14">
        <f t="shared" si="7"/>
        <v>11.629679149748474</v>
      </c>
      <c r="AQ23" s="14">
        <f t="shared" si="8"/>
        <v>7.4048826322096639</v>
      </c>
      <c r="AR23" s="14">
        <f t="shared" si="9"/>
        <v>11.642924488623187</v>
      </c>
      <c r="AS23" s="14">
        <f t="shared" si="10"/>
        <v>7.3146363822396152</v>
      </c>
      <c r="AT23" s="14">
        <f t="shared" si="11"/>
        <v>7.3381647181570244</v>
      </c>
      <c r="AU23" s="14">
        <f t="shared" si="12"/>
        <v>11.658409141613097</v>
      </c>
      <c r="AV23" s="14">
        <f t="shared" si="13"/>
        <v>11.674155963385328</v>
      </c>
      <c r="AW23" s="14">
        <f t="shared" si="14"/>
        <v>11.690782280346106</v>
      </c>
      <c r="AX23" s="14"/>
      <c r="AY23" s="12">
        <v>2032</v>
      </c>
      <c r="AZ23" s="37" t="str">
        <f t="shared" si="18"/>
        <v/>
      </c>
      <c r="BA23" s="37" t="str">
        <f t="shared" si="19"/>
        <v/>
      </c>
      <c r="BB23" s="37" t="str">
        <f t="shared" si="20"/>
        <v/>
      </c>
      <c r="BC23" s="37" t="str">
        <f t="shared" si="21"/>
        <v/>
      </c>
      <c r="BD23" s="37" t="str">
        <f t="shared" si="22"/>
        <v/>
      </c>
      <c r="BE23" s="37">
        <f t="shared" si="23"/>
        <v>3.3916950723995587E-2</v>
      </c>
      <c r="BF23" s="37">
        <f t="shared" si="24"/>
        <v>3.4296768964046986E-2</v>
      </c>
      <c r="BG23" s="37">
        <f t="shared" si="25"/>
        <v>3.4297812963591801E-2</v>
      </c>
      <c r="BH23" s="37">
        <f t="shared" si="26"/>
        <v>3.5662193207981918E-2</v>
      </c>
      <c r="BI23" s="37">
        <f t="shared" si="27"/>
        <v>3.4608738411032292E-2</v>
      </c>
      <c r="BJ23" s="37">
        <f t="shared" si="28"/>
        <v>3.438961984276534E-2</v>
      </c>
      <c r="BK23" s="37">
        <f t="shared" si="29"/>
        <v>3.4196586817019758E-2</v>
      </c>
      <c r="BL23" s="37">
        <f t="shared" si="16"/>
        <v>3.5517354144370739E-2</v>
      </c>
      <c r="BM23" s="37">
        <f t="shared" si="16"/>
        <v>3.5794645932511804E-2</v>
      </c>
    </row>
    <row r="24" spans="3:65" x14ac:dyDescent="0.2">
      <c r="C24" s="12">
        <v>2033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230294.3</v>
      </c>
      <c r="J24" s="12">
        <v>7042.8289999999997</v>
      </c>
      <c r="K24" s="12">
        <v>215159.8</v>
      </c>
      <c r="L24" s="12">
        <v>5993.4859999999999</v>
      </c>
      <c r="M24" s="12">
        <v>667870.80000000005</v>
      </c>
      <c r="N24" s="12">
        <v>603020.69999999995</v>
      </c>
      <c r="O24" s="12">
        <v>5321.7920000000004</v>
      </c>
      <c r="P24" s="12">
        <v>4495.1940000000004</v>
      </c>
      <c r="Q24" s="12">
        <v>3959.83</v>
      </c>
      <c r="S24" s="12">
        <v>2033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3007.011</v>
      </c>
      <c r="Z24" s="12">
        <v>58.550989999999999</v>
      </c>
      <c r="AA24" s="12">
        <v>2809.2950000000001</v>
      </c>
      <c r="AB24" s="12">
        <v>49.704909999999998</v>
      </c>
      <c r="AC24" s="12">
        <v>8825.18</v>
      </c>
      <c r="AD24" s="12">
        <v>7944.3909999999996</v>
      </c>
      <c r="AE24" s="12">
        <v>44.138289999999998</v>
      </c>
      <c r="AF24" s="12">
        <v>37.184809999999999</v>
      </c>
      <c r="AG24" s="12">
        <v>32.700870000000002</v>
      </c>
      <c r="AI24" s="12">
        <v>2033</v>
      </c>
      <c r="AJ24" s="14" t="str">
        <f t="shared" si="17"/>
        <v/>
      </c>
      <c r="AK24" s="14" t="str">
        <f t="shared" si="2"/>
        <v/>
      </c>
      <c r="AL24" s="14" t="str">
        <f t="shared" si="3"/>
        <v/>
      </c>
      <c r="AM24" s="14" t="str">
        <f t="shared" si="4"/>
        <v/>
      </c>
      <c r="AN24" s="14" t="str">
        <f t="shared" si="5"/>
        <v/>
      </c>
      <c r="AO24" s="14">
        <f t="shared" si="6"/>
        <v>7.6585785685519605</v>
      </c>
      <c r="AP24" s="14">
        <f t="shared" si="7"/>
        <v>12.028539568673391</v>
      </c>
      <c r="AQ24" s="14">
        <f t="shared" si="8"/>
        <v>7.6588539117465411</v>
      </c>
      <c r="AR24" s="14">
        <f t="shared" si="9"/>
        <v>12.05813671124241</v>
      </c>
      <c r="AS24" s="14">
        <f t="shared" si="10"/>
        <v>7.5677867193643653</v>
      </c>
      <c r="AT24" s="14">
        <f t="shared" si="11"/>
        <v>7.5905214131580374</v>
      </c>
      <c r="AU24" s="14">
        <f t="shared" si="12"/>
        <v>12.057086941972607</v>
      </c>
      <c r="AV24" s="14">
        <f t="shared" si="13"/>
        <v>12.088791095073502</v>
      </c>
      <c r="AW24" s="14">
        <f t="shared" si="14"/>
        <v>12.109249692745177</v>
      </c>
      <c r="AX24" s="14"/>
      <c r="AY24" s="12">
        <v>2033</v>
      </c>
      <c r="AZ24" s="37" t="str">
        <f t="shared" si="18"/>
        <v/>
      </c>
      <c r="BA24" s="37" t="str">
        <f t="shared" si="19"/>
        <v/>
      </c>
      <c r="BB24" s="37" t="str">
        <f t="shared" si="20"/>
        <v/>
      </c>
      <c r="BC24" s="37" t="str">
        <f t="shared" si="21"/>
        <v/>
      </c>
      <c r="BD24" s="37" t="str">
        <f t="shared" si="22"/>
        <v/>
      </c>
      <c r="BE24" s="37">
        <f t="shared" si="23"/>
        <v>3.3343417680409715E-2</v>
      </c>
      <c r="BF24" s="37">
        <f t="shared" si="24"/>
        <v>3.325839118377294E-2</v>
      </c>
      <c r="BG24" s="37">
        <f t="shared" si="25"/>
        <v>3.2688168981771515E-2</v>
      </c>
      <c r="BH24" s="37">
        <f t="shared" si="26"/>
        <v>3.2914997198929541E-2</v>
      </c>
      <c r="BI24" s="37">
        <f t="shared" si="27"/>
        <v>3.3392166199153861E-2</v>
      </c>
      <c r="BJ24" s="37">
        <f t="shared" si="28"/>
        <v>3.3189889020170282E-2</v>
      </c>
      <c r="BK24" s="37">
        <f t="shared" si="29"/>
        <v>3.3688540383707499E-2</v>
      </c>
      <c r="BL24" s="37">
        <f t="shared" si="16"/>
        <v>3.3196071469418165E-2</v>
      </c>
      <c r="BM24" s="37">
        <f t="shared" si="16"/>
        <v>3.1852951233205307E-2</v>
      </c>
    </row>
    <row r="25" spans="3:65" x14ac:dyDescent="0.2">
      <c r="C25" s="12">
        <v>2034</v>
      </c>
      <c r="D25" s="12">
        <v>0</v>
      </c>
      <c r="E25" s="12">
        <v>0</v>
      </c>
      <c r="F25" s="12">
        <v>0</v>
      </c>
      <c r="G25" s="12">
        <v>0</v>
      </c>
      <c r="H25" s="12">
        <v>266831.2</v>
      </c>
      <c r="I25" s="12">
        <v>220024.2</v>
      </c>
      <c r="J25" s="12">
        <v>5361.6909999999998</v>
      </c>
      <c r="K25" s="12">
        <v>209469.2</v>
      </c>
      <c r="L25" s="12">
        <v>4563.2690000000002</v>
      </c>
      <c r="M25" s="12">
        <v>688830.3</v>
      </c>
      <c r="N25" s="12">
        <v>627822</v>
      </c>
      <c r="O25" s="12">
        <v>3968.22</v>
      </c>
      <c r="P25" s="12">
        <v>3350.828</v>
      </c>
      <c r="Q25" s="12">
        <v>2904.7570000000001</v>
      </c>
      <c r="S25" s="12">
        <v>2034</v>
      </c>
      <c r="T25" s="12">
        <v>0</v>
      </c>
      <c r="U25" s="12">
        <v>0</v>
      </c>
      <c r="V25" s="12">
        <v>0</v>
      </c>
      <c r="W25" s="12">
        <v>0</v>
      </c>
      <c r="X25" s="12">
        <v>3377.82</v>
      </c>
      <c r="Y25" s="12">
        <v>2780.21</v>
      </c>
      <c r="Z25" s="12">
        <v>43.139980000000001</v>
      </c>
      <c r="AA25" s="12">
        <v>2648.422</v>
      </c>
      <c r="AB25" s="12">
        <v>36.63796</v>
      </c>
      <c r="AC25" s="12">
        <v>8808.018</v>
      </c>
      <c r="AD25" s="12">
        <v>8005.4319999999998</v>
      </c>
      <c r="AE25" s="12">
        <v>31.839310000000001</v>
      </c>
      <c r="AF25" s="12">
        <v>26.82789</v>
      </c>
      <c r="AG25" s="12">
        <v>23.247420000000002</v>
      </c>
      <c r="AI25" s="12">
        <v>2034</v>
      </c>
      <c r="AJ25" s="14" t="str">
        <f t="shared" si="17"/>
        <v/>
      </c>
      <c r="AK25" s="14" t="str">
        <f t="shared" si="2"/>
        <v/>
      </c>
      <c r="AL25" s="14" t="str">
        <f t="shared" si="3"/>
        <v/>
      </c>
      <c r="AM25" s="14" t="str">
        <f t="shared" si="4"/>
        <v/>
      </c>
      <c r="AN25" s="14">
        <f t="shared" si="5"/>
        <v>7.899509150872456</v>
      </c>
      <c r="AO25" s="14">
        <f t="shared" si="6"/>
        <v>7.9139417526014224</v>
      </c>
      <c r="AP25" s="14">
        <f t="shared" si="7"/>
        <v>12.428589443017822</v>
      </c>
      <c r="AQ25" s="14">
        <f t="shared" si="8"/>
        <v>7.909207822620413</v>
      </c>
      <c r="AR25" s="14">
        <f t="shared" si="9"/>
        <v>12.455030247317262</v>
      </c>
      <c r="AS25" s="14">
        <f t="shared" si="10"/>
        <v>7.8204915112571296</v>
      </c>
      <c r="AT25" s="14">
        <f t="shared" si="11"/>
        <v>7.8424499764659794</v>
      </c>
      <c r="AU25" s="14">
        <f t="shared" si="12"/>
        <v>12.463272602327123</v>
      </c>
      <c r="AV25" s="14">
        <f t="shared" si="13"/>
        <v>12.490091468244428</v>
      </c>
      <c r="AW25" s="14">
        <f t="shared" si="14"/>
        <v>12.494965032678895</v>
      </c>
      <c r="AX25" s="14"/>
      <c r="AY25" s="12">
        <v>2034</v>
      </c>
      <c r="AZ25" s="37" t="str">
        <f t="shared" si="18"/>
        <v/>
      </c>
      <c r="BA25" s="37" t="str">
        <f t="shared" si="19"/>
        <v/>
      </c>
      <c r="BB25" s="37" t="str">
        <f t="shared" si="20"/>
        <v/>
      </c>
      <c r="BC25" s="37" t="str">
        <f t="shared" si="21"/>
        <v/>
      </c>
      <c r="BD25" s="37">
        <f t="shared" si="22"/>
        <v>3.2370580962588713E-2</v>
      </c>
      <c r="BE25" s="37">
        <f t="shared" si="23"/>
        <v>3.0959883208681704E-2</v>
      </c>
      <c r="BF25" s="37">
        <f t="shared" si="24"/>
        <v>3.3902547142030892E-2</v>
      </c>
      <c r="BG25" s="37">
        <f t="shared" si="25"/>
        <v>3.3397353177512246E-2</v>
      </c>
      <c r="BH25" s="37">
        <f t="shared" si="26"/>
        <v>3.593374057815435E-2</v>
      </c>
      <c r="BI25" s="37">
        <f t="shared" si="27"/>
        <v>3.23373879444111E-2</v>
      </c>
      <c r="BJ25" s="37">
        <f t="shared" si="28"/>
        <v>3.2046224492860098E-2</v>
      </c>
      <c r="BK25" s="37">
        <f t="shared" si="29"/>
        <v>3.5278679831798332E-2</v>
      </c>
      <c r="BL25" s="37">
        <f t="shared" si="16"/>
        <v>3.5584313568463477E-2</v>
      </c>
      <c r="BM25" s="37">
        <f t="shared" si="16"/>
        <v>3.6310650616731444E-2</v>
      </c>
    </row>
    <row r="26" spans="3:65" x14ac:dyDescent="0.2">
      <c r="C26" s="12">
        <v>2035</v>
      </c>
      <c r="D26" s="12">
        <v>0</v>
      </c>
      <c r="E26" s="12">
        <v>0</v>
      </c>
      <c r="F26" s="12">
        <v>0</v>
      </c>
      <c r="G26" s="12">
        <v>0</v>
      </c>
      <c r="H26" s="12">
        <v>282883</v>
      </c>
      <c r="I26" s="12">
        <v>247504.8</v>
      </c>
      <c r="J26" s="12">
        <v>5665.43</v>
      </c>
      <c r="K26" s="12">
        <v>206113.2</v>
      </c>
      <c r="L26" s="12">
        <v>4789.0889999999999</v>
      </c>
      <c r="M26" s="12">
        <v>712105</v>
      </c>
      <c r="N26" s="12">
        <v>655301.80000000005</v>
      </c>
      <c r="O26" s="12">
        <v>4237.518</v>
      </c>
      <c r="P26" s="12">
        <v>3585.6260000000002</v>
      </c>
      <c r="Q26" s="12">
        <v>3092.5659999999998</v>
      </c>
      <c r="S26" s="12">
        <v>2035</v>
      </c>
      <c r="T26" s="12">
        <v>0</v>
      </c>
      <c r="U26" s="12">
        <v>0</v>
      </c>
      <c r="V26" s="12">
        <v>0</v>
      </c>
      <c r="W26" s="12">
        <v>0</v>
      </c>
      <c r="X26" s="12">
        <v>3468.7350000000001</v>
      </c>
      <c r="Y26" s="12">
        <v>3033.5349999999999</v>
      </c>
      <c r="Z26" s="12">
        <v>44.089120000000001</v>
      </c>
      <c r="AA26" s="12">
        <v>2521.77</v>
      </c>
      <c r="AB26" s="12">
        <v>37.117280000000001</v>
      </c>
      <c r="AC26" s="12">
        <v>8820.4009999999998</v>
      </c>
      <c r="AD26" s="12">
        <v>8096.3720000000003</v>
      </c>
      <c r="AE26" s="12">
        <v>32.841439999999999</v>
      </c>
      <c r="AF26" s="12">
        <v>27.721319999999999</v>
      </c>
      <c r="AG26" s="12">
        <v>23.883279999999999</v>
      </c>
      <c r="AI26" s="12">
        <v>2035</v>
      </c>
      <c r="AJ26" s="14" t="str">
        <f t="shared" si="17"/>
        <v/>
      </c>
      <c r="AK26" s="14" t="str">
        <f t="shared" si="2"/>
        <v/>
      </c>
      <c r="AL26" s="14" t="str">
        <f t="shared" si="3"/>
        <v/>
      </c>
      <c r="AM26" s="14" t="str">
        <f t="shared" si="4"/>
        <v/>
      </c>
      <c r="AN26" s="14">
        <f t="shared" si="5"/>
        <v>8.1552208514054829</v>
      </c>
      <c r="AO26" s="14">
        <f t="shared" si="6"/>
        <v>8.158956464982273</v>
      </c>
      <c r="AP26" s="14">
        <f t="shared" si="7"/>
        <v>12.84995028251868</v>
      </c>
      <c r="AQ26" s="14">
        <f t="shared" si="8"/>
        <v>8.1733544296268104</v>
      </c>
      <c r="AR26" s="14">
        <f t="shared" si="9"/>
        <v>12.902586073117426</v>
      </c>
      <c r="AS26" s="14">
        <f t="shared" si="10"/>
        <v>8.0733857791726251</v>
      </c>
      <c r="AT26" s="14">
        <f t="shared" si="11"/>
        <v>8.0937708889858335</v>
      </c>
      <c r="AU26" s="14">
        <f t="shared" si="12"/>
        <v>12.902960406121046</v>
      </c>
      <c r="AV26" s="14">
        <f t="shared" si="13"/>
        <v>12.934542799549227</v>
      </c>
      <c r="AW26" s="14">
        <f t="shared" si="14"/>
        <v>12.948665342448775</v>
      </c>
      <c r="AX26" s="14"/>
      <c r="AY26" s="12">
        <v>2035</v>
      </c>
      <c r="AZ26" s="37" t="str">
        <f t="shared" si="18"/>
        <v/>
      </c>
      <c r="BA26" s="37" t="str">
        <f t="shared" si="19"/>
        <v/>
      </c>
      <c r="BB26" s="37" t="str">
        <f t="shared" si="20"/>
        <v/>
      </c>
      <c r="BC26" s="37" t="str">
        <f t="shared" si="21"/>
        <v/>
      </c>
      <c r="BD26" s="37">
        <f t="shared" si="22"/>
        <v>3.1248118743555375E-2</v>
      </c>
      <c r="BE26" s="37">
        <f t="shared" si="23"/>
        <v>3.1721437011348552E-2</v>
      </c>
      <c r="BF26" s="37">
        <f t="shared" si="24"/>
        <v>3.3854973366649999E-2</v>
      </c>
      <c r="BG26" s="37">
        <f t="shared" si="25"/>
        <v>2.907454528656328E-2</v>
      </c>
      <c r="BH26" s="37">
        <f t="shared" si="26"/>
        <v>2.8505206885636625E-2</v>
      </c>
      <c r="BI26" s="37">
        <f t="shared" si="27"/>
        <v>3.1331795606589719E-2</v>
      </c>
      <c r="BJ26" s="37">
        <f t="shared" si="28"/>
        <v>3.0939777214427533E-2</v>
      </c>
      <c r="BK26" s="37">
        <f t="shared" si="29"/>
        <v>3.122208329007381E-2</v>
      </c>
      <c r="BL26" s="37">
        <f t="shared" si="16"/>
        <v>3.1582130556394139E-2</v>
      </c>
      <c r="BM26" s="37">
        <f t="shared" si="16"/>
        <v>3.0037164076736733E-2</v>
      </c>
    </row>
    <row r="27" spans="3:65" x14ac:dyDescent="0.2">
      <c r="C27" s="12">
        <v>2036</v>
      </c>
      <c r="D27" s="12">
        <v>0</v>
      </c>
      <c r="E27" s="12">
        <v>0</v>
      </c>
      <c r="F27" s="12">
        <v>0</v>
      </c>
      <c r="G27" s="12">
        <v>0</v>
      </c>
      <c r="H27" s="12">
        <v>305443.40000000002</v>
      </c>
      <c r="I27" s="12">
        <v>250274.2</v>
      </c>
      <c r="J27" s="12">
        <v>6296.9620000000004</v>
      </c>
      <c r="K27" s="12">
        <v>240427</v>
      </c>
      <c r="L27" s="12">
        <v>5616.1350000000002</v>
      </c>
      <c r="M27" s="12">
        <v>736751.9</v>
      </c>
      <c r="N27" s="12">
        <v>682999.6</v>
      </c>
      <c r="O27" s="12">
        <v>4889.7309999999998</v>
      </c>
      <c r="P27" s="12">
        <v>4138.5450000000001</v>
      </c>
      <c r="Q27" s="12">
        <v>3680.9659999999999</v>
      </c>
      <c r="S27" s="12">
        <v>2036</v>
      </c>
      <c r="T27" s="12">
        <v>0</v>
      </c>
      <c r="U27" s="12">
        <v>0</v>
      </c>
      <c r="V27" s="12">
        <v>0</v>
      </c>
      <c r="W27" s="12">
        <v>0</v>
      </c>
      <c r="X27" s="12">
        <v>3631.8829999999998</v>
      </c>
      <c r="Y27" s="12">
        <v>2973.165</v>
      </c>
      <c r="Z27" s="12">
        <v>47.399090000000001</v>
      </c>
      <c r="AA27" s="12">
        <v>2858.4859999999999</v>
      </c>
      <c r="AB27" s="12">
        <v>42.320839999999997</v>
      </c>
      <c r="AC27" s="12">
        <v>8848.4490000000005</v>
      </c>
      <c r="AD27" s="12">
        <v>8185.3310000000001</v>
      </c>
      <c r="AE27" s="12">
        <v>36.748820000000002</v>
      </c>
      <c r="AF27" s="12">
        <v>31.016500000000001</v>
      </c>
      <c r="AG27" s="12">
        <v>27.598400000000002</v>
      </c>
      <c r="AI27" s="12">
        <v>2036</v>
      </c>
      <c r="AJ27" s="14" t="str">
        <f t="shared" si="17"/>
        <v/>
      </c>
      <c r="AK27" s="14" t="str">
        <f t="shared" si="2"/>
        <v/>
      </c>
      <c r="AL27" s="14" t="str">
        <f t="shared" si="3"/>
        <v/>
      </c>
      <c r="AM27" s="14" t="str">
        <f t="shared" si="4"/>
        <v/>
      </c>
      <c r="AN27" s="14">
        <f t="shared" si="5"/>
        <v>8.4100561609501199</v>
      </c>
      <c r="AO27" s="14">
        <f t="shared" si="6"/>
        <v>8.4177702885645438</v>
      </c>
      <c r="AP27" s="14">
        <f t="shared" si="7"/>
        <v>13.284985007096127</v>
      </c>
      <c r="AQ27" s="14">
        <f t="shared" si="8"/>
        <v>8.4109909931341278</v>
      </c>
      <c r="AR27" s="14">
        <f t="shared" si="9"/>
        <v>13.270376958491372</v>
      </c>
      <c r="AS27" s="14">
        <f t="shared" si="10"/>
        <v>8.326339452258809</v>
      </c>
      <c r="AT27" s="14">
        <f t="shared" si="11"/>
        <v>8.344190357115675</v>
      </c>
      <c r="AU27" s="14">
        <f t="shared" si="12"/>
        <v>13.305817710609483</v>
      </c>
      <c r="AV27" s="14">
        <f t="shared" si="13"/>
        <v>13.343043218931859</v>
      </c>
      <c r="AW27" s="14">
        <f t="shared" si="14"/>
        <v>13.337606527914662</v>
      </c>
      <c r="AX27" s="14"/>
      <c r="AY27" s="12">
        <v>2036</v>
      </c>
      <c r="AZ27" s="37" t="str">
        <f t="shared" si="18"/>
        <v/>
      </c>
      <c r="BA27" s="37" t="str">
        <f t="shared" si="19"/>
        <v/>
      </c>
      <c r="BB27" s="37" t="str">
        <f t="shared" si="20"/>
        <v/>
      </c>
      <c r="BC27" s="37" t="str">
        <f t="shared" si="21"/>
        <v/>
      </c>
      <c r="BD27" s="37">
        <f t="shared" si="22"/>
        <v>3.0579980945659502E-2</v>
      </c>
      <c r="BE27" s="37">
        <f t="shared" si="23"/>
        <v>2.9815309641615828E-2</v>
      </c>
      <c r="BF27" s="37">
        <f t="shared" si="24"/>
        <v>2.4950467430553847E-2</v>
      </c>
      <c r="BG27" s="37">
        <f t="shared" si="25"/>
        <v>3.0323763487034139E-2</v>
      </c>
      <c r="BH27" s="37">
        <f t="shared" si="26"/>
        <v>2.7263125141850253E-2</v>
      </c>
      <c r="BI27" s="37">
        <f t="shared" si="27"/>
        <v>3.0430472800714536E-2</v>
      </c>
      <c r="BJ27" s="37">
        <f t="shared" si="28"/>
        <v>2.9900478651970763E-2</v>
      </c>
      <c r="BK27" s="37">
        <f t="shared" si="29"/>
        <v>2.3960064769380951E-2</v>
      </c>
      <c r="BL27" s="37">
        <f t="shared" si="16"/>
        <v>2.3679282807848923E-2</v>
      </c>
      <c r="BM27" s="37">
        <f t="shared" si="16"/>
        <v>2.5711453773547222E-2</v>
      </c>
    </row>
    <row r="28" spans="3:65" x14ac:dyDescent="0.2">
      <c r="C28" s="12">
        <v>2037</v>
      </c>
      <c r="D28" s="12">
        <v>0</v>
      </c>
      <c r="E28" s="12">
        <v>0</v>
      </c>
      <c r="F28" s="12">
        <v>0</v>
      </c>
      <c r="G28" s="12">
        <v>0</v>
      </c>
      <c r="H28" s="12">
        <v>318440.3</v>
      </c>
      <c r="I28" s="12">
        <v>270520.7</v>
      </c>
      <c r="J28" s="12">
        <v>7899.79</v>
      </c>
      <c r="K28" s="12">
        <v>258638.6</v>
      </c>
      <c r="L28" s="12">
        <v>6972.9579999999996</v>
      </c>
      <c r="M28" s="12">
        <v>762579.9</v>
      </c>
      <c r="N28" s="12">
        <v>715225.3</v>
      </c>
      <c r="O28" s="12">
        <v>6295.3320000000003</v>
      </c>
      <c r="P28" s="12">
        <v>5340.299</v>
      </c>
      <c r="Q28" s="12">
        <v>4626.723</v>
      </c>
      <c r="S28" s="12">
        <v>2037</v>
      </c>
      <c r="T28" s="12">
        <v>0</v>
      </c>
      <c r="U28" s="12">
        <v>0</v>
      </c>
      <c r="V28" s="12">
        <v>0</v>
      </c>
      <c r="W28" s="12">
        <v>0</v>
      </c>
      <c r="X28" s="12">
        <v>3674.07</v>
      </c>
      <c r="Y28" s="12">
        <v>3120.643</v>
      </c>
      <c r="Z28" s="12">
        <v>58.016509999999997</v>
      </c>
      <c r="AA28" s="12">
        <v>2984.5059999999999</v>
      </c>
      <c r="AB28" s="12">
        <v>51.150759999999998</v>
      </c>
      <c r="AC28" s="12">
        <v>8888.1740000000009</v>
      </c>
      <c r="AD28" s="12">
        <v>8322.6839999999993</v>
      </c>
      <c r="AE28" s="12">
        <v>46.205539999999999</v>
      </c>
      <c r="AF28" s="12">
        <v>39.097299999999997</v>
      </c>
      <c r="AG28" s="12">
        <v>33.819749999999999</v>
      </c>
      <c r="AI28" s="12">
        <v>2037</v>
      </c>
      <c r="AJ28" s="14" t="str">
        <f t="shared" si="17"/>
        <v/>
      </c>
      <c r="AK28" s="14" t="str">
        <f t="shared" si="2"/>
        <v/>
      </c>
      <c r="AL28" s="14" t="str">
        <f t="shared" si="3"/>
        <v/>
      </c>
      <c r="AM28" s="14" t="str">
        <f t="shared" si="4"/>
        <v/>
      </c>
      <c r="AN28" s="14">
        <f t="shared" si="5"/>
        <v>8.6672355181039009</v>
      </c>
      <c r="AO28" s="14">
        <f t="shared" si="6"/>
        <v>8.6687487162100894</v>
      </c>
      <c r="AP28" s="14">
        <f t="shared" si="7"/>
        <v>13.616451592831075</v>
      </c>
      <c r="AQ28" s="14">
        <f t="shared" si="8"/>
        <v>8.6660438947015024</v>
      </c>
      <c r="AR28" s="14">
        <f t="shared" si="9"/>
        <v>13.63216890619025</v>
      </c>
      <c r="AS28" s="14">
        <f t="shared" si="10"/>
        <v>8.5797138984902865</v>
      </c>
      <c r="AT28" s="14">
        <f t="shared" si="11"/>
        <v>8.5936856427565917</v>
      </c>
      <c r="AU28" s="14">
        <f t="shared" si="12"/>
        <v>13.624625964765263</v>
      </c>
      <c r="AV28" s="14">
        <f t="shared" si="13"/>
        <v>13.658996912830299</v>
      </c>
      <c r="AW28" s="14">
        <f t="shared" si="14"/>
        <v>13.680535781606901</v>
      </c>
      <c r="AX28" s="14"/>
      <c r="AY28" s="12">
        <v>2037</v>
      </c>
      <c r="AZ28" s="37" t="str">
        <f t="shared" si="18"/>
        <v/>
      </c>
      <c r="BA28" s="37" t="str">
        <f t="shared" si="19"/>
        <v/>
      </c>
      <c r="BB28" s="37" t="str">
        <f t="shared" si="20"/>
        <v/>
      </c>
      <c r="BC28" s="37" t="str">
        <f t="shared" si="21"/>
        <v/>
      </c>
      <c r="BD28" s="37">
        <f t="shared" si="22"/>
        <v>2.9496500657234526E-2</v>
      </c>
      <c r="BE28" s="37">
        <f t="shared" si="23"/>
        <v>3.1365055464591673E-2</v>
      </c>
      <c r="BF28" s="37">
        <f t="shared" si="24"/>
        <v>3.0099303043615189E-2</v>
      </c>
      <c r="BG28" s="37">
        <f t="shared" si="25"/>
        <v>3.0780151207434381E-2</v>
      </c>
      <c r="BH28" s="37">
        <f t="shared" si="26"/>
        <v>3.3651974833500464E-2</v>
      </c>
      <c r="BI28" s="37">
        <f t="shared" si="27"/>
        <v>2.9428598507122983E-2</v>
      </c>
      <c r="BJ28" s="37">
        <f t="shared" si="28"/>
        <v>2.9113006980365119E-2</v>
      </c>
      <c r="BK28" s="37">
        <f t="shared" si="29"/>
        <v>3.3869005704720845E-2</v>
      </c>
      <c r="BL28" s="37">
        <f t="shared" si="16"/>
        <v>3.3173180442095385E-2</v>
      </c>
      <c r="BM28" s="37">
        <f t="shared" si="16"/>
        <v>3.2901293365768858E-2</v>
      </c>
    </row>
    <row r="29" spans="3:65" x14ac:dyDescent="0.2">
      <c r="C29" s="12">
        <v>2038</v>
      </c>
      <c r="D29" s="12">
        <v>0</v>
      </c>
      <c r="E29" s="12">
        <v>0</v>
      </c>
      <c r="F29" s="12">
        <v>0</v>
      </c>
      <c r="G29" s="12">
        <v>322389</v>
      </c>
      <c r="H29" s="12">
        <v>281933.3</v>
      </c>
      <c r="I29" s="12">
        <v>235688.8</v>
      </c>
      <c r="J29" s="12">
        <v>5490.66</v>
      </c>
      <c r="K29" s="12">
        <v>229895.7</v>
      </c>
      <c r="L29" s="12">
        <v>4584.7790000000005</v>
      </c>
      <c r="M29" s="12">
        <v>783818.7</v>
      </c>
      <c r="N29" s="12">
        <v>738231.3</v>
      </c>
      <c r="O29" s="12">
        <v>4103.2309999999998</v>
      </c>
      <c r="P29" s="12">
        <v>3506.0590000000002</v>
      </c>
      <c r="Q29" s="12">
        <v>3012.598</v>
      </c>
      <c r="S29" s="12">
        <v>2038</v>
      </c>
      <c r="T29" s="12">
        <v>0</v>
      </c>
      <c r="U29" s="12">
        <v>0</v>
      </c>
      <c r="V29" s="12">
        <v>0</v>
      </c>
      <c r="W29" s="12">
        <v>3611.75</v>
      </c>
      <c r="X29" s="12">
        <v>3159.6640000000002</v>
      </c>
      <c r="Y29" s="12">
        <v>2636.15</v>
      </c>
      <c r="Z29" s="12">
        <v>39.145470000000003</v>
      </c>
      <c r="AA29" s="12">
        <v>2573.6170000000002</v>
      </c>
      <c r="AB29" s="12">
        <v>32.537120000000002</v>
      </c>
      <c r="AC29" s="12">
        <v>8874.5550000000003</v>
      </c>
      <c r="AD29" s="12">
        <v>8347.375</v>
      </c>
      <c r="AE29" s="12">
        <v>29.12969</v>
      </c>
      <c r="AF29" s="12">
        <v>24.844329999999999</v>
      </c>
      <c r="AG29" s="12">
        <v>21.319610000000001</v>
      </c>
      <c r="AI29" s="12">
        <v>2038</v>
      </c>
      <c r="AJ29" s="14" t="str">
        <f t="shared" si="17"/>
        <v/>
      </c>
      <c r="AK29" s="14" t="str">
        <f t="shared" si="2"/>
        <v/>
      </c>
      <c r="AL29" s="14" t="str">
        <f t="shared" si="3"/>
        <v/>
      </c>
      <c r="AM29" s="14">
        <f t="shared" si="4"/>
        <v>8.9261161486813876</v>
      </c>
      <c r="AN29" s="14">
        <f t="shared" si="5"/>
        <v>8.9228886362600583</v>
      </c>
      <c r="AO29" s="14">
        <f t="shared" si="6"/>
        <v>8.9406445005026267</v>
      </c>
      <c r="AP29" s="14">
        <f t="shared" si="7"/>
        <v>14.026297295702415</v>
      </c>
      <c r="AQ29" s="14">
        <f t="shared" si="8"/>
        <v>8.932786036150679</v>
      </c>
      <c r="AR29" s="14">
        <f t="shared" si="9"/>
        <v>14.090918311147393</v>
      </c>
      <c r="AS29" s="14">
        <f t="shared" si="10"/>
        <v>8.8322028541149393</v>
      </c>
      <c r="AT29" s="14">
        <f t="shared" si="11"/>
        <v>8.8438736728612284</v>
      </c>
      <c r="AU29" s="14">
        <f t="shared" si="12"/>
        <v>14.086078499290586</v>
      </c>
      <c r="AV29" s="14">
        <f t="shared" si="13"/>
        <v>14.112109282077641</v>
      </c>
      <c r="AW29" s="14">
        <f t="shared" si="14"/>
        <v>14.130643102758446</v>
      </c>
      <c r="AX29" s="14"/>
      <c r="AY29" s="12">
        <v>2038</v>
      </c>
      <c r="AZ29" s="37" t="str">
        <f t="shared" si="18"/>
        <v/>
      </c>
      <c r="BA29" s="37" t="str">
        <f t="shared" si="19"/>
        <v/>
      </c>
      <c r="BB29" s="37" t="str">
        <f t="shared" si="20"/>
        <v/>
      </c>
      <c r="BC29" s="37">
        <f t="shared" si="21"/>
        <v>2.7960712939783194E-2</v>
      </c>
      <c r="BD29" s="37">
        <f t="shared" si="22"/>
        <v>2.8531476858860705E-2</v>
      </c>
      <c r="BE29" s="37">
        <f t="shared" si="23"/>
        <v>2.8304763577524206E-2</v>
      </c>
      <c r="BF29" s="37">
        <f t="shared" si="24"/>
        <v>3.1928459983973534E-2</v>
      </c>
      <c r="BG29" s="37">
        <f t="shared" si="25"/>
        <v>2.8469859782435769E-2</v>
      </c>
      <c r="BH29" s="37">
        <f t="shared" si="26"/>
        <v>2.7517312316029718E-2</v>
      </c>
      <c r="BI29" s="37">
        <f t="shared" si="27"/>
        <v>2.8650301519125509E-2</v>
      </c>
      <c r="BJ29" s="37">
        <f t="shared" si="28"/>
        <v>2.8408160510442482E-2</v>
      </c>
      <c r="BK29" s="37">
        <f t="shared" si="29"/>
        <v>2.7705253088358361E-2</v>
      </c>
      <c r="BL29" s="37">
        <f t="shared" si="16"/>
        <v>2.8977701364426567E-2</v>
      </c>
      <c r="BM29" s="37">
        <f t="shared" si="16"/>
        <v>2.8934386433206338E-2</v>
      </c>
    </row>
    <row r="30" spans="3:65" x14ac:dyDescent="0.2">
      <c r="C30" s="12">
        <v>2039</v>
      </c>
      <c r="D30" s="12">
        <v>0</v>
      </c>
      <c r="E30" s="12">
        <v>0</v>
      </c>
      <c r="F30" s="12">
        <v>0</v>
      </c>
      <c r="G30" s="12">
        <v>339387</v>
      </c>
      <c r="H30" s="12">
        <v>295612.7</v>
      </c>
      <c r="I30" s="12">
        <v>249378.3</v>
      </c>
      <c r="J30" s="12">
        <v>5811.9530000000004</v>
      </c>
      <c r="K30" s="12">
        <v>237468.1</v>
      </c>
      <c r="L30" s="12">
        <v>5162.1760000000004</v>
      </c>
      <c r="M30" s="12">
        <v>807641.4</v>
      </c>
      <c r="N30" s="12">
        <v>764824.6</v>
      </c>
      <c r="O30" s="12">
        <v>4557.2709999999997</v>
      </c>
      <c r="P30" s="12">
        <v>3888.6619999999998</v>
      </c>
      <c r="Q30" s="12">
        <v>3364.2159999999999</v>
      </c>
      <c r="S30" s="12">
        <v>2039</v>
      </c>
      <c r="T30" s="12">
        <v>0</v>
      </c>
      <c r="U30" s="12">
        <v>0</v>
      </c>
      <c r="V30" s="12">
        <v>0</v>
      </c>
      <c r="W30" s="12">
        <v>3698.76</v>
      </c>
      <c r="X30" s="12">
        <v>3221.069</v>
      </c>
      <c r="Y30" s="12">
        <v>2712.489</v>
      </c>
      <c r="Z30" s="12">
        <v>40.154060000000001</v>
      </c>
      <c r="AA30" s="12">
        <v>2584.799</v>
      </c>
      <c r="AB30" s="12">
        <v>35.653680000000001</v>
      </c>
      <c r="AC30" s="12">
        <v>8889.5910000000003</v>
      </c>
      <c r="AD30" s="12">
        <v>8409.1830000000009</v>
      </c>
      <c r="AE30" s="12">
        <v>31.480830000000001</v>
      </c>
      <c r="AF30" s="12">
        <v>26.779489999999999</v>
      </c>
      <c r="AG30" s="12">
        <v>23.138449999999999</v>
      </c>
      <c r="AI30" s="12">
        <v>2039</v>
      </c>
      <c r="AJ30" s="14" t="str">
        <f t="shared" si="17"/>
        <v/>
      </c>
      <c r="AK30" s="14" t="str">
        <f t="shared" si="2"/>
        <v/>
      </c>
      <c r="AL30" s="14" t="str">
        <f t="shared" si="3"/>
        <v/>
      </c>
      <c r="AM30" s="14">
        <f t="shared" si="4"/>
        <v>9.1756967199818309</v>
      </c>
      <c r="AN30" s="14">
        <f t="shared" si="5"/>
        <v>9.1774718268997031</v>
      </c>
      <c r="AO30" s="14">
        <f t="shared" si="6"/>
        <v>9.1937073293200449</v>
      </c>
      <c r="AP30" s="14">
        <f t="shared" si="7"/>
        <v>14.474135367631566</v>
      </c>
      <c r="AQ30" s="14">
        <f t="shared" si="8"/>
        <v>9.1871012020663887</v>
      </c>
      <c r="AR30" s="14">
        <f t="shared" si="9"/>
        <v>14.478662511134898</v>
      </c>
      <c r="AS30" s="14">
        <f t="shared" si="10"/>
        <v>9.0852481289634142</v>
      </c>
      <c r="AT30" s="14">
        <f t="shared" si="11"/>
        <v>9.095111855693947</v>
      </c>
      <c r="AU30" s="14">
        <f t="shared" si="12"/>
        <v>14.476336869135915</v>
      </c>
      <c r="AV30" s="14">
        <f t="shared" si="13"/>
        <v>14.521045770475839</v>
      </c>
      <c r="AW30" s="14">
        <f t="shared" si="14"/>
        <v>14.53950459084338</v>
      </c>
      <c r="AX30" s="14"/>
      <c r="AY30" s="12">
        <v>2039</v>
      </c>
      <c r="AZ30" s="37" t="str">
        <f t="shared" si="18"/>
        <v/>
      </c>
      <c r="BA30" s="37" t="str">
        <f t="shared" si="19"/>
        <v/>
      </c>
      <c r="BB30" s="37" t="str">
        <f t="shared" si="20"/>
        <v/>
      </c>
      <c r="BC30" s="37">
        <f t="shared" si="21"/>
        <v>2.6524273499338946E-2</v>
      </c>
      <c r="BD30" s="37">
        <f t="shared" si="22"/>
        <v>2.7119631518572218E-2</v>
      </c>
      <c r="BE30" s="37">
        <f t="shared" si="23"/>
        <v>2.648807385595231E-2</v>
      </c>
      <c r="BF30" s="37">
        <f t="shared" si="24"/>
        <v>1.7096382048617409E-2</v>
      </c>
      <c r="BG30" s="37">
        <f t="shared" si="25"/>
        <v>2.7175889349623006E-2</v>
      </c>
      <c r="BH30" s="37">
        <f t="shared" si="26"/>
        <v>1.4651400314497076E-2</v>
      </c>
      <c r="BI30" s="37">
        <f t="shared" si="27"/>
        <v>2.8997025263921117E-2</v>
      </c>
      <c r="BJ30" s="37">
        <f t="shared" si="28"/>
        <v>2.8536090325519625E-2</v>
      </c>
      <c r="BK30" s="37">
        <f t="shared" si="29"/>
        <v>1.8809985491023085E-2</v>
      </c>
      <c r="BL30" s="37">
        <f t="shared" si="16"/>
        <v>1.3351355386287844E-2</v>
      </c>
      <c r="BM30" s="37"/>
    </row>
    <row r="31" spans="3:65" x14ac:dyDescent="0.2">
      <c r="C31" s="12">
        <v>2040</v>
      </c>
      <c r="D31" s="12">
        <v>0</v>
      </c>
      <c r="E31" s="12">
        <v>8055.2160000000003</v>
      </c>
      <c r="F31" s="12">
        <v>7275.183</v>
      </c>
      <c r="G31" s="12">
        <v>340257.6</v>
      </c>
      <c r="H31" s="12">
        <v>308304.8</v>
      </c>
      <c r="I31" s="12">
        <v>268551.59999999998</v>
      </c>
      <c r="J31" s="12">
        <v>10034.459999999999</v>
      </c>
      <c r="K31" s="12">
        <v>255076.9</v>
      </c>
      <c r="L31" s="12">
        <v>9200.2999999999993</v>
      </c>
      <c r="M31" s="12">
        <v>801295.2</v>
      </c>
      <c r="N31" s="12">
        <v>703019.5</v>
      </c>
      <c r="O31" s="12">
        <v>8059.8879999999999</v>
      </c>
      <c r="P31" s="12">
        <v>7349.7030000000004</v>
      </c>
      <c r="Q31" s="12">
        <v>0</v>
      </c>
      <c r="S31" s="12">
        <v>2040</v>
      </c>
      <c r="T31" s="12">
        <v>0</v>
      </c>
      <c r="U31" s="12">
        <v>54.310699999999997</v>
      </c>
      <c r="V31" s="12">
        <v>49.019150000000003</v>
      </c>
      <c r="W31" s="12">
        <v>3612.431</v>
      </c>
      <c r="X31" s="12">
        <v>3270.6660000000002</v>
      </c>
      <c r="Y31" s="12">
        <v>2845.6610000000001</v>
      </c>
      <c r="Z31" s="12">
        <v>68.161519999999996</v>
      </c>
      <c r="AA31" s="12">
        <v>2703.011</v>
      </c>
      <c r="AB31" s="12">
        <v>62.626289999999997</v>
      </c>
      <c r="AC31" s="12">
        <v>8571.2000000000007</v>
      </c>
      <c r="AD31" s="12">
        <v>7515.1869999999999</v>
      </c>
      <c r="AE31" s="12">
        <v>54.648359999999997</v>
      </c>
      <c r="AF31" s="12">
        <v>49.947279999999999</v>
      </c>
      <c r="AG31" s="12">
        <v>0</v>
      </c>
      <c r="AI31" s="12">
        <v>2040</v>
      </c>
      <c r="AJ31" s="14" t="str">
        <f t="shared" si="17"/>
        <v/>
      </c>
      <c r="AK31" s="14">
        <f t="shared" si="2"/>
        <v>14.831729290913209</v>
      </c>
      <c r="AL31" s="14">
        <f t="shared" si="3"/>
        <v>14.841511939721517</v>
      </c>
      <c r="AM31" s="14">
        <f t="shared" si="4"/>
        <v>9.4190754093296167</v>
      </c>
      <c r="AN31" s="14">
        <f t="shared" si="5"/>
        <v>9.4263614811173007</v>
      </c>
      <c r="AO31" s="14">
        <f t="shared" si="6"/>
        <v>9.4372309280690843</v>
      </c>
      <c r="AP31" s="14">
        <f t="shared" si="7"/>
        <v>14.7215907157</v>
      </c>
      <c r="AQ31" s="14">
        <f t="shared" si="8"/>
        <v>9.4367688477775342</v>
      </c>
      <c r="AR31" s="14">
        <f t="shared" si="9"/>
        <v>14.690795191604035</v>
      </c>
      <c r="AS31" s="14">
        <f t="shared" si="10"/>
        <v>9.3486932984879587</v>
      </c>
      <c r="AT31" s="14">
        <f t="shared" si="11"/>
        <v>9.3546507891287334</v>
      </c>
      <c r="AU31" s="14">
        <f t="shared" si="12"/>
        <v>14.748636555607524</v>
      </c>
      <c r="AV31" s="14">
        <f t="shared" si="13"/>
        <v>14.714921413138013</v>
      </c>
      <c r="AW31" s="14" t="str">
        <f t="shared" si="14"/>
        <v/>
      </c>
      <c r="AX31" s="14"/>
      <c r="AY31" s="12">
        <v>2040</v>
      </c>
      <c r="AZ31" s="37" t="str">
        <f t="shared" si="18"/>
        <v/>
      </c>
      <c r="BA31" s="37">
        <f t="shared" si="19"/>
        <v>1.9530118537759877E-2</v>
      </c>
      <c r="BB31" s="37">
        <f t="shared" si="20"/>
        <v>2.2330424939749571E-2</v>
      </c>
      <c r="BC31" s="37">
        <f t="shared" si="21"/>
        <v>2.6872429510665485E-2</v>
      </c>
      <c r="BD31" s="37">
        <f t="shared" si="22"/>
        <v>2.6831769002774619E-2</v>
      </c>
      <c r="BE31" s="37">
        <f t="shared" si="23"/>
        <v>2.6944064823148484E-2</v>
      </c>
      <c r="BF31" s="37">
        <f t="shared" si="24"/>
        <v>3.1907624225783859E-2</v>
      </c>
      <c r="BG31" s="37">
        <f t="shared" si="25"/>
        <v>2.6806575507414943E-2</v>
      </c>
      <c r="BH31" s="37">
        <f t="shared" si="26"/>
        <v>3.193161874442052E-2</v>
      </c>
      <c r="BI31" s="37">
        <f t="shared" si="27"/>
        <v>2.6976430306893118E-2</v>
      </c>
      <c r="BJ31" s="37">
        <f t="shared" si="28"/>
        <v>2.7152118923746693E-2</v>
      </c>
      <c r="BK31" s="37">
        <f t="shared" si="29"/>
        <v>3.1341512873426902E-2</v>
      </c>
      <c r="BL31" s="37">
        <f t="shared" si="16"/>
        <v>3.4638268946277417E-2</v>
      </c>
      <c r="BM31" s="37" t="str">
        <f t="shared" si="16"/>
        <v/>
      </c>
    </row>
    <row r="32" spans="3:65" x14ac:dyDescent="0.2">
      <c r="C32" s="12">
        <v>2041</v>
      </c>
      <c r="D32" s="12">
        <v>0</v>
      </c>
      <c r="E32" s="12">
        <v>11778.26</v>
      </c>
      <c r="F32" s="12">
        <v>10419.120000000001</v>
      </c>
      <c r="G32" s="12">
        <v>354757.8</v>
      </c>
      <c r="H32" s="12">
        <v>322216.8</v>
      </c>
      <c r="I32" s="12">
        <v>280517.8</v>
      </c>
      <c r="J32" s="12">
        <v>9290.5079999999998</v>
      </c>
      <c r="K32" s="12">
        <v>267815.3</v>
      </c>
      <c r="L32" s="12">
        <v>8605.5149999999994</v>
      </c>
      <c r="M32" s="12">
        <v>824683.8</v>
      </c>
      <c r="N32" s="12">
        <v>726519.3</v>
      </c>
      <c r="O32" s="12">
        <v>7581.2719999999999</v>
      </c>
      <c r="P32" s="12">
        <v>6784.5630000000001</v>
      </c>
      <c r="Q32" s="12">
        <v>0</v>
      </c>
      <c r="S32" s="12">
        <v>2041</v>
      </c>
      <c r="T32" s="12">
        <v>0</v>
      </c>
      <c r="U32" s="12">
        <v>77.891360000000006</v>
      </c>
      <c r="V32" s="12">
        <v>68.669139999999999</v>
      </c>
      <c r="W32" s="12">
        <v>3667.8130000000001</v>
      </c>
      <c r="X32" s="12">
        <v>3328.931</v>
      </c>
      <c r="Y32" s="12">
        <v>2894.47</v>
      </c>
      <c r="Z32" s="12">
        <v>61.156680000000001</v>
      </c>
      <c r="AA32" s="12">
        <v>2763.9070000000002</v>
      </c>
      <c r="AB32" s="12">
        <v>56.765000000000001</v>
      </c>
      <c r="AC32" s="12">
        <v>8589.6620000000003</v>
      </c>
      <c r="AD32" s="12">
        <v>7561.0969999999998</v>
      </c>
      <c r="AE32" s="12">
        <v>49.84111</v>
      </c>
      <c r="AF32" s="12">
        <v>44.563099999999999</v>
      </c>
      <c r="AG32" s="12">
        <v>0</v>
      </c>
      <c r="AI32" s="12">
        <v>2041</v>
      </c>
      <c r="AJ32" s="14" t="str">
        <f t="shared" si="17"/>
        <v/>
      </c>
      <c r="AK32" s="14">
        <f t="shared" si="2"/>
        <v>15.121394722084709</v>
      </c>
      <c r="AL32" s="14">
        <f t="shared" si="3"/>
        <v>15.172929208083866</v>
      </c>
      <c r="AM32" s="14">
        <f t="shared" si="4"/>
        <v>9.6721888493224704</v>
      </c>
      <c r="AN32" s="14">
        <f t="shared" si="5"/>
        <v>9.6792874349152918</v>
      </c>
      <c r="AO32" s="14">
        <f t="shared" si="6"/>
        <v>9.6915082899460003</v>
      </c>
      <c r="AP32" s="14">
        <f t="shared" si="7"/>
        <v>15.191321700262343</v>
      </c>
      <c r="AQ32" s="14">
        <f t="shared" si="8"/>
        <v>9.689736304441503</v>
      </c>
      <c r="AR32" s="14">
        <f t="shared" si="9"/>
        <v>15.159896062714701</v>
      </c>
      <c r="AS32" s="14">
        <f t="shared" si="10"/>
        <v>9.6008876717151388</v>
      </c>
      <c r="AT32" s="14">
        <f t="shared" si="11"/>
        <v>9.6086493798452786</v>
      </c>
      <c r="AU32" s="14">
        <f t="shared" si="12"/>
        <v>15.210881138080593</v>
      </c>
      <c r="AV32" s="14">
        <f t="shared" si="13"/>
        <v>15.224620818569624</v>
      </c>
      <c r="AW32" s="14" t="str">
        <f t="shared" si="14"/>
        <v/>
      </c>
      <c r="AX32" s="14"/>
      <c r="AY32" s="12">
        <v>2041</v>
      </c>
      <c r="AZ32" s="37" t="str">
        <f t="shared" si="18"/>
        <v/>
      </c>
      <c r="BA32" s="37">
        <f t="shared" si="19"/>
        <v>2.6941946837066855E-2</v>
      </c>
      <c r="BB32" s="37">
        <f t="shared" si="20"/>
        <v>2.4285256094926266E-2</v>
      </c>
      <c r="BC32" s="37">
        <f t="shared" si="21"/>
        <v>2.8198684242374483E-2</v>
      </c>
      <c r="BD32" s="37">
        <f t="shared" si="22"/>
        <v>2.7770188181039934E-2</v>
      </c>
      <c r="BE32" s="37">
        <f t="shared" si="23"/>
        <v>2.6645988323814596E-2</v>
      </c>
      <c r="BF32" s="37">
        <f t="shared" si="24"/>
        <v>2.2805525386017989E-2</v>
      </c>
      <c r="BG32" s="37">
        <f t="shared" si="25"/>
        <v>2.8110396742329291E-2</v>
      </c>
      <c r="BH32" s="37">
        <f t="shared" si="26"/>
        <v>2.6693460840256256E-2</v>
      </c>
      <c r="BI32" s="37">
        <f t="shared" si="27"/>
        <v>2.609190643766035E-2</v>
      </c>
      <c r="BJ32" s="37">
        <f t="shared" si="28"/>
        <v>2.6407511756884494E-2</v>
      </c>
      <c r="BK32" s="37"/>
      <c r="BL32" s="37"/>
      <c r="BM32" s="37" t="str">
        <f t="shared" si="16"/>
        <v/>
      </c>
    </row>
    <row r="33" spans="3:65" x14ac:dyDescent="0.2">
      <c r="C33" s="12">
        <v>2042</v>
      </c>
      <c r="D33" s="12">
        <v>356601</v>
      </c>
      <c r="E33" s="12">
        <v>9577.5300000000007</v>
      </c>
      <c r="F33" s="12">
        <v>8622.9619999999995</v>
      </c>
      <c r="G33" s="12">
        <v>314503</v>
      </c>
      <c r="H33" s="12">
        <v>294589.5</v>
      </c>
      <c r="I33" s="12">
        <v>274701.7</v>
      </c>
      <c r="J33" s="12">
        <v>7874.1880000000001</v>
      </c>
      <c r="K33" s="12">
        <v>234395.9</v>
      </c>
      <c r="L33" s="12">
        <v>6922.6909999999998</v>
      </c>
      <c r="M33" s="12">
        <v>853915.9</v>
      </c>
      <c r="N33" s="12">
        <v>757592.4</v>
      </c>
      <c r="O33" s="12">
        <v>0</v>
      </c>
      <c r="P33" s="12">
        <v>0</v>
      </c>
      <c r="Q33" s="12">
        <v>0</v>
      </c>
      <c r="S33" s="12">
        <v>2042</v>
      </c>
      <c r="T33" s="12">
        <v>3590.16</v>
      </c>
      <c r="U33" s="12">
        <v>61.675939999999997</v>
      </c>
      <c r="V33" s="12">
        <v>55.483789999999999</v>
      </c>
      <c r="W33" s="12">
        <v>3162.4450000000002</v>
      </c>
      <c r="X33" s="12">
        <v>2961.2689999999998</v>
      </c>
      <c r="Y33" s="12">
        <v>2760.8910000000001</v>
      </c>
      <c r="Z33" s="12">
        <v>50.677729999999997</v>
      </c>
      <c r="AA33" s="12">
        <v>2352.8719999999998</v>
      </c>
      <c r="AB33" s="12">
        <v>44.477249999999998</v>
      </c>
      <c r="AC33" s="12">
        <v>8667.9709999999995</v>
      </c>
      <c r="AD33" s="12">
        <v>7681.6310000000003</v>
      </c>
      <c r="AE33" s="12">
        <v>0</v>
      </c>
      <c r="AF33" s="12">
        <v>0</v>
      </c>
      <c r="AG33" s="12">
        <v>0</v>
      </c>
      <c r="AI33" s="12">
        <v>2042</v>
      </c>
      <c r="AJ33" s="14">
        <f t="shared" si="17"/>
        <v>9.9327328029948525</v>
      </c>
      <c r="AK33" s="14">
        <f t="shared" si="2"/>
        <v>15.528794534789419</v>
      </c>
      <c r="AL33" s="14">
        <f t="shared" si="3"/>
        <v>15.541407679612369</v>
      </c>
      <c r="AM33" s="14">
        <f t="shared" si="4"/>
        <v>9.9449318486171308</v>
      </c>
      <c r="AN33" s="14">
        <f t="shared" si="5"/>
        <v>9.9480830684412656</v>
      </c>
      <c r="AO33" s="14">
        <f t="shared" si="6"/>
        <v>9.9497481066800528</v>
      </c>
      <c r="AP33" s="14">
        <f t="shared" si="7"/>
        <v>15.537767772944841</v>
      </c>
      <c r="AQ33" s="14">
        <f t="shared" si="8"/>
        <v>9.9621186362879062</v>
      </c>
      <c r="AR33" s="14">
        <f t="shared" si="9"/>
        <v>15.56456615460713</v>
      </c>
      <c r="AS33" s="14">
        <f t="shared" si="10"/>
        <v>9.8513931345640167</v>
      </c>
      <c r="AT33" s="14">
        <f t="shared" si="11"/>
        <v>9.8623899013113228</v>
      </c>
      <c r="AU33" s="14" t="str">
        <f t="shared" si="12"/>
        <v/>
      </c>
      <c r="AV33" s="14" t="str">
        <f t="shared" si="13"/>
        <v/>
      </c>
      <c r="AW33" s="14" t="str">
        <f t="shared" si="14"/>
        <v/>
      </c>
      <c r="AX33" s="14"/>
      <c r="AY33" s="12">
        <v>2042</v>
      </c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 t="str">
        <f t="shared" si="29"/>
        <v/>
      </c>
      <c r="BL33" s="37" t="str">
        <f t="shared" si="16"/>
        <v/>
      </c>
      <c r="BM33" s="37" t="str">
        <f t="shared" si="16"/>
        <v/>
      </c>
    </row>
    <row r="34" spans="3:65" x14ac:dyDescent="0.2">
      <c r="AJ34" s="14" t="str">
        <f t="shared" si="17"/>
        <v/>
      </c>
      <c r="AK34" s="14" t="str">
        <f t="shared" si="2"/>
        <v/>
      </c>
      <c r="AL34" s="14" t="str">
        <f t="shared" si="3"/>
        <v/>
      </c>
      <c r="AM34" s="14" t="str">
        <f t="shared" si="4"/>
        <v/>
      </c>
      <c r="AN34" s="14" t="str">
        <f t="shared" si="5"/>
        <v/>
      </c>
      <c r="AO34" s="14" t="str">
        <f t="shared" si="6"/>
        <v/>
      </c>
      <c r="AP34" s="14" t="str">
        <f t="shared" si="7"/>
        <v/>
      </c>
      <c r="AQ34" s="14" t="str">
        <f t="shared" si="8"/>
        <v/>
      </c>
      <c r="AR34" s="14" t="str">
        <f t="shared" si="9"/>
        <v/>
      </c>
      <c r="AS34" s="14" t="str">
        <f t="shared" si="10"/>
        <v/>
      </c>
      <c r="AT34" s="14" t="str">
        <f t="shared" si="11"/>
        <v/>
      </c>
      <c r="AU34" s="14" t="str">
        <f t="shared" si="12"/>
        <v/>
      </c>
      <c r="AV34" s="14" t="str">
        <f t="shared" si="13"/>
        <v/>
      </c>
      <c r="AW34" s="14" t="str">
        <f t="shared" si="14"/>
        <v/>
      </c>
      <c r="AX34" s="14"/>
      <c r="AZ34" s="37" t="str">
        <f t="shared" si="18"/>
        <v/>
      </c>
      <c r="BA34" s="37" t="str">
        <f t="shared" si="19"/>
        <v/>
      </c>
      <c r="BB34" s="37" t="str">
        <f t="shared" si="20"/>
        <v/>
      </c>
      <c r="BC34" s="37" t="str">
        <f t="shared" si="21"/>
        <v/>
      </c>
      <c r="BD34" s="37" t="str">
        <f t="shared" si="22"/>
        <v/>
      </c>
      <c r="BE34" s="37" t="str">
        <f t="shared" si="23"/>
        <v/>
      </c>
      <c r="BF34" s="37" t="str">
        <f t="shared" si="24"/>
        <v/>
      </c>
      <c r="BG34" s="37" t="str">
        <f t="shared" si="25"/>
        <v/>
      </c>
      <c r="BH34" s="37" t="str">
        <f t="shared" si="26"/>
        <v/>
      </c>
      <c r="BI34" s="37" t="str">
        <f t="shared" si="27"/>
        <v/>
      </c>
      <c r="BJ34" s="37" t="str">
        <f t="shared" si="28"/>
        <v/>
      </c>
      <c r="BK34" s="37" t="str">
        <f t="shared" si="29"/>
        <v/>
      </c>
      <c r="BL34" s="37" t="str">
        <f t="shared" si="16"/>
        <v/>
      </c>
      <c r="BM34" s="37" t="str">
        <f t="shared" si="16"/>
        <v/>
      </c>
    </row>
    <row r="35" spans="3:65" x14ac:dyDescent="0.2">
      <c r="AJ35" s="14" t="str">
        <f t="shared" si="17"/>
        <v/>
      </c>
      <c r="AK35" s="14" t="str">
        <f t="shared" si="2"/>
        <v/>
      </c>
      <c r="AL35" s="14" t="str">
        <f t="shared" si="3"/>
        <v/>
      </c>
      <c r="AM35" s="14" t="str">
        <f t="shared" si="4"/>
        <v/>
      </c>
      <c r="AN35" s="14" t="str">
        <f t="shared" si="5"/>
        <v/>
      </c>
      <c r="AO35" s="14" t="str">
        <f t="shared" si="6"/>
        <v/>
      </c>
      <c r="AP35" s="14" t="str">
        <f t="shared" si="7"/>
        <v/>
      </c>
      <c r="AQ35" s="14" t="str">
        <f t="shared" si="8"/>
        <v/>
      </c>
      <c r="AR35" s="14" t="str">
        <f t="shared" si="9"/>
        <v/>
      </c>
      <c r="AS35" s="14" t="str">
        <f t="shared" si="10"/>
        <v/>
      </c>
      <c r="AT35" s="14" t="str">
        <f t="shared" si="11"/>
        <v/>
      </c>
      <c r="AU35" s="14" t="str">
        <f t="shared" si="12"/>
        <v/>
      </c>
      <c r="AV35" s="14" t="str">
        <f t="shared" si="13"/>
        <v/>
      </c>
      <c r="AW35" s="14" t="str">
        <f t="shared" si="14"/>
        <v/>
      </c>
      <c r="AX35" s="14"/>
      <c r="AZ35" s="37" t="str">
        <f t="shared" si="18"/>
        <v/>
      </c>
      <c r="BA35" s="37" t="str">
        <f t="shared" si="19"/>
        <v/>
      </c>
      <c r="BB35" s="37" t="str">
        <f t="shared" si="20"/>
        <v/>
      </c>
      <c r="BC35" s="37" t="str">
        <f t="shared" si="21"/>
        <v/>
      </c>
      <c r="BD35" s="37" t="str">
        <f t="shared" si="22"/>
        <v/>
      </c>
      <c r="BE35" s="37" t="str">
        <f t="shared" si="23"/>
        <v/>
      </c>
      <c r="BF35" s="37" t="str">
        <f t="shared" si="24"/>
        <v/>
      </c>
      <c r="BG35" s="37" t="str">
        <f t="shared" si="25"/>
        <v/>
      </c>
      <c r="BH35" s="37" t="str">
        <f t="shared" si="26"/>
        <v/>
      </c>
      <c r="BI35" s="37" t="str">
        <f t="shared" si="27"/>
        <v/>
      </c>
      <c r="BJ35" s="37" t="str">
        <f t="shared" si="28"/>
        <v/>
      </c>
      <c r="BK35" s="37" t="str">
        <f t="shared" si="29"/>
        <v/>
      </c>
      <c r="BL35" s="37" t="str">
        <f t="shared" si="16"/>
        <v/>
      </c>
      <c r="BM35" s="37" t="str">
        <f t="shared" si="16"/>
        <v/>
      </c>
    </row>
    <row r="36" spans="3:65" x14ac:dyDescent="0.2">
      <c r="AJ36" s="14" t="str">
        <f t="shared" si="17"/>
        <v/>
      </c>
      <c r="AK36" s="14" t="str">
        <f t="shared" si="2"/>
        <v/>
      </c>
      <c r="AL36" s="14" t="str">
        <f t="shared" si="3"/>
        <v/>
      </c>
      <c r="AM36" s="14" t="str">
        <f t="shared" si="4"/>
        <v/>
      </c>
      <c r="AN36" s="14" t="str">
        <f t="shared" si="5"/>
        <v/>
      </c>
      <c r="AO36" s="14" t="str">
        <f t="shared" si="6"/>
        <v/>
      </c>
      <c r="AP36" s="14" t="str">
        <f t="shared" si="7"/>
        <v/>
      </c>
      <c r="AQ36" s="14" t="str">
        <f t="shared" si="8"/>
        <v/>
      </c>
      <c r="AR36" s="14" t="str">
        <f t="shared" si="9"/>
        <v/>
      </c>
      <c r="AS36" s="14" t="str">
        <f t="shared" si="10"/>
        <v/>
      </c>
      <c r="AT36" s="14" t="str">
        <f t="shared" si="11"/>
        <v/>
      </c>
      <c r="AU36" s="14" t="str">
        <f t="shared" si="12"/>
        <v/>
      </c>
      <c r="AV36" s="14" t="str">
        <f t="shared" si="13"/>
        <v/>
      </c>
      <c r="AW36" s="14" t="str">
        <f t="shared" si="14"/>
        <v/>
      </c>
      <c r="AX36" s="14"/>
      <c r="AZ36" s="37" t="str">
        <f t="shared" si="18"/>
        <v/>
      </c>
      <c r="BA36" s="37" t="str">
        <f t="shared" si="19"/>
        <v/>
      </c>
      <c r="BB36" s="37" t="str">
        <f t="shared" si="20"/>
        <v/>
      </c>
      <c r="BC36" s="37" t="str">
        <f t="shared" si="21"/>
        <v/>
      </c>
      <c r="BD36" s="37" t="str">
        <f t="shared" si="22"/>
        <v/>
      </c>
      <c r="BE36" s="37" t="str">
        <f t="shared" si="23"/>
        <v/>
      </c>
      <c r="BF36" s="37" t="str">
        <f t="shared" si="24"/>
        <v/>
      </c>
      <c r="BG36" s="37" t="str">
        <f t="shared" si="25"/>
        <v/>
      </c>
      <c r="BH36" s="37" t="str">
        <f t="shared" si="26"/>
        <v/>
      </c>
      <c r="BI36" s="37" t="str">
        <f t="shared" si="27"/>
        <v/>
      </c>
      <c r="BJ36" s="37" t="str">
        <f t="shared" si="28"/>
        <v/>
      </c>
      <c r="BK36" s="37" t="str">
        <f t="shared" si="29"/>
        <v/>
      </c>
      <c r="BL36" s="37" t="str">
        <f t="shared" si="16"/>
        <v/>
      </c>
      <c r="BM36" s="37" t="str">
        <f t="shared" si="16"/>
        <v/>
      </c>
    </row>
    <row r="37" spans="3:65" x14ac:dyDescent="0.2">
      <c r="AJ37" s="14" t="str">
        <f t="shared" si="17"/>
        <v/>
      </c>
      <c r="AK37" s="14" t="str">
        <f t="shared" si="2"/>
        <v/>
      </c>
      <c r="AL37" s="14" t="str">
        <f t="shared" si="3"/>
        <v/>
      </c>
      <c r="AM37" s="14" t="str">
        <f t="shared" si="4"/>
        <v/>
      </c>
      <c r="AN37" s="14" t="str">
        <f t="shared" si="5"/>
        <v/>
      </c>
      <c r="AO37" s="14" t="str">
        <f t="shared" si="6"/>
        <v/>
      </c>
      <c r="AP37" s="14" t="str">
        <f t="shared" si="7"/>
        <v/>
      </c>
      <c r="AQ37" s="14" t="str">
        <f t="shared" si="8"/>
        <v/>
      </c>
      <c r="AR37" s="14" t="str">
        <f t="shared" si="9"/>
        <v/>
      </c>
      <c r="AS37" s="14" t="str">
        <f t="shared" si="10"/>
        <v/>
      </c>
      <c r="AT37" s="14" t="str">
        <f t="shared" si="11"/>
        <v/>
      </c>
      <c r="AU37" s="14" t="str">
        <f t="shared" si="12"/>
        <v/>
      </c>
      <c r="AV37" s="14" t="str">
        <f t="shared" si="13"/>
        <v/>
      </c>
      <c r="AW37" s="14" t="str">
        <f t="shared" si="14"/>
        <v/>
      </c>
      <c r="AX37" s="14"/>
      <c r="AZ37" s="37" t="str">
        <f t="shared" si="18"/>
        <v/>
      </c>
      <c r="BA37" s="37" t="str">
        <f t="shared" si="19"/>
        <v/>
      </c>
      <c r="BB37" s="37" t="str">
        <f t="shared" si="20"/>
        <v/>
      </c>
      <c r="BC37" s="37" t="str">
        <f t="shared" si="21"/>
        <v/>
      </c>
      <c r="BD37" s="37" t="str">
        <f t="shared" si="22"/>
        <v/>
      </c>
      <c r="BE37" s="37" t="str">
        <f t="shared" si="23"/>
        <v/>
      </c>
      <c r="BF37" s="37" t="str">
        <f t="shared" si="24"/>
        <v/>
      </c>
      <c r="BG37" s="37" t="str">
        <f t="shared" si="25"/>
        <v/>
      </c>
      <c r="BH37" s="37" t="str">
        <f t="shared" si="26"/>
        <v/>
      </c>
      <c r="BI37" s="37" t="str">
        <f t="shared" si="27"/>
        <v/>
      </c>
      <c r="BJ37" s="37" t="str">
        <f t="shared" si="28"/>
        <v/>
      </c>
      <c r="BK37" s="37" t="str">
        <f t="shared" si="29"/>
        <v/>
      </c>
      <c r="BL37" s="37" t="str">
        <f t="shared" si="16"/>
        <v/>
      </c>
      <c r="BM37" s="37" t="str">
        <f t="shared" si="16"/>
        <v/>
      </c>
    </row>
    <row r="38" spans="3:65" x14ac:dyDescent="0.2">
      <c r="AJ38" s="14" t="str">
        <f t="shared" si="17"/>
        <v/>
      </c>
      <c r="AK38" s="14" t="str">
        <f t="shared" si="2"/>
        <v/>
      </c>
      <c r="AL38" s="14" t="str">
        <f t="shared" si="3"/>
        <v/>
      </c>
      <c r="AM38" s="14" t="str">
        <f t="shared" si="4"/>
        <v/>
      </c>
      <c r="AN38" s="14" t="str">
        <f t="shared" si="5"/>
        <v/>
      </c>
      <c r="AO38" s="14" t="str">
        <f t="shared" si="6"/>
        <v/>
      </c>
      <c r="AP38" s="14" t="str">
        <f t="shared" si="7"/>
        <v/>
      </c>
      <c r="AQ38" s="14" t="str">
        <f t="shared" si="8"/>
        <v/>
      </c>
      <c r="AR38" s="14" t="str">
        <f t="shared" si="9"/>
        <v/>
      </c>
      <c r="AS38" s="14" t="str">
        <f t="shared" si="10"/>
        <v/>
      </c>
      <c r="AT38" s="14" t="str">
        <f t="shared" si="11"/>
        <v/>
      </c>
      <c r="AU38" s="14" t="str">
        <f t="shared" si="12"/>
        <v/>
      </c>
      <c r="AV38" s="14" t="str">
        <f t="shared" si="13"/>
        <v/>
      </c>
      <c r="AW38" s="14" t="str">
        <f t="shared" si="14"/>
        <v/>
      </c>
      <c r="AX38" s="14"/>
      <c r="AZ38" s="37" t="str">
        <f t="shared" si="18"/>
        <v/>
      </c>
      <c r="BA38" s="37" t="str">
        <f t="shared" si="19"/>
        <v/>
      </c>
      <c r="BB38" s="37" t="str">
        <f t="shared" si="20"/>
        <v/>
      </c>
      <c r="BC38" s="37" t="str">
        <f t="shared" si="21"/>
        <v/>
      </c>
      <c r="BD38" s="37" t="str">
        <f t="shared" si="22"/>
        <v/>
      </c>
      <c r="BE38" s="37" t="str">
        <f t="shared" si="23"/>
        <v/>
      </c>
      <c r="BF38" s="37" t="str">
        <f t="shared" si="24"/>
        <v/>
      </c>
      <c r="BG38" s="37" t="str">
        <f t="shared" si="25"/>
        <v/>
      </c>
      <c r="BH38" s="37" t="str">
        <f t="shared" si="26"/>
        <v/>
      </c>
      <c r="BI38" s="37" t="str">
        <f t="shared" si="27"/>
        <v/>
      </c>
      <c r="BJ38" s="37" t="str">
        <f t="shared" si="28"/>
        <v/>
      </c>
      <c r="BK38" s="37" t="str">
        <f t="shared" si="29"/>
        <v/>
      </c>
      <c r="BL38" s="37" t="str">
        <f t="shared" si="16"/>
        <v/>
      </c>
      <c r="BM38" s="37" t="str">
        <f t="shared" si="16"/>
        <v/>
      </c>
    </row>
    <row r="39" spans="3:65" x14ac:dyDescent="0.2">
      <c r="AJ39" s="14" t="str">
        <f t="shared" si="17"/>
        <v/>
      </c>
      <c r="AK39" s="14" t="str">
        <f t="shared" si="2"/>
        <v/>
      </c>
      <c r="AL39" s="14" t="str">
        <f t="shared" si="3"/>
        <v/>
      </c>
      <c r="AM39" s="14" t="str">
        <f t="shared" si="4"/>
        <v/>
      </c>
      <c r="AN39" s="14" t="str">
        <f t="shared" si="5"/>
        <v/>
      </c>
      <c r="AO39" s="14" t="str">
        <f t="shared" si="6"/>
        <v/>
      </c>
      <c r="AP39" s="14" t="str">
        <f t="shared" si="7"/>
        <v/>
      </c>
      <c r="AQ39" s="14" t="str">
        <f t="shared" si="8"/>
        <v/>
      </c>
      <c r="AR39" s="14" t="str">
        <f t="shared" si="9"/>
        <v/>
      </c>
      <c r="AS39" s="14" t="str">
        <f t="shared" si="10"/>
        <v/>
      </c>
      <c r="AT39" s="14" t="str">
        <f t="shared" si="11"/>
        <v/>
      </c>
      <c r="AU39" s="14" t="str">
        <f t="shared" si="12"/>
        <v/>
      </c>
      <c r="AV39" s="14" t="str">
        <f t="shared" si="13"/>
        <v/>
      </c>
      <c r="AW39" s="14" t="str">
        <f t="shared" si="14"/>
        <v/>
      </c>
      <c r="AX39" s="14"/>
      <c r="AZ39" s="37" t="str">
        <f t="shared" si="18"/>
        <v/>
      </c>
      <c r="BA39" s="37" t="str">
        <f t="shared" si="19"/>
        <v/>
      </c>
      <c r="BB39" s="37" t="str">
        <f t="shared" si="20"/>
        <v/>
      </c>
      <c r="BC39" s="37" t="str">
        <f t="shared" si="21"/>
        <v/>
      </c>
      <c r="BD39" s="37" t="str">
        <f t="shared" si="22"/>
        <v/>
      </c>
      <c r="BE39" s="37" t="str">
        <f t="shared" si="23"/>
        <v/>
      </c>
      <c r="BF39" s="37" t="str">
        <f t="shared" si="24"/>
        <v/>
      </c>
      <c r="BG39" s="37" t="str">
        <f t="shared" si="25"/>
        <v/>
      </c>
      <c r="BH39" s="37" t="str">
        <f t="shared" si="26"/>
        <v/>
      </c>
      <c r="BI39" s="37" t="str">
        <f t="shared" si="27"/>
        <v/>
      </c>
      <c r="BJ39" s="37" t="str">
        <f t="shared" si="28"/>
        <v/>
      </c>
      <c r="BK39" s="37" t="str">
        <f t="shared" si="29"/>
        <v/>
      </c>
      <c r="BL39" s="37" t="str">
        <f t="shared" si="16"/>
        <v/>
      </c>
      <c r="BM39" s="37" t="str">
        <f t="shared" si="16"/>
        <v/>
      </c>
    </row>
    <row r="40" spans="3:65" x14ac:dyDescent="0.2">
      <c r="AJ40" s="14" t="str">
        <f t="shared" si="17"/>
        <v/>
      </c>
      <c r="AK40" s="14" t="str">
        <f t="shared" si="2"/>
        <v/>
      </c>
      <c r="AL40" s="14" t="str">
        <f t="shared" si="3"/>
        <v/>
      </c>
      <c r="AM40" s="14" t="str">
        <f t="shared" si="4"/>
        <v/>
      </c>
      <c r="AN40" s="14" t="str">
        <f t="shared" si="5"/>
        <v/>
      </c>
      <c r="AO40" s="14" t="str">
        <f t="shared" si="6"/>
        <v/>
      </c>
      <c r="AP40" s="14" t="str">
        <f t="shared" si="7"/>
        <v/>
      </c>
      <c r="AQ40" s="14" t="str">
        <f t="shared" si="8"/>
        <v/>
      </c>
      <c r="AR40" s="14" t="str">
        <f t="shared" si="9"/>
        <v/>
      </c>
      <c r="AS40" s="14" t="str">
        <f t="shared" si="10"/>
        <v/>
      </c>
      <c r="AT40" s="14" t="str">
        <f t="shared" si="11"/>
        <v/>
      </c>
      <c r="AU40" s="14" t="str">
        <f t="shared" si="12"/>
        <v/>
      </c>
      <c r="AV40" s="14" t="str">
        <f t="shared" si="13"/>
        <v/>
      </c>
      <c r="AW40" s="14" t="str">
        <f t="shared" si="14"/>
        <v/>
      </c>
      <c r="AX40" s="14"/>
      <c r="AZ40" s="37" t="str">
        <f t="shared" si="18"/>
        <v/>
      </c>
      <c r="BA40" s="37" t="str">
        <f t="shared" si="19"/>
        <v/>
      </c>
      <c r="BB40" s="37" t="str">
        <f t="shared" si="20"/>
        <v/>
      </c>
      <c r="BC40" s="37" t="str">
        <f t="shared" si="21"/>
        <v/>
      </c>
      <c r="BD40" s="37" t="str">
        <f t="shared" si="22"/>
        <v/>
      </c>
      <c r="BE40" s="37" t="str">
        <f t="shared" si="23"/>
        <v/>
      </c>
      <c r="BF40" s="37" t="str">
        <f t="shared" si="24"/>
        <v/>
      </c>
      <c r="BG40" s="37" t="str">
        <f t="shared" si="25"/>
        <v/>
      </c>
      <c r="BH40" s="37" t="str">
        <f t="shared" si="26"/>
        <v/>
      </c>
      <c r="BI40" s="37" t="str">
        <f t="shared" si="27"/>
        <v/>
      </c>
      <c r="BJ40" s="37" t="str">
        <f t="shared" si="28"/>
        <v/>
      </c>
      <c r="BK40" s="37" t="str">
        <f t="shared" si="29"/>
        <v/>
      </c>
      <c r="BL40" s="37" t="str">
        <f t="shared" si="16"/>
        <v/>
      </c>
      <c r="BM40" s="37" t="str">
        <f t="shared" si="16"/>
        <v/>
      </c>
    </row>
    <row r="41" spans="3:65" x14ac:dyDescent="0.2">
      <c r="AJ41" s="14" t="str">
        <f t="shared" si="17"/>
        <v/>
      </c>
      <c r="AK41" s="14" t="str">
        <f t="shared" si="2"/>
        <v/>
      </c>
      <c r="AL41" s="14" t="str">
        <f t="shared" si="3"/>
        <v/>
      </c>
      <c r="AM41" s="14" t="str">
        <f t="shared" si="4"/>
        <v/>
      </c>
      <c r="AN41" s="14" t="str">
        <f t="shared" si="5"/>
        <v/>
      </c>
      <c r="AO41" s="14" t="str">
        <f t="shared" si="6"/>
        <v/>
      </c>
      <c r="AP41" s="14" t="str">
        <f t="shared" si="7"/>
        <v/>
      </c>
      <c r="AQ41" s="14" t="str">
        <f t="shared" si="8"/>
        <v/>
      </c>
      <c r="AR41" s="14" t="str">
        <f t="shared" si="9"/>
        <v/>
      </c>
      <c r="AS41" s="14" t="str">
        <f t="shared" si="10"/>
        <v/>
      </c>
      <c r="AT41" s="14" t="str">
        <f t="shared" si="11"/>
        <v/>
      </c>
      <c r="AU41" s="14" t="str">
        <f t="shared" si="12"/>
        <v/>
      </c>
      <c r="AV41" s="14" t="str">
        <f t="shared" si="13"/>
        <v/>
      </c>
      <c r="AW41" s="14" t="str">
        <f t="shared" si="14"/>
        <v/>
      </c>
      <c r="AX41" s="14"/>
      <c r="AZ41" s="14"/>
      <c r="BA41" s="14"/>
      <c r="BB41" s="14"/>
      <c r="BC41" s="14"/>
      <c r="BD41" s="14"/>
      <c r="BE41" s="14"/>
    </row>
    <row r="42" spans="3:65" x14ac:dyDescent="0.2">
      <c r="AJ42" s="14" t="str">
        <f t="shared" si="17"/>
        <v/>
      </c>
      <c r="AK42" s="14" t="str">
        <f t="shared" si="2"/>
        <v/>
      </c>
      <c r="AL42" s="14" t="str">
        <f t="shared" si="3"/>
        <v/>
      </c>
      <c r="AM42" s="14" t="str">
        <f t="shared" si="4"/>
        <v/>
      </c>
      <c r="AN42" s="14" t="str">
        <f t="shared" si="5"/>
        <v/>
      </c>
      <c r="AO42" s="14" t="str">
        <f t="shared" si="6"/>
        <v/>
      </c>
      <c r="AP42" s="14" t="str">
        <f t="shared" si="7"/>
        <v/>
      </c>
      <c r="AQ42" s="14" t="str">
        <f t="shared" si="8"/>
        <v/>
      </c>
      <c r="AR42" s="14" t="str">
        <f t="shared" si="9"/>
        <v/>
      </c>
      <c r="AS42" s="14" t="str">
        <f t="shared" si="10"/>
        <v/>
      </c>
      <c r="AT42" s="14" t="str">
        <f t="shared" si="11"/>
        <v/>
      </c>
      <c r="AU42" s="14" t="str">
        <f t="shared" si="12"/>
        <v/>
      </c>
      <c r="AV42" s="14" t="str">
        <f t="shared" si="13"/>
        <v/>
      </c>
      <c r="AW42" s="14" t="str">
        <f t="shared" si="14"/>
        <v/>
      </c>
      <c r="AX42" s="14"/>
      <c r="AZ42" s="14"/>
      <c r="BA42" s="14"/>
      <c r="BB42" s="14"/>
      <c r="BC42" s="14"/>
      <c r="BD42" s="14"/>
      <c r="BE42" s="14"/>
    </row>
    <row r="43" spans="3:65" x14ac:dyDescent="0.2">
      <c r="AJ43" s="14" t="str">
        <f t="shared" si="17"/>
        <v/>
      </c>
      <c r="AK43" s="14" t="str">
        <f t="shared" si="2"/>
        <v/>
      </c>
      <c r="AL43" s="14" t="str">
        <f t="shared" si="3"/>
        <v/>
      </c>
      <c r="AM43" s="14" t="str">
        <f t="shared" si="4"/>
        <v/>
      </c>
      <c r="AN43" s="14" t="str">
        <f t="shared" si="5"/>
        <v/>
      </c>
      <c r="AO43" s="14" t="str">
        <f t="shared" si="6"/>
        <v/>
      </c>
      <c r="AP43" s="14" t="str">
        <f t="shared" si="7"/>
        <v/>
      </c>
      <c r="AQ43" s="14" t="str">
        <f t="shared" si="8"/>
        <v/>
      </c>
      <c r="AR43" s="14" t="str">
        <f t="shared" si="9"/>
        <v/>
      </c>
      <c r="AS43" s="14" t="str">
        <f t="shared" si="10"/>
        <v/>
      </c>
      <c r="AT43" s="14" t="str">
        <f t="shared" si="11"/>
        <v/>
      </c>
      <c r="AU43" s="14" t="str">
        <f t="shared" si="12"/>
        <v/>
      </c>
      <c r="AV43" s="14" t="str">
        <f t="shared" si="13"/>
        <v/>
      </c>
      <c r="AW43" s="14" t="str">
        <f t="shared" si="14"/>
        <v/>
      </c>
      <c r="AX43" s="14"/>
      <c r="AZ43" s="14"/>
      <c r="BA43" s="14"/>
      <c r="BB43" s="14"/>
      <c r="BC43" s="14"/>
      <c r="BD43" s="14"/>
      <c r="BE43" s="14"/>
    </row>
    <row r="44" spans="3:65" x14ac:dyDescent="0.2">
      <c r="AJ44" s="14" t="str">
        <f t="shared" si="17"/>
        <v/>
      </c>
      <c r="AK44" s="14" t="str">
        <f t="shared" si="2"/>
        <v/>
      </c>
      <c r="AL44" s="14" t="str">
        <f t="shared" si="3"/>
        <v/>
      </c>
      <c r="AM44" s="14" t="str">
        <f t="shared" si="4"/>
        <v/>
      </c>
      <c r="AN44" s="14" t="str">
        <f t="shared" si="5"/>
        <v/>
      </c>
      <c r="AO44" s="14" t="str">
        <f t="shared" si="6"/>
        <v/>
      </c>
      <c r="AP44" s="14" t="str">
        <f t="shared" si="7"/>
        <v/>
      </c>
      <c r="AQ44" s="14" t="str">
        <f t="shared" si="8"/>
        <v/>
      </c>
      <c r="AR44" s="14" t="str">
        <f t="shared" si="9"/>
        <v/>
      </c>
      <c r="AS44" s="14" t="str">
        <f t="shared" si="10"/>
        <v/>
      </c>
      <c r="AT44" s="14" t="str">
        <f t="shared" si="11"/>
        <v/>
      </c>
      <c r="AU44" s="14" t="str">
        <f t="shared" si="12"/>
        <v/>
      </c>
      <c r="AV44" s="14" t="str">
        <f t="shared" si="13"/>
        <v/>
      </c>
      <c r="AW44" s="14" t="str">
        <f t="shared" si="14"/>
        <v/>
      </c>
      <c r="AX44" s="14"/>
      <c r="AZ44" s="14"/>
      <c r="BA44" s="14"/>
      <c r="BB44" s="14"/>
      <c r="BC44" s="14"/>
      <c r="BD44" s="14"/>
      <c r="BE44" s="14"/>
    </row>
    <row r="45" spans="3:65" x14ac:dyDescent="0.2">
      <c r="AJ45" s="14" t="str">
        <f t="shared" si="17"/>
        <v/>
      </c>
      <c r="AK45" s="14" t="str">
        <f t="shared" si="2"/>
        <v/>
      </c>
      <c r="AL45" s="14" t="str">
        <f t="shared" si="3"/>
        <v/>
      </c>
      <c r="AM45" s="14" t="str">
        <f t="shared" si="4"/>
        <v/>
      </c>
      <c r="AN45" s="14" t="str">
        <f t="shared" si="5"/>
        <v/>
      </c>
      <c r="AO45" s="14" t="str">
        <f t="shared" si="6"/>
        <v/>
      </c>
      <c r="AP45" s="14" t="str">
        <f t="shared" si="7"/>
        <v/>
      </c>
      <c r="AQ45" s="14" t="str">
        <f t="shared" si="8"/>
        <v/>
      </c>
      <c r="AR45" s="14" t="str">
        <f t="shared" si="9"/>
        <v/>
      </c>
      <c r="AS45" s="14" t="str">
        <f t="shared" si="10"/>
        <v/>
      </c>
      <c r="AT45" s="14" t="str">
        <f t="shared" si="11"/>
        <v/>
      </c>
      <c r="AU45" s="14" t="str">
        <f t="shared" si="12"/>
        <v/>
      </c>
      <c r="AV45" s="14" t="str">
        <f t="shared" si="13"/>
        <v/>
      </c>
      <c r="AW45" s="14" t="str">
        <f t="shared" si="14"/>
        <v/>
      </c>
      <c r="AX45" s="14"/>
      <c r="AZ45" s="14"/>
      <c r="BA45" s="14"/>
      <c r="BB45" s="14"/>
      <c r="BC45" s="14"/>
      <c r="BD45" s="14"/>
      <c r="BE45" s="14"/>
    </row>
    <row r="46" spans="3:65" x14ac:dyDescent="0.2">
      <c r="AJ46" s="14" t="str">
        <f t="shared" si="17"/>
        <v/>
      </c>
      <c r="AK46" s="14" t="str">
        <f t="shared" si="2"/>
        <v/>
      </c>
      <c r="AL46" s="14" t="str">
        <f t="shared" si="3"/>
        <v/>
      </c>
      <c r="AM46" s="14" t="str">
        <f t="shared" si="4"/>
        <v/>
      </c>
      <c r="AN46" s="14" t="str">
        <f t="shared" si="5"/>
        <v/>
      </c>
      <c r="AO46" s="14" t="str">
        <f t="shared" si="6"/>
        <v/>
      </c>
      <c r="AP46" s="14" t="str">
        <f t="shared" si="7"/>
        <v/>
      </c>
      <c r="AQ46" s="14" t="str">
        <f t="shared" si="8"/>
        <v/>
      </c>
      <c r="AR46" s="14" t="str">
        <f t="shared" si="9"/>
        <v/>
      </c>
      <c r="AS46" s="14" t="str">
        <f t="shared" si="10"/>
        <v/>
      </c>
      <c r="AT46" s="14" t="str">
        <f t="shared" si="11"/>
        <v/>
      </c>
      <c r="AU46" s="14" t="str">
        <f t="shared" si="12"/>
        <v/>
      </c>
      <c r="AV46" s="14" t="str">
        <f t="shared" si="13"/>
        <v/>
      </c>
      <c r="AW46" s="14" t="str">
        <f t="shared" si="14"/>
        <v/>
      </c>
      <c r="AX46" s="14"/>
      <c r="AZ46" s="14"/>
      <c r="BA46" s="14"/>
      <c r="BB46" s="14"/>
      <c r="BC46" s="14"/>
      <c r="BD46" s="14"/>
      <c r="BE46" s="14"/>
    </row>
    <row r="47" spans="3:65" x14ac:dyDescent="0.2">
      <c r="AJ47" s="14" t="str">
        <f t="shared" si="17"/>
        <v/>
      </c>
      <c r="AK47" s="14" t="str">
        <f t="shared" si="2"/>
        <v/>
      </c>
      <c r="AL47" s="14" t="str">
        <f t="shared" si="3"/>
        <v/>
      </c>
      <c r="AM47" s="14" t="str">
        <f t="shared" si="4"/>
        <v/>
      </c>
      <c r="AN47" s="14" t="str">
        <f t="shared" si="5"/>
        <v/>
      </c>
      <c r="AO47" s="14" t="str">
        <f t="shared" si="6"/>
        <v/>
      </c>
      <c r="AP47" s="14" t="str">
        <f t="shared" si="7"/>
        <v/>
      </c>
      <c r="AQ47" s="14" t="str">
        <f t="shared" si="8"/>
        <v/>
      </c>
      <c r="AR47" s="14" t="str">
        <f t="shared" si="9"/>
        <v/>
      </c>
      <c r="AS47" s="14" t="str">
        <f t="shared" si="10"/>
        <v/>
      </c>
      <c r="AT47" s="14" t="str">
        <f t="shared" si="11"/>
        <v/>
      </c>
      <c r="AU47" s="14" t="str">
        <f t="shared" si="12"/>
        <v/>
      </c>
      <c r="AV47" s="14" t="str">
        <f t="shared" si="13"/>
        <v/>
      </c>
      <c r="AW47" s="14" t="str">
        <f t="shared" si="14"/>
        <v/>
      </c>
      <c r="AX47" s="14"/>
      <c r="AZ47" s="14"/>
      <c r="BA47" s="14"/>
      <c r="BB47" s="14"/>
      <c r="BC47" s="14"/>
      <c r="BD47" s="14"/>
      <c r="BE47" s="14"/>
    </row>
    <row r="48" spans="3:65" x14ac:dyDescent="0.2">
      <c r="AJ48" s="14" t="str">
        <f t="shared" si="17"/>
        <v/>
      </c>
      <c r="AK48" s="14" t="str">
        <f t="shared" si="2"/>
        <v/>
      </c>
      <c r="AL48" s="14" t="str">
        <f t="shared" si="3"/>
        <v/>
      </c>
      <c r="AM48" s="14" t="str">
        <f t="shared" si="4"/>
        <v/>
      </c>
      <c r="AN48" s="14" t="str">
        <f t="shared" si="5"/>
        <v/>
      </c>
      <c r="AO48" s="14" t="str">
        <f t="shared" si="6"/>
        <v/>
      </c>
      <c r="AP48" s="14" t="str">
        <f t="shared" si="7"/>
        <v/>
      </c>
      <c r="AQ48" s="14" t="str">
        <f t="shared" si="8"/>
        <v/>
      </c>
      <c r="AR48" s="14" t="str">
        <f t="shared" si="9"/>
        <v/>
      </c>
      <c r="AS48" s="14" t="str">
        <f t="shared" si="10"/>
        <v/>
      </c>
      <c r="AT48" s="14" t="str">
        <f t="shared" si="11"/>
        <v/>
      </c>
      <c r="AU48" s="14" t="str">
        <f t="shared" si="12"/>
        <v/>
      </c>
      <c r="AV48" s="14" t="str">
        <f t="shared" si="13"/>
        <v/>
      </c>
      <c r="AW48" s="14" t="str">
        <f t="shared" si="14"/>
        <v/>
      </c>
      <c r="AX48" s="14"/>
      <c r="AZ48" s="14"/>
      <c r="BA48" s="14"/>
      <c r="BB48" s="14"/>
      <c r="BC48" s="14"/>
      <c r="BD48" s="14"/>
      <c r="BE48" s="14"/>
    </row>
    <row r="49" spans="36:57" x14ac:dyDescent="0.2">
      <c r="AJ49" s="14" t="str">
        <f t="shared" si="17"/>
        <v/>
      </c>
      <c r="AK49" s="14" t="str">
        <f t="shared" si="2"/>
        <v/>
      </c>
      <c r="AL49" s="14" t="str">
        <f t="shared" si="3"/>
        <v/>
      </c>
      <c r="AM49" s="14" t="str">
        <f t="shared" si="4"/>
        <v/>
      </c>
      <c r="AN49" s="14" t="str">
        <f t="shared" si="5"/>
        <v/>
      </c>
      <c r="AO49" s="14" t="str">
        <f t="shared" si="6"/>
        <v/>
      </c>
      <c r="AP49" s="14" t="str">
        <f t="shared" si="7"/>
        <v/>
      </c>
      <c r="AQ49" s="14" t="str">
        <f t="shared" si="8"/>
        <v/>
      </c>
      <c r="AR49" s="14" t="str">
        <f t="shared" si="9"/>
        <v/>
      </c>
      <c r="AS49" s="14" t="str">
        <f t="shared" si="10"/>
        <v/>
      </c>
      <c r="AT49" s="14" t="str">
        <f t="shared" si="11"/>
        <v/>
      </c>
      <c r="AU49" s="14" t="str">
        <f t="shared" si="12"/>
        <v/>
      </c>
      <c r="AV49" s="14" t="str">
        <f t="shared" si="13"/>
        <v/>
      </c>
      <c r="AW49" s="14" t="str">
        <f t="shared" si="14"/>
        <v/>
      </c>
      <c r="AX49" s="14"/>
      <c r="AZ49" s="14"/>
      <c r="BA49" s="14"/>
      <c r="BB49" s="14"/>
      <c r="BC49" s="14"/>
      <c r="BD49" s="14"/>
      <c r="BE49" s="14"/>
    </row>
    <row r="50" spans="36:57" x14ac:dyDescent="0.2">
      <c r="AJ50" s="14" t="str">
        <f t="shared" si="17"/>
        <v/>
      </c>
      <c r="AK50" s="14" t="str">
        <f t="shared" si="2"/>
        <v/>
      </c>
      <c r="AL50" s="14" t="str">
        <f t="shared" si="3"/>
        <v/>
      </c>
      <c r="AM50" s="14" t="str">
        <f t="shared" si="4"/>
        <v/>
      </c>
      <c r="AN50" s="14" t="str">
        <f t="shared" si="5"/>
        <v/>
      </c>
      <c r="AO50" s="14" t="str">
        <f t="shared" si="6"/>
        <v/>
      </c>
      <c r="AP50" s="14" t="str">
        <f t="shared" si="7"/>
        <v/>
      </c>
      <c r="AQ50" s="14" t="str">
        <f t="shared" si="8"/>
        <v/>
      </c>
      <c r="AR50" s="14" t="str">
        <f t="shared" si="9"/>
        <v/>
      </c>
      <c r="AS50" s="14" t="str">
        <f t="shared" si="10"/>
        <v/>
      </c>
      <c r="AT50" s="14" t="str">
        <f t="shared" si="11"/>
        <v/>
      </c>
      <c r="AU50" s="14" t="str">
        <f t="shared" si="12"/>
        <v/>
      </c>
      <c r="AV50" s="14" t="str">
        <f t="shared" si="13"/>
        <v/>
      </c>
      <c r="AW50" s="14" t="str">
        <f t="shared" si="14"/>
        <v/>
      </c>
      <c r="AX50" s="14"/>
      <c r="AZ50" s="14"/>
      <c r="BA50" s="14"/>
      <c r="BB50" s="14"/>
      <c r="BC50" s="14"/>
      <c r="BD50" s="14"/>
      <c r="BE50" s="14"/>
    </row>
    <row r="51" spans="36:57" x14ac:dyDescent="0.2">
      <c r="AJ51" s="14" t="str">
        <f t="shared" si="17"/>
        <v/>
      </c>
      <c r="AK51" s="14" t="str">
        <f t="shared" si="2"/>
        <v/>
      </c>
      <c r="AL51" s="14" t="str">
        <f t="shared" si="3"/>
        <v/>
      </c>
      <c r="AM51" s="14" t="str">
        <f t="shared" si="4"/>
        <v/>
      </c>
      <c r="AN51" s="14" t="str">
        <f t="shared" si="5"/>
        <v/>
      </c>
      <c r="AO51" s="14" t="str">
        <f t="shared" si="6"/>
        <v/>
      </c>
      <c r="AP51" s="14" t="str">
        <f t="shared" si="7"/>
        <v/>
      </c>
      <c r="AQ51" s="14" t="str">
        <f t="shared" si="8"/>
        <v/>
      </c>
      <c r="AR51" s="14" t="str">
        <f t="shared" si="9"/>
        <v/>
      </c>
      <c r="AS51" s="14" t="str">
        <f t="shared" si="10"/>
        <v/>
      </c>
      <c r="AT51" s="14" t="str">
        <f t="shared" si="11"/>
        <v/>
      </c>
      <c r="AU51" s="14" t="str">
        <f t="shared" si="12"/>
        <v/>
      </c>
      <c r="AV51" s="14" t="str">
        <f t="shared" si="13"/>
        <v/>
      </c>
      <c r="AW51" s="14" t="str">
        <f t="shared" si="14"/>
        <v/>
      </c>
      <c r="AX51" s="14"/>
      <c r="AZ51" s="14"/>
      <c r="BA51" s="14"/>
      <c r="BB51" s="14"/>
      <c r="BC51" s="14"/>
      <c r="BD51" s="14"/>
      <c r="BE51" s="14"/>
    </row>
    <row r="52" spans="36:57" x14ac:dyDescent="0.2">
      <c r="AJ52" s="14" t="str">
        <f t="shared" si="17"/>
        <v/>
      </c>
      <c r="AK52" s="14" t="str">
        <f t="shared" si="2"/>
        <v/>
      </c>
      <c r="AL52" s="14" t="str">
        <f t="shared" si="3"/>
        <v/>
      </c>
      <c r="AM52" s="14" t="str">
        <f t="shared" si="4"/>
        <v/>
      </c>
      <c r="AN52" s="14" t="str">
        <f t="shared" si="5"/>
        <v/>
      </c>
      <c r="AO52" s="14" t="str">
        <f t="shared" si="6"/>
        <v/>
      </c>
      <c r="AP52" s="14" t="str">
        <f t="shared" si="7"/>
        <v/>
      </c>
      <c r="AQ52" s="14" t="str">
        <f t="shared" si="8"/>
        <v/>
      </c>
      <c r="AR52" s="14" t="str">
        <f t="shared" si="9"/>
        <v/>
      </c>
      <c r="AS52" s="14" t="str">
        <f t="shared" si="10"/>
        <v/>
      </c>
      <c r="AT52" s="14" t="str">
        <f t="shared" si="11"/>
        <v/>
      </c>
      <c r="AU52" s="14" t="str">
        <f t="shared" si="12"/>
        <v/>
      </c>
      <c r="AV52" s="14" t="str">
        <f t="shared" si="13"/>
        <v/>
      </c>
      <c r="AW52" s="14" t="str">
        <f t="shared" si="14"/>
        <v/>
      </c>
      <c r="AX52" s="14"/>
      <c r="AZ52" s="14"/>
      <c r="BA52" s="14"/>
      <c r="BB52" s="14"/>
      <c r="BC52" s="14"/>
      <c r="BD52" s="14"/>
      <c r="BE52" s="14"/>
    </row>
    <row r="53" spans="36:57" x14ac:dyDescent="0.2">
      <c r="AJ53" s="14" t="str">
        <f t="shared" si="17"/>
        <v/>
      </c>
      <c r="AK53" s="14" t="str">
        <f t="shared" si="2"/>
        <v/>
      </c>
      <c r="AL53" s="14" t="str">
        <f t="shared" si="3"/>
        <v/>
      </c>
      <c r="AM53" s="14" t="str">
        <f t="shared" si="4"/>
        <v/>
      </c>
      <c r="AN53" s="14" t="str">
        <f t="shared" si="5"/>
        <v/>
      </c>
      <c r="AO53" s="14" t="str">
        <f t="shared" si="6"/>
        <v/>
      </c>
      <c r="AP53" s="14" t="str">
        <f t="shared" si="7"/>
        <v/>
      </c>
      <c r="AQ53" s="14" t="str">
        <f t="shared" si="8"/>
        <v/>
      </c>
      <c r="AR53" s="14" t="str">
        <f t="shared" si="9"/>
        <v/>
      </c>
      <c r="AS53" s="14" t="str">
        <f t="shared" si="10"/>
        <v/>
      </c>
      <c r="AT53" s="14" t="str">
        <f t="shared" si="11"/>
        <v/>
      </c>
      <c r="AU53" s="14" t="str">
        <f t="shared" si="12"/>
        <v/>
      </c>
      <c r="AV53" s="14" t="str">
        <f t="shared" si="13"/>
        <v/>
      </c>
      <c r="AW53" s="14" t="str">
        <f t="shared" si="14"/>
        <v/>
      </c>
      <c r="AX53" s="14"/>
      <c r="AZ53" s="14"/>
      <c r="BA53" s="14"/>
      <c r="BB53" s="14"/>
      <c r="BC53" s="14"/>
      <c r="BD53" s="14"/>
      <c r="BE53" s="14"/>
    </row>
    <row r="54" spans="36:57" x14ac:dyDescent="0.2">
      <c r="AJ54" s="14" t="str">
        <f t="shared" si="17"/>
        <v/>
      </c>
      <c r="AK54" s="14" t="str">
        <f t="shared" si="2"/>
        <v/>
      </c>
      <c r="AL54" s="14" t="str">
        <f t="shared" si="3"/>
        <v/>
      </c>
      <c r="AM54" s="14" t="str">
        <f t="shared" si="4"/>
        <v/>
      </c>
      <c r="AN54" s="14" t="str">
        <f t="shared" si="5"/>
        <v/>
      </c>
      <c r="AO54" s="14" t="str">
        <f t="shared" si="6"/>
        <v/>
      </c>
      <c r="AP54" s="14" t="str">
        <f t="shared" si="7"/>
        <v/>
      </c>
      <c r="AQ54" s="14" t="str">
        <f t="shared" si="8"/>
        <v/>
      </c>
      <c r="AR54" s="14" t="str">
        <f t="shared" si="9"/>
        <v/>
      </c>
      <c r="AS54" s="14" t="str">
        <f t="shared" si="10"/>
        <v/>
      </c>
      <c r="AT54" s="14" t="str">
        <f t="shared" si="11"/>
        <v/>
      </c>
      <c r="AU54" s="14" t="str">
        <f t="shared" si="12"/>
        <v/>
      </c>
      <c r="AV54" s="14" t="str">
        <f t="shared" si="13"/>
        <v/>
      </c>
      <c r="AW54" s="14" t="str">
        <f t="shared" si="14"/>
        <v/>
      </c>
      <c r="AX54" s="14"/>
      <c r="AZ54" s="14"/>
      <c r="BA54" s="14"/>
      <c r="BB54" s="14"/>
      <c r="BC54" s="14"/>
      <c r="BD54" s="14"/>
      <c r="BE54" s="14"/>
    </row>
    <row r="55" spans="36:57" x14ac:dyDescent="0.2">
      <c r="AJ55" s="14" t="str">
        <f t="shared" si="17"/>
        <v/>
      </c>
      <c r="AK55" s="14" t="str">
        <f t="shared" si="2"/>
        <v/>
      </c>
      <c r="AL55" s="14" t="str">
        <f t="shared" si="3"/>
        <v/>
      </c>
      <c r="AM55" s="14" t="str">
        <f t="shared" si="4"/>
        <v/>
      </c>
      <c r="AN55" s="14" t="str">
        <f t="shared" si="5"/>
        <v/>
      </c>
      <c r="AO55" s="14" t="str">
        <f t="shared" si="6"/>
        <v/>
      </c>
      <c r="AP55" s="14" t="str">
        <f t="shared" si="7"/>
        <v/>
      </c>
      <c r="AQ55" s="14" t="str">
        <f t="shared" si="8"/>
        <v/>
      </c>
      <c r="AR55" s="14" t="str">
        <f t="shared" si="9"/>
        <v/>
      </c>
      <c r="AS55" s="14" t="str">
        <f t="shared" si="10"/>
        <v/>
      </c>
      <c r="AT55" s="14" t="str">
        <f t="shared" si="11"/>
        <v/>
      </c>
      <c r="AU55" s="14" t="str">
        <f t="shared" si="12"/>
        <v/>
      </c>
      <c r="AV55" s="14" t="str">
        <f t="shared" si="13"/>
        <v/>
      </c>
      <c r="AW55" s="14" t="str">
        <f t="shared" si="14"/>
        <v/>
      </c>
      <c r="AX55" s="14"/>
      <c r="AZ55" s="14"/>
      <c r="BA55" s="14"/>
      <c r="BB55" s="14"/>
      <c r="BC55" s="14"/>
      <c r="BD55" s="14"/>
      <c r="BE55" s="14"/>
    </row>
    <row r="56" spans="36:57" x14ac:dyDescent="0.2">
      <c r="AJ56" s="14" t="str">
        <f t="shared" si="17"/>
        <v/>
      </c>
      <c r="AK56" s="14" t="str">
        <f t="shared" si="2"/>
        <v/>
      </c>
      <c r="AL56" s="14" t="str">
        <f t="shared" si="3"/>
        <v/>
      </c>
      <c r="AM56" s="14" t="str">
        <f t="shared" si="4"/>
        <v/>
      </c>
      <c r="AN56" s="14" t="str">
        <f t="shared" si="5"/>
        <v/>
      </c>
      <c r="AO56" s="14" t="str">
        <f t="shared" si="6"/>
        <v/>
      </c>
      <c r="AP56" s="14" t="str">
        <f t="shared" si="7"/>
        <v/>
      </c>
      <c r="AQ56" s="14" t="str">
        <f t="shared" si="8"/>
        <v/>
      </c>
      <c r="AR56" s="14" t="str">
        <f t="shared" si="9"/>
        <v/>
      </c>
      <c r="AS56" s="14" t="str">
        <f t="shared" si="10"/>
        <v/>
      </c>
      <c r="AT56" s="14" t="str">
        <f t="shared" si="11"/>
        <v/>
      </c>
      <c r="AU56" s="14" t="str">
        <f t="shared" si="12"/>
        <v/>
      </c>
      <c r="AV56" s="14" t="str">
        <f t="shared" si="13"/>
        <v/>
      </c>
      <c r="AW56" s="14" t="str">
        <f t="shared" si="14"/>
        <v/>
      </c>
      <c r="AX56" s="14"/>
      <c r="AZ56" s="14"/>
      <c r="BA56" s="14"/>
      <c r="BB56" s="14"/>
      <c r="BC56" s="14"/>
      <c r="BD56" s="14"/>
      <c r="BE56" s="14"/>
    </row>
    <row r="57" spans="36:57" x14ac:dyDescent="0.2">
      <c r="AJ57" s="14" t="str">
        <f t="shared" si="17"/>
        <v/>
      </c>
      <c r="AK57" s="14" t="str">
        <f t="shared" si="2"/>
        <v/>
      </c>
      <c r="AL57" s="14" t="str">
        <f t="shared" si="3"/>
        <v/>
      </c>
      <c r="AM57" s="14" t="str">
        <f t="shared" si="4"/>
        <v/>
      </c>
      <c r="AN57" s="14" t="str">
        <f t="shared" si="5"/>
        <v/>
      </c>
      <c r="AO57" s="14" t="str">
        <f t="shared" si="6"/>
        <v/>
      </c>
      <c r="AP57" s="14" t="str">
        <f t="shared" si="7"/>
        <v/>
      </c>
      <c r="AQ57" s="14" t="str">
        <f t="shared" si="8"/>
        <v/>
      </c>
      <c r="AR57" s="14" t="str">
        <f t="shared" si="9"/>
        <v/>
      </c>
      <c r="AS57" s="14" t="str">
        <f t="shared" si="10"/>
        <v/>
      </c>
      <c r="AT57" s="14" t="str">
        <f t="shared" si="11"/>
        <v/>
      </c>
      <c r="AU57" s="14" t="str">
        <f t="shared" si="12"/>
        <v/>
      </c>
      <c r="AV57" s="14" t="str">
        <f t="shared" si="13"/>
        <v/>
      </c>
      <c r="AW57" s="14" t="str">
        <f t="shared" si="14"/>
        <v/>
      </c>
      <c r="AX57" s="14"/>
      <c r="AZ57" s="14"/>
      <c r="BA57" s="14"/>
      <c r="BB57" s="14"/>
      <c r="BC57" s="14"/>
      <c r="BD57" s="14"/>
      <c r="BE57" s="14"/>
    </row>
    <row r="58" spans="36:57" x14ac:dyDescent="0.2">
      <c r="AJ58" s="14" t="str">
        <f t="shared" si="17"/>
        <v/>
      </c>
      <c r="AK58" s="14" t="str">
        <f t="shared" si="2"/>
        <v/>
      </c>
      <c r="AL58" s="14" t="str">
        <f t="shared" si="3"/>
        <v/>
      </c>
      <c r="AM58" s="14" t="str">
        <f t="shared" si="4"/>
        <v/>
      </c>
      <c r="AN58" s="14" t="str">
        <f t="shared" si="5"/>
        <v/>
      </c>
      <c r="AO58" s="14" t="str">
        <f t="shared" si="6"/>
        <v/>
      </c>
      <c r="AP58" s="14" t="str">
        <f t="shared" si="7"/>
        <v/>
      </c>
      <c r="AQ58" s="14" t="str">
        <f t="shared" si="8"/>
        <v/>
      </c>
      <c r="AR58" s="14" t="str">
        <f t="shared" si="9"/>
        <v/>
      </c>
      <c r="AS58" s="14" t="str">
        <f t="shared" si="10"/>
        <v/>
      </c>
      <c r="AT58" s="14" t="str">
        <f t="shared" si="11"/>
        <v/>
      </c>
      <c r="AU58" s="14" t="str">
        <f t="shared" si="12"/>
        <v/>
      </c>
      <c r="AV58" s="14" t="str">
        <f t="shared" si="13"/>
        <v/>
      </c>
      <c r="AW58" s="14" t="str">
        <f t="shared" si="14"/>
        <v/>
      </c>
      <c r="AX58" s="14"/>
      <c r="AZ58" s="14"/>
      <c r="BA58" s="14"/>
      <c r="BB58" s="14"/>
      <c r="BC58" s="14"/>
      <c r="BD58" s="14"/>
      <c r="BE58" s="14"/>
    </row>
    <row r="59" spans="36:57" x14ac:dyDescent="0.2">
      <c r="AJ59" s="14" t="str">
        <f t="shared" si="17"/>
        <v/>
      </c>
      <c r="AK59" s="14" t="str">
        <f t="shared" si="2"/>
        <v/>
      </c>
      <c r="AL59" s="14" t="str">
        <f t="shared" si="3"/>
        <v/>
      </c>
      <c r="AM59" s="14" t="str">
        <f t="shared" si="4"/>
        <v/>
      </c>
      <c r="AN59" s="14" t="str">
        <f t="shared" si="5"/>
        <v/>
      </c>
      <c r="AO59" s="14" t="str">
        <f t="shared" si="6"/>
        <v/>
      </c>
      <c r="AP59" s="14" t="str">
        <f t="shared" si="7"/>
        <v/>
      </c>
      <c r="AQ59" s="14" t="str">
        <f t="shared" si="8"/>
        <v/>
      </c>
      <c r="AR59" s="14" t="str">
        <f t="shared" si="9"/>
        <v/>
      </c>
      <c r="AS59" s="14" t="str">
        <f t="shared" si="10"/>
        <v/>
      </c>
      <c r="AT59" s="14" t="str">
        <f t="shared" si="11"/>
        <v/>
      </c>
      <c r="AU59" s="14" t="str">
        <f t="shared" si="12"/>
        <v/>
      </c>
      <c r="AV59" s="14" t="str">
        <f t="shared" si="13"/>
        <v/>
      </c>
      <c r="AW59" s="14" t="str">
        <f t="shared" si="14"/>
        <v/>
      </c>
      <c r="AX59" s="14"/>
      <c r="AZ59" s="14"/>
      <c r="BA59" s="14"/>
      <c r="BB59" s="14"/>
      <c r="BC59" s="14"/>
      <c r="BD59" s="14"/>
      <c r="BE59" s="14"/>
    </row>
    <row r="60" spans="36:57" x14ac:dyDescent="0.2">
      <c r="AJ60" s="14" t="str">
        <f t="shared" si="17"/>
        <v/>
      </c>
      <c r="AK60" s="14" t="str">
        <f t="shared" si="2"/>
        <v/>
      </c>
      <c r="AL60" s="14" t="str">
        <f t="shared" si="3"/>
        <v/>
      </c>
      <c r="AM60" s="14" t="str">
        <f t="shared" si="4"/>
        <v/>
      </c>
      <c r="AN60" s="14" t="str">
        <f t="shared" si="5"/>
        <v/>
      </c>
      <c r="AO60" s="14" t="str">
        <f t="shared" si="6"/>
        <v/>
      </c>
      <c r="AP60" s="14" t="str">
        <f t="shared" si="7"/>
        <v/>
      </c>
      <c r="AQ60" s="14" t="str">
        <f t="shared" si="8"/>
        <v/>
      </c>
      <c r="AR60" s="14" t="str">
        <f t="shared" si="9"/>
        <v/>
      </c>
      <c r="AS60" s="14" t="str">
        <f t="shared" si="10"/>
        <v/>
      </c>
      <c r="AT60" s="14" t="str">
        <f t="shared" si="11"/>
        <v/>
      </c>
      <c r="AU60" s="14" t="str">
        <f t="shared" si="12"/>
        <v/>
      </c>
      <c r="AV60" s="14" t="str">
        <f t="shared" si="13"/>
        <v/>
      </c>
      <c r="AW60" s="14" t="str">
        <f t="shared" si="14"/>
        <v/>
      </c>
      <c r="AX60" s="14"/>
      <c r="AZ60" s="14"/>
      <c r="BA60" s="14"/>
      <c r="BB60" s="14"/>
      <c r="BC60" s="14"/>
      <c r="BD60" s="14"/>
      <c r="BE60" s="14"/>
    </row>
    <row r="61" spans="36:57" x14ac:dyDescent="0.2">
      <c r="AJ61" s="14" t="str">
        <f t="shared" si="17"/>
        <v/>
      </c>
      <c r="AK61" s="14" t="str">
        <f t="shared" si="2"/>
        <v/>
      </c>
      <c r="AL61" s="14" t="str">
        <f t="shared" si="3"/>
        <v/>
      </c>
      <c r="AM61" s="14" t="str">
        <f t="shared" si="4"/>
        <v/>
      </c>
      <c r="AN61" s="14" t="str">
        <f t="shared" si="5"/>
        <v/>
      </c>
      <c r="AO61" s="14" t="str">
        <f t="shared" si="6"/>
        <v/>
      </c>
      <c r="AP61" s="14" t="str">
        <f t="shared" si="7"/>
        <v/>
      </c>
      <c r="AQ61" s="14" t="str">
        <f t="shared" si="8"/>
        <v/>
      </c>
      <c r="AR61" s="14" t="str">
        <f t="shared" si="9"/>
        <v/>
      </c>
      <c r="AS61" s="14" t="str">
        <f t="shared" si="10"/>
        <v/>
      </c>
      <c r="AT61" s="14" t="str">
        <f t="shared" si="11"/>
        <v/>
      </c>
      <c r="AU61" s="14" t="str">
        <f t="shared" si="12"/>
        <v/>
      </c>
      <c r="AV61" s="14" t="str">
        <f t="shared" si="13"/>
        <v/>
      </c>
      <c r="AW61" s="14" t="str">
        <f t="shared" si="14"/>
        <v/>
      </c>
      <c r="AX61" s="14"/>
      <c r="AZ61" s="14"/>
      <c r="BA61" s="14"/>
      <c r="BB61" s="14"/>
      <c r="BC61" s="14"/>
      <c r="BD61" s="14"/>
      <c r="BE61" s="14"/>
    </row>
    <row r="62" spans="36:57" x14ac:dyDescent="0.2">
      <c r="AJ62" s="14" t="str">
        <f t="shared" si="17"/>
        <v/>
      </c>
      <c r="AK62" s="14" t="str">
        <f t="shared" si="2"/>
        <v/>
      </c>
      <c r="AL62" s="14" t="str">
        <f t="shared" si="3"/>
        <v/>
      </c>
      <c r="AM62" s="14" t="str">
        <f t="shared" si="4"/>
        <v/>
      </c>
      <c r="AN62" s="14" t="str">
        <f t="shared" si="5"/>
        <v/>
      </c>
      <c r="AO62" s="14" t="str">
        <f t="shared" si="6"/>
        <v/>
      </c>
      <c r="AP62" s="14" t="str">
        <f t="shared" si="7"/>
        <v/>
      </c>
      <c r="AQ62" s="14" t="str">
        <f t="shared" si="8"/>
        <v/>
      </c>
      <c r="AR62" s="14" t="str">
        <f t="shared" si="9"/>
        <v/>
      </c>
      <c r="AS62" s="14" t="str">
        <f t="shared" si="10"/>
        <v/>
      </c>
      <c r="AT62" s="14" t="str">
        <f t="shared" si="11"/>
        <v/>
      </c>
      <c r="AU62" s="14" t="str">
        <f t="shared" si="12"/>
        <v/>
      </c>
      <c r="AV62" s="14" t="str">
        <f t="shared" si="13"/>
        <v/>
      </c>
      <c r="AW62" s="14" t="str">
        <f t="shared" si="14"/>
        <v/>
      </c>
      <c r="AX62" s="14"/>
      <c r="AZ62" s="14"/>
      <c r="BA62" s="14"/>
      <c r="BB62" s="14"/>
      <c r="BC62" s="14"/>
      <c r="BD62" s="14"/>
      <c r="BE62" s="14"/>
    </row>
    <row r="63" spans="36:57" x14ac:dyDescent="0.2">
      <c r="AJ63" s="14" t="str">
        <f t="shared" si="17"/>
        <v/>
      </c>
      <c r="AK63" s="14" t="str">
        <f t="shared" si="2"/>
        <v/>
      </c>
      <c r="AL63" s="14" t="str">
        <f t="shared" si="3"/>
        <v/>
      </c>
      <c r="AM63" s="14" t="str">
        <f t="shared" si="4"/>
        <v/>
      </c>
      <c r="AN63" s="14" t="str">
        <f t="shared" si="5"/>
        <v/>
      </c>
      <c r="AO63" s="14" t="str">
        <f t="shared" si="6"/>
        <v/>
      </c>
      <c r="AP63" s="14" t="str">
        <f t="shared" si="7"/>
        <v/>
      </c>
      <c r="AQ63" s="14" t="str">
        <f t="shared" si="8"/>
        <v/>
      </c>
      <c r="AR63" s="14" t="str">
        <f t="shared" si="9"/>
        <v/>
      </c>
      <c r="AS63" s="14" t="str">
        <f t="shared" si="10"/>
        <v/>
      </c>
      <c r="AT63" s="14" t="str">
        <f t="shared" si="11"/>
        <v/>
      </c>
      <c r="AU63" s="14" t="str">
        <f t="shared" si="12"/>
        <v/>
      </c>
      <c r="AV63" s="14" t="str">
        <f t="shared" si="13"/>
        <v/>
      </c>
      <c r="AW63" s="14" t="str">
        <f t="shared" si="14"/>
        <v/>
      </c>
      <c r="AX63" s="14"/>
      <c r="AZ63" s="14"/>
      <c r="BA63" s="14"/>
      <c r="BB63" s="14"/>
      <c r="BC63" s="14"/>
      <c r="BD63" s="14"/>
      <c r="BE63" s="14"/>
    </row>
  </sheetData>
  <mergeCells count="3">
    <mergeCell ref="D2:Q2"/>
    <mergeCell ref="T2:AG2"/>
    <mergeCell ref="AJ2:AW2"/>
  </mergeCells>
  <pageMargins left="0.7" right="0.7" top="0.75" bottom="0.75" header="0.3" footer="0.3"/>
  <pageSetup paperSize="17" scale="3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H7"/>
  <sheetViews>
    <sheetView workbookViewId="0">
      <selection activeCell="I18" sqref="I18"/>
    </sheetView>
  </sheetViews>
  <sheetFormatPr defaultRowHeight="15" x14ac:dyDescent="0.25"/>
  <cols>
    <col min="3" max="3" width="38.28515625" bestFit="1" customWidth="1"/>
    <col min="4" max="4" width="10.140625" bestFit="1" customWidth="1"/>
    <col min="5" max="6" width="10.28515625" bestFit="1" customWidth="1"/>
    <col min="7" max="8" width="11.7109375" bestFit="1" customWidth="1"/>
  </cols>
  <sheetData>
    <row r="1" spans="3:8" x14ac:dyDescent="0.25">
      <c r="C1" s="42"/>
      <c r="D1" s="42" t="s">
        <v>69</v>
      </c>
      <c r="E1" s="42" t="s">
        <v>69</v>
      </c>
      <c r="F1" s="42" t="s">
        <v>69</v>
      </c>
      <c r="G1" s="42" t="s">
        <v>69</v>
      </c>
      <c r="H1" s="42" t="s">
        <v>69</v>
      </c>
    </row>
    <row r="3" spans="3:8" x14ac:dyDescent="0.25">
      <c r="C3" s="42"/>
      <c r="D3" s="42" t="s">
        <v>70</v>
      </c>
      <c r="E3" s="42" t="s">
        <v>71</v>
      </c>
      <c r="F3" s="42" t="s">
        <v>72</v>
      </c>
      <c r="G3" s="42" t="s">
        <v>73</v>
      </c>
      <c r="H3" s="42" t="s">
        <v>74</v>
      </c>
    </row>
    <row r="4" spans="3:8" x14ac:dyDescent="0.25">
      <c r="C4" s="42" t="s">
        <v>75</v>
      </c>
      <c r="D4" s="20">
        <v>105989.6</v>
      </c>
      <c r="E4" s="20">
        <v>995834.9</v>
      </c>
      <c r="F4" s="20">
        <v>652134.80000000005</v>
      </c>
      <c r="G4" s="20">
        <v>1404713</v>
      </c>
      <c r="H4" s="20">
        <v>1021126</v>
      </c>
    </row>
    <row r="5" spans="3:8" x14ac:dyDescent="0.25">
      <c r="C5" s="42" t="s">
        <v>76</v>
      </c>
      <c r="D5" s="21">
        <v>214.13900000000001</v>
      </c>
      <c r="E5" s="21">
        <v>865.85159999999996</v>
      </c>
      <c r="F5" s="21">
        <v>865.85159999999996</v>
      </c>
      <c r="G5" s="21">
        <v>1306.742</v>
      </c>
      <c r="H5" s="21">
        <v>1306.742</v>
      </c>
    </row>
    <row r="6" spans="3:8" s="15" customFormat="1" x14ac:dyDescent="0.25">
      <c r="C6" s="42" t="s">
        <v>77</v>
      </c>
      <c r="D6" s="21">
        <v>186.6575</v>
      </c>
      <c r="E6" s="21">
        <v>792.96540000000005</v>
      </c>
      <c r="F6" s="21">
        <v>792.96540000000005</v>
      </c>
      <c r="G6" s="21">
        <v>1189.096</v>
      </c>
      <c r="H6" s="21">
        <v>1189.096</v>
      </c>
    </row>
    <row r="7" spans="3:8" x14ac:dyDescent="0.25">
      <c r="C7" s="42"/>
      <c r="D7" s="19">
        <f t="shared" ref="D7:H7" si="0">D4/D5</f>
        <v>494.95701390218505</v>
      </c>
      <c r="E7" s="19">
        <f t="shared" si="0"/>
        <v>1150.121914656045</v>
      </c>
      <c r="F7" s="19">
        <f t="shared" si="0"/>
        <v>753.17155965294751</v>
      </c>
      <c r="G7" s="19">
        <f t="shared" si="0"/>
        <v>1074.9734836716048</v>
      </c>
      <c r="H7" s="19">
        <f t="shared" si="0"/>
        <v>781.42892782201841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201"/>
  <sheetViews>
    <sheetView topLeftCell="Y1" workbookViewId="0">
      <selection activeCell="Y1" sqref="A1:XFD1048576"/>
    </sheetView>
  </sheetViews>
  <sheetFormatPr defaultRowHeight="11.25" x14ac:dyDescent="0.2"/>
  <cols>
    <col min="1" max="1" width="19.7109375" style="22" bestFit="1" customWidth="1"/>
    <col min="2" max="2" width="19.140625" style="22" customWidth="1"/>
    <col min="3" max="3" width="11.140625" style="22" customWidth="1"/>
    <col min="4" max="4" width="9.85546875" style="22" bestFit="1" customWidth="1"/>
    <col min="5" max="5" width="9.7109375" style="22" bestFit="1" customWidth="1"/>
    <col min="6" max="6" width="10.85546875" style="22" customWidth="1"/>
    <col min="7" max="7" width="11.140625" style="22" bestFit="1" customWidth="1"/>
    <col min="8" max="8" width="10.42578125" style="22" customWidth="1"/>
    <col min="9" max="11" width="10.5703125" style="22" customWidth="1"/>
    <col min="12" max="12" width="12.85546875" style="22" customWidth="1"/>
    <col min="13" max="13" width="10.5703125" style="22" customWidth="1"/>
    <col min="14" max="14" width="9.85546875" style="22" bestFit="1" customWidth="1"/>
    <col min="15" max="15" width="11.140625" style="22" bestFit="1" customWidth="1"/>
    <col min="16" max="16" width="9.85546875" style="22" bestFit="1" customWidth="1"/>
    <col min="17" max="21" width="9.5703125" style="22" bestFit="1" customWidth="1"/>
    <col min="22" max="63" width="8.7109375" style="22" bestFit="1" customWidth="1"/>
    <col min="64" max="16384" width="9.140625" style="22"/>
  </cols>
  <sheetData>
    <row r="1" spans="1:63" ht="15" x14ac:dyDescent="0.25">
      <c r="A1" s="22" t="s">
        <v>78</v>
      </c>
      <c r="B1" s="68"/>
      <c r="C1" s="69"/>
      <c r="D1" s="69"/>
      <c r="E1" s="69"/>
      <c r="F1" s="69"/>
    </row>
    <row r="2" spans="1:63" ht="15" x14ac:dyDescent="0.25">
      <c r="B2" s="70"/>
      <c r="C2" s="139" t="s">
        <v>79</v>
      </c>
      <c r="D2" s="139"/>
      <c r="E2" s="139"/>
      <c r="F2" s="139"/>
      <c r="G2" s="139"/>
      <c r="H2" s="139"/>
      <c r="I2" s="139"/>
      <c r="J2" s="139"/>
      <c r="K2" s="139"/>
    </row>
    <row r="3" spans="1:63" ht="43.5" customHeight="1" thickBot="1" x14ac:dyDescent="0.3">
      <c r="B3" s="70"/>
      <c r="C3" s="71" t="s">
        <v>80</v>
      </c>
      <c r="D3" s="72" t="s">
        <v>81</v>
      </c>
      <c r="E3" s="72" t="s">
        <v>82</v>
      </c>
      <c r="F3" s="72" t="s">
        <v>83</v>
      </c>
      <c r="G3" s="72" t="s">
        <v>84</v>
      </c>
      <c r="H3" s="72" t="s">
        <v>85</v>
      </c>
      <c r="I3" s="72" t="s">
        <v>86</v>
      </c>
      <c r="J3" s="72" t="s">
        <v>87</v>
      </c>
      <c r="K3" s="72" t="s">
        <v>88</v>
      </c>
    </row>
    <row r="4" spans="1:63" ht="13.5" thickBot="1" x14ac:dyDescent="0.25">
      <c r="B4" s="73" t="s">
        <v>89</v>
      </c>
      <c r="C4" s="71">
        <v>130</v>
      </c>
      <c r="D4" s="74">
        <v>649.94366197183092</v>
      </c>
      <c r="E4" s="74">
        <v>137.02941176470588</v>
      </c>
      <c r="F4" s="74">
        <v>116.71532957746479</v>
      </c>
      <c r="G4" s="74">
        <v>26.177647058823524</v>
      </c>
      <c r="H4" s="74">
        <v>186.6575</v>
      </c>
      <c r="I4" s="74">
        <v>214.13900000000001</v>
      </c>
      <c r="J4" s="75">
        <v>0.14159678451972796</v>
      </c>
      <c r="K4" s="75">
        <v>2.814135606290237E-2</v>
      </c>
    </row>
    <row r="5" spans="1:63" ht="15.75" thickBot="1" x14ac:dyDescent="0.3">
      <c r="B5" s="76" t="s">
        <v>90</v>
      </c>
      <c r="C5" s="77">
        <v>6</v>
      </c>
      <c r="D5" s="78">
        <v>3848.25</v>
      </c>
      <c r="E5" s="78">
        <v>3632.045454545455</v>
      </c>
      <c r="F5" s="74">
        <v>2378.0300275630161</v>
      </c>
      <c r="G5" s="74">
        <v>2106.3571936925491</v>
      </c>
      <c r="H5" s="74">
        <v>792.96536689717152</v>
      </c>
      <c r="I5" s="74">
        <v>865.85156942793469</v>
      </c>
      <c r="J5" s="79">
        <v>0.67910049922938309</v>
      </c>
      <c r="K5" s="79">
        <v>0.56001383362229717</v>
      </c>
      <c r="L5" s="22" t="s">
        <v>91</v>
      </c>
      <c r="N5" s="22" t="s">
        <v>92</v>
      </c>
    </row>
    <row r="6" spans="1:63" ht="13.5" thickBot="1" x14ac:dyDescent="0.25">
      <c r="B6" s="76" t="s">
        <v>93</v>
      </c>
      <c r="C6" s="71">
        <v>6</v>
      </c>
      <c r="D6" s="74">
        <v>3848.25</v>
      </c>
      <c r="E6" s="74">
        <v>3632.045454545455</v>
      </c>
      <c r="F6" s="74">
        <v>3565.9877000000006</v>
      </c>
      <c r="G6" s="74">
        <v>3178.9110954545458</v>
      </c>
      <c r="H6" s="74">
        <v>1189.0954748704783</v>
      </c>
      <c r="I6" s="74">
        <v>1306.7418808706348</v>
      </c>
      <c r="J6" s="75">
        <v>0.67910049922938309</v>
      </c>
      <c r="K6" s="75">
        <v>0.56001383362229717</v>
      </c>
    </row>
    <row r="7" spans="1:63" x14ac:dyDescent="0.2">
      <c r="I7" s="80"/>
    </row>
    <row r="8" spans="1:63" x14ac:dyDescent="0.2">
      <c r="C8" s="22" t="s">
        <v>94</v>
      </c>
      <c r="D8" s="80">
        <v>4416</v>
      </c>
      <c r="E8" s="80">
        <v>4344</v>
      </c>
      <c r="F8" s="80">
        <v>8760</v>
      </c>
    </row>
    <row r="10" spans="1:63" x14ac:dyDescent="0.2">
      <c r="A10" s="22" t="s">
        <v>95</v>
      </c>
      <c r="C10" s="22">
        <v>2012</v>
      </c>
      <c r="D10" s="22">
        <v>2013</v>
      </c>
      <c r="E10" s="22">
        <v>2014</v>
      </c>
      <c r="F10" s="22">
        <v>2015</v>
      </c>
      <c r="G10" s="22">
        <v>2016</v>
      </c>
      <c r="H10" s="22">
        <v>2017</v>
      </c>
      <c r="I10" s="22">
        <v>2018</v>
      </c>
      <c r="J10" s="22">
        <v>2019</v>
      </c>
      <c r="K10" s="22">
        <v>2020</v>
      </c>
      <c r="L10" s="22">
        <v>2021</v>
      </c>
      <c r="M10" s="22">
        <v>2022</v>
      </c>
      <c r="N10" s="22">
        <v>2023</v>
      </c>
      <c r="O10" s="22">
        <v>2024</v>
      </c>
      <c r="P10" s="22">
        <v>2025</v>
      </c>
      <c r="Q10" s="22">
        <v>2026</v>
      </c>
      <c r="R10" s="22">
        <v>2027</v>
      </c>
      <c r="S10" s="22">
        <v>2028</v>
      </c>
      <c r="T10" s="22">
        <v>2029</v>
      </c>
      <c r="U10" s="22">
        <v>2030</v>
      </c>
      <c r="V10" s="22">
        <v>2031</v>
      </c>
      <c r="W10" s="22">
        <v>2032</v>
      </c>
      <c r="X10" s="22">
        <v>2033</v>
      </c>
      <c r="Y10" s="22">
        <v>2034</v>
      </c>
      <c r="Z10" s="22">
        <v>2035</v>
      </c>
      <c r="AA10" s="22">
        <v>2036</v>
      </c>
      <c r="AB10" s="22">
        <v>2037</v>
      </c>
      <c r="AC10" s="22">
        <v>2038</v>
      </c>
      <c r="AD10" s="22">
        <v>2039</v>
      </c>
      <c r="AE10" s="22">
        <v>2040</v>
      </c>
      <c r="AF10" s="22">
        <v>2041</v>
      </c>
      <c r="AG10" s="22">
        <v>2042</v>
      </c>
      <c r="AH10" s="22">
        <v>2043</v>
      </c>
      <c r="AI10" s="22">
        <v>2044</v>
      </c>
      <c r="AJ10" s="22">
        <v>2045</v>
      </c>
      <c r="AK10" s="22">
        <v>2046</v>
      </c>
      <c r="AL10" s="22">
        <v>2047</v>
      </c>
      <c r="AM10" s="22">
        <v>2048</v>
      </c>
      <c r="AN10" s="22">
        <v>2049</v>
      </c>
      <c r="AO10" s="22">
        <v>2050</v>
      </c>
      <c r="AP10" s="22">
        <v>2051</v>
      </c>
      <c r="AQ10" s="22">
        <v>2052</v>
      </c>
      <c r="AR10" s="22">
        <v>2053</v>
      </c>
      <c r="AS10" s="22">
        <v>2054</v>
      </c>
      <c r="AT10" s="22">
        <v>2055</v>
      </c>
      <c r="AU10" s="22">
        <v>2056</v>
      </c>
      <c r="AV10" s="22">
        <v>2057</v>
      </c>
      <c r="AW10" s="22">
        <v>2058</v>
      </c>
      <c r="AX10" s="22">
        <v>2059</v>
      </c>
      <c r="AY10" s="22">
        <v>2060</v>
      </c>
      <c r="AZ10" s="22">
        <v>2061</v>
      </c>
      <c r="BA10" s="22">
        <v>2062</v>
      </c>
      <c r="BB10" s="22">
        <v>2063</v>
      </c>
      <c r="BC10" s="22">
        <v>2064</v>
      </c>
      <c r="BD10" s="22">
        <v>2065</v>
      </c>
      <c r="BE10" s="22">
        <v>2066</v>
      </c>
      <c r="BF10" s="22">
        <v>2067</v>
      </c>
      <c r="BG10" s="22">
        <v>2068</v>
      </c>
      <c r="BH10" s="22">
        <v>2069</v>
      </c>
      <c r="BI10" s="22">
        <v>2070</v>
      </c>
      <c r="BJ10" s="22">
        <v>2071</v>
      </c>
      <c r="BK10" s="22">
        <v>2072</v>
      </c>
    </row>
    <row r="11" spans="1:63" x14ac:dyDescent="0.2">
      <c r="D11" s="81">
        <v>2.75E-2</v>
      </c>
      <c r="E11" s="81">
        <v>2.75E-2</v>
      </c>
      <c r="F11" s="81">
        <v>2.75E-2</v>
      </c>
      <c r="G11" s="81">
        <v>2.2499999999999999E-2</v>
      </c>
      <c r="H11" s="81">
        <v>2.2499999999999999E-2</v>
      </c>
      <c r="I11" s="81">
        <v>2.2499999999999999E-2</v>
      </c>
      <c r="J11" s="81">
        <v>2.2499999999999999E-2</v>
      </c>
      <c r="K11" s="81">
        <v>2.2499999999999999E-2</v>
      </c>
      <c r="L11" s="81">
        <v>2.2499999999999999E-2</v>
      </c>
      <c r="M11" s="81">
        <v>2.2499999999999999E-2</v>
      </c>
      <c r="N11" s="81">
        <v>2.2499999999999999E-2</v>
      </c>
      <c r="O11" s="81">
        <v>2.2499999999999999E-2</v>
      </c>
      <c r="P11" s="81">
        <v>2.2499999999999999E-2</v>
      </c>
      <c r="Q11" s="81">
        <v>2.2499999999999999E-2</v>
      </c>
      <c r="R11" s="81">
        <v>2.2499999999999999E-2</v>
      </c>
      <c r="S11" s="81">
        <v>2.2499999999999999E-2</v>
      </c>
      <c r="T11" s="81">
        <v>2.2499999999999999E-2</v>
      </c>
      <c r="U11" s="81">
        <v>2.2499999999999999E-2</v>
      </c>
      <c r="V11" s="81">
        <v>2.2499999999999999E-2</v>
      </c>
      <c r="W11" s="81">
        <v>2.2499999999999999E-2</v>
      </c>
      <c r="X11" s="81">
        <v>2.2499999999999999E-2</v>
      </c>
      <c r="Y11" s="81">
        <v>2.2499999999999999E-2</v>
      </c>
      <c r="Z11" s="81">
        <v>2.2499999999999999E-2</v>
      </c>
      <c r="AA11" s="81">
        <v>2.2499999999999999E-2</v>
      </c>
      <c r="AB11" s="81">
        <v>2.2499999999999999E-2</v>
      </c>
      <c r="AC11" s="81">
        <v>2.2499999999999999E-2</v>
      </c>
      <c r="AD11" s="81">
        <v>2.2499999999999999E-2</v>
      </c>
      <c r="AE11" s="81">
        <v>2.2499999999999999E-2</v>
      </c>
      <c r="AF11" s="81">
        <v>2.2499999999999999E-2</v>
      </c>
      <c r="AG11" s="81">
        <v>2.2499999999999999E-2</v>
      </c>
      <c r="AH11" s="81">
        <v>2.2499999999999999E-2</v>
      </c>
      <c r="AI11" s="81">
        <v>2.2499999999999999E-2</v>
      </c>
      <c r="AJ11" s="81">
        <v>2.2499999999999999E-2</v>
      </c>
      <c r="AK11" s="81">
        <v>2.2499999999999999E-2</v>
      </c>
      <c r="AL11" s="81">
        <v>2.2499999999999999E-2</v>
      </c>
      <c r="AM11" s="81">
        <v>2.2499999999999999E-2</v>
      </c>
      <c r="AN11" s="81">
        <v>2.2499999999999999E-2</v>
      </c>
      <c r="AO11" s="81">
        <v>2.2499999999999999E-2</v>
      </c>
      <c r="AP11" s="81">
        <v>2.2499999999999999E-2</v>
      </c>
      <c r="AQ11" s="81">
        <v>2.2499999999999999E-2</v>
      </c>
      <c r="AR11" s="81">
        <v>2.2499999999999999E-2</v>
      </c>
      <c r="AS11" s="81">
        <v>2.2499999999999999E-2</v>
      </c>
      <c r="AT11" s="81">
        <v>2.2499999999999999E-2</v>
      </c>
      <c r="AU11" s="81">
        <v>2.2499999999999999E-2</v>
      </c>
      <c r="AV11" s="81">
        <v>2.2499999999999999E-2</v>
      </c>
      <c r="AW11" s="81">
        <v>2.2499999999999999E-2</v>
      </c>
      <c r="AX11" s="81">
        <v>2.2499999999999999E-2</v>
      </c>
      <c r="AY11" s="81">
        <v>2.2499999999999999E-2</v>
      </c>
      <c r="AZ11" s="81">
        <v>2.2499999999999999E-2</v>
      </c>
      <c r="BA11" s="81">
        <v>2.2499999999999999E-2</v>
      </c>
      <c r="BB11" s="81">
        <v>2.2499999999999999E-2</v>
      </c>
      <c r="BC11" s="81">
        <v>2.2499999999999999E-2</v>
      </c>
      <c r="BD11" s="81">
        <v>2.2499999999999999E-2</v>
      </c>
      <c r="BE11" s="81">
        <v>2.2499999999999999E-2</v>
      </c>
      <c r="BF11" s="81">
        <v>2.2499999999999999E-2</v>
      </c>
      <c r="BG11" s="81">
        <v>2.2499999999999999E-2</v>
      </c>
      <c r="BH11" s="81">
        <v>2.2499999999999999E-2</v>
      </c>
      <c r="BI11" s="81">
        <v>2.2499999999999999E-2</v>
      </c>
      <c r="BJ11" s="81">
        <v>2.2499999999999999E-2</v>
      </c>
      <c r="BK11" s="81">
        <v>2.2499999999999999E-2</v>
      </c>
    </row>
    <row r="12" spans="1:63" x14ac:dyDescent="0.2">
      <c r="A12" s="22" t="s">
        <v>96</v>
      </c>
    </row>
    <row r="13" spans="1:63" x14ac:dyDescent="0.2">
      <c r="B13" s="22" t="s">
        <v>97</v>
      </c>
    </row>
    <row r="14" spans="1:63" x14ac:dyDescent="0.2">
      <c r="C14" s="82" t="s">
        <v>98</v>
      </c>
      <c r="D14" s="82" t="s">
        <v>99</v>
      </c>
      <c r="E14" s="82" t="s">
        <v>100</v>
      </c>
      <c r="F14" s="82" t="s">
        <v>101</v>
      </c>
    </row>
    <row r="15" spans="1:63" x14ac:dyDescent="0.2">
      <c r="C15" s="24">
        <v>214.13900000000001</v>
      </c>
      <c r="D15" s="24">
        <v>186.6575</v>
      </c>
      <c r="E15" s="24">
        <v>27.481500000000011</v>
      </c>
      <c r="F15" s="24">
        <v>200.39825000000002</v>
      </c>
    </row>
    <row r="17" spans="2:63" x14ac:dyDescent="0.2">
      <c r="B17" s="138" t="s">
        <v>102</v>
      </c>
      <c r="C17" s="138"/>
      <c r="D17" s="138"/>
      <c r="E17" s="138"/>
      <c r="F17" s="138"/>
      <c r="G17" s="138"/>
      <c r="H17" s="138"/>
    </row>
    <row r="18" spans="2:63" x14ac:dyDescent="0.2">
      <c r="C18" s="82" t="s">
        <v>98</v>
      </c>
      <c r="D18" s="82" t="s">
        <v>99</v>
      </c>
      <c r="E18" s="82" t="s">
        <v>101</v>
      </c>
    </row>
    <row r="19" spans="2:63" x14ac:dyDescent="0.2">
      <c r="C19" s="83">
        <v>9.9965117604098275</v>
      </c>
      <c r="D19" s="83">
        <v>10.343091528841862</v>
      </c>
      <c r="E19" s="83">
        <v>10.169801644625846</v>
      </c>
    </row>
    <row r="21" spans="2:63" x14ac:dyDescent="0.2">
      <c r="B21" s="138" t="s">
        <v>103</v>
      </c>
      <c r="C21" s="138"/>
      <c r="D21" s="138"/>
      <c r="E21" s="138"/>
      <c r="F21" s="138"/>
      <c r="G21" s="138"/>
      <c r="H21" s="138"/>
    </row>
    <row r="22" spans="2:63" x14ac:dyDescent="0.2">
      <c r="C22" s="82" t="s">
        <v>98</v>
      </c>
      <c r="D22" s="82" t="s">
        <v>99</v>
      </c>
      <c r="E22" s="82" t="s">
        <v>101</v>
      </c>
    </row>
    <row r="23" spans="2:63" x14ac:dyDescent="0.2">
      <c r="C23" s="83">
        <v>12.360547186864606</v>
      </c>
      <c r="D23" s="83">
        <v>13.206030361770162</v>
      </c>
      <c r="E23" s="83">
        <v>12.783288774317384</v>
      </c>
    </row>
    <row r="25" spans="2:63" x14ac:dyDescent="0.2">
      <c r="B25" s="22" t="s">
        <v>104</v>
      </c>
    </row>
    <row r="26" spans="2:63" x14ac:dyDescent="0.2">
      <c r="B26" s="34" t="s">
        <v>105</v>
      </c>
    </row>
    <row r="27" spans="2:63" x14ac:dyDescent="0.2">
      <c r="C27" s="22">
        <v>2012</v>
      </c>
      <c r="D27" s="22">
        <v>2013</v>
      </c>
      <c r="E27" s="22">
        <v>2014</v>
      </c>
      <c r="F27" s="22">
        <v>2015</v>
      </c>
      <c r="G27" s="22">
        <v>2016</v>
      </c>
      <c r="H27" s="22">
        <v>2017</v>
      </c>
      <c r="I27" s="22">
        <v>2018</v>
      </c>
      <c r="J27" s="22">
        <v>2019</v>
      </c>
      <c r="K27" s="22">
        <v>2020</v>
      </c>
      <c r="L27" s="22">
        <v>2021</v>
      </c>
      <c r="M27" s="22">
        <v>2022</v>
      </c>
      <c r="N27" s="22">
        <v>2023</v>
      </c>
      <c r="O27" s="22">
        <v>2024</v>
      </c>
      <c r="P27" s="22">
        <v>2025</v>
      </c>
      <c r="Q27" s="22">
        <v>2026</v>
      </c>
      <c r="R27" s="22">
        <v>2027</v>
      </c>
      <c r="S27" s="22">
        <v>2028</v>
      </c>
      <c r="T27" s="22">
        <v>2029</v>
      </c>
      <c r="U27" s="22">
        <v>2030</v>
      </c>
      <c r="V27" s="22">
        <v>2031</v>
      </c>
      <c r="W27" s="22">
        <v>2032</v>
      </c>
      <c r="X27" s="22">
        <v>2033</v>
      </c>
      <c r="Y27" s="22">
        <v>2034</v>
      </c>
      <c r="Z27" s="22">
        <v>2035</v>
      </c>
      <c r="AA27" s="22">
        <v>2036</v>
      </c>
      <c r="AB27" s="22">
        <v>2037</v>
      </c>
      <c r="AC27" s="22">
        <v>2038</v>
      </c>
      <c r="AD27" s="22">
        <v>2039</v>
      </c>
      <c r="AE27" s="22">
        <v>2040</v>
      </c>
      <c r="AF27" s="22">
        <v>2041</v>
      </c>
      <c r="AG27" s="22">
        <v>2042</v>
      </c>
      <c r="AH27" s="22">
        <v>2043</v>
      </c>
      <c r="AI27" s="22">
        <v>2044</v>
      </c>
      <c r="AJ27" s="22">
        <v>2045</v>
      </c>
      <c r="AK27" s="22">
        <v>2046</v>
      </c>
      <c r="AL27" s="22">
        <v>2047</v>
      </c>
      <c r="AM27" s="22">
        <v>2048</v>
      </c>
      <c r="AN27" s="22">
        <v>2049</v>
      </c>
      <c r="AO27" s="22">
        <v>2050</v>
      </c>
      <c r="AP27" s="22">
        <v>2051</v>
      </c>
      <c r="AQ27" s="22">
        <v>2052</v>
      </c>
      <c r="AR27" s="22">
        <v>2053</v>
      </c>
      <c r="AS27" s="22">
        <v>2054</v>
      </c>
      <c r="AT27" s="22">
        <v>2055</v>
      </c>
      <c r="AU27" s="22">
        <v>2056</v>
      </c>
      <c r="AV27" s="22">
        <v>2057</v>
      </c>
      <c r="AW27" s="22">
        <v>2058</v>
      </c>
      <c r="AX27" s="22">
        <v>2059</v>
      </c>
      <c r="AY27" s="22">
        <v>2060</v>
      </c>
      <c r="AZ27" s="22">
        <v>2061</v>
      </c>
      <c r="BA27" s="22">
        <v>2062</v>
      </c>
      <c r="BB27" s="22">
        <v>2063</v>
      </c>
      <c r="BC27" s="22">
        <v>2064</v>
      </c>
      <c r="BD27" s="22">
        <v>2065</v>
      </c>
      <c r="BE27" s="22">
        <v>2066</v>
      </c>
      <c r="BF27" s="22">
        <v>2067</v>
      </c>
      <c r="BG27" s="22">
        <v>2068</v>
      </c>
      <c r="BH27" s="22">
        <v>2069</v>
      </c>
      <c r="BI27" s="22">
        <v>2070</v>
      </c>
      <c r="BJ27" s="22">
        <v>2071</v>
      </c>
      <c r="BK27" s="22">
        <v>2072</v>
      </c>
    </row>
    <row r="28" spans="2:63" x14ac:dyDescent="0.2">
      <c r="B28" s="22" t="s">
        <v>106</v>
      </c>
      <c r="C28" s="23">
        <v>1513.9721257589249</v>
      </c>
      <c r="D28" s="23">
        <v>1555.6063592172954</v>
      </c>
      <c r="E28" s="23">
        <v>1598.3855340957712</v>
      </c>
      <c r="F28" s="23">
        <v>1642.3411362834049</v>
      </c>
      <c r="G28" s="23">
        <v>1679.2938118497814</v>
      </c>
      <c r="H28" s="23">
        <v>1717.0779226164013</v>
      </c>
      <c r="I28" s="23">
        <v>1755.7121758752703</v>
      </c>
      <c r="J28" s="23">
        <v>1795.2156998324638</v>
      </c>
      <c r="K28" s="23">
        <v>1835.6080530786942</v>
      </c>
      <c r="L28" s="23">
        <v>1876.9092342729648</v>
      </c>
      <c r="M28" s="23">
        <v>1919.1396920441064</v>
      </c>
      <c r="N28" s="23">
        <v>1962.3203351150987</v>
      </c>
      <c r="O28" s="23">
        <v>2006.4725426551884</v>
      </c>
      <c r="P28" s="23">
        <v>2051.6181748649301</v>
      </c>
      <c r="Q28" s="23">
        <v>2097.7795837993908</v>
      </c>
      <c r="R28" s="23">
        <v>2144.9796244348772</v>
      </c>
      <c r="S28" s="23">
        <v>2193.2416659846617</v>
      </c>
      <c r="T28" s="23">
        <v>2242.5896034693164</v>
      </c>
      <c r="U28" s="23">
        <v>2293.0478695473762</v>
      </c>
      <c r="V28" s="23">
        <v>2344.6414466121919</v>
      </c>
      <c r="W28" s="23">
        <v>2397.3958791609662</v>
      </c>
      <c r="X28" s="23">
        <v>2451.3372864420876</v>
      </c>
      <c r="Y28" s="23">
        <v>2506.4923753870344</v>
      </c>
      <c r="Z28" s="23">
        <v>2562.8884538332427</v>
      </c>
      <c r="AA28" s="23">
        <v>2620.5534440444908</v>
      </c>
      <c r="AB28" s="23">
        <v>2679.5158965354917</v>
      </c>
      <c r="AC28" s="23">
        <v>2739.8050042075402</v>
      </c>
      <c r="AD28" s="23">
        <v>2801.4506168022099</v>
      </c>
      <c r="AE28" s="23">
        <v>2864.4832556802594</v>
      </c>
      <c r="AF28" s="23">
        <v>2928.934128933065</v>
      </c>
      <c r="AG28" s="23">
        <v>2994.8351468340588</v>
      </c>
      <c r="AH28" s="23">
        <v>3062.2189376378251</v>
      </c>
      <c r="AI28" s="23">
        <v>3131.1188637346759</v>
      </c>
      <c r="AJ28" s="23">
        <v>3201.5690381687059</v>
      </c>
      <c r="AK28" s="23">
        <v>3273.6043415275017</v>
      </c>
      <c r="AL28" s="23">
        <v>3347.2604392118706</v>
      </c>
      <c r="AM28" s="23">
        <v>3422.5737990941375</v>
      </c>
      <c r="AN28" s="23">
        <v>3499.5817095737552</v>
      </c>
      <c r="AO28" s="23">
        <v>3578.3222980391647</v>
      </c>
      <c r="AP28" s="23">
        <v>3658.8345497450459</v>
      </c>
      <c r="AQ28" s="23">
        <v>3741.1583271143095</v>
      </c>
      <c r="AR28" s="23">
        <v>3825.3343894743812</v>
      </c>
      <c r="AS28" s="23">
        <v>3911.4044132375548</v>
      </c>
      <c r="AT28" s="23">
        <v>3999.4110125353995</v>
      </c>
      <c r="AU28" s="23">
        <v>4089.3977603174458</v>
      </c>
      <c r="AV28" s="23">
        <v>4181.4092099245881</v>
      </c>
      <c r="AW28" s="23">
        <v>4275.4909171478912</v>
      </c>
      <c r="AX28" s="23">
        <v>4371.6894627837182</v>
      </c>
      <c r="AY28" s="23">
        <v>4470.0524756963514</v>
      </c>
      <c r="AZ28" s="23">
        <v>4570.6286563995191</v>
      </c>
      <c r="BA28" s="23">
        <v>4673.4678011685082</v>
      </c>
      <c r="BB28" s="23">
        <v>4778.6208266947997</v>
      </c>
      <c r="BC28" s="23">
        <v>4886.1397952954321</v>
      </c>
      <c r="BD28" s="23">
        <v>4996.077940689579</v>
      </c>
      <c r="BE28" s="23">
        <v>5108.4896943550948</v>
      </c>
      <c r="BF28" s="23">
        <v>5223.4307124780844</v>
      </c>
      <c r="BG28" s="23">
        <v>5340.9579035088409</v>
      </c>
      <c r="BH28" s="23">
        <v>5461.1294563377896</v>
      </c>
      <c r="BI28" s="23">
        <v>5584.0048691053898</v>
      </c>
      <c r="BJ28" s="23">
        <v>5709.6449786602607</v>
      </c>
      <c r="BK28" s="23">
        <v>5838.1119906801159</v>
      </c>
    </row>
    <row r="29" spans="2:63" x14ac:dyDescent="0.2">
      <c r="B29" s="22" t="s">
        <v>107</v>
      </c>
      <c r="C29" s="23">
        <v>12699.993193923096</v>
      </c>
      <c r="D29" s="22" t="s">
        <v>108</v>
      </c>
    </row>
    <row r="30" spans="2:63" x14ac:dyDescent="0.2">
      <c r="B30" s="22" t="s">
        <v>109</v>
      </c>
      <c r="C30" s="23">
        <v>14213.96531968202</v>
      </c>
      <c r="D30" s="23">
        <v>14255.599553140391</v>
      </c>
      <c r="E30" s="23">
        <v>14298.378728018866</v>
      </c>
      <c r="F30" s="23">
        <v>14342.3343302065</v>
      </c>
      <c r="G30" s="23">
        <v>14379.287005772876</v>
      </c>
      <c r="H30" s="23">
        <v>14417.071116539497</v>
      </c>
      <c r="I30" s="23">
        <v>14455.705369798367</v>
      </c>
      <c r="J30" s="23">
        <v>14495.20889375556</v>
      </c>
      <c r="K30" s="23">
        <v>14535.60124700179</v>
      </c>
      <c r="L30" s="23">
        <v>14576.902428196061</v>
      </c>
      <c r="M30" s="23">
        <v>14619.132885967201</v>
      </c>
      <c r="N30" s="23">
        <v>14662.313529038194</v>
      </c>
      <c r="O30" s="23">
        <v>14706.465736578284</v>
      </c>
      <c r="P30" s="23">
        <v>14751.611368788026</v>
      </c>
      <c r="Q30" s="23">
        <v>14797.772777722486</v>
      </c>
      <c r="R30" s="23">
        <v>14844.972818357972</v>
      </c>
      <c r="S30" s="23">
        <v>14893.234859907758</v>
      </c>
      <c r="T30" s="23">
        <v>14942.582797392412</v>
      </c>
      <c r="U30" s="23">
        <v>14993.041063470471</v>
      </c>
      <c r="V30" s="23">
        <v>15044.634640535287</v>
      </c>
      <c r="W30" s="23">
        <v>15097.389073084061</v>
      </c>
      <c r="X30" s="23">
        <v>15151.330480365183</v>
      </c>
      <c r="Y30" s="23">
        <v>15206.485569310131</v>
      </c>
      <c r="Z30" s="23">
        <v>15262.881647756338</v>
      </c>
      <c r="AA30" s="23">
        <v>15320.546637967585</v>
      </c>
      <c r="AB30" s="23">
        <v>15379.509090458587</v>
      </c>
      <c r="AC30" s="23">
        <v>15439.798198130637</v>
      </c>
      <c r="AD30" s="23">
        <v>15501.443810725305</v>
      </c>
      <c r="AE30" s="23">
        <v>15564.476449603355</v>
      </c>
      <c r="AF30" s="23">
        <v>15628.927322856161</v>
      </c>
      <c r="AG30" s="23">
        <v>15694.828340757154</v>
      </c>
      <c r="AH30" s="23">
        <v>15762.21213156092</v>
      </c>
      <c r="AI30" s="23">
        <v>15831.11205765777</v>
      </c>
      <c r="AJ30" s="23">
        <v>15901.562232091801</v>
      </c>
      <c r="AK30" s="23">
        <v>15973.597535450597</v>
      </c>
      <c r="AL30" s="23">
        <v>16047.253633134966</v>
      </c>
      <c r="AM30" s="23">
        <v>16122.566993017233</v>
      </c>
      <c r="AN30" s="23">
        <v>16199.57490349685</v>
      </c>
      <c r="AO30" s="23">
        <v>16278.315491962261</v>
      </c>
      <c r="AP30" s="23">
        <v>16358.827743668142</v>
      </c>
      <c r="AQ30" s="23">
        <v>16441.151521037405</v>
      </c>
      <c r="AR30" s="23">
        <v>16525.327583397477</v>
      </c>
      <c r="AS30" s="23">
        <v>16611.397607160652</v>
      </c>
      <c r="AT30" s="23">
        <v>16699.404206458494</v>
      </c>
      <c r="AU30" s="23">
        <v>16789.390954240542</v>
      </c>
      <c r="AV30" s="23">
        <v>16881.402403847685</v>
      </c>
      <c r="AW30" s="23">
        <v>16975.484111070986</v>
      </c>
      <c r="AX30" s="23">
        <v>17071.682656706813</v>
      </c>
      <c r="AY30" s="23">
        <v>17170.045669619445</v>
      </c>
      <c r="AZ30" s="23">
        <v>17270.621850322616</v>
      </c>
      <c r="BA30" s="23">
        <v>17373.460995091606</v>
      </c>
      <c r="BB30" s="23">
        <v>17478.614020617897</v>
      </c>
      <c r="BC30" s="23">
        <v>17586.132989218528</v>
      </c>
      <c r="BD30" s="23">
        <v>17696.071134612674</v>
      </c>
      <c r="BE30" s="23">
        <v>17808.482888278191</v>
      </c>
      <c r="BF30" s="23">
        <v>17923.423906401178</v>
      </c>
      <c r="BG30" s="23">
        <v>18040.951097431935</v>
      </c>
      <c r="BH30" s="23">
        <v>18161.122650260884</v>
      </c>
      <c r="BI30" s="23">
        <v>18283.998063028484</v>
      </c>
      <c r="BJ30" s="23">
        <v>18409.638172583356</v>
      </c>
      <c r="BK30" s="23">
        <v>18538.105184603213</v>
      </c>
    </row>
    <row r="31" spans="2:63" x14ac:dyDescent="0.2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</row>
    <row r="32" spans="2:63" x14ac:dyDescent="0.2">
      <c r="B32" s="22" t="s">
        <v>104</v>
      </c>
    </row>
    <row r="33" spans="1:63" x14ac:dyDescent="0.2">
      <c r="B33" s="22" t="s">
        <v>110</v>
      </c>
    </row>
    <row r="34" spans="1:63" x14ac:dyDescent="0.2">
      <c r="C34" s="22">
        <v>2012</v>
      </c>
      <c r="D34" s="22">
        <v>2013</v>
      </c>
      <c r="E34" s="22">
        <v>2014</v>
      </c>
      <c r="F34" s="22">
        <v>2015</v>
      </c>
      <c r="G34" s="22">
        <v>2016</v>
      </c>
      <c r="H34" s="22">
        <v>2017</v>
      </c>
      <c r="I34" s="22">
        <v>2018</v>
      </c>
      <c r="J34" s="22">
        <v>2019</v>
      </c>
      <c r="K34" s="22">
        <v>2020</v>
      </c>
      <c r="L34" s="22">
        <v>2021</v>
      </c>
      <c r="M34" s="22">
        <v>2022</v>
      </c>
      <c r="N34" s="22">
        <v>2023</v>
      </c>
      <c r="O34" s="22">
        <v>2024</v>
      </c>
      <c r="P34" s="22">
        <v>2025</v>
      </c>
      <c r="Q34" s="22">
        <v>2026</v>
      </c>
      <c r="R34" s="22">
        <v>2027</v>
      </c>
      <c r="S34" s="22">
        <v>2028</v>
      </c>
      <c r="T34" s="22">
        <v>2029</v>
      </c>
      <c r="U34" s="22">
        <v>2030</v>
      </c>
      <c r="V34" s="22">
        <v>2031</v>
      </c>
      <c r="W34" s="22">
        <v>2032</v>
      </c>
      <c r="X34" s="22">
        <v>2033</v>
      </c>
      <c r="Y34" s="22">
        <v>2034</v>
      </c>
      <c r="Z34" s="22">
        <v>2035</v>
      </c>
      <c r="AA34" s="22">
        <v>2036</v>
      </c>
      <c r="AB34" s="22">
        <v>2037</v>
      </c>
      <c r="AC34" s="22">
        <v>2038</v>
      </c>
      <c r="AD34" s="22">
        <v>2039</v>
      </c>
      <c r="AE34" s="22">
        <v>2040</v>
      </c>
      <c r="AF34" s="22">
        <v>2041</v>
      </c>
      <c r="AG34" s="22">
        <v>2042</v>
      </c>
      <c r="AH34" s="22">
        <v>2043</v>
      </c>
      <c r="AI34" s="22">
        <v>2044</v>
      </c>
      <c r="AJ34" s="22">
        <v>2045</v>
      </c>
      <c r="AK34" s="22">
        <v>2046</v>
      </c>
      <c r="AL34" s="22">
        <v>2047</v>
      </c>
      <c r="AM34" s="22">
        <v>2048</v>
      </c>
      <c r="AN34" s="22">
        <v>2049</v>
      </c>
      <c r="AO34" s="22">
        <v>2050</v>
      </c>
      <c r="AP34" s="22">
        <v>2051</v>
      </c>
      <c r="AQ34" s="22">
        <v>2052</v>
      </c>
      <c r="AR34" s="22">
        <v>2053</v>
      </c>
      <c r="AS34" s="22">
        <v>2054</v>
      </c>
      <c r="AT34" s="22">
        <v>2055</v>
      </c>
      <c r="AU34" s="22">
        <v>2056</v>
      </c>
      <c r="AV34" s="22">
        <v>2057</v>
      </c>
      <c r="AW34" s="22">
        <v>2058</v>
      </c>
      <c r="AX34" s="22">
        <v>2059</v>
      </c>
      <c r="AY34" s="22">
        <v>2060</v>
      </c>
      <c r="AZ34" s="22">
        <v>2061</v>
      </c>
      <c r="BA34" s="22">
        <v>2062</v>
      </c>
      <c r="BB34" s="22">
        <v>2063</v>
      </c>
      <c r="BC34" s="22">
        <v>2064</v>
      </c>
      <c r="BD34" s="22">
        <v>2065</v>
      </c>
      <c r="BE34" s="22">
        <v>2066</v>
      </c>
      <c r="BF34" s="22">
        <v>2067</v>
      </c>
      <c r="BG34" s="22">
        <v>2068</v>
      </c>
      <c r="BH34" s="22">
        <v>2069</v>
      </c>
      <c r="BI34" s="22">
        <v>2070</v>
      </c>
      <c r="BJ34" s="22">
        <v>2071</v>
      </c>
      <c r="BK34" s="22">
        <v>2072</v>
      </c>
    </row>
    <row r="35" spans="1:63" x14ac:dyDescent="0.2">
      <c r="B35" s="22" t="s">
        <v>106</v>
      </c>
      <c r="C35" s="23">
        <v>545.02996527321295</v>
      </c>
      <c r="D35" s="23">
        <v>560.01828931822638</v>
      </c>
      <c r="E35" s="23">
        <v>575.4187922744776</v>
      </c>
      <c r="F35" s="23">
        <v>591.2428090620258</v>
      </c>
      <c r="G35" s="23">
        <v>604.54577226592141</v>
      </c>
      <c r="H35" s="23">
        <v>618.1480521419046</v>
      </c>
      <c r="I35" s="23">
        <v>632.05638331509738</v>
      </c>
      <c r="J35" s="23">
        <v>646.27765193968708</v>
      </c>
      <c r="K35" s="23">
        <v>660.81889910833002</v>
      </c>
      <c r="L35" s="23">
        <v>675.68732433826744</v>
      </c>
      <c r="M35" s="23">
        <v>690.89028913587845</v>
      </c>
      <c r="N35" s="23">
        <v>706.43532064143574</v>
      </c>
      <c r="O35" s="23">
        <v>722.33011535586797</v>
      </c>
      <c r="P35" s="23">
        <v>738.58254295137499</v>
      </c>
      <c r="Q35" s="23">
        <v>755.20065016778085</v>
      </c>
      <c r="R35" s="23">
        <v>772.19266479655585</v>
      </c>
      <c r="S35" s="23">
        <v>789.56699975447827</v>
      </c>
      <c r="T35" s="23">
        <v>807.33225724895397</v>
      </c>
      <c r="U35" s="23">
        <v>825.49723303705537</v>
      </c>
      <c r="V35" s="23">
        <v>844.07092078038909</v>
      </c>
      <c r="W35" s="23">
        <v>863.06251649794785</v>
      </c>
      <c r="X35" s="23">
        <v>882.4814231191516</v>
      </c>
      <c r="Y35" s="23">
        <v>902.33725513933246</v>
      </c>
      <c r="Z35" s="23">
        <v>922.63984337996737</v>
      </c>
      <c r="AA35" s="23">
        <v>943.39923985601661</v>
      </c>
      <c r="AB35" s="23">
        <v>964.62572275277694</v>
      </c>
      <c r="AC35" s="23">
        <v>986.3298015147144</v>
      </c>
      <c r="AD35" s="23">
        <v>1008.5222220487955</v>
      </c>
      <c r="AE35" s="23">
        <v>1031.2139720448934</v>
      </c>
      <c r="AF35" s="23">
        <v>1054.4162864159034</v>
      </c>
      <c r="AG35" s="23">
        <v>1078.1406528602613</v>
      </c>
      <c r="AH35" s="23">
        <v>1102.3988175496172</v>
      </c>
      <c r="AI35" s="23">
        <v>1127.2027909444835</v>
      </c>
      <c r="AJ35" s="23">
        <v>1152.5648537407344</v>
      </c>
      <c r="AK35" s="23">
        <v>1178.4975629499008</v>
      </c>
      <c r="AL35" s="23">
        <v>1205.0137581162735</v>
      </c>
      <c r="AM35" s="23">
        <v>1232.1265676738897</v>
      </c>
      <c r="AN35" s="23">
        <v>1259.849415446552</v>
      </c>
      <c r="AO35" s="23">
        <v>1288.1960272940994</v>
      </c>
      <c r="AP35" s="23">
        <v>1317.1804379082166</v>
      </c>
      <c r="AQ35" s="23">
        <v>1346.8169977611515</v>
      </c>
      <c r="AR35" s="23">
        <v>1377.1203802107773</v>
      </c>
      <c r="AS35" s="23">
        <v>1408.1055887655198</v>
      </c>
      <c r="AT35" s="23">
        <v>1439.7879645127439</v>
      </c>
      <c r="AU35" s="23">
        <v>1472.1831937142806</v>
      </c>
      <c r="AV35" s="23">
        <v>1505.3073155728518</v>
      </c>
      <c r="AW35" s="23">
        <v>1539.1767301732409</v>
      </c>
      <c r="AX35" s="23">
        <v>1573.8082066021389</v>
      </c>
      <c r="AY35" s="23">
        <v>1609.218891250687</v>
      </c>
      <c r="AZ35" s="23">
        <v>1645.4263163038274</v>
      </c>
      <c r="BA35" s="23">
        <v>1682.4484084206636</v>
      </c>
      <c r="BB35" s="23">
        <v>1720.3034976101285</v>
      </c>
      <c r="BC35" s="23">
        <v>1759.0103263063563</v>
      </c>
      <c r="BD35" s="23">
        <v>1798.5880586482492</v>
      </c>
      <c r="BE35" s="23">
        <v>1839.0562899678348</v>
      </c>
      <c r="BF35" s="23">
        <v>1880.435056492111</v>
      </c>
      <c r="BG35" s="23">
        <v>1922.7448452631834</v>
      </c>
      <c r="BH35" s="23">
        <v>1966.006604281605</v>
      </c>
      <c r="BI35" s="23">
        <v>2010.2417528779411</v>
      </c>
      <c r="BJ35" s="23">
        <v>2055.4721923176949</v>
      </c>
      <c r="BK35" s="23">
        <v>2101.720316644843</v>
      </c>
    </row>
    <row r="36" spans="1:63" x14ac:dyDescent="0.2">
      <c r="B36" s="22" t="s">
        <v>107</v>
      </c>
      <c r="C36" s="23">
        <v>12699.993193923096</v>
      </c>
      <c r="D36" s="22" t="s">
        <v>108</v>
      </c>
    </row>
    <row r="37" spans="1:63" x14ac:dyDescent="0.2">
      <c r="B37" s="22" t="s">
        <v>109</v>
      </c>
      <c r="C37" s="23">
        <v>13245.023159196309</v>
      </c>
      <c r="D37" s="23">
        <v>13260.011483241322</v>
      </c>
      <c r="E37" s="23">
        <v>13275.411986197572</v>
      </c>
      <c r="F37" s="23">
        <v>13291.236002985121</v>
      </c>
      <c r="G37" s="23">
        <v>13304.538966189017</v>
      </c>
      <c r="H37" s="23">
        <v>13318.141246065001</v>
      </c>
      <c r="I37" s="23">
        <v>13332.049577238193</v>
      </c>
      <c r="J37" s="23">
        <v>13346.270845862782</v>
      </c>
      <c r="K37" s="23">
        <v>13360.812093031425</v>
      </c>
      <c r="L37" s="23">
        <v>13375.680518261363</v>
      </c>
      <c r="M37" s="23">
        <v>13390.883483058973</v>
      </c>
      <c r="N37" s="23">
        <v>13406.428514564532</v>
      </c>
      <c r="O37" s="23">
        <v>13422.323309278963</v>
      </c>
      <c r="P37" s="23">
        <v>13438.575736874471</v>
      </c>
      <c r="Q37" s="23">
        <v>13455.193844090876</v>
      </c>
      <c r="R37" s="23">
        <v>13472.185858719651</v>
      </c>
      <c r="S37" s="23">
        <v>13489.560193677575</v>
      </c>
      <c r="T37" s="23">
        <v>13507.32545117205</v>
      </c>
      <c r="U37" s="23">
        <v>13525.49042696015</v>
      </c>
      <c r="V37" s="23">
        <v>13544.064114703484</v>
      </c>
      <c r="W37" s="23">
        <v>13563.055710421044</v>
      </c>
      <c r="X37" s="23">
        <v>13582.474617042248</v>
      </c>
      <c r="Y37" s="23">
        <v>13602.330449062429</v>
      </c>
      <c r="Z37" s="23">
        <v>13622.633037303063</v>
      </c>
      <c r="AA37" s="23">
        <v>13643.392433779112</v>
      </c>
      <c r="AB37" s="23">
        <v>13664.618916675872</v>
      </c>
      <c r="AC37" s="23">
        <v>13686.322995437809</v>
      </c>
      <c r="AD37" s="23">
        <v>13708.515415971891</v>
      </c>
      <c r="AE37" s="23">
        <v>13731.20716596799</v>
      </c>
      <c r="AF37" s="23">
        <v>13754.409480339</v>
      </c>
      <c r="AG37" s="23">
        <v>13778.133846783358</v>
      </c>
      <c r="AH37" s="23">
        <v>13802.392011472713</v>
      </c>
      <c r="AI37" s="23">
        <v>13827.19598486758</v>
      </c>
      <c r="AJ37" s="23">
        <v>13852.55804766383</v>
      </c>
      <c r="AK37" s="23">
        <v>13878.490756872996</v>
      </c>
      <c r="AL37" s="23">
        <v>13905.00695203937</v>
      </c>
      <c r="AM37" s="23">
        <v>13932.119761596985</v>
      </c>
      <c r="AN37" s="23">
        <v>13959.842609369647</v>
      </c>
      <c r="AO37" s="23">
        <v>13988.189221217195</v>
      </c>
      <c r="AP37" s="23">
        <v>14017.173631831312</v>
      </c>
      <c r="AQ37" s="23">
        <v>14046.810191684246</v>
      </c>
      <c r="AR37" s="23">
        <v>14077.113574133873</v>
      </c>
      <c r="AS37" s="23">
        <v>14108.098782688616</v>
      </c>
      <c r="AT37" s="23">
        <v>14139.781158435839</v>
      </c>
      <c r="AU37" s="23">
        <v>14172.176387637377</v>
      </c>
      <c r="AV37" s="23">
        <v>14205.300509495948</v>
      </c>
      <c r="AW37" s="23">
        <v>14239.169924096337</v>
      </c>
      <c r="AX37" s="23">
        <v>14273.801400525233</v>
      </c>
      <c r="AY37" s="23">
        <v>14309.212085173782</v>
      </c>
      <c r="AZ37" s="23">
        <v>14345.419510226922</v>
      </c>
      <c r="BA37" s="23">
        <v>14382.441602343759</v>
      </c>
      <c r="BB37" s="23">
        <v>14420.296691533224</v>
      </c>
      <c r="BC37" s="23">
        <v>14459.003520229451</v>
      </c>
      <c r="BD37" s="23">
        <v>14498.581252571345</v>
      </c>
      <c r="BE37" s="23">
        <v>14539.049483890931</v>
      </c>
      <c r="BF37" s="23">
        <v>14580.428250415207</v>
      </c>
      <c r="BG37" s="23">
        <v>14622.738039186279</v>
      </c>
      <c r="BH37" s="23">
        <v>14665.999798204701</v>
      </c>
      <c r="BI37" s="23">
        <v>14710.234946801036</v>
      </c>
      <c r="BJ37" s="23">
        <v>14755.46538624079</v>
      </c>
      <c r="BK37" s="23">
        <v>14801.713510567939</v>
      </c>
    </row>
    <row r="38" spans="1:63" x14ac:dyDescent="0.2">
      <c r="A38" s="22" t="s">
        <v>96</v>
      </c>
      <c r="C38" s="23">
        <v>66.093507099968733</v>
      </c>
      <c r="D38" s="23"/>
      <c r="E38" s="23"/>
      <c r="F38" s="23">
        <f>F37/$C$15</f>
        <v>62.068264085407705</v>
      </c>
      <c r="G38" s="23"/>
      <c r="H38" s="23">
        <f>H37/$C$15</f>
        <v>62.193907910586113</v>
      </c>
      <c r="I38" s="23"/>
      <c r="J38" s="23"/>
      <c r="K38" s="23"/>
      <c r="L38" s="23">
        <f>L37/$C$15</f>
        <v>62.462608484495405</v>
      </c>
      <c r="M38" s="23">
        <f>M37/$C$15</f>
        <v>62.533604261993247</v>
      </c>
      <c r="N38" s="23">
        <f>N37/$C$15</f>
        <v>62.606197444484799</v>
      </c>
      <c r="O38" s="23"/>
      <c r="P38" s="23"/>
      <c r="Q38" s="23"/>
      <c r="R38" s="23">
        <f>R37/$C$15</f>
        <v>62.91327529651138</v>
      </c>
      <c r="S38" s="23"/>
      <c r="T38" s="23">
        <f>T37/$C$15</f>
        <v>63.077372413115079</v>
      </c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>
        <f>AE37/$C$15</f>
        <v>64.122869565880052</v>
      </c>
      <c r="AF38" s="23">
        <f>AF37/$C$15</f>
        <v>64.231221217709049</v>
      </c>
      <c r="AG38" s="23">
        <f>AG37/$C$15</f>
        <v>64.342010781704204</v>
      </c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</row>
    <row r="39" spans="1:63" x14ac:dyDescent="0.2">
      <c r="B39" s="84" t="s">
        <v>111</v>
      </c>
      <c r="C39" s="22" t="s">
        <v>108</v>
      </c>
    </row>
    <row r="41" spans="1:63" x14ac:dyDescent="0.2">
      <c r="B41" s="34" t="s">
        <v>105</v>
      </c>
      <c r="C41" s="22">
        <v>2012</v>
      </c>
      <c r="D41" s="22">
        <v>2013</v>
      </c>
      <c r="E41" s="22">
        <v>2014</v>
      </c>
      <c r="F41" s="22">
        <v>2015</v>
      </c>
      <c r="G41" s="22">
        <v>2016</v>
      </c>
      <c r="H41" s="22">
        <v>2017</v>
      </c>
      <c r="I41" s="22">
        <v>2018</v>
      </c>
      <c r="J41" s="22">
        <v>2019</v>
      </c>
      <c r="K41" s="22">
        <v>2020</v>
      </c>
      <c r="L41" s="22">
        <v>2021</v>
      </c>
      <c r="M41" s="22">
        <v>2022</v>
      </c>
      <c r="N41" s="22">
        <v>2023</v>
      </c>
      <c r="O41" s="22">
        <v>2024</v>
      </c>
      <c r="P41" s="22">
        <v>2025</v>
      </c>
      <c r="Q41" s="22">
        <v>2026</v>
      </c>
      <c r="R41" s="22">
        <v>2027</v>
      </c>
      <c r="S41" s="22">
        <v>2028</v>
      </c>
      <c r="T41" s="22">
        <v>2029</v>
      </c>
      <c r="U41" s="22">
        <v>2030</v>
      </c>
      <c r="V41" s="22">
        <v>2031</v>
      </c>
      <c r="W41" s="22">
        <v>2032</v>
      </c>
      <c r="X41" s="22">
        <v>2033</v>
      </c>
      <c r="Y41" s="22">
        <v>2034</v>
      </c>
      <c r="Z41" s="22">
        <v>2035</v>
      </c>
      <c r="AA41" s="22">
        <v>2036</v>
      </c>
      <c r="AB41" s="22">
        <v>2037</v>
      </c>
      <c r="AC41" s="22">
        <v>2038</v>
      </c>
      <c r="AD41" s="22">
        <v>2039</v>
      </c>
      <c r="AE41" s="22">
        <v>2040</v>
      </c>
      <c r="AF41" s="22">
        <v>2041</v>
      </c>
      <c r="AG41" s="22">
        <v>2042</v>
      </c>
      <c r="AH41" s="22">
        <v>2043</v>
      </c>
      <c r="AI41" s="22">
        <v>2044</v>
      </c>
      <c r="AJ41" s="22">
        <v>2045</v>
      </c>
      <c r="AK41" s="22">
        <v>2046</v>
      </c>
      <c r="AL41" s="22">
        <v>2047</v>
      </c>
      <c r="AM41" s="22">
        <v>2048</v>
      </c>
      <c r="AN41" s="22">
        <v>2049</v>
      </c>
      <c r="AO41" s="22">
        <v>2050</v>
      </c>
      <c r="AP41" s="22">
        <v>2051</v>
      </c>
      <c r="AQ41" s="22">
        <v>2052</v>
      </c>
      <c r="AR41" s="22">
        <v>2053</v>
      </c>
      <c r="AS41" s="22">
        <v>2054</v>
      </c>
      <c r="AT41" s="22">
        <v>2055</v>
      </c>
      <c r="AU41" s="22">
        <v>2056</v>
      </c>
      <c r="AV41" s="22">
        <v>2057</v>
      </c>
      <c r="AW41" s="22">
        <v>2058</v>
      </c>
      <c r="AX41" s="22">
        <v>2059</v>
      </c>
      <c r="AY41" s="22">
        <v>2060</v>
      </c>
      <c r="AZ41" s="22">
        <v>2061</v>
      </c>
      <c r="BA41" s="22">
        <v>2062</v>
      </c>
      <c r="BB41" s="22">
        <v>2063</v>
      </c>
      <c r="BC41" s="22">
        <v>2064</v>
      </c>
      <c r="BD41" s="22">
        <v>2065</v>
      </c>
      <c r="BE41" s="22">
        <v>2066</v>
      </c>
      <c r="BF41" s="22">
        <v>2067</v>
      </c>
      <c r="BG41" s="22">
        <v>2068</v>
      </c>
      <c r="BH41" s="22">
        <v>2069</v>
      </c>
      <c r="BI41" s="22">
        <v>2070</v>
      </c>
      <c r="BJ41" s="22">
        <v>2071</v>
      </c>
      <c r="BK41" s="22">
        <v>2072</v>
      </c>
    </row>
    <row r="42" spans="1:63" x14ac:dyDescent="0.2">
      <c r="B42" s="22" t="s">
        <v>112</v>
      </c>
      <c r="C42" s="24">
        <v>1.0035372628951273</v>
      </c>
      <c r="D42" s="26">
        <v>1.0311345376247434</v>
      </c>
      <c r="E42" s="26">
        <v>1.059490737409424</v>
      </c>
      <c r="F42" s="26">
        <v>1.0886267326881833</v>
      </c>
      <c r="G42" s="26">
        <v>1.1131208341736674</v>
      </c>
      <c r="H42" s="26">
        <v>1.1381660529425748</v>
      </c>
      <c r="I42" s="26">
        <v>1.1637747891337826</v>
      </c>
      <c r="J42" s="26">
        <v>1.1899597218892928</v>
      </c>
      <c r="K42" s="26">
        <v>1.2167338156318017</v>
      </c>
      <c r="L42" s="26">
        <v>1.2441103264835172</v>
      </c>
      <c r="M42" s="26">
        <v>1.2721028088293962</v>
      </c>
      <c r="N42" s="26">
        <v>1.3007251220280576</v>
      </c>
      <c r="O42" s="26">
        <v>1.3299914372736887</v>
      </c>
      <c r="P42" s="26">
        <v>1.3599162446123467</v>
      </c>
      <c r="Q42" s="26">
        <v>1.3905143601161245</v>
      </c>
      <c r="R42" s="26">
        <v>1.4218009332187374</v>
      </c>
      <c r="S42" s="26">
        <v>1.453791454216159</v>
      </c>
      <c r="T42" s="26">
        <v>1.4865017619360226</v>
      </c>
      <c r="U42" s="26">
        <v>1.5199480515795831</v>
      </c>
      <c r="V42" s="26">
        <v>1.5541468827401237</v>
      </c>
      <c r="W42" s="26">
        <v>1.5891151876017764</v>
      </c>
      <c r="X42" s="26">
        <v>1.6248702793228162</v>
      </c>
      <c r="Y42" s="26">
        <v>1.6614298606075795</v>
      </c>
      <c r="Z42" s="26">
        <v>1.6988120324712499</v>
      </c>
      <c r="AA42" s="26">
        <v>1.7370353032018531</v>
      </c>
      <c r="AB42" s="26">
        <v>1.7761185975238947</v>
      </c>
      <c r="AC42" s="26">
        <v>1.8160812659681822</v>
      </c>
      <c r="AD42" s="26">
        <v>1.8569430944524663</v>
      </c>
      <c r="AE42" s="26">
        <v>1.8987243140776466</v>
      </c>
      <c r="AF42" s="26">
        <v>1.9414456111443936</v>
      </c>
      <c r="AG42" s="26">
        <v>1.9851281373951424</v>
      </c>
      <c r="AH42" s="26">
        <v>2.0297935204865332</v>
      </c>
      <c r="AI42" s="26">
        <v>2.0754638746974803</v>
      </c>
      <c r="AJ42" s="26">
        <v>2.1221618118781733</v>
      </c>
      <c r="AK42" s="26">
        <v>2.169910452645432</v>
      </c>
      <c r="AL42" s="26">
        <v>2.2187334378299544</v>
      </c>
      <c r="AM42" s="26">
        <v>2.2686549401811282</v>
      </c>
      <c r="AN42" s="26">
        <v>2.3196996763352034</v>
      </c>
      <c r="AO42" s="26">
        <v>2.3718929190527454</v>
      </c>
      <c r="AP42" s="26">
        <v>2.4252605097314319</v>
      </c>
      <c r="AQ42" s="26">
        <v>2.4798288712003891</v>
      </c>
      <c r="AR42" s="26">
        <v>2.5356250208023976</v>
      </c>
      <c r="AS42" s="26">
        <v>2.5926765837704515</v>
      </c>
      <c r="AT42" s="26">
        <v>2.6510118069052866</v>
      </c>
      <c r="AU42" s="26">
        <v>2.7106595725606555</v>
      </c>
      <c r="AV42" s="26">
        <v>2.7716494129432703</v>
      </c>
      <c r="AW42" s="26">
        <v>2.8340115247344939</v>
      </c>
      <c r="AX42" s="26">
        <v>2.89777678404102</v>
      </c>
      <c r="AY42" s="26">
        <v>2.9629767616819427</v>
      </c>
      <c r="AZ42" s="26">
        <v>3.0296437388197863</v>
      </c>
      <c r="BA42" s="26">
        <v>3.0978107229432315</v>
      </c>
      <c r="BB42" s="26">
        <v>3.1675114642094542</v>
      </c>
      <c r="BC42" s="26">
        <v>3.2387804721541666</v>
      </c>
      <c r="BD42" s="26">
        <v>3.3116530327776355</v>
      </c>
      <c r="BE42" s="26">
        <v>3.386165226015132</v>
      </c>
      <c r="BF42" s="26">
        <v>3.4623539436004722</v>
      </c>
      <c r="BG42" s="26">
        <v>3.5402569073314827</v>
      </c>
      <c r="BH42" s="26">
        <v>3.6199126877464409</v>
      </c>
      <c r="BI42" s="26">
        <v>3.7013607232207355</v>
      </c>
      <c r="BJ42" s="26">
        <v>3.7846413394932021</v>
      </c>
      <c r="BK42" s="26">
        <v>3.8697957696317991</v>
      </c>
    </row>
    <row r="43" spans="1:63" x14ac:dyDescent="0.2">
      <c r="B43" s="22" t="s">
        <v>113</v>
      </c>
      <c r="C43" s="25">
        <v>9.0977179606870813</v>
      </c>
      <c r="D43" s="85">
        <v>9.0977179606870813</v>
      </c>
      <c r="E43" s="85">
        <v>9.0977179606870813</v>
      </c>
      <c r="F43" s="85">
        <v>9.0977179606870813</v>
      </c>
      <c r="G43" s="85">
        <v>9.0977179606870813</v>
      </c>
      <c r="H43" s="85">
        <v>9.0977179606870813</v>
      </c>
      <c r="I43" s="85">
        <v>9.0977179606870813</v>
      </c>
      <c r="J43" s="85">
        <v>9.0977179606870813</v>
      </c>
      <c r="K43" s="85">
        <v>9.0977179606870813</v>
      </c>
      <c r="L43" s="85">
        <v>9.0977179606870813</v>
      </c>
      <c r="M43" s="85">
        <v>9.0977179606870813</v>
      </c>
      <c r="N43" s="85">
        <v>9.0977179606870813</v>
      </c>
      <c r="O43" s="85">
        <v>9.0977179606870813</v>
      </c>
      <c r="P43" s="85">
        <v>9.0977179606870813</v>
      </c>
      <c r="Q43" s="85">
        <v>9.0977179606870813</v>
      </c>
      <c r="R43" s="85">
        <v>9.0977179606870813</v>
      </c>
      <c r="S43" s="85">
        <v>9.0977179606870813</v>
      </c>
      <c r="T43" s="85">
        <v>9.0977179606870813</v>
      </c>
      <c r="U43" s="85">
        <v>9.0977179606870813</v>
      </c>
      <c r="V43" s="85">
        <v>9.0977179606870813</v>
      </c>
      <c r="W43" s="85">
        <v>9.0977179606870813</v>
      </c>
      <c r="X43" s="85">
        <v>9.0977179606870813</v>
      </c>
      <c r="Y43" s="85">
        <v>9.0977179606870813</v>
      </c>
      <c r="Z43" s="85">
        <v>9.0977179606870813</v>
      </c>
      <c r="AA43" s="85">
        <v>9.0977179606870813</v>
      </c>
      <c r="AB43" s="85">
        <v>9.0977179606870813</v>
      </c>
      <c r="AC43" s="85">
        <v>9.0977179606870813</v>
      </c>
      <c r="AD43" s="85">
        <v>9.0977179606870813</v>
      </c>
      <c r="AE43" s="85">
        <v>9.0977179606870813</v>
      </c>
      <c r="AF43" s="85">
        <v>9.0977179606870813</v>
      </c>
      <c r="AG43" s="85">
        <v>9.0977179606870813</v>
      </c>
      <c r="AH43" s="85">
        <v>9.0977179606870813</v>
      </c>
      <c r="AI43" s="85">
        <v>9.0977179606870813</v>
      </c>
      <c r="AJ43" s="85">
        <v>9.0977179606870813</v>
      </c>
      <c r="AK43" s="85">
        <v>9.0977179606870813</v>
      </c>
      <c r="AL43" s="85">
        <v>9.0977179606870813</v>
      </c>
      <c r="AM43" s="85">
        <v>9.0977179606870813</v>
      </c>
      <c r="AN43" s="85">
        <v>9.0977179606870813</v>
      </c>
      <c r="AO43" s="85">
        <v>9.0977179606870813</v>
      </c>
      <c r="AP43" s="85">
        <v>9.0977179606870813</v>
      </c>
      <c r="AQ43" s="85">
        <v>9.0977179606870813</v>
      </c>
      <c r="AR43" s="85">
        <v>9.0977179606870813</v>
      </c>
      <c r="AS43" s="85">
        <v>9.0977179606870813</v>
      </c>
      <c r="AT43" s="85">
        <v>9.0977179606870813</v>
      </c>
      <c r="AU43" s="85">
        <v>9.0977179606870813</v>
      </c>
      <c r="AV43" s="85">
        <v>9.0977179606870813</v>
      </c>
      <c r="AW43" s="85">
        <v>9.0977179606870813</v>
      </c>
      <c r="AX43" s="85">
        <v>9.0977179606870813</v>
      </c>
      <c r="AY43" s="85">
        <v>9.0977179606870813</v>
      </c>
      <c r="AZ43" s="85">
        <v>9.0977179606870813</v>
      </c>
      <c r="BA43" s="85">
        <v>9.0977179606870813</v>
      </c>
      <c r="BB43" s="85">
        <v>9.0977179606870813</v>
      </c>
      <c r="BC43" s="85">
        <v>9.0977179606870813</v>
      </c>
      <c r="BD43" s="85">
        <v>9.0977179606870813</v>
      </c>
      <c r="BE43" s="85">
        <v>9.0977179606870813</v>
      </c>
      <c r="BF43" s="85">
        <v>9.0977179606870813</v>
      </c>
      <c r="BG43" s="85">
        <v>9.0977179606870813</v>
      </c>
      <c r="BH43" s="85">
        <v>9.0977179606870813</v>
      </c>
      <c r="BI43" s="85">
        <v>9.0977179606870813</v>
      </c>
      <c r="BJ43" s="85">
        <v>9.0977179606870813</v>
      </c>
      <c r="BK43" s="85">
        <v>9.0977179606870813</v>
      </c>
    </row>
    <row r="44" spans="1:63" x14ac:dyDescent="0.2">
      <c r="B44" s="22" t="s">
        <v>114</v>
      </c>
      <c r="C44" s="24">
        <v>10.101255223582209</v>
      </c>
      <c r="D44" s="24">
        <v>10.128852498311824</v>
      </c>
      <c r="E44" s="24">
        <v>10.157208698096506</v>
      </c>
      <c r="F44" s="24">
        <v>10.186344693375265</v>
      </c>
      <c r="G44" s="24">
        <v>10.210838794860749</v>
      </c>
      <c r="H44" s="24">
        <v>10.235884013629656</v>
      </c>
      <c r="I44" s="24">
        <v>10.261492749820864</v>
      </c>
      <c r="J44" s="24">
        <v>10.287677682576374</v>
      </c>
      <c r="K44" s="24">
        <v>10.314451776318883</v>
      </c>
      <c r="L44" s="24">
        <v>10.341828287170598</v>
      </c>
      <c r="M44" s="24">
        <v>10.369820769516478</v>
      </c>
      <c r="N44" s="24">
        <v>10.398443082715138</v>
      </c>
      <c r="O44" s="24">
        <v>10.42770939796077</v>
      </c>
      <c r="P44" s="24">
        <v>10.457634205299428</v>
      </c>
      <c r="Q44" s="24">
        <v>10.488232320803206</v>
      </c>
      <c r="R44" s="24">
        <v>10.519518893905818</v>
      </c>
      <c r="S44" s="24">
        <v>10.55150941490324</v>
      </c>
      <c r="T44" s="24">
        <v>10.584219722623104</v>
      </c>
      <c r="U44" s="24">
        <v>10.617666012266664</v>
      </c>
      <c r="V44" s="24">
        <v>10.651864843427205</v>
      </c>
      <c r="W44" s="24">
        <v>10.686833148288859</v>
      </c>
      <c r="X44" s="24">
        <v>10.722588240009898</v>
      </c>
      <c r="Y44" s="24">
        <v>10.759147821294661</v>
      </c>
      <c r="Z44" s="24">
        <v>10.79652999315833</v>
      </c>
      <c r="AA44" s="24">
        <v>10.834753263888935</v>
      </c>
      <c r="AB44" s="24">
        <v>10.873836558210975</v>
      </c>
      <c r="AC44" s="24">
        <v>10.913799226655264</v>
      </c>
      <c r="AD44" s="24">
        <v>10.954661055139548</v>
      </c>
      <c r="AE44" s="24">
        <v>10.996442274764728</v>
      </c>
      <c r="AF44" s="24">
        <v>11.039163571831475</v>
      </c>
      <c r="AG44" s="24">
        <v>11.082846098082223</v>
      </c>
      <c r="AH44" s="24">
        <v>11.127511481173615</v>
      </c>
      <c r="AI44" s="24">
        <v>11.173181835384561</v>
      </c>
      <c r="AJ44" s="24">
        <v>11.219879772565255</v>
      </c>
      <c r="AK44" s="24">
        <v>11.267628413332513</v>
      </c>
      <c r="AL44" s="24">
        <v>11.316451398517035</v>
      </c>
      <c r="AM44" s="24">
        <v>11.36637290086821</v>
      </c>
      <c r="AN44" s="24">
        <v>11.417417637022284</v>
      </c>
      <c r="AO44" s="24">
        <v>11.469610879739827</v>
      </c>
      <c r="AP44" s="24">
        <v>11.522978470418513</v>
      </c>
      <c r="AQ44" s="24">
        <v>11.577546831887471</v>
      </c>
      <c r="AR44" s="24">
        <v>11.633342981489479</v>
      </c>
      <c r="AS44" s="24">
        <v>11.690394544457533</v>
      </c>
      <c r="AT44" s="24">
        <v>11.748729767592367</v>
      </c>
      <c r="AU44" s="24">
        <v>11.808377533247736</v>
      </c>
      <c r="AV44" s="24">
        <v>11.869367373630352</v>
      </c>
      <c r="AW44" s="24">
        <v>11.931729485421576</v>
      </c>
      <c r="AX44" s="24">
        <v>11.995494744728102</v>
      </c>
      <c r="AY44" s="24">
        <v>12.060694722369025</v>
      </c>
      <c r="AZ44" s="24">
        <v>12.127361699506867</v>
      </c>
      <c r="BA44" s="24">
        <v>12.195528683630313</v>
      </c>
      <c r="BB44" s="24">
        <v>12.265229424896535</v>
      </c>
      <c r="BC44" s="24">
        <v>12.336498432841248</v>
      </c>
      <c r="BD44" s="24">
        <v>12.409370993464716</v>
      </c>
      <c r="BE44" s="24">
        <v>12.483883186702213</v>
      </c>
      <c r="BF44" s="24">
        <v>12.560071904287554</v>
      </c>
      <c r="BG44" s="24">
        <v>12.637974868018564</v>
      </c>
      <c r="BH44" s="24">
        <v>12.717630648433522</v>
      </c>
      <c r="BI44" s="24">
        <v>12.799078683907817</v>
      </c>
      <c r="BJ44" s="24">
        <v>12.882359300180283</v>
      </c>
      <c r="BK44" s="24">
        <v>12.967513730318881</v>
      </c>
    </row>
    <row r="46" spans="1:63" x14ac:dyDescent="0.2">
      <c r="B46" s="22" t="s">
        <v>110</v>
      </c>
      <c r="C46" s="22">
        <v>2012</v>
      </c>
      <c r="D46" s="22">
        <v>2013</v>
      </c>
      <c r="E46" s="22">
        <v>2014</v>
      </c>
      <c r="F46" s="22">
        <v>2015</v>
      </c>
      <c r="G46" s="22">
        <v>2016</v>
      </c>
      <c r="H46" s="22">
        <v>2017</v>
      </c>
      <c r="I46" s="22">
        <v>2018</v>
      </c>
      <c r="J46" s="22">
        <v>2019</v>
      </c>
      <c r="K46" s="22">
        <v>2020</v>
      </c>
      <c r="L46" s="22">
        <v>2021</v>
      </c>
      <c r="M46" s="22">
        <v>2022</v>
      </c>
      <c r="N46" s="22">
        <v>2023</v>
      </c>
      <c r="O46" s="22">
        <v>2024</v>
      </c>
      <c r="P46" s="22">
        <v>2025</v>
      </c>
      <c r="Q46" s="22">
        <v>2026</v>
      </c>
      <c r="R46" s="22">
        <v>2027</v>
      </c>
      <c r="S46" s="22">
        <v>2028</v>
      </c>
      <c r="T46" s="22">
        <v>2029</v>
      </c>
      <c r="U46" s="22">
        <v>2030</v>
      </c>
      <c r="V46" s="22">
        <v>2031</v>
      </c>
      <c r="W46" s="22">
        <v>2032</v>
      </c>
      <c r="X46" s="22">
        <v>2033</v>
      </c>
      <c r="Y46" s="22">
        <v>2034</v>
      </c>
      <c r="Z46" s="22">
        <v>2035</v>
      </c>
      <c r="AA46" s="22">
        <v>2036</v>
      </c>
      <c r="AB46" s="22">
        <v>2037</v>
      </c>
      <c r="AC46" s="22">
        <v>2038</v>
      </c>
      <c r="AD46" s="22">
        <v>2039</v>
      </c>
      <c r="AE46" s="22">
        <v>2040</v>
      </c>
      <c r="AF46" s="22">
        <v>2041</v>
      </c>
      <c r="AG46" s="22">
        <v>2042</v>
      </c>
      <c r="AH46" s="22">
        <v>2043</v>
      </c>
      <c r="AI46" s="22">
        <v>2044</v>
      </c>
      <c r="AJ46" s="22">
        <v>2045</v>
      </c>
      <c r="AK46" s="22">
        <v>2046</v>
      </c>
      <c r="AL46" s="22">
        <v>2047</v>
      </c>
      <c r="AM46" s="22">
        <v>2048</v>
      </c>
      <c r="AN46" s="22">
        <v>2049</v>
      </c>
      <c r="AO46" s="22">
        <v>2050</v>
      </c>
      <c r="AP46" s="22">
        <v>2051</v>
      </c>
      <c r="AQ46" s="22">
        <v>2052</v>
      </c>
      <c r="AR46" s="22">
        <v>2053</v>
      </c>
      <c r="AS46" s="22">
        <v>2054</v>
      </c>
      <c r="AT46" s="22">
        <v>2055</v>
      </c>
      <c r="AU46" s="22">
        <v>2056</v>
      </c>
      <c r="AV46" s="22">
        <v>2057</v>
      </c>
      <c r="AW46" s="22">
        <v>2058</v>
      </c>
      <c r="AX46" s="22">
        <v>2059</v>
      </c>
      <c r="AY46" s="22">
        <v>2060</v>
      </c>
      <c r="AZ46" s="22">
        <v>2061</v>
      </c>
      <c r="BA46" s="22">
        <v>2062</v>
      </c>
      <c r="BB46" s="22">
        <v>2063</v>
      </c>
      <c r="BC46" s="22">
        <v>2064</v>
      </c>
      <c r="BD46" s="22">
        <v>2065</v>
      </c>
      <c r="BE46" s="22">
        <v>2066</v>
      </c>
      <c r="BF46" s="22">
        <v>2067</v>
      </c>
      <c r="BG46" s="22">
        <v>2068</v>
      </c>
      <c r="BH46" s="22">
        <v>2069</v>
      </c>
      <c r="BI46" s="22">
        <v>2070</v>
      </c>
      <c r="BJ46" s="22">
        <v>2071</v>
      </c>
      <c r="BK46" s="22">
        <v>2072</v>
      </c>
    </row>
    <row r="47" spans="1:63" x14ac:dyDescent="0.2">
      <c r="B47" s="22" t="s">
        <v>112</v>
      </c>
      <c r="C47" s="26">
        <v>1.0035372628951273</v>
      </c>
      <c r="D47" s="26">
        <v>1.0311345376247434</v>
      </c>
      <c r="E47" s="26">
        <v>1.059490737409424</v>
      </c>
      <c r="F47" s="26">
        <v>1.0886267326881833</v>
      </c>
      <c r="G47" s="26">
        <v>1.1131208341736674</v>
      </c>
      <c r="H47" s="26">
        <v>1.1381660529425748</v>
      </c>
      <c r="I47" s="26">
        <v>1.1637747891337826</v>
      </c>
      <c r="J47" s="26">
        <v>1.1899597218892928</v>
      </c>
      <c r="K47" s="26">
        <v>1.2167338156318017</v>
      </c>
      <c r="L47" s="26">
        <v>1.2441103264835172</v>
      </c>
      <c r="M47" s="26">
        <v>1.2721028088293962</v>
      </c>
      <c r="N47" s="26">
        <v>1.3007251220280576</v>
      </c>
      <c r="O47" s="26">
        <v>1.3299914372736887</v>
      </c>
      <c r="P47" s="26">
        <v>1.3599162446123467</v>
      </c>
      <c r="Q47" s="26">
        <v>1.3905143601161245</v>
      </c>
      <c r="R47" s="26">
        <v>1.4218009332187374</v>
      </c>
      <c r="S47" s="26">
        <v>1.453791454216159</v>
      </c>
      <c r="T47" s="26">
        <v>1.4865017619360226</v>
      </c>
      <c r="U47" s="26">
        <v>1.5199480515795831</v>
      </c>
      <c r="V47" s="26">
        <v>1.5541468827401237</v>
      </c>
      <c r="W47" s="26">
        <v>1.5891151876017764</v>
      </c>
      <c r="X47" s="26">
        <v>1.6248702793228162</v>
      </c>
      <c r="Y47" s="26">
        <v>1.6614298606075795</v>
      </c>
      <c r="Z47" s="26">
        <v>1.6988120324712499</v>
      </c>
      <c r="AA47" s="26">
        <v>1.7370353032018531</v>
      </c>
      <c r="AB47" s="26">
        <v>1.7761185975238947</v>
      </c>
      <c r="AC47" s="26">
        <v>1.8160812659681822</v>
      </c>
      <c r="AD47" s="26">
        <v>1.8569430944524663</v>
      </c>
      <c r="AE47" s="26">
        <v>1.8987243140776466</v>
      </c>
      <c r="AF47" s="26">
        <v>1.9414456111443936</v>
      </c>
      <c r="AG47" s="26">
        <v>1.9851281373951424</v>
      </c>
      <c r="AH47" s="26">
        <v>2.0297935204865332</v>
      </c>
      <c r="AI47" s="26">
        <v>2.0754638746974803</v>
      </c>
      <c r="AJ47" s="26">
        <v>2.1221618118781733</v>
      </c>
      <c r="AK47" s="26">
        <v>2.169910452645432</v>
      </c>
      <c r="AL47" s="26">
        <v>2.2187334378299544</v>
      </c>
      <c r="AM47" s="26">
        <v>2.2686549401811282</v>
      </c>
      <c r="AN47" s="26">
        <v>2.3196996763352034</v>
      </c>
      <c r="AO47" s="26">
        <v>2.3718929190527454</v>
      </c>
      <c r="AP47" s="26">
        <v>2.4252605097314319</v>
      </c>
      <c r="AQ47" s="26">
        <v>2.4798288712003891</v>
      </c>
      <c r="AR47" s="26">
        <v>2.5356250208023976</v>
      </c>
      <c r="AS47" s="26">
        <v>2.5926765837704515</v>
      </c>
      <c r="AT47" s="26">
        <v>2.6510118069052866</v>
      </c>
      <c r="AU47" s="26">
        <v>2.7106595725606555</v>
      </c>
      <c r="AV47" s="26">
        <v>2.7716494129432703</v>
      </c>
      <c r="AW47" s="26">
        <v>2.8340115247344939</v>
      </c>
      <c r="AX47" s="26">
        <v>2.89777678404102</v>
      </c>
      <c r="AY47" s="26">
        <v>2.9629767616819427</v>
      </c>
      <c r="AZ47" s="26">
        <v>3.0296437388197863</v>
      </c>
      <c r="BA47" s="26">
        <v>3.0978107229432315</v>
      </c>
      <c r="BB47" s="26">
        <v>3.1675114642094542</v>
      </c>
      <c r="BC47" s="26">
        <v>3.2387804721541666</v>
      </c>
      <c r="BD47" s="26">
        <v>3.3116530327776355</v>
      </c>
      <c r="BE47" s="26">
        <v>3.386165226015132</v>
      </c>
      <c r="BF47" s="26">
        <v>3.4623539436004722</v>
      </c>
      <c r="BG47" s="26">
        <v>3.5402569073314827</v>
      </c>
      <c r="BH47" s="26">
        <v>3.6199126877464409</v>
      </c>
      <c r="BI47" s="26">
        <v>3.7013607232207355</v>
      </c>
      <c r="BJ47" s="26">
        <v>3.7846413394932021</v>
      </c>
      <c r="BK47" s="26">
        <v>3.8697957696317991</v>
      </c>
    </row>
    <row r="48" spans="1:63" x14ac:dyDescent="0.2">
      <c r="B48" s="22" t="s">
        <v>113</v>
      </c>
      <c r="C48" s="27">
        <v>9.0977179606870813</v>
      </c>
      <c r="D48" s="85">
        <v>9.0977179606870813</v>
      </c>
      <c r="E48" s="85">
        <v>9.0977179606870813</v>
      </c>
      <c r="F48" s="85">
        <v>9.0977179606870813</v>
      </c>
      <c r="G48" s="85">
        <v>9.0977179606870813</v>
      </c>
      <c r="H48" s="85">
        <v>9.0977179606870813</v>
      </c>
      <c r="I48" s="85">
        <v>9.0977179606870813</v>
      </c>
      <c r="J48" s="85">
        <v>9.0977179606870813</v>
      </c>
      <c r="K48" s="85">
        <v>9.0977179606870813</v>
      </c>
      <c r="L48" s="85">
        <v>9.0977179606870813</v>
      </c>
      <c r="M48" s="85">
        <v>9.0977179606870813</v>
      </c>
      <c r="N48" s="85">
        <v>9.0977179606870813</v>
      </c>
      <c r="O48" s="85">
        <v>9.0977179606870813</v>
      </c>
      <c r="P48" s="85">
        <v>9.0977179606870813</v>
      </c>
      <c r="Q48" s="85">
        <v>9.0977179606870813</v>
      </c>
      <c r="R48" s="85">
        <v>9.0977179606870813</v>
      </c>
      <c r="S48" s="85">
        <v>9.0977179606870813</v>
      </c>
      <c r="T48" s="85">
        <v>9.0977179606870813</v>
      </c>
      <c r="U48" s="85">
        <v>9.0977179606870813</v>
      </c>
      <c r="V48" s="85">
        <v>9.0977179606870813</v>
      </c>
      <c r="W48" s="85">
        <v>9.0977179606870813</v>
      </c>
      <c r="X48" s="85">
        <v>9.0977179606870813</v>
      </c>
      <c r="Y48" s="85">
        <v>9.0977179606870813</v>
      </c>
      <c r="Z48" s="85">
        <v>9.0977179606870813</v>
      </c>
      <c r="AA48" s="85">
        <v>9.0977179606870813</v>
      </c>
      <c r="AB48" s="85">
        <v>9.0977179606870813</v>
      </c>
      <c r="AC48" s="85">
        <v>9.0977179606870813</v>
      </c>
      <c r="AD48" s="85">
        <v>9.0977179606870813</v>
      </c>
      <c r="AE48" s="85">
        <v>9.0977179606870813</v>
      </c>
      <c r="AF48" s="85">
        <v>9.0977179606870813</v>
      </c>
      <c r="AG48" s="85">
        <v>9.0977179606870813</v>
      </c>
      <c r="AH48" s="85">
        <v>9.0977179606870813</v>
      </c>
      <c r="AI48" s="85">
        <v>9.0977179606870813</v>
      </c>
      <c r="AJ48" s="85">
        <v>9.0977179606870813</v>
      </c>
      <c r="AK48" s="85">
        <v>9.0977179606870813</v>
      </c>
      <c r="AL48" s="85">
        <v>9.0977179606870813</v>
      </c>
      <c r="AM48" s="85">
        <v>9.0977179606870813</v>
      </c>
      <c r="AN48" s="85">
        <v>9.0977179606870813</v>
      </c>
      <c r="AO48" s="85">
        <v>9.0977179606870813</v>
      </c>
      <c r="AP48" s="85">
        <v>9.0977179606870813</v>
      </c>
      <c r="AQ48" s="85">
        <v>9.0977179606870813</v>
      </c>
      <c r="AR48" s="85">
        <v>9.0977179606870813</v>
      </c>
      <c r="AS48" s="85">
        <v>9.0977179606870813</v>
      </c>
      <c r="AT48" s="85">
        <v>9.0977179606870813</v>
      </c>
      <c r="AU48" s="85">
        <v>9.0977179606870813</v>
      </c>
      <c r="AV48" s="85">
        <v>9.0977179606870813</v>
      </c>
      <c r="AW48" s="85">
        <v>9.0977179606870813</v>
      </c>
      <c r="AX48" s="85">
        <v>9.0977179606870813</v>
      </c>
      <c r="AY48" s="85">
        <v>9.0977179606870813</v>
      </c>
      <c r="AZ48" s="85">
        <v>9.0977179606870813</v>
      </c>
      <c r="BA48" s="85">
        <v>9.0977179606870813</v>
      </c>
      <c r="BB48" s="85">
        <v>9.0977179606870813</v>
      </c>
      <c r="BC48" s="85">
        <v>9.0977179606870813</v>
      </c>
      <c r="BD48" s="85">
        <v>9.0977179606870813</v>
      </c>
      <c r="BE48" s="85">
        <v>9.0977179606870813</v>
      </c>
      <c r="BF48" s="85">
        <v>9.0977179606870813</v>
      </c>
      <c r="BG48" s="85">
        <v>9.0977179606870813</v>
      </c>
      <c r="BH48" s="85">
        <v>9.0977179606870813</v>
      </c>
      <c r="BI48" s="85">
        <v>9.0977179606870813</v>
      </c>
      <c r="BJ48" s="85">
        <v>9.0977179606870813</v>
      </c>
      <c r="BK48" s="85">
        <v>9.0977179606870813</v>
      </c>
    </row>
    <row r="49" spans="1:63" x14ac:dyDescent="0.2">
      <c r="B49" s="22" t="s">
        <v>114</v>
      </c>
      <c r="C49" s="28">
        <v>10.101255223582209</v>
      </c>
      <c r="D49" s="28">
        <v>10.128852498311824</v>
      </c>
      <c r="E49" s="28">
        <v>10.157208698096506</v>
      </c>
      <c r="F49" s="28">
        <v>10.186344693375265</v>
      </c>
      <c r="G49" s="28">
        <v>10.210838794860749</v>
      </c>
      <c r="H49" s="28">
        <v>10.235884013629656</v>
      </c>
      <c r="I49" s="28">
        <v>10.261492749820864</v>
      </c>
      <c r="J49" s="28">
        <v>10.287677682576374</v>
      </c>
      <c r="K49" s="28">
        <v>10.314451776318883</v>
      </c>
      <c r="L49" s="28">
        <v>10.341828287170598</v>
      </c>
      <c r="M49" s="28">
        <v>10.369820769516478</v>
      </c>
      <c r="N49" s="28">
        <v>10.398443082715138</v>
      </c>
      <c r="O49" s="28">
        <v>10.42770939796077</v>
      </c>
      <c r="P49" s="28">
        <v>10.457634205299428</v>
      </c>
      <c r="Q49" s="28">
        <v>10.488232320803206</v>
      </c>
      <c r="R49" s="28">
        <v>10.519518893905818</v>
      </c>
      <c r="S49" s="28">
        <v>10.55150941490324</v>
      </c>
      <c r="T49" s="28">
        <v>10.584219722623104</v>
      </c>
      <c r="U49" s="28">
        <v>10.617666012266664</v>
      </c>
      <c r="V49" s="28">
        <v>10.651864843427205</v>
      </c>
      <c r="W49" s="28">
        <v>10.686833148288859</v>
      </c>
      <c r="X49" s="28">
        <v>10.722588240009898</v>
      </c>
      <c r="Y49" s="28">
        <v>10.759147821294661</v>
      </c>
      <c r="Z49" s="28">
        <v>10.79652999315833</v>
      </c>
      <c r="AA49" s="28">
        <v>10.834753263888935</v>
      </c>
      <c r="AB49" s="28">
        <v>10.873836558210975</v>
      </c>
      <c r="AC49" s="28">
        <v>10.913799226655264</v>
      </c>
      <c r="AD49" s="28">
        <v>10.954661055139548</v>
      </c>
      <c r="AE49" s="28">
        <v>10.996442274764728</v>
      </c>
      <c r="AF49" s="28">
        <v>11.039163571831475</v>
      </c>
      <c r="AG49" s="28">
        <v>11.082846098082223</v>
      </c>
      <c r="AH49" s="28">
        <v>11.127511481173615</v>
      </c>
      <c r="AI49" s="28">
        <v>11.173181835384561</v>
      </c>
      <c r="AJ49" s="28">
        <v>11.219879772565255</v>
      </c>
      <c r="AK49" s="28">
        <v>11.267628413332513</v>
      </c>
      <c r="AL49" s="28">
        <v>11.316451398517035</v>
      </c>
      <c r="AM49" s="28">
        <v>11.36637290086821</v>
      </c>
      <c r="AN49" s="28">
        <v>11.417417637022284</v>
      </c>
      <c r="AO49" s="28">
        <v>11.469610879739827</v>
      </c>
      <c r="AP49" s="28">
        <v>11.522978470418513</v>
      </c>
      <c r="AQ49" s="28">
        <v>11.577546831887471</v>
      </c>
      <c r="AR49" s="28">
        <v>11.633342981489479</v>
      </c>
      <c r="AS49" s="28">
        <v>11.690394544457533</v>
      </c>
      <c r="AT49" s="28">
        <v>11.748729767592367</v>
      </c>
      <c r="AU49" s="28">
        <v>11.808377533247736</v>
      </c>
      <c r="AV49" s="28">
        <v>11.869367373630352</v>
      </c>
      <c r="AW49" s="28">
        <v>11.931729485421576</v>
      </c>
      <c r="AX49" s="28">
        <v>11.995494744728102</v>
      </c>
      <c r="AY49" s="28">
        <v>12.060694722369025</v>
      </c>
      <c r="AZ49" s="28">
        <v>12.127361699506867</v>
      </c>
      <c r="BA49" s="28">
        <v>12.195528683630313</v>
      </c>
      <c r="BB49" s="28">
        <v>12.265229424896535</v>
      </c>
      <c r="BC49" s="28">
        <v>12.336498432841248</v>
      </c>
      <c r="BD49" s="28">
        <v>12.409370993464716</v>
      </c>
      <c r="BE49" s="28">
        <v>12.483883186702213</v>
      </c>
      <c r="BF49" s="28">
        <v>12.560071904287554</v>
      </c>
      <c r="BG49" s="28">
        <v>12.637974868018564</v>
      </c>
      <c r="BH49" s="28">
        <v>12.717630648433522</v>
      </c>
      <c r="BI49" s="28">
        <v>12.799078683907817</v>
      </c>
      <c r="BJ49" s="28">
        <v>12.882359300180283</v>
      </c>
      <c r="BK49" s="28">
        <v>12.967513730318881</v>
      </c>
    </row>
    <row r="50" spans="1:63" x14ac:dyDescent="0.2">
      <c r="E50" s="86"/>
      <c r="F50" s="86">
        <f>F49*100/1000</f>
        <v>1.0186344693375264</v>
      </c>
      <c r="G50" s="86"/>
      <c r="H50" s="86">
        <f>H49*100/1000</f>
        <v>1.0235884013629655</v>
      </c>
      <c r="I50" s="86"/>
      <c r="J50" s="86"/>
      <c r="K50" s="86"/>
      <c r="L50" s="86">
        <f>L49*100/1000</f>
        <v>1.0341828287170598</v>
      </c>
      <c r="M50" s="86">
        <f>M49*100/1000</f>
        <v>1.0369820769516478</v>
      </c>
      <c r="N50" s="86">
        <f>N49*100/1000</f>
        <v>1.0398443082715139</v>
      </c>
      <c r="O50" s="86"/>
      <c r="P50" s="86"/>
      <c r="Q50" s="86"/>
      <c r="R50" s="86">
        <f>R49*100/1000</f>
        <v>1.0519518893905817</v>
      </c>
      <c r="S50" s="86"/>
      <c r="T50" s="86">
        <f>T49*100/1000</f>
        <v>1.0584219722623105</v>
      </c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>
        <f>AE49*100/1000</f>
        <v>1.0996442274764728</v>
      </c>
      <c r="AF50" s="86">
        <f>AF49*100/1000</f>
        <v>1.1039163571831474</v>
      </c>
      <c r="AG50" s="86">
        <f>AG49*100/1000</f>
        <v>1.1082846098082222</v>
      </c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</row>
    <row r="51" spans="1:63" x14ac:dyDescent="0.2">
      <c r="B51" s="22" t="s">
        <v>115</v>
      </c>
      <c r="F51" s="22" t="s">
        <v>116</v>
      </c>
    </row>
    <row r="53" spans="1:63" x14ac:dyDescent="0.2">
      <c r="B53" s="34"/>
      <c r="C53" s="82" t="s">
        <v>117</v>
      </c>
      <c r="D53" s="82" t="s">
        <v>118</v>
      </c>
      <c r="F53" s="22" t="s">
        <v>117</v>
      </c>
    </row>
    <row r="54" spans="1:63" x14ac:dyDescent="0.2">
      <c r="C54" s="22">
        <v>2012</v>
      </c>
      <c r="D54" s="22">
        <v>2012</v>
      </c>
      <c r="F54" s="22">
        <v>2012</v>
      </c>
    </row>
    <row r="55" spans="1:63" x14ac:dyDescent="0.2">
      <c r="C55" s="87">
        <v>3.85</v>
      </c>
      <c r="D55" s="88">
        <v>2.0074999999999998</v>
      </c>
      <c r="F55" s="87">
        <v>2.0499999999999998</v>
      </c>
      <c r="G55" s="89" t="s">
        <v>119</v>
      </c>
    </row>
    <row r="56" spans="1:63" x14ac:dyDescent="0.2">
      <c r="C56" s="34"/>
    </row>
    <row r="57" spans="1:63" x14ac:dyDescent="0.2">
      <c r="B57" s="34" t="s">
        <v>120</v>
      </c>
      <c r="F57" s="34" t="s">
        <v>121</v>
      </c>
      <c r="G57" s="34"/>
      <c r="H57" s="34"/>
      <c r="I57" s="34"/>
      <c r="J57" s="34"/>
      <c r="K57" s="34"/>
    </row>
    <row r="58" spans="1:63" x14ac:dyDescent="0.2">
      <c r="B58" s="90"/>
      <c r="C58" s="91" t="s">
        <v>98</v>
      </c>
      <c r="D58" s="91" t="s">
        <v>99</v>
      </c>
      <c r="E58" s="92" t="s">
        <v>122</v>
      </c>
      <c r="F58" s="34"/>
      <c r="G58" s="34"/>
      <c r="H58" s="34" t="s">
        <v>98</v>
      </c>
      <c r="I58" s="34" t="s">
        <v>99</v>
      </c>
      <c r="J58" s="34" t="s">
        <v>101</v>
      </c>
      <c r="K58" s="34"/>
    </row>
    <row r="59" spans="1:63" x14ac:dyDescent="0.2">
      <c r="B59" s="93" t="s">
        <v>123</v>
      </c>
      <c r="C59" s="83">
        <v>100.667</v>
      </c>
      <c r="D59" s="83">
        <v>87.747913983440654</v>
      </c>
      <c r="E59" s="34"/>
      <c r="F59" s="34"/>
      <c r="G59" s="22" t="s">
        <v>123</v>
      </c>
      <c r="H59" s="83">
        <v>12.360547186864606</v>
      </c>
      <c r="I59" s="83">
        <v>13.206030361770162</v>
      </c>
      <c r="J59" s="83">
        <v>12.783288774317384</v>
      </c>
      <c r="K59" s="34" t="s">
        <v>124</v>
      </c>
    </row>
    <row r="60" spans="1:63" x14ac:dyDescent="0.2">
      <c r="B60" s="93" t="s">
        <v>125</v>
      </c>
      <c r="C60" s="83">
        <v>214.13900000000001</v>
      </c>
      <c r="D60" s="83">
        <v>186.6575</v>
      </c>
      <c r="E60" s="34">
        <v>27.481500000000011</v>
      </c>
      <c r="F60" s="34"/>
      <c r="G60" s="22" t="s">
        <v>125</v>
      </c>
      <c r="H60" s="83">
        <v>9.9965117604098275</v>
      </c>
      <c r="I60" s="83">
        <v>10.343091528841862</v>
      </c>
      <c r="J60" s="83">
        <v>10.169801644625846</v>
      </c>
      <c r="K60" s="29" t="s">
        <v>126</v>
      </c>
    </row>
    <row r="61" spans="1:63" x14ac:dyDescent="0.2">
      <c r="A61" s="22" t="s">
        <v>96</v>
      </c>
      <c r="B61" s="94"/>
      <c r="C61" s="34"/>
      <c r="D61" s="34"/>
      <c r="F61" s="34"/>
      <c r="G61" s="34"/>
      <c r="H61" s="34"/>
      <c r="I61" s="30"/>
      <c r="J61" s="31"/>
      <c r="K61" s="31"/>
      <c r="L61" s="31"/>
      <c r="M61" s="31"/>
      <c r="N61" s="31"/>
      <c r="O61" s="31"/>
    </row>
    <row r="62" spans="1:63" x14ac:dyDescent="0.2">
      <c r="B62" s="84" t="s">
        <v>127</v>
      </c>
      <c r="C62" s="34"/>
      <c r="F62" s="34"/>
      <c r="G62" s="34"/>
      <c r="H62" s="34"/>
      <c r="I62" s="34"/>
      <c r="J62" s="34"/>
      <c r="K62" s="34"/>
      <c r="M62" s="95" t="s">
        <v>128</v>
      </c>
      <c r="N62" s="96"/>
      <c r="O62" s="97">
        <v>137630.05429520839</v>
      </c>
      <c r="P62" s="98"/>
    </row>
    <row r="63" spans="1:63" x14ac:dyDescent="0.2">
      <c r="B63" s="90" t="s">
        <v>105</v>
      </c>
      <c r="C63" s="34" t="s">
        <v>129</v>
      </c>
      <c r="F63" s="32">
        <v>130504.50750284815</v>
      </c>
      <c r="G63" s="33">
        <v>133440.85892166223</v>
      </c>
      <c r="H63" s="34" t="s">
        <v>130</v>
      </c>
      <c r="I63" s="34"/>
      <c r="J63" s="34" t="s">
        <v>131</v>
      </c>
      <c r="K63" s="81">
        <v>0.11576761678182787</v>
      </c>
      <c r="M63" s="99">
        <v>15108.195812890905</v>
      </c>
      <c r="N63" s="100">
        <v>2.2499999999999964E-2</v>
      </c>
      <c r="O63" s="101">
        <v>11.224387215270305</v>
      </c>
      <c r="P63" s="102">
        <v>15448.13021868095</v>
      </c>
    </row>
    <row r="64" spans="1:63" x14ac:dyDescent="0.2">
      <c r="C64" s="34" t="s">
        <v>132</v>
      </c>
      <c r="F64" s="32">
        <v>40000</v>
      </c>
      <c r="G64" s="33">
        <v>40000</v>
      </c>
      <c r="H64" s="34"/>
      <c r="I64" s="34"/>
      <c r="J64" s="34" t="s">
        <v>133</v>
      </c>
      <c r="K64" s="81">
        <v>0.38443691348557057</v>
      </c>
      <c r="M64" s="99">
        <v>51299.591936707293</v>
      </c>
      <c r="N64" s="100">
        <v>2.2499999999999742E-2</v>
      </c>
      <c r="O64" s="101">
        <v>38.112193607635149</v>
      </c>
      <c r="P64" s="102">
        <v>52453.832755283198</v>
      </c>
    </row>
    <row r="65" spans="1:16" x14ac:dyDescent="0.2">
      <c r="C65" s="34"/>
      <c r="F65" s="32"/>
      <c r="G65" s="33"/>
      <c r="H65" s="34"/>
      <c r="I65" s="34"/>
      <c r="J65" s="34" t="s">
        <v>134</v>
      </c>
      <c r="K65" s="81">
        <v>0.49979546973260158</v>
      </c>
      <c r="M65" s="99">
        <v>68193.732343515148</v>
      </c>
      <c r="N65" s="100">
        <v>2.2499999999999964E-2</v>
      </c>
      <c r="O65" s="101">
        <v>50.663419177094539</v>
      </c>
      <c r="P65" s="102">
        <v>69728.091321244239</v>
      </c>
    </row>
    <row r="66" spans="1:16" x14ac:dyDescent="0.2">
      <c r="C66" s="34" t="s">
        <v>135</v>
      </c>
      <c r="F66" s="32"/>
      <c r="G66" s="33">
        <v>173440.85892166223</v>
      </c>
      <c r="H66" s="34"/>
      <c r="I66" s="34"/>
      <c r="J66" s="34"/>
      <c r="K66" s="103"/>
      <c r="M66" s="104"/>
      <c r="N66" s="100"/>
      <c r="O66" s="101"/>
      <c r="P66" s="105"/>
    </row>
    <row r="67" spans="1:16" x14ac:dyDescent="0.2">
      <c r="C67" s="34"/>
      <c r="F67" s="32"/>
      <c r="G67" s="34"/>
      <c r="H67" s="34"/>
      <c r="I67" s="34"/>
      <c r="J67" s="34"/>
      <c r="K67" s="103"/>
      <c r="M67" s="104"/>
      <c r="N67" s="106"/>
      <c r="O67" s="101"/>
      <c r="P67" s="105"/>
    </row>
    <row r="68" spans="1:16" x14ac:dyDescent="0.2">
      <c r="B68" s="84" t="s">
        <v>127</v>
      </c>
      <c r="C68" s="34"/>
      <c r="F68" s="32"/>
      <c r="G68" s="34"/>
      <c r="H68" s="34"/>
      <c r="I68" s="34"/>
      <c r="J68" s="34"/>
      <c r="K68" s="103"/>
      <c r="M68" s="104"/>
      <c r="N68" s="106"/>
      <c r="O68" s="107">
        <v>83496.652778726013</v>
      </c>
      <c r="P68" s="105"/>
    </row>
    <row r="69" spans="1:16" x14ac:dyDescent="0.2">
      <c r="B69" s="90" t="s">
        <v>110</v>
      </c>
      <c r="C69" s="34" t="s">
        <v>129</v>
      </c>
      <c r="F69" s="32">
        <v>79207.437039189375</v>
      </c>
      <c r="G69" s="33">
        <v>80989.604372571135</v>
      </c>
      <c r="H69" s="34" t="s">
        <v>130</v>
      </c>
      <c r="I69" s="34"/>
      <c r="J69" s="34" t="s">
        <v>131</v>
      </c>
      <c r="K69" s="81">
        <v>0.12354943247386159</v>
      </c>
      <c r="M69" s="99">
        <v>9786.0338939009707</v>
      </c>
      <c r="N69" s="100">
        <v>2.2500000000000187E-2</v>
      </c>
      <c r="O69" s="101">
        <v>11.983976990109014</v>
      </c>
      <c r="P69" s="102">
        <v>10006.219656513744</v>
      </c>
    </row>
    <row r="70" spans="1:16" x14ac:dyDescent="0.2">
      <c r="C70" s="34" t="s">
        <v>132</v>
      </c>
      <c r="F70" s="32">
        <v>25000</v>
      </c>
      <c r="G70" s="33">
        <v>25000</v>
      </c>
      <c r="H70" s="34"/>
      <c r="I70" s="34"/>
      <c r="J70" s="34" t="s">
        <v>133</v>
      </c>
      <c r="K70" s="81">
        <v>0.38810283838010479</v>
      </c>
      <c r="M70" s="99">
        <v>31432.295336276602</v>
      </c>
      <c r="N70" s="100">
        <v>2.2499999999999964E-2</v>
      </c>
      <c r="O70" s="101">
        <v>38.491988495054507</v>
      </c>
      <c r="P70" s="102">
        <v>32139.521981342827</v>
      </c>
    </row>
    <row r="71" spans="1:16" x14ac:dyDescent="0.2">
      <c r="C71" s="34"/>
      <c r="F71" s="32"/>
      <c r="G71" s="33"/>
      <c r="H71" s="34"/>
      <c r="I71" s="34"/>
      <c r="J71" s="34" t="s">
        <v>134</v>
      </c>
      <c r="K71" s="81">
        <v>0.48834772914603375</v>
      </c>
      <c r="M71" s="108">
        <v>40440.988890825865</v>
      </c>
      <c r="N71" s="109">
        <v>2.2500000000000187E-2</v>
      </c>
      <c r="O71" s="110">
        <v>49.524034514836487</v>
      </c>
      <c r="P71" s="111">
        <v>41350.911140869452</v>
      </c>
    </row>
    <row r="72" spans="1:16" x14ac:dyDescent="0.2">
      <c r="C72" s="34" t="s">
        <v>135</v>
      </c>
      <c r="F72" s="32"/>
      <c r="G72" s="33">
        <v>105989.60437257114</v>
      </c>
      <c r="H72" s="34">
        <v>528.89485997293457</v>
      </c>
      <c r="I72" s="34"/>
      <c r="J72" s="34"/>
      <c r="K72" s="112"/>
      <c r="N72" s="81"/>
    </row>
    <row r="73" spans="1:16" x14ac:dyDescent="0.2">
      <c r="C73" s="34"/>
    </row>
    <row r="74" spans="1:16" x14ac:dyDescent="0.2">
      <c r="A74" s="22" t="s">
        <v>136</v>
      </c>
    </row>
    <row r="75" spans="1:16" x14ac:dyDescent="0.2">
      <c r="B75" s="22" t="s">
        <v>97</v>
      </c>
    </row>
    <row r="76" spans="1:16" x14ac:dyDescent="0.2">
      <c r="C76" s="82" t="s">
        <v>98</v>
      </c>
      <c r="D76" s="82" t="s">
        <v>99</v>
      </c>
      <c r="E76" s="82" t="s">
        <v>100</v>
      </c>
      <c r="F76" s="82" t="s">
        <v>101</v>
      </c>
    </row>
    <row r="77" spans="1:16" x14ac:dyDescent="0.2">
      <c r="C77" s="83">
        <v>1306.7418808706348</v>
      </c>
      <c r="D77" s="83">
        <v>1189.0954748704783</v>
      </c>
      <c r="E77" s="83">
        <v>117.6464060001565</v>
      </c>
      <c r="F77" s="83">
        <v>1247.9186778705566</v>
      </c>
    </row>
    <row r="79" spans="1:16" x14ac:dyDescent="0.2">
      <c r="B79" s="138" t="s">
        <v>102</v>
      </c>
      <c r="C79" s="138"/>
      <c r="D79" s="138"/>
      <c r="E79" s="138"/>
      <c r="F79" s="138"/>
      <c r="G79" s="138"/>
      <c r="H79" s="138"/>
    </row>
    <row r="80" spans="1:16" x14ac:dyDescent="0.2">
      <c r="C80" s="82" t="s">
        <v>98</v>
      </c>
      <c r="D80" s="82" t="s">
        <v>99</v>
      </c>
      <c r="E80" s="82" t="s">
        <v>101</v>
      </c>
    </row>
    <row r="81" spans="2:63" x14ac:dyDescent="0.2">
      <c r="C81" s="24">
        <v>6.73</v>
      </c>
      <c r="D81" s="24">
        <v>6.82</v>
      </c>
      <c r="E81" s="24">
        <v>6.7750000000000004</v>
      </c>
    </row>
    <row r="83" spans="2:63" ht="12.75" customHeight="1" x14ac:dyDescent="0.2">
      <c r="B83" s="138" t="s">
        <v>103</v>
      </c>
      <c r="C83" s="138"/>
      <c r="D83" s="138"/>
      <c r="E83" s="138"/>
      <c r="F83" s="138"/>
      <c r="G83" s="138"/>
      <c r="H83" s="138"/>
    </row>
    <row r="84" spans="2:63" x14ac:dyDescent="0.2">
      <c r="C84" s="82" t="s">
        <v>98</v>
      </c>
      <c r="D84" s="82" t="s">
        <v>99</v>
      </c>
      <c r="E84" s="82" t="s">
        <v>101</v>
      </c>
    </row>
    <row r="85" spans="2:63" x14ac:dyDescent="0.2">
      <c r="C85" s="24">
        <v>7.73</v>
      </c>
      <c r="D85" s="24">
        <v>8.23</v>
      </c>
      <c r="E85" s="24">
        <v>7.98</v>
      </c>
    </row>
    <row r="87" spans="2:63" x14ac:dyDescent="0.2">
      <c r="B87" s="22" t="s">
        <v>104</v>
      </c>
    </row>
    <row r="88" spans="2:63" x14ac:dyDescent="0.2">
      <c r="B88" s="34" t="s">
        <v>105</v>
      </c>
    </row>
    <row r="89" spans="2:63" x14ac:dyDescent="0.2">
      <c r="C89" s="22">
        <v>2012</v>
      </c>
      <c r="D89" s="22">
        <v>2013</v>
      </c>
      <c r="E89" s="22">
        <v>2014</v>
      </c>
      <c r="F89" s="22">
        <v>2015</v>
      </c>
      <c r="G89" s="22">
        <v>2016</v>
      </c>
      <c r="H89" s="22">
        <v>2017</v>
      </c>
      <c r="I89" s="22">
        <v>2018</v>
      </c>
      <c r="J89" s="22">
        <v>2019</v>
      </c>
      <c r="K89" s="22">
        <v>2020</v>
      </c>
      <c r="L89" s="22">
        <v>2021</v>
      </c>
      <c r="M89" s="22">
        <v>2022</v>
      </c>
      <c r="N89" s="22">
        <v>2023</v>
      </c>
      <c r="O89" s="22">
        <v>2024</v>
      </c>
      <c r="P89" s="22">
        <v>2025</v>
      </c>
      <c r="Q89" s="22">
        <v>2026</v>
      </c>
      <c r="R89" s="22">
        <v>2027</v>
      </c>
      <c r="S89" s="22">
        <v>2028</v>
      </c>
      <c r="T89" s="22">
        <v>2029</v>
      </c>
      <c r="U89" s="22">
        <v>2030</v>
      </c>
      <c r="V89" s="22">
        <v>2031</v>
      </c>
      <c r="W89" s="22">
        <v>2032</v>
      </c>
      <c r="X89" s="22">
        <v>2033</v>
      </c>
      <c r="Y89" s="22">
        <v>2034</v>
      </c>
      <c r="Z89" s="22">
        <v>2035</v>
      </c>
      <c r="AA89" s="22">
        <v>2036</v>
      </c>
      <c r="AB89" s="22">
        <v>2037</v>
      </c>
      <c r="AC89" s="22">
        <v>2038</v>
      </c>
      <c r="AD89" s="22">
        <v>2039</v>
      </c>
      <c r="AE89" s="22">
        <v>2040</v>
      </c>
      <c r="AF89" s="22">
        <v>2041</v>
      </c>
      <c r="AG89" s="22">
        <v>2042</v>
      </c>
      <c r="AH89" s="22">
        <v>2043</v>
      </c>
      <c r="AI89" s="22">
        <v>2044</v>
      </c>
      <c r="AJ89" s="22">
        <v>2045</v>
      </c>
      <c r="AK89" s="22">
        <v>2046</v>
      </c>
      <c r="AL89" s="22">
        <v>2047</v>
      </c>
      <c r="AM89" s="22">
        <v>2048</v>
      </c>
      <c r="AN89" s="22">
        <v>2049</v>
      </c>
      <c r="AO89" s="22">
        <v>2050</v>
      </c>
      <c r="AP89" s="22">
        <v>2051</v>
      </c>
      <c r="AQ89" s="22">
        <v>2052</v>
      </c>
      <c r="AR89" s="22">
        <v>2053</v>
      </c>
      <c r="AS89" s="22">
        <v>2054</v>
      </c>
      <c r="AT89" s="22">
        <v>2055</v>
      </c>
      <c r="AU89" s="22">
        <v>2056</v>
      </c>
      <c r="AV89" s="22">
        <v>2057</v>
      </c>
      <c r="AW89" s="22">
        <v>2058</v>
      </c>
      <c r="AX89" s="22">
        <v>2059</v>
      </c>
      <c r="AY89" s="22">
        <v>2060</v>
      </c>
      <c r="AZ89" s="22">
        <v>2061</v>
      </c>
      <c r="BA89" s="22">
        <v>2062</v>
      </c>
      <c r="BB89" s="22">
        <v>2063</v>
      </c>
      <c r="BC89" s="22">
        <v>2064</v>
      </c>
      <c r="BD89" s="22">
        <v>2065</v>
      </c>
      <c r="BE89" s="22">
        <v>2066</v>
      </c>
      <c r="BF89" s="22">
        <v>2067</v>
      </c>
      <c r="BG89" s="22">
        <v>2068</v>
      </c>
      <c r="BH89" s="22">
        <v>2069</v>
      </c>
      <c r="BI89" s="22">
        <v>2070</v>
      </c>
      <c r="BJ89" s="22">
        <v>2071</v>
      </c>
      <c r="BK89" s="22">
        <v>2072</v>
      </c>
    </row>
    <row r="90" spans="2:63" x14ac:dyDescent="0.2">
      <c r="B90" s="22" t="s">
        <v>106</v>
      </c>
      <c r="C90" s="23">
        <v>5654.8319394791306</v>
      </c>
      <c r="D90" s="23">
        <v>5810.3398178148072</v>
      </c>
      <c r="E90" s="23">
        <v>5970.1241628047146</v>
      </c>
      <c r="F90" s="23">
        <v>6134.3025772818446</v>
      </c>
      <c r="G90" s="23">
        <v>6272.3243852706855</v>
      </c>
      <c r="H90" s="23">
        <v>6413.4516839392754</v>
      </c>
      <c r="I90" s="23">
        <v>6557.7543468279091</v>
      </c>
      <c r="J90" s="23">
        <v>6705.3038196315365</v>
      </c>
      <c r="K90" s="23">
        <v>6856.1731555732458</v>
      </c>
      <c r="L90" s="23">
        <v>7010.4370515736437</v>
      </c>
      <c r="M90" s="23">
        <v>7168.17188523405</v>
      </c>
      <c r="N90" s="23">
        <v>7329.4557526518156</v>
      </c>
      <c r="O90" s="23">
        <v>7494.3685070864813</v>
      </c>
      <c r="P90" s="23">
        <v>7662.9917984959266</v>
      </c>
      <c r="Q90" s="23">
        <v>7835.409113962085</v>
      </c>
      <c r="R90" s="23">
        <v>8011.7058190262314</v>
      </c>
      <c r="S90" s="23">
        <v>8191.9691999543211</v>
      </c>
      <c r="T90" s="23">
        <v>8376.2885069532931</v>
      </c>
      <c r="U90" s="23">
        <v>8564.7549983597419</v>
      </c>
      <c r="V90" s="23">
        <v>8757.4619858228361</v>
      </c>
      <c r="W90" s="23">
        <v>8954.5048805038496</v>
      </c>
      <c r="X90" s="23">
        <v>9155.9812403151864</v>
      </c>
      <c r="Y90" s="23">
        <v>9361.9908182222771</v>
      </c>
      <c r="Z90" s="23">
        <v>9572.6356116322786</v>
      </c>
      <c r="AA90" s="23">
        <v>9788.0199128940039</v>
      </c>
      <c r="AB90" s="23">
        <v>10008.250360934118</v>
      </c>
      <c r="AC90" s="23">
        <v>10233.435994055135</v>
      </c>
      <c r="AD90" s="23">
        <v>10463.688303921375</v>
      </c>
      <c r="AE90" s="23">
        <v>10699.121290759605</v>
      </c>
      <c r="AF90" s="23">
        <v>10939.851519801696</v>
      </c>
      <c r="AG90" s="23">
        <v>11185.998178997233</v>
      </c>
      <c r="AH90" s="23">
        <v>11437.683138024671</v>
      </c>
      <c r="AI90" s="23">
        <v>11695.031008630225</v>
      </c>
      <c r="AJ90" s="23">
        <v>11958.169206324405</v>
      </c>
      <c r="AK90" s="23">
        <v>12227.228013466703</v>
      </c>
      <c r="AL90" s="23">
        <v>12502.340643769703</v>
      </c>
      <c r="AM90" s="23">
        <v>12783.643308254521</v>
      </c>
      <c r="AN90" s="23">
        <v>13071.275282690247</v>
      </c>
      <c r="AO90" s="23">
        <v>13365.378976550777</v>
      </c>
      <c r="AP90" s="23">
        <v>13666.10000352317</v>
      </c>
      <c r="AQ90" s="23">
        <v>13973.587253602442</v>
      </c>
      <c r="AR90" s="23">
        <v>14287.992966808497</v>
      </c>
      <c r="AS90" s="23">
        <v>14609.472808561688</v>
      </c>
      <c r="AT90" s="23">
        <v>14938.185946754325</v>
      </c>
      <c r="AU90" s="23">
        <v>15274.295130556296</v>
      </c>
      <c r="AV90" s="23">
        <v>15617.966770993813</v>
      </c>
      <c r="AW90" s="23">
        <v>15969.371023341173</v>
      </c>
      <c r="AX90" s="23">
        <v>16328.681871366349</v>
      </c>
      <c r="AY90" s="23">
        <v>16696.07721347209</v>
      </c>
      <c r="AZ90" s="23">
        <v>17071.738950775212</v>
      </c>
      <c r="BA90" s="23">
        <v>17455.853077167652</v>
      </c>
      <c r="BB90" s="23">
        <v>17848.609771403924</v>
      </c>
      <c r="BC90" s="23">
        <v>18250.203491260512</v>
      </c>
      <c r="BD90" s="23">
        <v>18660.833069813874</v>
      </c>
      <c r="BE90" s="23">
        <v>19080.701813884687</v>
      </c>
      <c r="BF90" s="23">
        <v>19510.017604697092</v>
      </c>
      <c r="BG90" s="23">
        <v>19948.993000802777</v>
      </c>
      <c r="BH90" s="23">
        <v>20397.845343320838</v>
      </c>
      <c r="BI90" s="23">
        <v>20856.796863545555</v>
      </c>
      <c r="BJ90" s="23">
        <v>21326.074792975327</v>
      </c>
      <c r="BK90" s="23">
        <v>21805.911475817273</v>
      </c>
    </row>
    <row r="91" spans="2:63" x14ac:dyDescent="0.2">
      <c r="B91" s="22" t="s">
        <v>107</v>
      </c>
      <c r="C91" s="23">
        <v>76236.219715035942</v>
      </c>
      <c r="D91" s="22" t="s">
        <v>108</v>
      </c>
    </row>
    <row r="92" spans="2:63" x14ac:dyDescent="0.2">
      <c r="B92" s="22" t="s">
        <v>109</v>
      </c>
      <c r="C92" s="23">
        <v>81891.051654515075</v>
      </c>
      <c r="D92" s="23">
        <v>82046.559532850748</v>
      </c>
      <c r="E92" s="23">
        <v>82206.343877840656</v>
      </c>
      <c r="F92" s="23">
        <v>82370.522292317793</v>
      </c>
      <c r="G92" s="23">
        <v>82508.544100306623</v>
      </c>
      <c r="H92" s="23">
        <v>82649.671398975217</v>
      </c>
      <c r="I92" s="23">
        <v>82793.974061863846</v>
      </c>
      <c r="J92" s="23">
        <v>82941.523534667474</v>
      </c>
      <c r="K92" s="23">
        <v>83092.392870609183</v>
      </c>
      <c r="L92" s="23">
        <v>83246.65676660958</v>
      </c>
      <c r="M92" s="23">
        <v>83404.391600269999</v>
      </c>
      <c r="N92" s="23">
        <v>83565.675467687761</v>
      </c>
      <c r="O92" s="23">
        <v>83730.588222122431</v>
      </c>
      <c r="P92" s="23">
        <v>83899.211513531875</v>
      </c>
      <c r="Q92" s="23">
        <v>84071.628828998029</v>
      </c>
      <c r="R92" s="23">
        <v>84247.925534062175</v>
      </c>
      <c r="S92" s="23">
        <v>84428.188914990256</v>
      </c>
      <c r="T92" s="23">
        <v>84612.508221989236</v>
      </c>
      <c r="U92" s="23">
        <v>84800.974713395684</v>
      </c>
      <c r="V92" s="23">
        <v>84993.681700858782</v>
      </c>
      <c r="W92" s="23">
        <v>85190.724595539796</v>
      </c>
      <c r="X92" s="23">
        <v>85392.200955351131</v>
      </c>
      <c r="Y92" s="23">
        <v>85598.210533258214</v>
      </c>
      <c r="Z92" s="23">
        <v>85808.855326668214</v>
      </c>
      <c r="AA92" s="23">
        <v>86024.239627929943</v>
      </c>
      <c r="AB92" s="23">
        <v>86244.470075970064</v>
      </c>
      <c r="AC92" s="23">
        <v>86469.655709091079</v>
      </c>
      <c r="AD92" s="23">
        <v>86699.908018957314</v>
      </c>
      <c r="AE92" s="23">
        <v>86935.341005795548</v>
      </c>
      <c r="AF92" s="23">
        <v>87176.07123483764</v>
      </c>
      <c r="AG92" s="23">
        <v>87422.21789403318</v>
      </c>
      <c r="AH92" s="23">
        <v>87673.902853060616</v>
      </c>
      <c r="AI92" s="23">
        <v>87931.250723666162</v>
      </c>
      <c r="AJ92" s="23">
        <v>88194.38892136034</v>
      </c>
      <c r="AK92" s="23">
        <v>88463.447728502651</v>
      </c>
      <c r="AL92" s="23">
        <v>88738.56035880564</v>
      </c>
      <c r="AM92" s="23">
        <v>89019.863023290469</v>
      </c>
      <c r="AN92" s="23">
        <v>89307.494997726186</v>
      </c>
      <c r="AO92" s="23">
        <v>89601.598691586725</v>
      </c>
      <c r="AP92" s="23">
        <v>89902.319718559113</v>
      </c>
      <c r="AQ92" s="23">
        <v>90209.806968638382</v>
      </c>
      <c r="AR92" s="23">
        <v>90524.212681844438</v>
      </c>
      <c r="AS92" s="23">
        <v>90845.692523597623</v>
      </c>
      <c r="AT92" s="23">
        <v>91174.405661790268</v>
      </c>
      <c r="AU92" s="23">
        <v>91510.514845592232</v>
      </c>
      <c r="AV92" s="23">
        <v>91854.18648602975</v>
      </c>
      <c r="AW92" s="23">
        <v>92205.590738377112</v>
      </c>
      <c r="AX92" s="23">
        <v>92564.901586402295</v>
      </c>
      <c r="AY92" s="23">
        <v>92932.296928508033</v>
      </c>
      <c r="AZ92" s="23">
        <v>93307.958665811151</v>
      </c>
      <c r="BA92" s="23">
        <v>93692.072792203602</v>
      </c>
      <c r="BB92" s="23">
        <v>94084.829486439863</v>
      </c>
      <c r="BC92" s="23">
        <v>94486.423206296458</v>
      </c>
      <c r="BD92" s="23">
        <v>94897.052784849817</v>
      </c>
      <c r="BE92" s="23">
        <v>95316.921528920633</v>
      </c>
      <c r="BF92" s="23">
        <v>95746.237319733031</v>
      </c>
      <c r="BG92" s="23">
        <v>96185.212715838716</v>
      </c>
      <c r="BH92" s="23">
        <v>96634.065058356777</v>
      </c>
      <c r="BI92" s="23">
        <v>97093.016578581504</v>
      </c>
      <c r="BJ92" s="23">
        <v>97562.294508011269</v>
      </c>
      <c r="BK92" s="23">
        <v>98042.131190853223</v>
      </c>
    </row>
    <row r="93" spans="2:63" x14ac:dyDescent="0.2">
      <c r="C93" s="23">
        <v>65.622105916591963</v>
      </c>
      <c r="D93" s="23"/>
      <c r="E93" s="23"/>
      <c r="F93" s="23"/>
      <c r="G93" s="23"/>
      <c r="H93" s="23"/>
      <c r="I93" s="23">
        <f>I92/$C$77</f>
        <v>63.359088182511776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</row>
    <row r="94" spans="2:63" x14ac:dyDescent="0.2">
      <c r="B94" s="22" t="s">
        <v>104</v>
      </c>
    </row>
    <row r="95" spans="2:63" x14ac:dyDescent="0.2">
      <c r="B95" s="22" t="s">
        <v>110</v>
      </c>
    </row>
    <row r="96" spans="2:63" x14ac:dyDescent="0.2">
      <c r="C96" s="22">
        <v>2012</v>
      </c>
      <c r="D96" s="22">
        <v>2013</v>
      </c>
      <c r="E96" s="22">
        <v>2014</v>
      </c>
      <c r="F96" s="22">
        <v>2015</v>
      </c>
      <c r="G96" s="22">
        <v>2016</v>
      </c>
      <c r="H96" s="22">
        <v>2017</v>
      </c>
      <c r="I96" s="22">
        <v>2018</v>
      </c>
      <c r="J96" s="22">
        <v>2019</v>
      </c>
      <c r="K96" s="22">
        <v>2020</v>
      </c>
      <c r="L96" s="22">
        <v>2021</v>
      </c>
      <c r="M96" s="22">
        <v>2022</v>
      </c>
      <c r="N96" s="22">
        <v>2023</v>
      </c>
      <c r="O96" s="22">
        <v>2024</v>
      </c>
      <c r="P96" s="22">
        <v>2025</v>
      </c>
      <c r="Q96" s="22">
        <v>2026</v>
      </c>
      <c r="R96" s="22">
        <v>2027</v>
      </c>
      <c r="S96" s="22">
        <v>2028</v>
      </c>
      <c r="T96" s="22">
        <v>2029</v>
      </c>
      <c r="U96" s="22">
        <v>2030</v>
      </c>
      <c r="V96" s="22">
        <v>2031</v>
      </c>
      <c r="W96" s="22">
        <v>2032</v>
      </c>
      <c r="X96" s="22">
        <v>2033</v>
      </c>
      <c r="Y96" s="22">
        <v>2034</v>
      </c>
      <c r="Z96" s="22">
        <v>2035</v>
      </c>
      <c r="AA96" s="22">
        <v>2036</v>
      </c>
      <c r="AB96" s="22">
        <v>2037</v>
      </c>
      <c r="AC96" s="22">
        <v>2038</v>
      </c>
      <c r="AD96" s="22">
        <v>2039</v>
      </c>
      <c r="AE96" s="22">
        <v>2040</v>
      </c>
      <c r="AF96" s="22">
        <v>2041</v>
      </c>
      <c r="AG96" s="22">
        <v>2042</v>
      </c>
      <c r="AH96" s="22">
        <v>2043</v>
      </c>
      <c r="AI96" s="22">
        <v>2044</v>
      </c>
      <c r="AJ96" s="22">
        <v>2045</v>
      </c>
      <c r="AK96" s="22">
        <v>2046</v>
      </c>
      <c r="AL96" s="22">
        <v>2047</v>
      </c>
      <c r="AM96" s="22">
        <v>2048</v>
      </c>
      <c r="AN96" s="22">
        <v>2049</v>
      </c>
      <c r="AO96" s="22">
        <v>2050</v>
      </c>
      <c r="AP96" s="22">
        <v>2051</v>
      </c>
      <c r="AQ96" s="22">
        <v>2052</v>
      </c>
      <c r="AR96" s="22">
        <v>2053</v>
      </c>
      <c r="AS96" s="22">
        <v>2054</v>
      </c>
      <c r="AT96" s="22">
        <v>2055</v>
      </c>
      <c r="AU96" s="22">
        <v>2056</v>
      </c>
      <c r="AV96" s="22">
        <v>2057</v>
      </c>
      <c r="AW96" s="22">
        <v>2058</v>
      </c>
      <c r="AX96" s="22">
        <v>2059</v>
      </c>
      <c r="AY96" s="22">
        <v>2060</v>
      </c>
      <c r="AZ96" s="22">
        <v>2061</v>
      </c>
      <c r="BA96" s="22">
        <v>2062</v>
      </c>
      <c r="BB96" s="22">
        <v>2063</v>
      </c>
      <c r="BC96" s="22">
        <v>2064</v>
      </c>
      <c r="BD96" s="22">
        <v>2065</v>
      </c>
      <c r="BE96" s="22">
        <v>2066</v>
      </c>
      <c r="BF96" s="22">
        <v>2067</v>
      </c>
      <c r="BG96" s="22">
        <v>2068</v>
      </c>
      <c r="BH96" s="22">
        <v>2069</v>
      </c>
      <c r="BI96" s="22">
        <v>2070</v>
      </c>
      <c r="BJ96" s="22">
        <v>2071</v>
      </c>
      <c r="BK96" s="22">
        <v>2072</v>
      </c>
    </row>
    <row r="97" spans="1:63" x14ac:dyDescent="0.2">
      <c r="B97" s="22" t="s">
        <v>106</v>
      </c>
      <c r="C97" s="23">
        <v>2131.8716411836322</v>
      </c>
      <c r="D97" s="23">
        <v>2190.4981113161821</v>
      </c>
      <c r="E97" s="23">
        <v>2250.7368093773771</v>
      </c>
      <c r="F97" s="23">
        <v>2312.6320716352552</v>
      </c>
      <c r="G97" s="23">
        <v>2364.6662932470485</v>
      </c>
      <c r="H97" s="23">
        <v>2417.8712848451069</v>
      </c>
      <c r="I97" s="23">
        <v>2472.2733887541217</v>
      </c>
      <c r="J97" s="23">
        <v>2527.8995400010895</v>
      </c>
      <c r="K97" s="23">
        <v>2584.777279651114</v>
      </c>
      <c r="L97" s="23">
        <v>2642.9347684432641</v>
      </c>
      <c r="M97" s="23">
        <v>2702.4008007332377</v>
      </c>
      <c r="N97" s="23">
        <v>2763.2048187497353</v>
      </c>
      <c r="O97" s="23">
        <v>2825.3769271716042</v>
      </c>
      <c r="P97" s="23">
        <v>2888.9479080329652</v>
      </c>
      <c r="Q97" s="23">
        <v>2953.949235963707</v>
      </c>
      <c r="R97" s="23">
        <v>3020.4130937728901</v>
      </c>
      <c r="S97" s="23">
        <v>3088.3723883827802</v>
      </c>
      <c r="T97" s="23">
        <v>3157.8607671213927</v>
      </c>
      <c r="U97" s="23">
        <v>3228.9126343816238</v>
      </c>
      <c r="V97" s="23">
        <v>3301.5631686552101</v>
      </c>
      <c r="W97" s="23">
        <v>3375.8483399499523</v>
      </c>
      <c r="X97" s="23">
        <v>3451.804927598826</v>
      </c>
      <c r="Y97" s="23">
        <v>3529.4705384697995</v>
      </c>
      <c r="Z97" s="23">
        <v>3608.8836255853698</v>
      </c>
      <c r="AA97" s="23">
        <v>3690.0835071610404</v>
      </c>
      <c r="AB97" s="23">
        <v>3773.1103860721637</v>
      </c>
      <c r="AC97" s="23">
        <v>3858.0053697587873</v>
      </c>
      <c r="AD97" s="23">
        <v>3944.8104905783598</v>
      </c>
      <c r="AE97" s="23">
        <v>4033.5687266163727</v>
      </c>
      <c r="AF97" s="23">
        <v>4124.3240229652411</v>
      </c>
      <c r="AG97" s="23">
        <v>4217.1213134819591</v>
      </c>
      <c r="AH97" s="23">
        <v>4312.0065430353034</v>
      </c>
      <c r="AI97" s="23">
        <v>4409.0266902535977</v>
      </c>
      <c r="AJ97" s="23">
        <v>4508.2297907843031</v>
      </c>
      <c r="AK97" s="23">
        <v>4609.66496107695</v>
      </c>
      <c r="AL97" s="23">
        <v>4713.382422701181</v>
      </c>
      <c r="AM97" s="23">
        <v>4819.433527211957</v>
      </c>
      <c r="AN97" s="23">
        <v>4927.8707815742255</v>
      </c>
      <c r="AO97" s="23">
        <v>5038.7478741596451</v>
      </c>
      <c r="AP97" s="23">
        <v>5152.1197013282372</v>
      </c>
      <c r="AQ97" s="23">
        <v>5268.0423946081228</v>
      </c>
      <c r="AR97" s="23">
        <v>5386.5733484868051</v>
      </c>
      <c r="AS97" s="23">
        <v>5507.7712488277584</v>
      </c>
      <c r="AT97" s="23">
        <v>5631.6961019263827</v>
      </c>
      <c r="AU97" s="23">
        <v>5758.4092642197256</v>
      </c>
      <c r="AV97" s="23">
        <v>5887.9734726646693</v>
      </c>
      <c r="AW97" s="23">
        <v>6020.4528757996241</v>
      </c>
      <c r="AX97" s="23">
        <v>6155.9130655051158</v>
      </c>
      <c r="AY97" s="23">
        <v>6294.4211094789807</v>
      </c>
      <c r="AZ97" s="23">
        <v>6436.0455844422577</v>
      </c>
      <c r="BA97" s="23">
        <v>6580.856610092208</v>
      </c>
      <c r="BB97" s="23">
        <v>6728.9258838192827</v>
      </c>
      <c r="BC97" s="23">
        <v>6880.3267162052161</v>
      </c>
      <c r="BD97" s="23">
        <v>7035.1340673198329</v>
      </c>
      <c r="BE97" s="23">
        <v>7193.4245838345287</v>
      </c>
      <c r="BF97" s="23">
        <v>7355.2766369708052</v>
      </c>
      <c r="BG97" s="23">
        <v>7520.7703613026479</v>
      </c>
      <c r="BH97" s="23">
        <v>7689.9876944319576</v>
      </c>
      <c r="BI97" s="23">
        <v>7863.0124175566762</v>
      </c>
      <c r="BJ97" s="23">
        <v>8039.930196951701</v>
      </c>
      <c r="BK97" s="23">
        <v>8220.8286263831142</v>
      </c>
    </row>
    <row r="98" spans="1:63" x14ac:dyDescent="0.2">
      <c r="B98" s="22" t="s">
        <v>107</v>
      </c>
      <c r="C98" s="23">
        <v>76236.219715035942</v>
      </c>
      <c r="D98" s="22" t="s">
        <v>108</v>
      </c>
    </row>
    <row r="99" spans="1:63" x14ac:dyDescent="0.2">
      <c r="B99" s="22" t="s">
        <v>109</v>
      </c>
      <c r="C99" s="23">
        <v>78368.091356219578</v>
      </c>
      <c r="D99" s="23">
        <v>78426.71782635212</v>
      </c>
      <c r="E99" s="23">
        <v>78486.956524413326</v>
      </c>
      <c r="F99" s="23">
        <v>78548.851786671192</v>
      </c>
      <c r="G99" s="23">
        <v>78600.886008282992</v>
      </c>
      <c r="H99" s="23">
        <v>78654.090999881053</v>
      </c>
      <c r="I99" s="23">
        <v>78708.493103790068</v>
      </c>
      <c r="J99" s="23">
        <v>78764.119255037032</v>
      </c>
      <c r="K99" s="23">
        <v>78820.996994687055</v>
      </c>
      <c r="L99" s="23">
        <v>78879.1544834792</v>
      </c>
      <c r="M99" s="23">
        <v>78938.620515769173</v>
      </c>
      <c r="N99" s="23">
        <v>78999.424533785685</v>
      </c>
      <c r="O99" s="23">
        <v>79061.596642207543</v>
      </c>
      <c r="P99" s="23">
        <v>79125.167623068905</v>
      </c>
      <c r="Q99" s="23">
        <v>79190.16895099965</v>
      </c>
      <c r="R99" s="23">
        <v>79256.632808808834</v>
      </c>
      <c r="S99" s="23">
        <v>79324.592103418719</v>
      </c>
      <c r="T99" s="23">
        <v>79394.08048215734</v>
      </c>
      <c r="U99" s="23">
        <v>79465.132349417559</v>
      </c>
      <c r="V99" s="23">
        <v>79537.78288369115</v>
      </c>
      <c r="W99" s="23">
        <v>79612.068054985895</v>
      </c>
      <c r="X99" s="23">
        <v>79688.024642634773</v>
      </c>
      <c r="Y99" s="23">
        <v>79765.690253505745</v>
      </c>
      <c r="Z99" s="23">
        <v>79845.10334062131</v>
      </c>
      <c r="AA99" s="23">
        <v>79926.303222196977</v>
      </c>
      <c r="AB99" s="23">
        <v>80009.330101108106</v>
      </c>
      <c r="AC99" s="23">
        <v>80094.225084794729</v>
      </c>
      <c r="AD99" s="23">
        <v>80181.030205614297</v>
      </c>
      <c r="AE99" s="23">
        <v>80269.788441652316</v>
      </c>
      <c r="AF99" s="23">
        <v>80360.543738001186</v>
      </c>
      <c r="AG99" s="23">
        <v>80453.341028517898</v>
      </c>
      <c r="AH99" s="23">
        <v>80548.226258071241</v>
      </c>
      <c r="AI99" s="23">
        <v>80645.246405289538</v>
      </c>
      <c r="AJ99" s="23">
        <v>80744.449505820245</v>
      </c>
      <c r="AK99" s="23">
        <v>80845.884676112895</v>
      </c>
      <c r="AL99" s="23">
        <v>80949.602137737122</v>
      </c>
      <c r="AM99" s="23">
        <v>81055.653242247907</v>
      </c>
      <c r="AN99" s="23">
        <v>81164.090496610166</v>
      </c>
      <c r="AO99" s="23">
        <v>81274.967589195585</v>
      </c>
      <c r="AP99" s="23">
        <v>81388.339416364179</v>
      </c>
      <c r="AQ99" s="23">
        <v>81504.262109644071</v>
      </c>
      <c r="AR99" s="23">
        <v>81622.793063522753</v>
      </c>
      <c r="AS99" s="23">
        <v>81743.990963863704</v>
      </c>
      <c r="AT99" s="23">
        <v>81867.915816962326</v>
      </c>
      <c r="AU99" s="23">
        <v>81994.628979255664</v>
      </c>
      <c r="AV99" s="23">
        <v>82124.193187700614</v>
      </c>
      <c r="AW99" s="23">
        <v>82256.672590835573</v>
      </c>
      <c r="AX99" s="23">
        <v>82392.132780541055</v>
      </c>
      <c r="AY99" s="23">
        <v>82530.640824514921</v>
      </c>
      <c r="AZ99" s="23">
        <v>82672.265299478197</v>
      </c>
      <c r="BA99" s="23">
        <v>82817.076325128146</v>
      </c>
      <c r="BB99" s="23">
        <v>82965.145598855219</v>
      </c>
      <c r="BC99" s="23">
        <v>83116.546431241164</v>
      </c>
      <c r="BD99" s="23">
        <v>83271.353782355771</v>
      </c>
      <c r="BE99" s="23">
        <v>83429.644298870466</v>
      </c>
      <c r="BF99" s="23">
        <v>83591.496352006754</v>
      </c>
      <c r="BG99" s="23">
        <v>83756.990076338596</v>
      </c>
      <c r="BH99" s="23">
        <v>83926.207409467897</v>
      </c>
      <c r="BI99" s="23">
        <v>84099.232132592617</v>
      </c>
      <c r="BJ99" s="23">
        <v>84276.149911987639</v>
      </c>
      <c r="BK99" s="23">
        <v>84457.048341419053</v>
      </c>
    </row>
    <row r="100" spans="1:63" x14ac:dyDescent="0.2">
      <c r="A100" s="22" t="s">
        <v>136</v>
      </c>
      <c r="C100" s="23">
        <v>62.799037105483968</v>
      </c>
      <c r="D100" s="23"/>
      <c r="E100" s="23"/>
      <c r="F100" s="23"/>
      <c r="G100" s="23"/>
      <c r="H100" s="23"/>
      <c r="I100" s="23"/>
      <c r="J100" s="23"/>
      <c r="K100" s="23">
        <f>K99/$C$77</f>
        <v>60.31871951802102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</row>
    <row r="101" spans="1:63" x14ac:dyDescent="0.2">
      <c r="B101" s="84" t="s">
        <v>111</v>
      </c>
      <c r="C101" s="22" t="s">
        <v>108</v>
      </c>
    </row>
    <row r="103" spans="1:63" x14ac:dyDescent="0.2">
      <c r="B103" s="34" t="s">
        <v>105</v>
      </c>
      <c r="C103" s="22">
        <v>2012</v>
      </c>
      <c r="D103" s="22">
        <v>2013</v>
      </c>
      <c r="E103" s="22">
        <v>2014</v>
      </c>
      <c r="F103" s="22">
        <v>2015</v>
      </c>
      <c r="G103" s="22">
        <v>2016</v>
      </c>
      <c r="H103" s="22">
        <v>2017</v>
      </c>
      <c r="I103" s="22">
        <v>2018</v>
      </c>
      <c r="J103" s="22">
        <v>2019</v>
      </c>
      <c r="K103" s="22">
        <v>2020</v>
      </c>
      <c r="L103" s="22">
        <v>2021</v>
      </c>
      <c r="M103" s="22">
        <v>2022</v>
      </c>
      <c r="N103" s="22">
        <v>2023</v>
      </c>
      <c r="O103" s="22">
        <v>2024</v>
      </c>
      <c r="P103" s="22">
        <v>2025</v>
      </c>
      <c r="Q103" s="22">
        <v>2026</v>
      </c>
      <c r="R103" s="22">
        <v>2027</v>
      </c>
      <c r="S103" s="22">
        <v>2028</v>
      </c>
      <c r="T103" s="22">
        <v>2029</v>
      </c>
      <c r="U103" s="22">
        <v>2030</v>
      </c>
      <c r="V103" s="22">
        <v>2031</v>
      </c>
      <c r="W103" s="22">
        <v>2032</v>
      </c>
      <c r="X103" s="22">
        <v>2033</v>
      </c>
      <c r="Y103" s="22">
        <v>2034</v>
      </c>
      <c r="Z103" s="22">
        <v>2035</v>
      </c>
      <c r="AA103" s="22">
        <v>2036</v>
      </c>
      <c r="AB103" s="22">
        <v>2037</v>
      </c>
      <c r="AC103" s="22">
        <v>2038</v>
      </c>
      <c r="AD103" s="22">
        <v>2039</v>
      </c>
      <c r="AE103" s="22">
        <v>2040</v>
      </c>
      <c r="AF103" s="22">
        <v>2041</v>
      </c>
      <c r="AG103" s="22">
        <v>2042</v>
      </c>
      <c r="AH103" s="22">
        <v>2043</v>
      </c>
      <c r="AI103" s="22">
        <v>2044</v>
      </c>
      <c r="AJ103" s="22">
        <v>2045</v>
      </c>
      <c r="AK103" s="22">
        <v>2046</v>
      </c>
      <c r="AL103" s="22">
        <v>2047</v>
      </c>
      <c r="AM103" s="22">
        <v>2048</v>
      </c>
      <c r="AN103" s="22">
        <v>2049</v>
      </c>
      <c r="AO103" s="22">
        <v>2050</v>
      </c>
      <c r="AP103" s="22">
        <v>2051</v>
      </c>
      <c r="AQ103" s="22">
        <v>2052</v>
      </c>
      <c r="AR103" s="22">
        <v>2053</v>
      </c>
      <c r="AS103" s="22">
        <v>2054</v>
      </c>
      <c r="AT103" s="22">
        <v>2055</v>
      </c>
      <c r="AU103" s="22">
        <v>2056</v>
      </c>
      <c r="AV103" s="22">
        <v>2057</v>
      </c>
      <c r="AW103" s="22">
        <v>2058</v>
      </c>
      <c r="AX103" s="22">
        <v>2059</v>
      </c>
      <c r="AY103" s="22">
        <v>2060</v>
      </c>
      <c r="AZ103" s="22">
        <v>2061</v>
      </c>
      <c r="BA103" s="22">
        <v>2062</v>
      </c>
      <c r="BB103" s="22">
        <v>2063</v>
      </c>
      <c r="BC103" s="22">
        <v>2064</v>
      </c>
      <c r="BD103" s="22">
        <v>2065</v>
      </c>
      <c r="BE103" s="22">
        <v>2066</v>
      </c>
      <c r="BF103" s="22">
        <v>2067</v>
      </c>
      <c r="BG103" s="22">
        <v>2068</v>
      </c>
      <c r="BH103" s="22">
        <v>2069</v>
      </c>
      <c r="BI103" s="22">
        <v>2070</v>
      </c>
      <c r="BJ103" s="22">
        <v>2071</v>
      </c>
      <c r="BK103" s="22">
        <v>2072</v>
      </c>
    </row>
    <row r="104" spans="1:63" x14ac:dyDescent="0.2">
      <c r="B104" s="22" t="s">
        <v>112</v>
      </c>
      <c r="C104" s="35">
        <v>4.0689107329383241</v>
      </c>
      <c r="D104" s="26">
        <v>4.1808057780941281</v>
      </c>
      <c r="E104" s="26">
        <v>4.2957779369917173</v>
      </c>
      <c r="F104" s="26">
        <v>4.4139118302589901</v>
      </c>
      <c r="G104" s="26">
        <v>4.513224846439817</v>
      </c>
      <c r="H104" s="26">
        <v>4.6147724054847128</v>
      </c>
      <c r="I104" s="26">
        <v>4.7186047846081189</v>
      </c>
      <c r="J104" s="26">
        <v>4.8247733922618012</v>
      </c>
      <c r="K104" s="26">
        <v>4.9333307935876913</v>
      </c>
      <c r="L104" s="26">
        <v>5.0443307364434142</v>
      </c>
      <c r="M104" s="26">
        <v>5.157828178013391</v>
      </c>
      <c r="N104" s="26">
        <v>5.2738793120186918</v>
      </c>
      <c r="O104" s="26">
        <v>5.3925415965391119</v>
      </c>
      <c r="P104" s="26">
        <v>5.5138737824612418</v>
      </c>
      <c r="Q104" s="26">
        <v>5.63793594256662</v>
      </c>
      <c r="R104" s="26">
        <v>5.7647895012743691</v>
      </c>
      <c r="S104" s="26">
        <v>5.8944972650530421</v>
      </c>
      <c r="T104" s="26">
        <v>6.0271234535167357</v>
      </c>
      <c r="U104" s="26">
        <v>6.1627337312208619</v>
      </c>
      <c r="V104" s="26">
        <v>6.3013952401733313</v>
      </c>
      <c r="W104" s="26">
        <v>6.4431766330772309</v>
      </c>
      <c r="X104" s="26">
        <v>6.5881481073214685</v>
      </c>
      <c r="Y104" s="26">
        <v>6.736381439736201</v>
      </c>
      <c r="Z104" s="26">
        <v>6.8879500221302656</v>
      </c>
      <c r="AA104" s="26">
        <v>7.0429288976281965</v>
      </c>
      <c r="AB104" s="26">
        <v>7.2013947978248307</v>
      </c>
      <c r="AC104" s="26">
        <v>7.363426180775889</v>
      </c>
      <c r="AD104" s="26">
        <v>7.529103269843346</v>
      </c>
      <c r="AE104" s="26">
        <v>7.6985080934148211</v>
      </c>
      <c r="AF104" s="26">
        <v>7.8717245255166546</v>
      </c>
      <c r="AG104" s="26">
        <v>8.0488383273407784</v>
      </c>
      <c r="AH104" s="26">
        <v>8.2299371897059448</v>
      </c>
      <c r="AI104" s="26">
        <v>8.4151107764743287</v>
      </c>
      <c r="AJ104" s="26">
        <v>8.604450768945</v>
      </c>
      <c r="AK104" s="26">
        <v>8.7980509112462624</v>
      </c>
      <c r="AL104" s="26">
        <v>8.9960070567493027</v>
      </c>
      <c r="AM104" s="26">
        <v>9.1984172155261614</v>
      </c>
      <c r="AN104" s="26">
        <v>9.4053816028754991</v>
      </c>
      <c r="AO104" s="26">
        <v>9.6170026889401967</v>
      </c>
      <c r="AP104" s="26">
        <v>9.833385249441351</v>
      </c>
      <c r="AQ104" s="26">
        <v>10.05463641755378</v>
      </c>
      <c r="AR104" s="26">
        <v>10.280865736948741</v>
      </c>
      <c r="AS104" s="26">
        <v>10.512185216030087</v>
      </c>
      <c r="AT104" s="26">
        <v>10.748709383390763</v>
      </c>
      <c r="AU104" s="26">
        <v>10.990555344517054</v>
      </c>
      <c r="AV104" s="26">
        <v>11.237842839768687</v>
      </c>
      <c r="AW104" s="26">
        <v>11.490694303663481</v>
      </c>
      <c r="AX104" s="26">
        <v>11.749234925495909</v>
      </c>
      <c r="AY104" s="26">
        <v>12.013592711319566</v>
      </c>
      <c r="AZ104" s="26">
        <v>12.283898547324256</v>
      </c>
      <c r="BA104" s="26">
        <v>12.560286264639052</v>
      </c>
      <c r="BB104" s="26">
        <v>12.84289270559343</v>
      </c>
      <c r="BC104" s="26">
        <v>13.131857791469281</v>
      </c>
      <c r="BD104" s="26">
        <v>13.427324591777341</v>
      </c>
      <c r="BE104" s="26">
        <v>13.72943939509233</v>
      </c>
      <c r="BF104" s="26">
        <v>14.038351781481907</v>
      </c>
      <c r="BG104" s="26">
        <v>14.354214696565249</v>
      </c>
      <c r="BH104" s="26">
        <v>14.677184527237966</v>
      </c>
      <c r="BI104" s="26">
        <v>15.00742117910082</v>
      </c>
      <c r="BJ104" s="26">
        <v>15.345088155630588</v>
      </c>
      <c r="BK104" s="26">
        <v>15.690352639132275</v>
      </c>
    </row>
    <row r="105" spans="1:63" x14ac:dyDescent="0.2">
      <c r="B105" s="22" t="s">
        <v>113</v>
      </c>
      <c r="C105" s="113">
        <v>9.0671990450994795E-3</v>
      </c>
      <c r="D105" s="27">
        <v>9.0671990450994795E-3</v>
      </c>
      <c r="E105" s="27">
        <v>9.0671990450994795E-3</v>
      </c>
      <c r="F105" s="27">
        <v>9.0671990450994795E-3</v>
      </c>
      <c r="G105" s="27">
        <v>9.0671990450994795E-3</v>
      </c>
      <c r="H105" s="27">
        <v>9.0671990450994795E-3</v>
      </c>
      <c r="I105" s="27">
        <v>9.0671990450994795E-3</v>
      </c>
      <c r="J105" s="27">
        <v>9.0671990450994795E-3</v>
      </c>
      <c r="K105" s="27">
        <v>9.0671990450994795E-3</v>
      </c>
      <c r="L105" s="27">
        <v>9.0671990450994795E-3</v>
      </c>
      <c r="M105" s="27">
        <v>9.0671990450994795E-3</v>
      </c>
      <c r="N105" s="27">
        <v>9.0671990450994795E-3</v>
      </c>
      <c r="O105" s="27">
        <v>9.0671990450994795E-3</v>
      </c>
      <c r="P105" s="27">
        <v>9.0671990450994795E-3</v>
      </c>
      <c r="Q105" s="27">
        <v>9.0671990450994795E-3</v>
      </c>
      <c r="R105" s="27">
        <v>9.0671990450994795E-3</v>
      </c>
      <c r="S105" s="27">
        <v>9.0671990450994795E-3</v>
      </c>
      <c r="T105" s="27">
        <v>9.0671990450994795E-3</v>
      </c>
      <c r="U105" s="27">
        <v>9.0671990450994795E-3</v>
      </c>
      <c r="V105" s="27">
        <v>9.0671990450994795E-3</v>
      </c>
      <c r="W105" s="27">
        <v>9.0671990450994795E-3</v>
      </c>
      <c r="X105" s="27">
        <v>9.0671990450994795E-3</v>
      </c>
      <c r="Y105" s="27">
        <v>9.0671990450994795E-3</v>
      </c>
      <c r="Z105" s="27">
        <v>9.0671990450994795E-3</v>
      </c>
      <c r="AA105" s="27">
        <v>9.0671990450994795E-3</v>
      </c>
      <c r="AB105" s="27">
        <v>9.0671990450994795E-3</v>
      </c>
      <c r="AC105" s="27">
        <v>9.0671990450994795E-3</v>
      </c>
      <c r="AD105" s="27">
        <v>9.0671990450994795E-3</v>
      </c>
      <c r="AE105" s="27">
        <v>9.0671990450994795E-3</v>
      </c>
      <c r="AF105" s="27">
        <v>9.0671990450994795E-3</v>
      </c>
      <c r="AG105" s="27">
        <v>9.0671990450994795E-3</v>
      </c>
      <c r="AH105" s="27">
        <v>9.0671990450994795E-3</v>
      </c>
      <c r="AI105" s="27">
        <v>9.0671990450994795E-3</v>
      </c>
      <c r="AJ105" s="27">
        <v>9.0671990450994795E-3</v>
      </c>
      <c r="AK105" s="27">
        <v>9.0671990450994795E-3</v>
      </c>
      <c r="AL105" s="27">
        <v>9.0671990450994795E-3</v>
      </c>
      <c r="AM105" s="27">
        <v>9.0671990450994795E-3</v>
      </c>
      <c r="AN105" s="27">
        <v>9.0671990450994795E-3</v>
      </c>
      <c r="AO105" s="27">
        <v>9.0671990450994795E-3</v>
      </c>
      <c r="AP105" s="27">
        <v>9.0671990450994795E-3</v>
      </c>
      <c r="AQ105" s="27">
        <v>9.0671990450994795E-3</v>
      </c>
      <c r="AR105" s="27">
        <v>9.0671990450994795E-3</v>
      </c>
      <c r="AS105" s="27">
        <v>9.0671990450994795E-3</v>
      </c>
      <c r="AT105" s="27">
        <v>9.0671990450994795E-3</v>
      </c>
      <c r="AU105" s="27">
        <v>9.0671990450994795E-3</v>
      </c>
      <c r="AV105" s="27">
        <v>9.0671990450994795E-3</v>
      </c>
      <c r="AW105" s="27">
        <v>9.0671990450994795E-3</v>
      </c>
      <c r="AX105" s="27">
        <v>9.0671990450994795E-3</v>
      </c>
      <c r="AY105" s="27">
        <v>9.0671990450994795E-3</v>
      </c>
      <c r="AZ105" s="27">
        <v>9.0671990450994795E-3</v>
      </c>
      <c r="BA105" s="27">
        <v>9.0671990450994795E-3</v>
      </c>
      <c r="BB105" s="27">
        <v>9.0671990450994795E-3</v>
      </c>
      <c r="BC105" s="27">
        <v>9.0671990450994795E-3</v>
      </c>
      <c r="BD105" s="27">
        <v>9.0671990450994795E-3</v>
      </c>
      <c r="BE105" s="27">
        <v>9.0671990450994795E-3</v>
      </c>
      <c r="BF105" s="27">
        <v>9.0671990450994795E-3</v>
      </c>
      <c r="BG105" s="27">
        <v>9.0671990450994795E-3</v>
      </c>
      <c r="BH105" s="27">
        <v>9.0671990450994795E-3</v>
      </c>
      <c r="BI105" s="27">
        <v>9.0671990450994795E-3</v>
      </c>
      <c r="BJ105" s="27">
        <v>9.0671990450994795E-3</v>
      </c>
      <c r="BK105" s="27">
        <v>9.0671990450994795E-3</v>
      </c>
    </row>
    <row r="106" spans="1:63" x14ac:dyDescent="0.2">
      <c r="B106" s="22" t="s">
        <v>114</v>
      </c>
      <c r="C106" s="26">
        <v>4.0779779319834235</v>
      </c>
      <c r="D106" s="114">
        <v>4.1898729771392276</v>
      </c>
      <c r="E106" s="114">
        <v>4.3048451360368167</v>
      </c>
      <c r="F106" s="114">
        <v>4.4229790293040896</v>
      </c>
      <c r="G106" s="114">
        <v>4.5222920454849165</v>
      </c>
      <c r="H106" s="114">
        <v>4.6238396045298122</v>
      </c>
      <c r="I106" s="114">
        <v>4.7276719836532184</v>
      </c>
      <c r="J106" s="114">
        <v>4.8338405913069007</v>
      </c>
      <c r="K106" s="114">
        <v>4.9423979926327908</v>
      </c>
      <c r="L106" s="114">
        <v>5.0533979354885137</v>
      </c>
      <c r="M106" s="114">
        <v>5.1668953770584904</v>
      </c>
      <c r="N106" s="114">
        <v>5.2829465110637912</v>
      </c>
      <c r="O106" s="114">
        <v>5.4016087955842114</v>
      </c>
      <c r="P106" s="114">
        <v>5.5229409815063413</v>
      </c>
      <c r="Q106" s="114">
        <v>5.6470031416117195</v>
      </c>
      <c r="R106" s="114">
        <v>5.7738567003194685</v>
      </c>
      <c r="S106" s="114">
        <v>5.9035644640981415</v>
      </c>
      <c r="T106" s="114">
        <v>6.0361906525618352</v>
      </c>
      <c r="U106" s="114">
        <v>6.1718009302659613</v>
      </c>
      <c r="V106" s="114">
        <v>6.3104624392184308</v>
      </c>
      <c r="W106" s="114">
        <v>6.4522438321223303</v>
      </c>
      <c r="X106" s="114">
        <v>6.5972153063665679</v>
      </c>
      <c r="Y106" s="114">
        <v>6.7454486387813004</v>
      </c>
      <c r="Z106" s="114">
        <v>6.8970172211753651</v>
      </c>
      <c r="AA106" s="114">
        <v>7.051996096673296</v>
      </c>
      <c r="AB106" s="114">
        <v>7.2104619968699302</v>
      </c>
      <c r="AC106" s="114">
        <v>7.3724933798209884</v>
      </c>
      <c r="AD106" s="114">
        <v>7.5381704688884454</v>
      </c>
      <c r="AE106" s="114">
        <v>7.7075752924599206</v>
      </c>
      <c r="AF106" s="114">
        <v>7.880791724561754</v>
      </c>
      <c r="AG106" s="114">
        <v>8.0579055263858788</v>
      </c>
      <c r="AH106" s="114">
        <v>8.2390043887510451</v>
      </c>
      <c r="AI106" s="114">
        <v>8.424177975519429</v>
      </c>
      <c r="AJ106" s="114">
        <v>8.6135179679901004</v>
      </c>
      <c r="AK106" s="114">
        <v>8.8071181102913627</v>
      </c>
      <c r="AL106" s="114">
        <v>9.005074255794403</v>
      </c>
      <c r="AM106" s="114">
        <v>9.2074844145712618</v>
      </c>
      <c r="AN106" s="114">
        <v>9.4144488019205994</v>
      </c>
      <c r="AO106" s="114">
        <v>9.6260698879852971</v>
      </c>
      <c r="AP106" s="114">
        <v>9.8424524484864513</v>
      </c>
      <c r="AQ106" s="114">
        <v>10.063703616598881</v>
      </c>
      <c r="AR106" s="114">
        <v>10.289932935993841</v>
      </c>
      <c r="AS106" s="114">
        <v>10.521252415075187</v>
      </c>
      <c r="AT106" s="114">
        <v>10.757776582435863</v>
      </c>
      <c r="AU106" s="114">
        <v>10.999622543562154</v>
      </c>
      <c r="AV106" s="114">
        <v>11.246910038813787</v>
      </c>
      <c r="AW106" s="114">
        <v>11.499761502708582</v>
      </c>
      <c r="AX106" s="114">
        <v>11.758302124541009</v>
      </c>
      <c r="AY106" s="114">
        <v>12.022659910364666</v>
      </c>
      <c r="AZ106" s="114">
        <v>12.292965746369356</v>
      </c>
      <c r="BA106" s="114">
        <v>12.569353463684152</v>
      </c>
      <c r="BB106" s="114">
        <v>12.85195990463853</v>
      </c>
      <c r="BC106" s="114">
        <v>13.140924990514382</v>
      </c>
      <c r="BD106" s="114">
        <v>13.436391790822441</v>
      </c>
      <c r="BE106" s="114">
        <v>13.73850659413743</v>
      </c>
      <c r="BF106" s="114">
        <v>14.047418980527008</v>
      </c>
      <c r="BG106" s="114">
        <v>14.363281895610349</v>
      </c>
      <c r="BH106" s="114">
        <v>14.686251726283066</v>
      </c>
      <c r="BI106" s="114">
        <v>15.016488378145921</v>
      </c>
      <c r="BJ106" s="114">
        <v>15.354155354675688</v>
      </c>
      <c r="BK106" s="114">
        <v>15.699419838177375</v>
      </c>
    </row>
    <row r="107" spans="1:63" x14ac:dyDescent="0.2">
      <c r="C107" s="22" t="s">
        <v>108</v>
      </c>
      <c r="I107" s="86">
        <f>I106*100/1000</f>
        <v>0.47276719836532188</v>
      </c>
    </row>
    <row r="108" spans="1:63" x14ac:dyDescent="0.2">
      <c r="B108" s="22" t="s">
        <v>110</v>
      </c>
      <c r="C108" s="22">
        <v>2012</v>
      </c>
      <c r="D108" s="22">
        <v>2013</v>
      </c>
      <c r="E108" s="22">
        <v>2014</v>
      </c>
      <c r="F108" s="22">
        <v>2015</v>
      </c>
      <c r="G108" s="22">
        <v>2016</v>
      </c>
      <c r="H108" s="22">
        <v>2017</v>
      </c>
      <c r="I108" s="22">
        <v>2018</v>
      </c>
      <c r="J108" s="22">
        <v>2019</v>
      </c>
      <c r="K108" s="22">
        <v>2020</v>
      </c>
      <c r="L108" s="22">
        <v>2021</v>
      </c>
      <c r="M108" s="22">
        <v>2022</v>
      </c>
      <c r="N108" s="22">
        <v>2023</v>
      </c>
      <c r="O108" s="22">
        <v>2024</v>
      </c>
      <c r="P108" s="22">
        <v>2025</v>
      </c>
      <c r="Q108" s="22">
        <v>2026</v>
      </c>
      <c r="R108" s="22">
        <v>2027</v>
      </c>
      <c r="S108" s="22">
        <v>2028</v>
      </c>
      <c r="T108" s="22">
        <v>2029</v>
      </c>
      <c r="U108" s="22">
        <v>2030</v>
      </c>
      <c r="V108" s="22">
        <v>2031</v>
      </c>
      <c r="W108" s="22">
        <v>2032</v>
      </c>
      <c r="X108" s="22">
        <v>2033</v>
      </c>
      <c r="Y108" s="22">
        <v>2034</v>
      </c>
      <c r="Z108" s="22">
        <v>2035</v>
      </c>
      <c r="AA108" s="22">
        <v>2036</v>
      </c>
      <c r="AB108" s="22">
        <v>2037</v>
      </c>
      <c r="AC108" s="22">
        <v>2038</v>
      </c>
      <c r="AD108" s="22">
        <v>2039</v>
      </c>
      <c r="AE108" s="22">
        <v>2040</v>
      </c>
      <c r="AF108" s="22">
        <v>2041</v>
      </c>
      <c r="AG108" s="22">
        <v>2042</v>
      </c>
      <c r="AH108" s="22">
        <v>2043</v>
      </c>
      <c r="AI108" s="22">
        <v>2044</v>
      </c>
      <c r="AJ108" s="22">
        <v>2045</v>
      </c>
      <c r="AK108" s="22">
        <v>2046</v>
      </c>
      <c r="AL108" s="22">
        <v>2047</v>
      </c>
      <c r="AM108" s="22">
        <v>2048</v>
      </c>
      <c r="AN108" s="22">
        <v>2049</v>
      </c>
      <c r="AO108" s="22">
        <v>2050</v>
      </c>
      <c r="AP108" s="22">
        <v>2051</v>
      </c>
      <c r="AQ108" s="22">
        <v>2052</v>
      </c>
      <c r="AR108" s="22">
        <v>2053</v>
      </c>
      <c r="AS108" s="22">
        <v>2054</v>
      </c>
      <c r="AT108" s="22">
        <v>2055</v>
      </c>
      <c r="AU108" s="22">
        <v>2056</v>
      </c>
      <c r="AV108" s="22">
        <v>2057</v>
      </c>
      <c r="AW108" s="22">
        <v>2058</v>
      </c>
      <c r="AX108" s="22">
        <v>2059</v>
      </c>
      <c r="AY108" s="22">
        <v>2060</v>
      </c>
      <c r="AZ108" s="22">
        <v>2061</v>
      </c>
      <c r="BA108" s="22">
        <v>2062</v>
      </c>
      <c r="BB108" s="22">
        <v>2063</v>
      </c>
      <c r="BC108" s="22">
        <v>2064</v>
      </c>
      <c r="BD108" s="22">
        <v>2065</v>
      </c>
      <c r="BE108" s="22">
        <v>2066</v>
      </c>
      <c r="BF108" s="22">
        <v>2067</v>
      </c>
      <c r="BG108" s="22">
        <v>2068</v>
      </c>
      <c r="BH108" s="22">
        <v>2069</v>
      </c>
      <c r="BI108" s="22">
        <v>2070</v>
      </c>
      <c r="BJ108" s="22">
        <v>2071</v>
      </c>
      <c r="BK108" s="22">
        <v>2072</v>
      </c>
    </row>
    <row r="109" spans="1:63" x14ac:dyDescent="0.2">
      <c r="B109" s="22" t="s">
        <v>112</v>
      </c>
      <c r="C109" s="26">
        <v>4.0689107329383241</v>
      </c>
      <c r="D109" s="26">
        <v>4.1808057780941281</v>
      </c>
      <c r="E109" s="26">
        <v>4.2957779369917173</v>
      </c>
      <c r="F109" s="26">
        <v>4.4139118302589901</v>
      </c>
      <c r="G109" s="26">
        <v>4.513224846439817</v>
      </c>
      <c r="H109" s="26">
        <v>4.6147724054847128</v>
      </c>
      <c r="I109" s="26">
        <v>4.7186047846081189</v>
      </c>
      <c r="J109" s="26">
        <v>4.8247733922618012</v>
      </c>
      <c r="K109" s="26">
        <v>4.9333307935876913</v>
      </c>
      <c r="L109" s="26">
        <v>5.0443307364434142</v>
      </c>
      <c r="M109" s="26">
        <v>5.157828178013391</v>
      </c>
      <c r="N109" s="26">
        <v>5.2738793120186918</v>
      </c>
      <c r="O109" s="26">
        <v>5.3925415965391119</v>
      </c>
      <c r="P109" s="26">
        <v>5.5138737824612418</v>
      </c>
      <c r="Q109" s="26">
        <v>5.63793594256662</v>
      </c>
      <c r="R109" s="26">
        <v>5.7647895012743691</v>
      </c>
      <c r="S109" s="26">
        <v>5.8944972650530421</v>
      </c>
      <c r="T109" s="26">
        <v>6.0271234535167357</v>
      </c>
      <c r="U109" s="26">
        <v>6.1627337312208619</v>
      </c>
      <c r="V109" s="26">
        <v>6.3013952401733313</v>
      </c>
      <c r="W109" s="26">
        <v>6.4431766330772309</v>
      </c>
      <c r="X109" s="26">
        <v>6.5881481073214685</v>
      </c>
      <c r="Y109" s="26">
        <v>6.736381439736201</v>
      </c>
      <c r="Z109" s="26">
        <v>6.8879500221302656</v>
      </c>
      <c r="AA109" s="26">
        <v>7.0429288976281965</v>
      </c>
      <c r="AB109" s="26">
        <v>7.2013947978248307</v>
      </c>
      <c r="AC109" s="26">
        <v>7.363426180775889</v>
      </c>
      <c r="AD109" s="26">
        <v>7.529103269843346</v>
      </c>
      <c r="AE109" s="26">
        <v>7.6985080934148211</v>
      </c>
      <c r="AF109" s="26">
        <v>7.8717245255166546</v>
      </c>
      <c r="AG109" s="26">
        <v>8.0488383273407784</v>
      </c>
      <c r="AH109" s="26">
        <v>8.2299371897059448</v>
      </c>
      <c r="AI109" s="26">
        <v>8.4151107764743287</v>
      </c>
      <c r="AJ109" s="26">
        <v>8.604450768945</v>
      </c>
      <c r="AK109" s="26">
        <v>8.7980509112462624</v>
      </c>
      <c r="AL109" s="26">
        <v>8.9960070567493027</v>
      </c>
      <c r="AM109" s="26">
        <v>9.1984172155261614</v>
      </c>
      <c r="AN109" s="26">
        <v>9.4053816028754991</v>
      </c>
      <c r="AO109" s="26">
        <v>9.6170026889401967</v>
      </c>
      <c r="AP109" s="26">
        <v>9.833385249441351</v>
      </c>
      <c r="AQ109" s="26">
        <v>10.05463641755378</v>
      </c>
      <c r="AR109" s="26">
        <v>10.280865736948741</v>
      </c>
      <c r="AS109" s="26">
        <v>10.512185216030087</v>
      </c>
      <c r="AT109" s="26">
        <v>10.748709383390763</v>
      </c>
      <c r="AU109" s="26">
        <v>10.990555344517054</v>
      </c>
      <c r="AV109" s="26">
        <v>11.237842839768687</v>
      </c>
      <c r="AW109" s="26">
        <v>11.490694303663481</v>
      </c>
      <c r="AX109" s="26">
        <v>11.749234925495909</v>
      </c>
      <c r="AY109" s="26">
        <v>12.013592711319566</v>
      </c>
      <c r="AZ109" s="26">
        <v>12.283898547324256</v>
      </c>
      <c r="BA109" s="26">
        <v>12.560286264639052</v>
      </c>
      <c r="BB109" s="26">
        <v>12.84289270559343</v>
      </c>
      <c r="BC109" s="26">
        <v>13.131857791469281</v>
      </c>
      <c r="BD109" s="26">
        <v>13.427324591777341</v>
      </c>
      <c r="BE109" s="26">
        <v>13.72943939509233</v>
      </c>
      <c r="BF109" s="26">
        <v>14.038351781481907</v>
      </c>
      <c r="BG109" s="26">
        <v>14.354214696565249</v>
      </c>
      <c r="BH109" s="26">
        <v>14.677184527237966</v>
      </c>
      <c r="BI109" s="26">
        <v>15.00742117910082</v>
      </c>
      <c r="BJ109" s="26">
        <v>15.345088155630588</v>
      </c>
      <c r="BK109" s="26">
        <v>15.690352639132275</v>
      </c>
    </row>
    <row r="110" spans="1:63" x14ac:dyDescent="0.2">
      <c r="B110" s="22" t="s">
        <v>113</v>
      </c>
      <c r="C110" s="27">
        <v>9.0671990450994795E-3</v>
      </c>
      <c r="D110" s="27">
        <v>9.0671990450994795E-3</v>
      </c>
      <c r="E110" s="27">
        <v>9.0671990450994795E-3</v>
      </c>
      <c r="F110" s="27">
        <v>9.0671990450994795E-3</v>
      </c>
      <c r="G110" s="27">
        <v>9.0671990450994795E-3</v>
      </c>
      <c r="H110" s="27">
        <v>9.0671990450994795E-3</v>
      </c>
      <c r="I110" s="27">
        <v>9.0671990450994795E-3</v>
      </c>
      <c r="J110" s="27">
        <v>9.0671990450994795E-3</v>
      </c>
      <c r="K110" s="27">
        <v>9.0671990450994795E-3</v>
      </c>
      <c r="L110" s="27">
        <v>9.0671990450994795E-3</v>
      </c>
      <c r="M110" s="27">
        <v>9.0671990450994795E-3</v>
      </c>
      <c r="N110" s="27">
        <v>9.0671990450994795E-3</v>
      </c>
      <c r="O110" s="27">
        <v>9.0671990450994795E-3</v>
      </c>
      <c r="P110" s="27">
        <v>9.0671990450994795E-3</v>
      </c>
      <c r="Q110" s="27">
        <v>9.0671990450994795E-3</v>
      </c>
      <c r="R110" s="27">
        <v>9.0671990450994795E-3</v>
      </c>
      <c r="S110" s="27">
        <v>9.0671990450994795E-3</v>
      </c>
      <c r="T110" s="27">
        <v>9.0671990450994795E-3</v>
      </c>
      <c r="U110" s="27">
        <v>9.0671990450994795E-3</v>
      </c>
      <c r="V110" s="27">
        <v>9.0671990450994795E-3</v>
      </c>
      <c r="W110" s="27">
        <v>9.0671990450994795E-3</v>
      </c>
      <c r="X110" s="27">
        <v>9.0671990450994795E-3</v>
      </c>
      <c r="Y110" s="27">
        <v>9.0671990450994795E-3</v>
      </c>
      <c r="Z110" s="27">
        <v>9.0671990450994795E-3</v>
      </c>
      <c r="AA110" s="27">
        <v>9.0671990450994795E-3</v>
      </c>
      <c r="AB110" s="27">
        <v>9.0671990450994795E-3</v>
      </c>
      <c r="AC110" s="27">
        <v>9.0671990450994795E-3</v>
      </c>
      <c r="AD110" s="27">
        <v>9.0671990450994795E-3</v>
      </c>
      <c r="AE110" s="27">
        <v>9.0671990450994795E-3</v>
      </c>
      <c r="AF110" s="27">
        <v>9.0671990450994795E-3</v>
      </c>
      <c r="AG110" s="27">
        <v>9.0671990450994795E-3</v>
      </c>
      <c r="AH110" s="27">
        <v>9.0671990450994795E-3</v>
      </c>
      <c r="AI110" s="27">
        <v>9.0671990450994795E-3</v>
      </c>
      <c r="AJ110" s="27">
        <v>9.0671990450994795E-3</v>
      </c>
      <c r="AK110" s="27">
        <v>9.0671990450994795E-3</v>
      </c>
      <c r="AL110" s="27">
        <v>9.0671990450994795E-3</v>
      </c>
      <c r="AM110" s="27">
        <v>9.0671990450994795E-3</v>
      </c>
      <c r="AN110" s="27">
        <v>9.0671990450994795E-3</v>
      </c>
      <c r="AO110" s="27">
        <v>9.0671990450994795E-3</v>
      </c>
      <c r="AP110" s="27">
        <v>9.0671990450994795E-3</v>
      </c>
      <c r="AQ110" s="27">
        <v>9.0671990450994795E-3</v>
      </c>
      <c r="AR110" s="27">
        <v>9.0671990450994795E-3</v>
      </c>
      <c r="AS110" s="27">
        <v>9.0671990450994795E-3</v>
      </c>
      <c r="AT110" s="27">
        <v>9.0671990450994795E-3</v>
      </c>
      <c r="AU110" s="27">
        <v>9.0671990450994795E-3</v>
      </c>
      <c r="AV110" s="27">
        <v>9.0671990450994795E-3</v>
      </c>
      <c r="AW110" s="27">
        <v>9.0671990450994795E-3</v>
      </c>
      <c r="AX110" s="27">
        <v>9.0671990450994795E-3</v>
      </c>
      <c r="AY110" s="27">
        <v>9.0671990450994795E-3</v>
      </c>
      <c r="AZ110" s="27">
        <v>9.0671990450994795E-3</v>
      </c>
      <c r="BA110" s="27">
        <v>9.0671990450994795E-3</v>
      </c>
      <c r="BB110" s="27">
        <v>9.0671990450994795E-3</v>
      </c>
      <c r="BC110" s="27">
        <v>9.0671990450994795E-3</v>
      </c>
      <c r="BD110" s="27">
        <v>9.0671990450994795E-3</v>
      </c>
      <c r="BE110" s="27">
        <v>9.0671990450994795E-3</v>
      </c>
      <c r="BF110" s="27">
        <v>9.0671990450994795E-3</v>
      </c>
      <c r="BG110" s="27">
        <v>9.0671990450994795E-3</v>
      </c>
      <c r="BH110" s="27">
        <v>9.0671990450994795E-3</v>
      </c>
      <c r="BI110" s="27">
        <v>9.0671990450994795E-3</v>
      </c>
      <c r="BJ110" s="27">
        <v>9.0671990450994795E-3</v>
      </c>
      <c r="BK110" s="27">
        <v>9.0671990450994795E-3</v>
      </c>
    </row>
    <row r="111" spans="1:63" x14ac:dyDescent="0.2">
      <c r="B111" s="22" t="s">
        <v>114</v>
      </c>
      <c r="C111" s="26">
        <v>4.0779779319834235</v>
      </c>
      <c r="D111" s="26">
        <v>4.1898729771392276</v>
      </c>
      <c r="E111" s="26">
        <v>4.3048451360368167</v>
      </c>
      <c r="F111" s="26">
        <v>4.4229790293040896</v>
      </c>
      <c r="G111" s="26">
        <v>4.5222920454849165</v>
      </c>
      <c r="H111" s="26">
        <v>4.6238396045298122</v>
      </c>
      <c r="I111" s="26">
        <v>4.7276719836532184</v>
      </c>
      <c r="J111" s="26">
        <v>4.8338405913069007</v>
      </c>
      <c r="K111" s="26">
        <v>4.9423979926327908</v>
      </c>
      <c r="L111" s="26">
        <v>5.0533979354885137</v>
      </c>
      <c r="M111" s="26">
        <v>5.1668953770584904</v>
      </c>
      <c r="N111" s="26">
        <v>5.2829465110637912</v>
      </c>
      <c r="O111" s="26">
        <v>5.4016087955842114</v>
      </c>
      <c r="P111" s="26">
        <v>5.5229409815063413</v>
      </c>
      <c r="Q111" s="26">
        <v>5.6470031416117195</v>
      </c>
      <c r="R111" s="26">
        <v>5.7738567003194685</v>
      </c>
      <c r="S111" s="26">
        <v>5.9035644640981415</v>
      </c>
      <c r="T111" s="26">
        <v>6.0361906525618352</v>
      </c>
      <c r="U111" s="26">
        <v>6.1718009302659613</v>
      </c>
      <c r="V111" s="26">
        <v>6.3104624392184308</v>
      </c>
      <c r="W111" s="26">
        <v>6.4522438321223303</v>
      </c>
      <c r="X111" s="26">
        <v>6.5972153063665679</v>
      </c>
      <c r="Y111" s="26">
        <v>6.7454486387813004</v>
      </c>
      <c r="Z111" s="26">
        <v>6.8970172211753651</v>
      </c>
      <c r="AA111" s="26">
        <v>7.051996096673296</v>
      </c>
      <c r="AB111" s="26">
        <v>7.2104619968699302</v>
      </c>
      <c r="AC111" s="26">
        <v>7.3724933798209884</v>
      </c>
      <c r="AD111" s="26">
        <v>7.5381704688884454</v>
      </c>
      <c r="AE111" s="26">
        <v>7.7075752924599206</v>
      </c>
      <c r="AF111" s="26">
        <v>7.880791724561754</v>
      </c>
      <c r="AG111" s="26">
        <v>8.0579055263858788</v>
      </c>
      <c r="AH111" s="26">
        <v>8.2390043887510451</v>
      </c>
      <c r="AI111" s="26">
        <v>8.424177975519429</v>
      </c>
      <c r="AJ111" s="26">
        <v>8.6135179679901004</v>
      </c>
      <c r="AK111" s="26">
        <v>8.8071181102913627</v>
      </c>
      <c r="AL111" s="26">
        <v>9.005074255794403</v>
      </c>
      <c r="AM111" s="26">
        <v>9.2074844145712618</v>
      </c>
      <c r="AN111" s="26">
        <v>9.4144488019205994</v>
      </c>
      <c r="AO111" s="26">
        <v>9.6260698879852971</v>
      </c>
      <c r="AP111" s="26">
        <v>9.8424524484864513</v>
      </c>
      <c r="AQ111" s="26">
        <v>10.063703616598881</v>
      </c>
      <c r="AR111" s="26">
        <v>10.289932935993841</v>
      </c>
      <c r="AS111" s="26">
        <v>10.521252415075187</v>
      </c>
      <c r="AT111" s="26">
        <v>10.757776582435863</v>
      </c>
      <c r="AU111" s="26">
        <v>10.999622543562154</v>
      </c>
      <c r="AV111" s="26">
        <v>11.246910038813787</v>
      </c>
      <c r="AW111" s="26">
        <v>11.499761502708582</v>
      </c>
      <c r="AX111" s="26">
        <v>11.758302124541009</v>
      </c>
      <c r="AY111" s="26">
        <v>12.022659910364666</v>
      </c>
      <c r="AZ111" s="26">
        <v>12.292965746369356</v>
      </c>
      <c r="BA111" s="26">
        <v>12.569353463684152</v>
      </c>
      <c r="BB111" s="26">
        <v>12.85195990463853</v>
      </c>
      <c r="BC111" s="26">
        <v>13.140924990514382</v>
      </c>
      <c r="BD111" s="26">
        <v>13.436391790822441</v>
      </c>
      <c r="BE111" s="26">
        <v>13.73850659413743</v>
      </c>
      <c r="BF111" s="26">
        <v>14.047418980527008</v>
      </c>
      <c r="BG111" s="26">
        <v>14.363281895610349</v>
      </c>
      <c r="BH111" s="26">
        <v>14.686251726283066</v>
      </c>
      <c r="BI111" s="26">
        <v>15.016488378145921</v>
      </c>
      <c r="BJ111" s="26">
        <v>15.354155354675688</v>
      </c>
      <c r="BK111" s="26">
        <v>15.699419838177375</v>
      </c>
    </row>
    <row r="112" spans="1:63" x14ac:dyDescent="0.2">
      <c r="K112" s="86">
        <f>K111*100/1000</f>
        <v>0.49423979926327904</v>
      </c>
    </row>
    <row r="113" spans="1:16" x14ac:dyDescent="0.2">
      <c r="B113" s="22" t="s">
        <v>137</v>
      </c>
      <c r="F113" s="22" t="s">
        <v>116</v>
      </c>
    </row>
    <row r="114" spans="1:16" x14ac:dyDescent="0.2">
      <c r="B114" s="34"/>
      <c r="C114" s="82" t="s">
        <v>117</v>
      </c>
      <c r="D114" s="82" t="s">
        <v>118</v>
      </c>
      <c r="F114" s="22" t="s">
        <v>117</v>
      </c>
    </row>
    <row r="115" spans="1:16" x14ac:dyDescent="0.2">
      <c r="C115" s="22">
        <v>2012</v>
      </c>
      <c r="D115" s="22">
        <v>2012</v>
      </c>
      <c r="F115" s="22">
        <v>2012</v>
      </c>
    </row>
    <row r="116" spans="1:16" x14ac:dyDescent="0.2">
      <c r="C116" s="34">
        <v>6.66</v>
      </c>
      <c r="D116" s="88">
        <v>3.4727142857142859</v>
      </c>
      <c r="F116" s="34">
        <v>6.36</v>
      </c>
    </row>
    <row r="117" spans="1:16" x14ac:dyDescent="0.2">
      <c r="C117" s="34"/>
    </row>
    <row r="118" spans="1:16" x14ac:dyDescent="0.2">
      <c r="B118" s="34" t="s">
        <v>120</v>
      </c>
      <c r="F118" s="34" t="s">
        <v>121</v>
      </c>
      <c r="G118" s="34"/>
      <c r="H118" s="34"/>
      <c r="I118" s="34"/>
      <c r="J118" s="34"/>
      <c r="K118" s="34"/>
    </row>
    <row r="119" spans="1:16" x14ac:dyDescent="0.2">
      <c r="B119" s="90" t="s">
        <v>105</v>
      </c>
      <c r="C119" s="91" t="s">
        <v>98</v>
      </c>
      <c r="D119" s="91" t="s">
        <v>99</v>
      </c>
      <c r="E119" s="92" t="s">
        <v>122</v>
      </c>
      <c r="F119" s="34"/>
      <c r="G119" s="34"/>
      <c r="H119" s="91" t="s">
        <v>98</v>
      </c>
      <c r="I119" s="91" t="s">
        <v>99</v>
      </c>
      <c r="J119" s="91"/>
      <c r="K119" s="115" t="s">
        <v>138</v>
      </c>
    </row>
    <row r="120" spans="1:16" x14ac:dyDescent="0.2">
      <c r="B120" s="93" t="s">
        <v>123</v>
      </c>
      <c r="C120" s="83">
        <v>212.00008136542129</v>
      </c>
      <c r="D120" s="83">
        <v>180.88343544383017</v>
      </c>
      <c r="E120" s="34"/>
      <c r="F120" s="34"/>
      <c r="G120" s="22" t="s">
        <v>123</v>
      </c>
      <c r="H120" s="116">
        <v>7.73</v>
      </c>
      <c r="I120" s="116">
        <v>8.23</v>
      </c>
      <c r="J120" s="117"/>
      <c r="K120" s="117">
        <v>7.98</v>
      </c>
      <c r="L120" s="34" t="s">
        <v>139</v>
      </c>
    </row>
    <row r="121" spans="1:16" x14ac:dyDescent="0.2">
      <c r="B121" s="93" t="s">
        <v>125</v>
      </c>
      <c r="C121" s="83">
        <v>397.68968423825515</v>
      </c>
      <c r="D121" s="83">
        <v>348.84789064386342</v>
      </c>
      <c r="E121" s="34"/>
      <c r="F121" s="34"/>
      <c r="G121" s="22" t="s">
        <v>125</v>
      </c>
      <c r="H121" s="116">
        <v>6.84</v>
      </c>
      <c r="I121" s="116">
        <v>7.08</v>
      </c>
      <c r="J121" s="117"/>
      <c r="K121" s="117">
        <v>6.96</v>
      </c>
      <c r="L121" s="34" t="s">
        <v>140</v>
      </c>
    </row>
    <row r="122" spans="1:16" x14ac:dyDescent="0.2">
      <c r="B122" s="94" t="s">
        <v>141</v>
      </c>
      <c r="C122" s="83">
        <v>822.14294894601881</v>
      </c>
      <c r="D122" s="83">
        <v>730.0958855027593</v>
      </c>
      <c r="E122" s="34"/>
      <c r="F122" s="34"/>
      <c r="G122" s="34" t="s">
        <v>141</v>
      </c>
      <c r="H122" s="116">
        <v>6.62</v>
      </c>
      <c r="I122" s="116">
        <v>6.76</v>
      </c>
      <c r="J122" s="117"/>
      <c r="K122" s="117">
        <v>6.6899999999999995</v>
      </c>
      <c r="L122" s="34" t="s">
        <v>142</v>
      </c>
    </row>
    <row r="123" spans="1:16" x14ac:dyDescent="0.2">
      <c r="B123" s="94" t="s">
        <v>143</v>
      </c>
      <c r="C123" s="83">
        <v>1230.5987731968278</v>
      </c>
      <c r="D123" s="83">
        <v>1104.3618649854191</v>
      </c>
      <c r="E123" s="34"/>
      <c r="F123" s="34"/>
      <c r="G123" s="34" t="s">
        <v>143</v>
      </c>
      <c r="H123" s="116">
        <v>6.63</v>
      </c>
      <c r="I123" s="116">
        <v>6.71</v>
      </c>
      <c r="J123" s="117"/>
      <c r="K123" s="117">
        <v>6.67</v>
      </c>
      <c r="L123" s="34" t="s">
        <v>144</v>
      </c>
    </row>
    <row r="124" spans="1:16" x14ac:dyDescent="0.2">
      <c r="B124" s="94" t="s">
        <v>145</v>
      </c>
      <c r="C124" s="83">
        <v>1306.7418808706348</v>
      </c>
      <c r="D124" s="83">
        <v>1189.0954748704783</v>
      </c>
      <c r="E124" s="34">
        <v>117.6464060001565</v>
      </c>
      <c r="F124" s="34"/>
      <c r="G124" s="115" t="s">
        <v>145</v>
      </c>
      <c r="H124" s="116">
        <v>6.73</v>
      </c>
      <c r="I124" s="116">
        <v>6.82</v>
      </c>
      <c r="J124" s="117"/>
      <c r="K124" s="117">
        <v>6.7750000000000004</v>
      </c>
      <c r="L124" s="34" t="s">
        <v>146</v>
      </c>
    </row>
    <row r="125" spans="1:16" x14ac:dyDescent="0.2">
      <c r="A125" s="22" t="s">
        <v>136</v>
      </c>
      <c r="B125" s="94"/>
      <c r="C125" s="34"/>
      <c r="F125" s="34"/>
      <c r="G125" s="34"/>
      <c r="H125" s="34"/>
      <c r="I125" s="34"/>
      <c r="J125" s="34"/>
      <c r="K125" s="118"/>
    </row>
    <row r="126" spans="1:16" x14ac:dyDescent="0.2">
      <c r="B126" s="84" t="s">
        <v>127</v>
      </c>
      <c r="C126" s="34"/>
      <c r="F126" s="34"/>
      <c r="G126" s="34"/>
      <c r="H126" s="34"/>
      <c r="I126" s="34"/>
      <c r="J126" s="34"/>
      <c r="K126" s="34"/>
      <c r="M126" s="95" t="s">
        <v>128</v>
      </c>
      <c r="N126" s="96"/>
      <c r="O126" s="119">
        <v>1037427.0530998985</v>
      </c>
      <c r="P126" s="98"/>
    </row>
    <row r="127" spans="1:16" x14ac:dyDescent="0.2">
      <c r="B127" s="90" t="s">
        <v>105</v>
      </c>
      <c r="C127" s="34" t="s">
        <v>147</v>
      </c>
      <c r="F127" s="32">
        <v>982604.38894742727</v>
      </c>
      <c r="G127" s="36">
        <v>1004712.9876987444</v>
      </c>
      <c r="H127" s="34" t="s">
        <v>130</v>
      </c>
      <c r="I127" s="34"/>
      <c r="J127" s="34" t="s">
        <v>131</v>
      </c>
      <c r="K127" s="120">
        <v>0.13733067656291109</v>
      </c>
      <c r="M127" s="121">
        <v>134941.72552783604</v>
      </c>
      <c r="N127" s="100">
        <v>2.2499999999999964E-2</v>
      </c>
      <c r="O127" s="101">
        <v>13.30001120945569</v>
      </c>
      <c r="P127" s="102">
        <v>137977.91435221233</v>
      </c>
    </row>
    <row r="128" spans="1:16" x14ac:dyDescent="0.2">
      <c r="C128" s="34" t="s">
        <v>132</v>
      </c>
      <c r="F128" s="32">
        <v>400000</v>
      </c>
      <c r="G128" s="36">
        <v>400000</v>
      </c>
      <c r="H128" s="34"/>
      <c r="I128" s="34"/>
      <c r="J128" s="34" t="s">
        <v>133</v>
      </c>
      <c r="K128" s="120">
        <v>0.36859075117161649</v>
      </c>
      <c r="M128" s="121">
        <v>370327.9148477593</v>
      </c>
      <c r="N128" s="100">
        <v>2.2499999999999742E-2</v>
      </c>
      <c r="O128" s="101">
        <v>36.499943952721551</v>
      </c>
      <c r="P128" s="102">
        <v>378660.29293183377</v>
      </c>
    </row>
    <row r="129" spans="1:16" x14ac:dyDescent="0.2">
      <c r="C129" s="34"/>
      <c r="F129" s="32"/>
      <c r="G129" s="36"/>
      <c r="H129" s="34"/>
      <c r="I129" s="34"/>
      <c r="J129" s="34" t="s">
        <v>134</v>
      </c>
      <c r="K129" s="120">
        <v>0.41825553959983236</v>
      </c>
      <c r="M129" s="121">
        <v>429681.8752011882</v>
      </c>
      <c r="N129" s="100">
        <v>2.2499999999999964E-2</v>
      </c>
      <c r="O129" s="101">
        <v>42.349938347993707</v>
      </c>
      <c r="P129" s="102">
        <v>439349.71739321493</v>
      </c>
    </row>
    <row r="130" spans="1:16" x14ac:dyDescent="0.2">
      <c r="C130" s="34" t="s">
        <v>135</v>
      </c>
      <c r="F130" s="32">
        <v>1382604.3889474273</v>
      </c>
      <c r="G130" s="36">
        <v>1404712.9876987445</v>
      </c>
      <c r="H130" s="34">
        <v>1125.6446534607055</v>
      </c>
      <c r="I130" s="34"/>
      <c r="J130" s="34" t="s">
        <v>148</v>
      </c>
      <c r="K130" s="120">
        <v>7.5823032665640069E-2</v>
      </c>
      <c r="M130" s="121">
        <v>79647.069361992544</v>
      </c>
      <c r="N130" s="100">
        <v>2.2500000000000187E-2</v>
      </c>
      <c r="O130" s="101">
        <v>7.8501064898290478</v>
      </c>
      <c r="P130" s="102">
        <v>81439.128422637383</v>
      </c>
    </row>
    <row r="131" spans="1:16" x14ac:dyDescent="0.2">
      <c r="C131" s="34"/>
      <c r="F131" s="32"/>
      <c r="G131" s="34"/>
      <c r="H131" s="34"/>
      <c r="I131" s="34"/>
      <c r="J131" s="34"/>
      <c r="K131" s="103"/>
      <c r="M131" s="121"/>
      <c r="N131" s="106"/>
      <c r="O131" s="106"/>
      <c r="P131" s="105"/>
    </row>
    <row r="132" spans="1:16" x14ac:dyDescent="0.2">
      <c r="B132" s="84" t="s">
        <v>127</v>
      </c>
      <c r="C132" s="34"/>
      <c r="F132" s="32"/>
      <c r="G132" s="34"/>
      <c r="H132" s="34"/>
      <c r="I132" s="34"/>
      <c r="J132" s="34"/>
      <c r="K132" s="103"/>
      <c r="M132" s="121"/>
      <c r="N132" s="106"/>
      <c r="O132" s="107">
        <v>847751.03202951699</v>
      </c>
      <c r="P132" s="105"/>
    </row>
    <row r="133" spans="1:16" x14ac:dyDescent="0.2">
      <c r="B133" s="90" t="s">
        <v>110</v>
      </c>
      <c r="C133" s="34" t="s">
        <v>147</v>
      </c>
      <c r="F133" s="32">
        <v>803057.06488417089</v>
      </c>
      <c r="G133" s="36">
        <v>821125.84884406475</v>
      </c>
      <c r="H133" s="34" t="s">
        <v>130</v>
      </c>
      <c r="I133" s="34"/>
      <c r="J133" s="34" t="s">
        <v>131</v>
      </c>
      <c r="K133" s="120">
        <v>0.1368160428958749</v>
      </c>
      <c r="M133" s="121">
        <v>109871.08983702812</v>
      </c>
      <c r="N133" s="100">
        <v>2.2499999999999964E-2</v>
      </c>
      <c r="O133" s="101">
        <v>13.251908297818467</v>
      </c>
      <c r="P133" s="102">
        <v>112343.18935836125</v>
      </c>
    </row>
    <row r="134" spans="1:16" x14ac:dyDescent="0.2">
      <c r="C134" s="34" t="s">
        <v>132</v>
      </c>
      <c r="F134" s="32">
        <v>200000</v>
      </c>
      <c r="G134" s="36">
        <v>200000</v>
      </c>
      <c r="H134" s="34"/>
      <c r="I134" s="34"/>
      <c r="J134" s="34" t="s">
        <v>133</v>
      </c>
      <c r="K134" s="120">
        <v>0.37097091268289462</v>
      </c>
      <c r="M134" s="121">
        <v>304613.80557319924</v>
      </c>
      <c r="N134" s="100">
        <v>2.2500000000000187E-2</v>
      </c>
      <c r="O134" s="101">
        <v>36.740458510907665</v>
      </c>
      <c r="P134" s="102">
        <v>311467.61619859625</v>
      </c>
    </row>
    <row r="135" spans="1:16" x14ac:dyDescent="0.2">
      <c r="C135" s="34"/>
      <c r="F135" s="32"/>
      <c r="G135" s="36"/>
      <c r="H135" s="34"/>
      <c r="I135" s="34"/>
      <c r="J135" s="34" t="s">
        <v>134</v>
      </c>
      <c r="K135" s="120">
        <v>0.4208132555847795</v>
      </c>
      <c r="M135" s="121">
        <v>353315.30613506632</v>
      </c>
      <c r="N135" s="100">
        <v>2.2499999999999964E-2</v>
      </c>
      <c r="O135" s="101">
        <v>42.614504361998435</v>
      </c>
      <c r="P135" s="102">
        <v>361264.90052310529</v>
      </c>
    </row>
    <row r="136" spans="1:16" x14ac:dyDescent="0.2">
      <c r="C136" s="34" t="s">
        <v>135</v>
      </c>
      <c r="F136" s="32">
        <v>1003057.0648841709</v>
      </c>
      <c r="G136" s="36">
        <v>1021125.8488440647</v>
      </c>
      <c r="H136" s="34">
        <v>818.26313441073717</v>
      </c>
      <c r="I136" s="34"/>
      <c r="J136" s="34" t="s">
        <v>148</v>
      </c>
      <c r="K136" s="120">
        <v>7.1399788836451067E-2</v>
      </c>
      <c r="M136" s="122">
        <v>61296.16229775481</v>
      </c>
      <c r="N136" s="109">
        <v>2.2499999999999964E-2</v>
      </c>
      <c r="O136" s="110">
        <v>7.3931288292754402</v>
      </c>
      <c r="P136" s="111">
        <v>62675.325949454287</v>
      </c>
    </row>
    <row r="138" spans="1:16" x14ac:dyDescent="0.2">
      <c r="A138" s="22" t="s">
        <v>149</v>
      </c>
    </row>
    <row r="139" spans="1:16" x14ac:dyDescent="0.2">
      <c r="B139" s="22" t="s">
        <v>97</v>
      </c>
    </row>
    <row r="140" spans="1:16" x14ac:dyDescent="0.2">
      <c r="C140" s="82" t="s">
        <v>98</v>
      </c>
      <c r="D140" s="82" t="s">
        <v>99</v>
      </c>
      <c r="E140" s="82" t="s">
        <v>100</v>
      </c>
      <c r="F140" s="82" t="s">
        <v>101</v>
      </c>
    </row>
    <row r="141" spans="1:16" x14ac:dyDescent="0.2">
      <c r="C141" s="24">
        <v>865.85156942793469</v>
      </c>
      <c r="D141" s="24">
        <v>792.96536689717152</v>
      </c>
      <c r="E141" s="24">
        <v>72.886202530763171</v>
      </c>
      <c r="F141" s="24">
        <v>829.40846816255316</v>
      </c>
    </row>
    <row r="143" spans="1:16" x14ac:dyDescent="0.2">
      <c r="B143" s="138" t="s">
        <v>102</v>
      </c>
      <c r="C143" s="138"/>
      <c r="D143" s="138"/>
      <c r="E143" s="138"/>
      <c r="F143" s="138"/>
      <c r="G143" s="138"/>
      <c r="H143" s="138"/>
    </row>
    <row r="144" spans="1:16" x14ac:dyDescent="0.2">
      <c r="C144" s="82" t="s">
        <v>98</v>
      </c>
      <c r="D144" s="82" t="s">
        <v>99</v>
      </c>
      <c r="E144" s="82" t="s">
        <v>101</v>
      </c>
    </row>
    <row r="145" spans="2:63" x14ac:dyDescent="0.2">
      <c r="C145" s="24">
        <v>6.76</v>
      </c>
      <c r="D145" s="24">
        <v>6.8</v>
      </c>
      <c r="E145" s="123">
        <v>6.7799999999999994</v>
      </c>
    </row>
    <row r="147" spans="2:63" x14ac:dyDescent="0.2">
      <c r="B147" s="138" t="s">
        <v>103</v>
      </c>
      <c r="C147" s="138"/>
      <c r="D147" s="138"/>
      <c r="E147" s="138"/>
      <c r="F147" s="138"/>
      <c r="G147" s="138"/>
      <c r="H147" s="138"/>
    </row>
    <row r="148" spans="2:63" x14ac:dyDescent="0.2">
      <c r="C148" s="82" t="s">
        <v>98</v>
      </c>
      <c r="D148" s="82" t="s">
        <v>99</v>
      </c>
      <c r="E148" s="82" t="s">
        <v>101</v>
      </c>
    </row>
    <row r="149" spans="2:63" x14ac:dyDescent="0.2">
      <c r="C149" s="24">
        <v>7.48</v>
      </c>
      <c r="D149" s="24">
        <v>7.82</v>
      </c>
      <c r="E149" s="123">
        <v>7.65</v>
      </c>
    </row>
    <row r="151" spans="2:63" x14ac:dyDescent="0.2">
      <c r="B151" s="22" t="s">
        <v>104</v>
      </c>
    </row>
    <row r="152" spans="2:63" x14ac:dyDescent="0.2">
      <c r="B152" s="34" t="s">
        <v>105</v>
      </c>
    </row>
    <row r="153" spans="2:63" x14ac:dyDescent="0.2">
      <c r="C153" s="22">
        <v>2012</v>
      </c>
      <c r="D153" s="22">
        <v>2013</v>
      </c>
      <c r="E153" s="22">
        <v>2014</v>
      </c>
      <c r="F153" s="22">
        <v>2015</v>
      </c>
      <c r="G153" s="22">
        <v>2016</v>
      </c>
      <c r="H153" s="22">
        <v>2017</v>
      </c>
      <c r="I153" s="22">
        <v>2018</v>
      </c>
      <c r="J153" s="22">
        <v>2019</v>
      </c>
      <c r="K153" s="22">
        <v>2020</v>
      </c>
      <c r="L153" s="22">
        <v>2021</v>
      </c>
      <c r="M153" s="22">
        <v>2022</v>
      </c>
      <c r="N153" s="22">
        <v>2023</v>
      </c>
      <c r="O153" s="22">
        <v>2024</v>
      </c>
      <c r="P153" s="22">
        <v>2025</v>
      </c>
      <c r="Q153" s="22">
        <v>2026</v>
      </c>
      <c r="R153" s="22">
        <v>2027</v>
      </c>
      <c r="S153" s="22">
        <v>2028</v>
      </c>
      <c r="T153" s="22">
        <v>2029</v>
      </c>
      <c r="U153" s="22">
        <v>2030</v>
      </c>
      <c r="V153" s="22">
        <v>2031</v>
      </c>
      <c r="W153" s="22">
        <v>2032</v>
      </c>
      <c r="X153" s="22">
        <v>2033</v>
      </c>
      <c r="Y153" s="22">
        <v>2034</v>
      </c>
      <c r="Z153" s="22">
        <v>2035</v>
      </c>
      <c r="AA153" s="22">
        <v>2036</v>
      </c>
      <c r="AB153" s="22">
        <v>2037</v>
      </c>
      <c r="AC153" s="22">
        <v>2038</v>
      </c>
      <c r="AD153" s="22">
        <v>2039</v>
      </c>
      <c r="AE153" s="22">
        <v>2040</v>
      </c>
      <c r="AF153" s="22">
        <v>2041</v>
      </c>
      <c r="AG153" s="22">
        <v>2042</v>
      </c>
      <c r="AH153" s="22">
        <v>2043</v>
      </c>
      <c r="AI153" s="22">
        <v>2044</v>
      </c>
      <c r="AJ153" s="22">
        <v>2045</v>
      </c>
      <c r="AK153" s="22">
        <v>2046</v>
      </c>
      <c r="AL153" s="22">
        <v>2047</v>
      </c>
      <c r="AM153" s="22">
        <v>2048</v>
      </c>
      <c r="AN153" s="22">
        <v>2049</v>
      </c>
      <c r="AO153" s="22">
        <v>2050</v>
      </c>
      <c r="AP153" s="22">
        <v>2051</v>
      </c>
      <c r="AQ153" s="22">
        <v>2052</v>
      </c>
      <c r="AR153" s="22">
        <v>2053</v>
      </c>
      <c r="AS153" s="22">
        <v>2054</v>
      </c>
      <c r="AT153" s="22">
        <v>2055</v>
      </c>
      <c r="AU153" s="22">
        <v>2056</v>
      </c>
      <c r="AV153" s="22">
        <v>2057</v>
      </c>
      <c r="AW153" s="22">
        <v>2058</v>
      </c>
      <c r="AX153" s="22">
        <v>2059</v>
      </c>
      <c r="AY153" s="22">
        <v>2060</v>
      </c>
      <c r="AZ153" s="22">
        <v>2061</v>
      </c>
      <c r="BA153" s="22">
        <v>2062</v>
      </c>
      <c r="BB153" s="22">
        <v>2063</v>
      </c>
      <c r="BC153" s="22">
        <v>2064</v>
      </c>
      <c r="BD153" s="22">
        <v>2065</v>
      </c>
      <c r="BE153" s="22">
        <v>2066</v>
      </c>
      <c r="BF153" s="22">
        <v>2067</v>
      </c>
      <c r="BG153" s="22">
        <v>2068</v>
      </c>
      <c r="BH153" s="22">
        <v>2069</v>
      </c>
      <c r="BI153" s="22">
        <v>2070</v>
      </c>
      <c r="BJ153" s="22">
        <v>2071</v>
      </c>
      <c r="BK153" s="22">
        <v>2072</v>
      </c>
    </row>
    <row r="154" spans="2:63" x14ac:dyDescent="0.2">
      <c r="B154" s="22" t="s">
        <v>106</v>
      </c>
      <c r="C154" s="23">
        <v>4969.2185542519492</v>
      </c>
      <c r="D154" s="23">
        <v>5105.8720644938785</v>
      </c>
      <c r="E154" s="23">
        <v>5246.2835462674602</v>
      </c>
      <c r="F154" s="23">
        <v>5390.5563437898154</v>
      </c>
      <c r="G154" s="23">
        <v>5511.8438615250861</v>
      </c>
      <c r="H154" s="23">
        <v>5635.8603484094001</v>
      </c>
      <c r="I154" s="23">
        <v>5762.6672062486114</v>
      </c>
      <c r="J154" s="23">
        <v>5892.327218389205</v>
      </c>
      <c r="K154" s="23">
        <v>6024.9045808029623</v>
      </c>
      <c r="L154" s="23">
        <v>6160.4649338710287</v>
      </c>
      <c r="M154" s="23">
        <v>6299.075394883127</v>
      </c>
      <c r="N154" s="23">
        <v>6440.8045912679972</v>
      </c>
      <c r="O154" s="23">
        <v>6585.7226945715265</v>
      </c>
      <c r="P154" s="23">
        <v>6733.901455199386</v>
      </c>
      <c r="Q154" s="23">
        <v>6885.4142379413715</v>
      </c>
      <c r="R154" s="23">
        <v>7040.3360582950518</v>
      </c>
      <c r="S154" s="23">
        <v>7198.7436196066901</v>
      </c>
      <c r="T154" s="23">
        <v>7360.7153510478402</v>
      </c>
      <c r="U154" s="23">
        <v>7526.3314464464165</v>
      </c>
      <c r="V154" s="23">
        <v>7695.673903991461</v>
      </c>
      <c r="W154" s="23">
        <v>7868.8265668312688</v>
      </c>
      <c r="X154" s="23">
        <v>8045.8751645849725</v>
      </c>
      <c r="Y154" s="23">
        <v>8226.9073557881347</v>
      </c>
      <c r="Z154" s="23">
        <v>8412.0127712933681</v>
      </c>
      <c r="AA154" s="23">
        <v>8601.2830586474684</v>
      </c>
      <c r="AB154" s="23">
        <v>8794.8119274670353</v>
      </c>
      <c r="AC154" s="23">
        <v>8992.6951958350437</v>
      </c>
      <c r="AD154" s="23">
        <v>9195.0308377413312</v>
      </c>
      <c r="AE154" s="23">
        <v>9401.9190315905107</v>
      </c>
      <c r="AF154" s="23">
        <v>9613.4622098012969</v>
      </c>
      <c r="AG154" s="23">
        <v>9829.7651095218262</v>
      </c>
      <c r="AH154" s="23">
        <v>10050.934824486067</v>
      </c>
      <c r="AI154" s="23">
        <v>10277.080858037003</v>
      </c>
      <c r="AJ154" s="23">
        <v>10508.315177342834</v>
      </c>
      <c r="AK154" s="23">
        <v>10744.752268833048</v>
      </c>
      <c r="AL154" s="23">
        <v>10986.509194881792</v>
      </c>
      <c r="AM154" s="23">
        <v>11233.705651766631</v>
      </c>
      <c r="AN154" s="23">
        <v>11486.464028931381</v>
      </c>
      <c r="AO154" s="23">
        <v>11744.909469582337</v>
      </c>
      <c r="AP154" s="23">
        <v>12009.169932647939</v>
      </c>
      <c r="AQ154" s="23">
        <v>12279.376256132518</v>
      </c>
      <c r="AR154" s="23">
        <v>12555.6622218955</v>
      </c>
      <c r="AS154" s="23">
        <v>12838.164621888149</v>
      </c>
      <c r="AT154" s="23">
        <v>13127.023325880631</v>
      </c>
      <c r="AU154" s="23">
        <v>13422.381350712945</v>
      </c>
      <c r="AV154" s="23">
        <v>13724.384931103987</v>
      </c>
      <c r="AW154" s="23">
        <v>14033.183592053825</v>
      </c>
      <c r="AX154" s="23">
        <v>14348.930222875035</v>
      </c>
      <c r="AY154" s="23">
        <v>14671.781152889722</v>
      </c>
      <c r="AZ154" s="23">
        <v>15001.896228829741</v>
      </c>
      <c r="BA154" s="23">
        <v>15339.438893978409</v>
      </c>
      <c r="BB154" s="23">
        <v>15684.576269092922</v>
      </c>
      <c r="BC154" s="23">
        <v>16037.479235147512</v>
      </c>
      <c r="BD154" s="23">
        <v>16398.32251793833</v>
      </c>
      <c r="BE154" s="23">
        <v>16767.284774591943</v>
      </c>
      <c r="BF154" s="23">
        <v>17144.54868202026</v>
      </c>
      <c r="BG154" s="23">
        <v>17530.301027365716</v>
      </c>
      <c r="BH154" s="23">
        <v>17924.732800481444</v>
      </c>
      <c r="BI154" s="23">
        <v>18328.039288492277</v>
      </c>
      <c r="BJ154" s="23">
        <v>18740.420172483351</v>
      </c>
      <c r="BK154" s="23">
        <v>19162.079626364226</v>
      </c>
    </row>
    <row r="155" spans="2:63" x14ac:dyDescent="0.2">
      <c r="B155" s="22" t="s">
        <v>107</v>
      </c>
      <c r="C155" s="23">
        <v>50739.55135715405</v>
      </c>
      <c r="D155" s="22" t="s">
        <v>108</v>
      </c>
    </row>
    <row r="156" spans="2:63" x14ac:dyDescent="0.2">
      <c r="B156" s="22" t="s">
        <v>109</v>
      </c>
      <c r="C156" s="23">
        <v>55708.769911406001</v>
      </c>
      <c r="D156" s="23">
        <v>55845.423421647931</v>
      </c>
      <c r="E156" s="23">
        <v>55985.834903421513</v>
      </c>
      <c r="F156" s="23">
        <v>56130.107700943867</v>
      </c>
      <c r="G156" s="23">
        <v>56251.395218679136</v>
      </c>
      <c r="H156" s="23">
        <v>56375.411705563449</v>
      </c>
      <c r="I156" s="23">
        <v>56502.218563402661</v>
      </c>
      <c r="J156" s="23">
        <v>56631.878575543255</v>
      </c>
      <c r="K156" s="23">
        <v>56764.455937957013</v>
      </c>
      <c r="L156" s="23">
        <v>56900.01629102508</v>
      </c>
      <c r="M156" s="23">
        <v>57038.626752037177</v>
      </c>
      <c r="N156" s="23">
        <v>57180.355948422046</v>
      </c>
      <c r="O156" s="23">
        <v>57325.274051725573</v>
      </c>
      <c r="P156" s="23">
        <v>57473.45281235344</v>
      </c>
      <c r="Q156" s="23">
        <v>57624.965595095418</v>
      </c>
      <c r="R156" s="23">
        <v>57779.887415449106</v>
      </c>
      <c r="S156" s="23">
        <v>57938.294976760742</v>
      </c>
      <c r="T156" s="23">
        <v>58100.266708201889</v>
      </c>
      <c r="U156" s="23">
        <v>58265.882803600471</v>
      </c>
      <c r="V156" s="23">
        <v>58435.225261145511</v>
      </c>
      <c r="W156" s="23">
        <v>58608.377923985317</v>
      </c>
      <c r="X156" s="23">
        <v>58785.42652173902</v>
      </c>
      <c r="Y156" s="23">
        <v>58966.458712942185</v>
      </c>
      <c r="Z156" s="23">
        <v>59151.564128447419</v>
      </c>
      <c r="AA156" s="23">
        <v>59340.834415801517</v>
      </c>
      <c r="AB156" s="23">
        <v>59534.363284621082</v>
      </c>
      <c r="AC156" s="23">
        <v>59732.246552989091</v>
      </c>
      <c r="AD156" s="23">
        <v>59934.582194895382</v>
      </c>
      <c r="AE156" s="23">
        <v>60141.470388744565</v>
      </c>
      <c r="AF156" s="23">
        <v>60353.013566955349</v>
      </c>
      <c r="AG156" s="23">
        <v>60569.316466675875</v>
      </c>
      <c r="AH156" s="23">
        <v>60790.486181640117</v>
      </c>
      <c r="AI156" s="23">
        <v>61016.632215191057</v>
      </c>
      <c r="AJ156" s="23">
        <v>61247.866534496883</v>
      </c>
      <c r="AK156" s="23">
        <v>61484.303625987101</v>
      </c>
      <c r="AL156" s="23">
        <v>61726.060552035844</v>
      </c>
      <c r="AM156" s="23">
        <v>61973.257008920686</v>
      </c>
      <c r="AN156" s="23">
        <v>62226.015386085433</v>
      </c>
      <c r="AO156" s="23">
        <v>62484.460826736387</v>
      </c>
      <c r="AP156" s="23">
        <v>62748.721289801993</v>
      </c>
      <c r="AQ156" s="23">
        <v>63018.927613286571</v>
      </c>
      <c r="AR156" s="23">
        <v>63295.213579049552</v>
      </c>
      <c r="AS156" s="23">
        <v>63577.715979042201</v>
      </c>
      <c r="AT156" s="23">
        <v>63866.574683034683</v>
      </c>
      <c r="AU156" s="23">
        <v>64161.932707866996</v>
      </c>
      <c r="AV156" s="23">
        <v>64463.936288258039</v>
      </c>
      <c r="AW156" s="23">
        <v>64772.734949207879</v>
      </c>
      <c r="AX156" s="23">
        <v>65088.481580029082</v>
      </c>
      <c r="AY156" s="23">
        <v>65411.332510043772</v>
      </c>
      <c r="AZ156" s="23">
        <v>65741.447585983784</v>
      </c>
      <c r="BA156" s="23">
        <v>66078.990251132462</v>
      </c>
      <c r="BB156" s="23">
        <v>66424.127626246976</v>
      </c>
      <c r="BC156" s="23">
        <v>66777.030592301569</v>
      </c>
      <c r="BD156" s="23">
        <v>67137.87387509238</v>
      </c>
      <c r="BE156" s="23">
        <v>67506.836131745993</v>
      </c>
      <c r="BF156" s="23">
        <v>67884.100039174315</v>
      </c>
      <c r="BG156" s="23">
        <v>68269.852384519763</v>
      </c>
      <c r="BH156" s="23">
        <v>68664.284157635499</v>
      </c>
      <c r="BI156" s="23">
        <v>69067.590645646327</v>
      </c>
      <c r="BJ156" s="23">
        <v>69479.971529637405</v>
      </c>
      <c r="BK156" s="23">
        <v>69901.630983518276</v>
      </c>
    </row>
    <row r="157" spans="2:63" x14ac:dyDescent="0.2">
      <c r="C157" s="23">
        <v>67.166868979311914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>
        <f>M156/$C$141</f>
        <v>65.875756037172067</v>
      </c>
      <c r="N157" s="23"/>
      <c r="O157" s="23"/>
      <c r="P157" s="23"/>
      <c r="Q157" s="23"/>
      <c r="R157" s="23"/>
      <c r="S157" s="23">
        <f>S156/$C$141</f>
        <v>66.914811986817071</v>
      </c>
      <c r="T157" s="23"/>
      <c r="U157" s="23"/>
      <c r="V157" s="23"/>
      <c r="W157" s="23"/>
      <c r="X157" s="23">
        <f>X156/$C$141</f>
        <v>67.893191624724267</v>
      </c>
      <c r="Y157" s="23"/>
      <c r="Z157" s="23">
        <f>Z156/$C$141</f>
        <v>68.316055796409387</v>
      </c>
      <c r="AA157" s="23"/>
      <c r="AB157" s="23"/>
      <c r="AC157" s="23"/>
      <c r="AD157" s="23"/>
      <c r="AE157" s="23"/>
      <c r="AF157" s="23">
        <f>AF156/$C$141</f>
        <v>69.703648636717716</v>
      </c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</row>
    <row r="158" spans="2:63" x14ac:dyDescent="0.2">
      <c r="B158" s="22" t="s">
        <v>104</v>
      </c>
    </row>
    <row r="159" spans="2:63" x14ac:dyDescent="0.2">
      <c r="B159" s="22" t="s">
        <v>110</v>
      </c>
    </row>
    <row r="160" spans="2:63" x14ac:dyDescent="0.2">
      <c r="C160" s="22">
        <v>2012</v>
      </c>
      <c r="D160" s="22">
        <v>2013</v>
      </c>
      <c r="E160" s="22">
        <v>2014</v>
      </c>
      <c r="F160" s="22">
        <v>2015</v>
      </c>
      <c r="G160" s="22">
        <v>2016</v>
      </c>
      <c r="H160" s="22">
        <v>2017</v>
      </c>
      <c r="I160" s="22">
        <v>2018</v>
      </c>
      <c r="J160" s="22">
        <v>2019</v>
      </c>
      <c r="K160" s="22">
        <v>2020</v>
      </c>
      <c r="L160" s="22">
        <v>2021</v>
      </c>
      <c r="M160" s="22">
        <v>2022</v>
      </c>
      <c r="N160" s="22">
        <v>2023</v>
      </c>
      <c r="O160" s="22">
        <v>2024</v>
      </c>
      <c r="P160" s="22">
        <v>2025</v>
      </c>
      <c r="Q160" s="22">
        <v>2026</v>
      </c>
      <c r="R160" s="22">
        <v>2027</v>
      </c>
      <c r="S160" s="22">
        <v>2028</v>
      </c>
      <c r="T160" s="22">
        <v>2029</v>
      </c>
      <c r="U160" s="22">
        <v>2030</v>
      </c>
      <c r="V160" s="22">
        <v>2031</v>
      </c>
      <c r="W160" s="22">
        <v>2032</v>
      </c>
      <c r="X160" s="22">
        <v>2033</v>
      </c>
      <c r="Y160" s="22">
        <v>2034</v>
      </c>
      <c r="Z160" s="22">
        <v>2035</v>
      </c>
      <c r="AA160" s="22">
        <v>2036</v>
      </c>
      <c r="AB160" s="22">
        <v>2037</v>
      </c>
      <c r="AC160" s="22">
        <v>2038</v>
      </c>
      <c r="AD160" s="22">
        <v>2039</v>
      </c>
      <c r="AE160" s="22">
        <v>2040</v>
      </c>
      <c r="AF160" s="22">
        <v>2041</v>
      </c>
      <c r="AG160" s="22">
        <v>2042</v>
      </c>
      <c r="AH160" s="22">
        <v>2043</v>
      </c>
      <c r="AI160" s="22">
        <v>2044</v>
      </c>
      <c r="AJ160" s="22">
        <v>2045</v>
      </c>
      <c r="AK160" s="22">
        <v>2046</v>
      </c>
      <c r="AL160" s="22">
        <v>2047</v>
      </c>
      <c r="AM160" s="22">
        <v>2048</v>
      </c>
      <c r="AN160" s="22">
        <v>2049</v>
      </c>
      <c r="AO160" s="22">
        <v>2050</v>
      </c>
      <c r="AP160" s="22">
        <v>2051</v>
      </c>
      <c r="AQ160" s="22">
        <v>2052</v>
      </c>
      <c r="AR160" s="22">
        <v>2053</v>
      </c>
      <c r="AS160" s="22">
        <v>2054</v>
      </c>
      <c r="AT160" s="22">
        <v>2055</v>
      </c>
      <c r="AU160" s="22">
        <v>2056</v>
      </c>
      <c r="AV160" s="22">
        <v>2057</v>
      </c>
      <c r="AW160" s="22">
        <v>2058</v>
      </c>
      <c r="AX160" s="22">
        <v>2059</v>
      </c>
      <c r="AY160" s="22">
        <v>2060</v>
      </c>
      <c r="AZ160" s="22">
        <v>2061</v>
      </c>
      <c r="BA160" s="22">
        <v>2062</v>
      </c>
      <c r="BB160" s="22">
        <v>2063</v>
      </c>
      <c r="BC160" s="22">
        <v>2064</v>
      </c>
      <c r="BD160" s="22">
        <v>2065</v>
      </c>
      <c r="BE160" s="22">
        <v>2066</v>
      </c>
      <c r="BF160" s="22">
        <v>2067</v>
      </c>
      <c r="BG160" s="22">
        <v>2068</v>
      </c>
      <c r="BH160" s="22">
        <v>2069</v>
      </c>
      <c r="BI160" s="22">
        <v>2070</v>
      </c>
      <c r="BJ160" s="22">
        <v>2071</v>
      </c>
      <c r="BK160" s="22">
        <v>2072</v>
      </c>
    </row>
    <row r="161" spans="1:63" x14ac:dyDescent="0.2">
      <c r="B161" s="22" t="s">
        <v>106</v>
      </c>
      <c r="C161" s="23">
        <v>2067.1949185688109</v>
      </c>
      <c r="D161" s="23">
        <v>2124.0427788294533</v>
      </c>
      <c r="E161" s="23">
        <v>2182.4539552472634</v>
      </c>
      <c r="F161" s="23">
        <v>2242.4714390165632</v>
      </c>
      <c r="G161" s="23">
        <v>2292.9270463944358</v>
      </c>
      <c r="H161" s="23">
        <v>2344.5179049383105</v>
      </c>
      <c r="I161" s="23">
        <v>2397.2695577994223</v>
      </c>
      <c r="J161" s="23">
        <v>2451.2081228499092</v>
      </c>
      <c r="K161" s="23">
        <v>2506.3603056140319</v>
      </c>
      <c r="L161" s="23">
        <v>2562.7534124903473</v>
      </c>
      <c r="M161" s="23">
        <v>2620.41536427138</v>
      </c>
      <c r="N161" s="23">
        <v>2679.3747099674861</v>
      </c>
      <c r="O161" s="23">
        <v>2739.6606409417545</v>
      </c>
      <c r="P161" s="23">
        <v>2801.3030053629441</v>
      </c>
      <c r="Q161" s="23">
        <v>2864.3323229836101</v>
      </c>
      <c r="R161" s="23">
        <v>2928.7798002507411</v>
      </c>
      <c r="S161" s="23">
        <v>2994.6773457563827</v>
      </c>
      <c r="T161" s="23">
        <v>3062.0575860359013</v>
      </c>
      <c r="U161" s="23">
        <v>3130.953881721709</v>
      </c>
      <c r="V161" s="23">
        <v>3201.4003440604474</v>
      </c>
      <c r="W161" s="23">
        <v>3273.4318518018072</v>
      </c>
      <c r="X161" s="23">
        <v>3347.0840684673476</v>
      </c>
      <c r="Y161" s="23">
        <v>3422.3934600078628</v>
      </c>
      <c r="Z161" s="23">
        <v>3499.3973128580396</v>
      </c>
      <c r="AA161" s="23">
        <v>3578.1337523973452</v>
      </c>
      <c r="AB161" s="23">
        <v>3658.6417618262853</v>
      </c>
      <c r="AC161" s="23">
        <v>3740.9612014673767</v>
      </c>
      <c r="AD161" s="23">
        <v>3825.1328285003924</v>
      </c>
      <c r="AE161" s="23">
        <v>3911.1983171416509</v>
      </c>
      <c r="AF161" s="23">
        <v>3999.2002792773378</v>
      </c>
      <c r="AG161" s="23">
        <v>4089.1822855610776</v>
      </c>
      <c r="AH161" s="23">
        <v>4181.1888869862014</v>
      </c>
      <c r="AI161" s="23">
        <v>4275.2656369433907</v>
      </c>
      <c r="AJ161" s="23">
        <v>4371.4591137746165</v>
      </c>
      <c r="AK161" s="23">
        <v>4469.8169438345449</v>
      </c>
      <c r="AL161" s="23">
        <v>4570.3878250708221</v>
      </c>
      <c r="AM161" s="23">
        <v>4673.2215511349159</v>
      </c>
      <c r="AN161" s="23">
        <v>4778.3690360354512</v>
      </c>
      <c r="AO161" s="23">
        <v>4885.882339346249</v>
      </c>
      <c r="AP161" s="23">
        <v>4995.814691981539</v>
      </c>
      <c r="AQ161" s="23">
        <v>5108.2205225511234</v>
      </c>
      <c r="AR161" s="23">
        <v>5223.1554843085232</v>
      </c>
      <c r="AS161" s="23">
        <v>5340.6764827054649</v>
      </c>
      <c r="AT161" s="23">
        <v>5460.8417035663379</v>
      </c>
      <c r="AU161" s="23">
        <v>5583.7106418965805</v>
      </c>
      <c r="AV161" s="23">
        <v>5709.3441313392532</v>
      </c>
      <c r="AW161" s="23">
        <v>5837.8043742943864</v>
      </c>
      <c r="AX161" s="23">
        <v>5969.15497271601</v>
      </c>
      <c r="AY161" s="23">
        <v>6103.4609596021201</v>
      </c>
      <c r="AZ161" s="23">
        <v>6240.7888311931674</v>
      </c>
      <c r="BA161" s="23">
        <v>6381.2065798950134</v>
      </c>
      <c r="BB161" s="23">
        <v>6524.7837279426512</v>
      </c>
      <c r="BC161" s="23">
        <v>6671.5913618213608</v>
      </c>
      <c r="BD161" s="23">
        <v>6821.7021674623411</v>
      </c>
      <c r="BE161" s="23">
        <v>6975.1904662302431</v>
      </c>
      <c r="BF161" s="23">
        <v>7132.1322517204235</v>
      </c>
      <c r="BG161" s="23">
        <v>7292.6052273841324</v>
      </c>
      <c r="BH161" s="23">
        <v>7456.6888450002753</v>
      </c>
      <c r="BI161" s="23">
        <v>7624.4643440127811</v>
      </c>
      <c r="BJ161" s="23">
        <v>7796.0147917530685</v>
      </c>
      <c r="BK161" s="23">
        <v>7971.4251245675123</v>
      </c>
    </row>
    <row r="162" spans="1:63" x14ac:dyDescent="0.2">
      <c r="B162" s="22" t="s">
        <v>107</v>
      </c>
      <c r="C162" s="23">
        <v>50739.55135715405</v>
      </c>
      <c r="D162" s="22" t="s">
        <v>108</v>
      </c>
    </row>
    <row r="163" spans="1:63" x14ac:dyDescent="0.2">
      <c r="B163" s="22" t="s">
        <v>109</v>
      </c>
      <c r="C163" s="23">
        <v>52806.746275722864</v>
      </c>
      <c r="D163" s="23">
        <v>52863.594135983505</v>
      </c>
      <c r="E163" s="23">
        <v>52922.005312401314</v>
      </c>
      <c r="F163" s="23">
        <v>52982.022796170611</v>
      </c>
      <c r="G163" s="23">
        <v>53032.478403548484</v>
      </c>
      <c r="H163" s="23">
        <v>53084.069262092358</v>
      </c>
      <c r="I163" s="23">
        <v>53136.820914953474</v>
      </c>
      <c r="J163" s="23">
        <v>53190.759480003959</v>
      </c>
      <c r="K163" s="23">
        <v>53245.911662768085</v>
      </c>
      <c r="L163" s="23">
        <v>53302.304769644397</v>
      </c>
      <c r="M163" s="23">
        <v>53359.96672142543</v>
      </c>
      <c r="N163" s="23">
        <v>53418.926067121538</v>
      </c>
      <c r="O163" s="23">
        <v>53479.211998095809</v>
      </c>
      <c r="P163" s="23">
        <v>53540.854362516991</v>
      </c>
      <c r="Q163" s="23">
        <v>53603.88368013766</v>
      </c>
      <c r="R163" s="23">
        <v>53668.331157404791</v>
      </c>
      <c r="S163" s="23">
        <v>53734.228702910434</v>
      </c>
      <c r="T163" s="23">
        <v>53801.608943189953</v>
      </c>
      <c r="U163" s="23">
        <v>53870.505238875761</v>
      </c>
      <c r="V163" s="23">
        <v>53940.951701214501</v>
      </c>
      <c r="W163" s="23">
        <v>54012.983208955855</v>
      </c>
      <c r="X163" s="23">
        <v>54086.635425621396</v>
      </c>
      <c r="Y163" s="23">
        <v>54161.944817161915</v>
      </c>
      <c r="Z163" s="23">
        <v>54238.948670012091</v>
      </c>
      <c r="AA163" s="23">
        <v>54317.685109551399</v>
      </c>
      <c r="AB163" s="23">
        <v>54398.193118980336</v>
      </c>
      <c r="AC163" s="23">
        <v>54480.512558621427</v>
      </c>
      <c r="AD163" s="23">
        <v>54564.684185654442</v>
      </c>
      <c r="AE163" s="23">
        <v>54650.749674295701</v>
      </c>
      <c r="AF163" s="23">
        <v>54738.751636431385</v>
      </c>
      <c r="AG163" s="23">
        <v>54828.733642715131</v>
      </c>
      <c r="AH163" s="23">
        <v>54920.740244140252</v>
      </c>
      <c r="AI163" s="23">
        <v>55014.81699409744</v>
      </c>
      <c r="AJ163" s="23">
        <v>55111.010470928668</v>
      </c>
      <c r="AK163" s="23">
        <v>55209.368300988594</v>
      </c>
      <c r="AL163" s="23">
        <v>55309.939182224873</v>
      </c>
      <c r="AM163" s="23">
        <v>55412.772908288964</v>
      </c>
      <c r="AN163" s="23">
        <v>55517.920393189503</v>
      </c>
      <c r="AO163" s="23">
        <v>55625.433696500302</v>
      </c>
      <c r="AP163" s="23">
        <v>55735.366049135591</v>
      </c>
      <c r="AQ163" s="23">
        <v>55847.771879705171</v>
      </c>
      <c r="AR163" s="23">
        <v>55962.706841462576</v>
      </c>
      <c r="AS163" s="23">
        <v>56080.227839859515</v>
      </c>
      <c r="AT163" s="23">
        <v>56200.393060720387</v>
      </c>
      <c r="AU163" s="23">
        <v>56323.261999050628</v>
      </c>
      <c r="AV163" s="23">
        <v>56448.895488493305</v>
      </c>
      <c r="AW163" s="23">
        <v>56577.355731448435</v>
      </c>
      <c r="AX163" s="23">
        <v>56708.70632987006</v>
      </c>
      <c r="AY163" s="23">
        <v>56843.012316756169</v>
      </c>
      <c r="AZ163" s="23">
        <v>56980.340188347218</v>
      </c>
      <c r="BA163" s="23">
        <v>57120.757937049064</v>
      </c>
      <c r="BB163" s="23">
        <v>57264.335085096704</v>
      </c>
      <c r="BC163" s="23">
        <v>57411.14271897541</v>
      </c>
      <c r="BD163" s="23">
        <v>57561.25352461639</v>
      </c>
      <c r="BE163" s="23">
        <v>57714.741823384291</v>
      </c>
      <c r="BF163" s="23">
        <v>57871.683608874475</v>
      </c>
      <c r="BG163" s="23">
        <v>58032.156584538185</v>
      </c>
      <c r="BH163" s="23">
        <v>58196.240202154324</v>
      </c>
      <c r="BI163" s="23">
        <v>58364.015701166834</v>
      </c>
      <c r="BJ163" s="23">
        <v>58535.566148907121</v>
      </c>
      <c r="BK163" s="23">
        <v>58710.976481721562</v>
      </c>
    </row>
    <row r="164" spans="1:63" x14ac:dyDescent="0.2">
      <c r="A164" s="22" t="s">
        <v>149</v>
      </c>
      <c r="C164" s="23">
        <v>63.667961327558373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>
        <f>U163/$C$141</f>
        <v>62.21678996836355</v>
      </c>
      <c r="V164" s="23">
        <f>V163/$C$141</f>
        <v>62.298150867651728</v>
      </c>
      <c r="W164" s="23"/>
      <c r="X164" s="23"/>
      <c r="Y164" s="23"/>
      <c r="Z164" s="23"/>
      <c r="AA164" s="23"/>
      <c r="AB164" s="23">
        <f>AB163/$C$141</f>
        <v>62.826233779215812</v>
      </c>
      <c r="AC164" s="23">
        <f>AC163/$C$141</f>
        <v>62.921307164248169</v>
      </c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</row>
    <row r="165" spans="1:63" x14ac:dyDescent="0.2">
      <c r="B165" s="84" t="s">
        <v>111</v>
      </c>
      <c r="C165" s="22" t="s">
        <v>108</v>
      </c>
    </row>
    <row r="167" spans="1:63" x14ac:dyDescent="0.2">
      <c r="B167" s="34" t="s">
        <v>105</v>
      </c>
      <c r="C167" s="22">
        <v>2012</v>
      </c>
      <c r="D167" s="22">
        <v>2013</v>
      </c>
      <c r="E167" s="22">
        <v>2014</v>
      </c>
      <c r="F167" s="22">
        <v>2015</v>
      </c>
      <c r="G167" s="22">
        <v>2016</v>
      </c>
      <c r="H167" s="22">
        <v>2017</v>
      </c>
      <c r="I167" s="22">
        <v>2018</v>
      </c>
      <c r="J167" s="22">
        <v>2019</v>
      </c>
      <c r="K167" s="22">
        <v>2020</v>
      </c>
      <c r="L167" s="22">
        <v>2021</v>
      </c>
      <c r="M167" s="22">
        <v>2022</v>
      </c>
      <c r="N167" s="22">
        <v>2023</v>
      </c>
      <c r="O167" s="22">
        <v>2024</v>
      </c>
      <c r="P167" s="22">
        <v>2025</v>
      </c>
      <c r="Q167" s="22">
        <v>2026</v>
      </c>
      <c r="R167" s="22">
        <v>2027</v>
      </c>
      <c r="S167" s="22">
        <v>2028</v>
      </c>
      <c r="T167" s="22">
        <v>2029</v>
      </c>
      <c r="U167" s="22">
        <v>2030</v>
      </c>
      <c r="V167" s="22">
        <v>2031</v>
      </c>
      <c r="W167" s="22">
        <v>2032</v>
      </c>
      <c r="X167" s="22">
        <v>2033</v>
      </c>
      <c r="Y167" s="22">
        <v>2034</v>
      </c>
      <c r="Z167" s="22">
        <v>2035</v>
      </c>
      <c r="AA167" s="22">
        <v>2036</v>
      </c>
      <c r="AB167" s="22">
        <v>2037</v>
      </c>
      <c r="AC167" s="22">
        <v>2038</v>
      </c>
      <c r="AD167" s="22">
        <v>2039</v>
      </c>
      <c r="AE167" s="22">
        <v>2040</v>
      </c>
      <c r="AF167" s="22">
        <v>2041</v>
      </c>
      <c r="AG167" s="22">
        <v>2042</v>
      </c>
      <c r="AH167" s="22">
        <v>2043</v>
      </c>
      <c r="AI167" s="22">
        <v>2044</v>
      </c>
      <c r="AJ167" s="22">
        <v>2045</v>
      </c>
      <c r="AK167" s="22">
        <v>2046</v>
      </c>
      <c r="AL167" s="22">
        <v>2047</v>
      </c>
      <c r="AM167" s="22">
        <v>2048</v>
      </c>
      <c r="AN167" s="22">
        <v>2049</v>
      </c>
      <c r="AO167" s="22">
        <v>2050</v>
      </c>
      <c r="AP167" s="22">
        <v>2051</v>
      </c>
      <c r="AQ167" s="22">
        <v>2052</v>
      </c>
      <c r="AR167" s="22">
        <v>2053</v>
      </c>
      <c r="AS167" s="22">
        <v>2054</v>
      </c>
      <c r="AT167" s="22">
        <v>2055</v>
      </c>
      <c r="AU167" s="22">
        <v>2056</v>
      </c>
      <c r="AV167" s="22">
        <v>2057</v>
      </c>
      <c r="AW167" s="22">
        <v>2058</v>
      </c>
      <c r="AX167" s="22">
        <v>2059</v>
      </c>
      <c r="AY167" s="22">
        <v>2060</v>
      </c>
      <c r="AZ167" s="22">
        <v>2061</v>
      </c>
      <c r="BA167" s="22">
        <v>2062</v>
      </c>
      <c r="BB167" s="22">
        <v>2063</v>
      </c>
      <c r="BC167" s="22">
        <v>2064</v>
      </c>
      <c r="BD167" s="22">
        <v>2065</v>
      </c>
      <c r="BE167" s="22">
        <v>2066</v>
      </c>
      <c r="BF167" s="22">
        <v>2067</v>
      </c>
      <c r="BG167" s="22">
        <v>2068</v>
      </c>
      <c r="BH167" s="22">
        <v>2069</v>
      </c>
      <c r="BI167" s="22">
        <v>2070</v>
      </c>
      <c r="BJ167" s="22">
        <v>2071</v>
      </c>
      <c r="BK167" s="22">
        <v>2072</v>
      </c>
    </row>
    <row r="168" spans="1:63" x14ac:dyDescent="0.2">
      <c r="B168" s="22" t="s">
        <v>112</v>
      </c>
      <c r="C168" s="26">
        <v>4.0984740931083286</v>
      </c>
      <c r="D168" s="26">
        <v>4.2111821306688082</v>
      </c>
      <c r="E168" s="26">
        <v>4.3269896392622007</v>
      </c>
      <c r="F168" s="26">
        <v>4.4459818543419116</v>
      </c>
      <c r="G168" s="26">
        <v>4.5460164460646046</v>
      </c>
      <c r="H168" s="26">
        <v>4.6483018161010579</v>
      </c>
      <c r="I168" s="26">
        <v>4.7528886069633316</v>
      </c>
      <c r="J168" s="26">
        <v>4.8598286006200064</v>
      </c>
      <c r="K168" s="26">
        <v>4.969174744133956</v>
      </c>
      <c r="L168" s="26">
        <v>5.0809811758769694</v>
      </c>
      <c r="M168" s="26">
        <v>5.1953032523342006</v>
      </c>
      <c r="N168" s="26">
        <v>5.3121975755117203</v>
      </c>
      <c r="O168" s="26">
        <v>5.4317220209607342</v>
      </c>
      <c r="P168" s="26">
        <v>5.5539357664323505</v>
      </c>
      <c r="Q168" s="26">
        <v>5.6788993211770782</v>
      </c>
      <c r="R168" s="26">
        <v>5.8066745559035624</v>
      </c>
      <c r="S168" s="26">
        <v>5.9373247334113923</v>
      </c>
      <c r="T168" s="26">
        <v>6.0709145399131481</v>
      </c>
      <c r="U168" s="26">
        <v>6.2075101170611937</v>
      </c>
      <c r="V168" s="26">
        <v>6.3471790946950701</v>
      </c>
      <c r="W168" s="26">
        <v>6.4899906243257091</v>
      </c>
      <c r="X168" s="26">
        <v>6.6360154133730376</v>
      </c>
      <c r="Y168" s="26">
        <v>6.7853257601739303</v>
      </c>
      <c r="Z168" s="26">
        <v>6.9379955897778434</v>
      </c>
      <c r="AA168" s="26">
        <v>7.0941004905478442</v>
      </c>
      <c r="AB168" s="26">
        <v>7.2537177515851701</v>
      </c>
      <c r="AC168" s="26">
        <v>7.4169264009958358</v>
      </c>
      <c r="AD168" s="26">
        <v>7.5838072450182414</v>
      </c>
      <c r="AE168" s="26">
        <v>7.7544429080311517</v>
      </c>
      <c r="AF168" s="26">
        <v>7.9289178734618524</v>
      </c>
      <c r="AG168" s="26">
        <v>8.107318525614744</v>
      </c>
      <c r="AH168" s="26">
        <v>8.2897331924410746</v>
      </c>
      <c r="AI168" s="26">
        <v>8.4762521892709977</v>
      </c>
      <c r="AJ168" s="26">
        <v>8.6669678635295941</v>
      </c>
      <c r="AK168" s="26">
        <v>8.8619746404590103</v>
      </c>
      <c r="AL168" s="26">
        <v>9.0613690698693379</v>
      </c>
      <c r="AM168" s="26">
        <v>9.2652498739413982</v>
      </c>
      <c r="AN168" s="26">
        <v>9.4737179961050799</v>
      </c>
      <c r="AO168" s="26">
        <v>9.6868766510174442</v>
      </c>
      <c r="AP168" s="26">
        <v>9.9048313756653368</v>
      </c>
      <c r="AQ168" s="26">
        <v>10.127690081617807</v>
      </c>
      <c r="AR168" s="26">
        <v>10.355563108454207</v>
      </c>
      <c r="AS168" s="26">
        <v>10.588563278394426</v>
      </c>
      <c r="AT168" s="26">
        <v>10.826805952158301</v>
      </c>
      <c r="AU168" s="26">
        <v>11.070409086081863</v>
      </c>
      <c r="AV168" s="26">
        <v>11.319493290518704</v>
      </c>
      <c r="AW168" s="26">
        <v>11.574181889555375</v>
      </c>
      <c r="AX168" s="26">
        <v>11.83460098207037</v>
      </c>
      <c r="AY168" s="26">
        <v>12.100879504166953</v>
      </c>
      <c r="AZ168" s="26">
        <v>12.373149293010709</v>
      </c>
      <c r="BA168" s="26">
        <v>12.651545152103449</v>
      </c>
      <c r="BB168" s="26">
        <v>12.936204918025776</v>
      </c>
      <c r="BC168" s="26">
        <v>13.227269528681356</v>
      </c>
      <c r="BD168" s="26">
        <v>13.524883093076687</v>
      </c>
      <c r="BE168" s="26">
        <v>13.829192962670911</v>
      </c>
      <c r="BF168" s="26">
        <v>14.140349804331006</v>
      </c>
      <c r="BG168" s="26">
        <v>14.458507674928454</v>
      </c>
      <c r="BH168" s="26">
        <v>14.783824097614342</v>
      </c>
      <c r="BI168" s="26">
        <v>15.116460139810664</v>
      </c>
      <c r="BJ168" s="26">
        <v>15.456580492956403</v>
      </c>
      <c r="BK168" s="26">
        <v>15.804353554047921</v>
      </c>
    </row>
    <row r="169" spans="1:63" x14ac:dyDescent="0.2">
      <c r="B169" s="22" t="s">
        <v>113</v>
      </c>
      <c r="C169" s="27">
        <v>1.319009236685724E-2</v>
      </c>
      <c r="D169" s="27">
        <v>1.319009236685724E-2</v>
      </c>
      <c r="E169" s="27">
        <v>1.319009236685724E-2</v>
      </c>
      <c r="F169" s="27">
        <v>1.319009236685724E-2</v>
      </c>
      <c r="G169" s="27">
        <v>1.319009236685724E-2</v>
      </c>
      <c r="H169" s="27">
        <v>1.319009236685724E-2</v>
      </c>
      <c r="I169" s="27">
        <v>1.319009236685724E-2</v>
      </c>
      <c r="J169" s="27">
        <v>1.319009236685724E-2</v>
      </c>
      <c r="K169" s="27">
        <v>1.319009236685724E-2</v>
      </c>
      <c r="L169" s="27">
        <v>1.319009236685724E-2</v>
      </c>
      <c r="M169" s="27">
        <v>1.319009236685724E-2</v>
      </c>
      <c r="N169" s="27">
        <v>1.319009236685724E-2</v>
      </c>
      <c r="O169" s="27">
        <v>1.319009236685724E-2</v>
      </c>
      <c r="P169" s="27">
        <v>1.319009236685724E-2</v>
      </c>
      <c r="Q169" s="27">
        <v>1.319009236685724E-2</v>
      </c>
      <c r="R169" s="27">
        <v>1.319009236685724E-2</v>
      </c>
      <c r="S169" s="27">
        <v>1.319009236685724E-2</v>
      </c>
      <c r="T169" s="27">
        <v>1.319009236685724E-2</v>
      </c>
      <c r="U169" s="27">
        <v>1.319009236685724E-2</v>
      </c>
      <c r="V169" s="27">
        <v>1.319009236685724E-2</v>
      </c>
      <c r="W169" s="27">
        <v>1.319009236685724E-2</v>
      </c>
      <c r="X169" s="27">
        <v>1.319009236685724E-2</v>
      </c>
      <c r="Y169" s="27">
        <v>1.319009236685724E-2</v>
      </c>
      <c r="Z169" s="27">
        <v>1.319009236685724E-2</v>
      </c>
      <c r="AA169" s="27">
        <v>1.319009236685724E-2</v>
      </c>
      <c r="AB169" s="27">
        <v>1.319009236685724E-2</v>
      </c>
      <c r="AC169" s="27">
        <v>1.319009236685724E-2</v>
      </c>
      <c r="AD169" s="27">
        <v>1.319009236685724E-2</v>
      </c>
      <c r="AE169" s="27">
        <v>1.319009236685724E-2</v>
      </c>
      <c r="AF169" s="27">
        <v>1.319009236685724E-2</v>
      </c>
      <c r="AG169" s="27">
        <v>1.319009236685724E-2</v>
      </c>
      <c r="AH169" s="27">
        <v>1.319009236685724E-2</v>
      </c>
      <c r="AI169" s="27">
        <v>1.319009236685724E-2</v>
      </c>
      <c r="AJ169" s="27">
        <v>1.319009236685724E-2</v>
      </c>
      <c r="AK169" s="27">
        <v>1.319009236685724E-2</v>
      </c>
      <c r="AL169" s="27">
        <v>1.319009236685724E-2</v>
      </c>
      <c r="AM169" s="27">
        <v>1.319009236685724E-2</v>
      </c>
      <c r="AN169" s="27">
        <v>1.319009236685724E-2</v>
      </c>
      <c r="AO169" s="27">
        <v>1.319009236685724E-2</v>
      </c>
      <c r="AP169" s="27">
        <v>1.319009236685724E-2</v>
      </c>
      <c r="AQ169" s="27">
        <v>1.319009236685724E-2</v>
      </c>
      <c r="AR169" s="27">
        <v>1.319009236685724E-2</v>
      </c>
      <c r="AS169" s="27">
        <v>1.319009236685724E-2</v>
      </c>
      <c r="AT169" s="27">
        <v>1.319009236685724E-2</v>
      </c>
      <c r="AU169" s="27">
        <v>1.319009236685724E-2</v>
      </c>
      <c r="AV169" s="27">
        <v>1.319009236685724E-2</v>
      </c>
      <c r="AW169" s="27">
        <v>1.319009236685724E-2</v>
      </c>
      <c r="AX169" s="27">
        <v>1.319009236685724E-2</v>
      </c>
      <c r="AY169" s="27">
        <v>1.319009236685724E-2</v>
      </c>
      <c r="AZ169" s="27">
        <v>1.319009236685724E-2</v>
      </c>
      <c r="BA169" s="27">
        <v>1.319009236685724E-2</v>
      </c>
      <c r="BB169" s="27">
        <v>1.319009236685724E-2</v>
      </c>
      <c r="BC169" s="27">
        <v>1.319009236685724E-2</v>
      </c>
      <c r="BD169" s="27">
        <v>1.319009236685724E-2</v>
      </c>
      <c r="BE169" s="27">
        <v>1.319009236685724E-2</v>
      </c>
      <c r="BF169" s="27">
        <v>1.319009236685724E-2</v>
      </c>
      <c r="BG169" s="27">
        <v>1.319009236685724E-2</v>
      </c>
      <c r="BH169" s="27">
        <v>1.319009236685724E-2</v>
      </c>
      <c r="BI169" s="27">
        <v>1.319009236685724E-2</v>
      </c>
      <c r="BJ169" s="27">
        <v>1.319009236685724E-2</v>
      </c>
      <c r="BK169" s="27">
        <v>1.319009236685724E-2</v>
      </c>
    </row>
    <row r="170" spans="1:63" x14ac:dyDescent="0.2">
      <c r="C170" s="24">
        <v>4.1116641854751856</v>
      </c>
      <c r="D170" s="24">
        <v>4.2243722230356653</v>
      </c>
      <c r="E170" s="24">
        <v>4.3401797316290578</v>
      </c>
      <c r="F170" s="24">
        <v>4.4591719467087687</v>
      </c>
      <c r="G170" s="24">
        <v>4.5592065384314617</v>
      </c>
      <c r="H170" s="24">
        <v>4.6614919084679149</v>
      </c>
      <c r="I170" s="24">
        <v>4.7660786993301887</v>
      </c>
      <c r="J170" s="24">
        <v>4.8730186929868635</v>
      </c>
      <c r="K170" s="24">
        <v>4.9823648365008131</v>
      </c>
      <c r="L170" s="24">
        <v>5.0941712682438265</v>
      </c>
      <c r="M170" s="24">
        <v>5.2084933447010577</v>
      </c>
      <c r="N170" s="24">
        <v>5.3253876678785774</v>
      </c>
      <c r="O170" s="24">
        <v>5.4449121133275913</v>
      </c>
      <c r="P170" s="24">
        <v>5.5671258587992076</v>
      </c>
      <c r="Q170" s="24">
        <v>5.6920894135439353</v>
      </c>
      <c r="R170" s="24">
        <v>5.8198646482704195</v>
      </c>
      <c r="S170" s="24">
        <v>5.9505148257782494</v>
      </c>
      <c r="T170" s="24">
        <v>6.0841046322800052</v>
      </c>
      <c r="U170" s="24">
        <v>6.2207002094280508</v>
      </c>
      <c r="V170" s="24">
        <v>6.3603691870619272</v>
      </c>
      <c r="W170" s="24">
        <v>6.5031807166925661</v>
      </c>
      <c r="X170" s="24">
        <v>6.6492055057398947</v>
      </c>
      <c r="Y170" s="24">
        <v>6.7985158525407874</v>
      </c>
      <c r="Z170" s="24">
        <v>6.9511856821447005</v>
      </c>
      <c r="AA170" s="24">
        <v>7.1072905829147013</v>
      </c>
      <c r="AB170" s="24">
        <v>7.2669078439520272</v>
      </c>
      <c r="AC170" s="24">
        <v>7.4301164933626929</v>
      </c>
      <c r="AD170" s="24">
        <v>7.5969973373850985</v>
      </c>
      <c r="AE170" s="24">
        <v>7.7676330003980087</v>
      </c>
      <c r="AF170" s="24">
        <v>7.9421079658287095</v>
      </c>
      <c r="AG170" s="24">
        <v>8.1205086179816011</v>
      </c>
      <c r="AH170" s="24">
        <v>8.3029232848079317</v>
      </c>
      <c r="AI170" s="24">
        <v>8.4894422816378547</v>
      </c>
      <c r="AJ170" s="24">
        <v>8.6801579558964512</v>
      </c>
      <c r="AK170" s="24">
        <v>8.8751647328258674</v>
      </c>
      <c r="AL170" s="24">
        <v>9.074559162236195</v>
      </c>
      <c r="AM170" s="24">
        <v>9.2784399663082553</v>
      </c>
      <c r="AN170" s="24">
        <v>9.486908088471937</v>
      </c>
      <c r="AO170" s="24">
        <v>9.7000667433843013</v>
      </c>
      <c r="AP170" s="24">
        <v>9.9180214680321939</v>
      </c>
      <c r="AQ170" s="24">
        <v>10.140880173984664</v>
      </c>
      <c r="AR170" s="24">
        <v>10.368753200821065</v>
      </c>
      <c r="AS170" s="24">
        <v>10.601753370761283</v>
      </c>
      <c r="AT170" s="24">
        <v>10.839996044525158</v>
      </c>
      <c r="AU170" s="24">
        <v>11.08359917844872</v>
      </c>
      <c r="AV170" s="24">
        <v>11.332683382885561</v>
      </c>
      <c r="AW170" s="24">
        <v>11.587371981922232</v>
      </c>
      <c r="AX170" s="24">
        <v>11.847791074437227</v>
      </c>
      <c r="AY170" s="24">
        <v>12.11406959653381</v>
      </c>
      <c r="AZ170" s="24">
        <v>12.386339385377566</v>
      </c>
      <c r="BA170" s="24">
        <v>12.664735244470306</v>
      </c>
      <c r="BB170" s="24">
        <v>12.949395010392633</v>
      </c>
      <c r="BC170" s="24">
        <v>13.240459621048213</v>
      </c>
      <c r="BD170" s="24">
        <v>13.538073185443544</v>
      </c>
      <c r="BE170" s="24">
        <v>13.842383055037768</v>
      </c>
      <c r="BF170" s="24">
        <v>14.153539896697863</v>
      </c>
      <c r="BG170" s="24">
        <v>14.471697767295311</v>
      </c>
      <c r="BH170" s="24">
        <v>14.7970141899812</v>
      </c>
      <c r="BI170" s="24">
        <v>15.129650232177521</v>
      </c>
      <c r="BJ170" s="24">
        <v>15.469770585323261</v>
      </c>
      <c r="BK170" s="24">
        <v>15.817543646414778</v>
      </c>
    </row>
    <row r="171" spans="1:63" x14ac:dyDescent="0.2">
      <c r="C171" s="23"/>
      <c r="M171" s="86">
        <f>M170*100/1000</f>
        <v>0.52084933447010573</v>
      </c>
      <c r="S171" s="86">
        <f>S170*100/1000</f>
        <v>0.59505148257782492</v>
      </c>
      <c r="X171" s="86">
        <f>X170*100/1000</f>
        <v>0.66492055057398947</v>
      </c>
      <c r="Z171" s="86">
        <f>Z170*100/1000</f>
        <v>0.69511856821447005</v>
      </c>
      <c r="AF171" s="86">
        <f>AF170*100/1000</f>
        <v>0.79421079658287086</v>
      </c>
    </row>
    <row r="172" spans="1:63" x14ac:dyDescent="0.2">
      <c r="B172" s="22" t="s">
        <v>110</v>
      </c>
      <c r="C172" s="22">
        <v>2012</v>
      </c>
      <c r="D172" s="22">
        <v>2013</v>
      </c>
      <c r="E172" s="22">
        <v>2014</v>
      </c>
      <c r="F172" s="22">
        <v>2015</v>
      </c>
      <c r="G172" s="22">
        <v>2016</v>
      </c>
      <c r="H172" s="22">
        <v>2017</v>
      </c>
      <c r="I172" s="22">
        <v>2018</v>
      </c>
      <c r="J172" s="22">
        <v>2019</v>
      </c>
      <c r="K172" s="22">
        <v>2020</v>
      </c>
      <c r="L172" s="22">
        <v>2021</v>
      </c>
      <c r="M172" s="22">
        <v>2022</v>
      </c>
      <c r="N172" s="22">
        <v>2023</v>
      </c>
      <c r="O172" s="22">
        <v>2024</v>
      </c>
      <c r="P172" s="22">
        <v>2025</v>
      </c>
      <c r="Q172" s="22">
        <v>2026</v>
      </c>
      <c r="R172" s="22">
        <v>2027</v>
      </c>
      <c r="S172" s="22">
        <v>2028</v>
      </c>
      <c r="T172" s="22">
        <v>2029</v>
      </c>
      <c r="U172" s="22">
        <v>2030</v>
      </c>
      <c r="V172" s="22">
        <v>2031</v>
      </c>
      <c r="W172" s="22">
        <v>2032</v>
      </c>
      <c r="X172" s="22">
        <v>2033</v>
      </c>
      <c r="Y172" s="22">
        <v>2034</v>
      </c>
      <c r="Z172" s="22">
        <v>2035</v>
      </c>
      <c r="AA172" s="22">
        <v>2036</v>
      </c>
      <c r="AB172" s="22">
        <v>2037</v>
      </c>
      <c r="AC172" s="22">
        <v>2038</v>
      </c>
      <c r="AD172" s="22">
        <v>2039</v>
      </c>
      <c r="AE172" s="22">
        <v>2040</v>
      </c>
      <c r="AF172" s="22">
        <v>2041</v>
      </c>
      <c r="AG172" s="22">
        <v>2042</v>
      </c>
      <c r="AH172" s="22">
        <v>2043</v>
      </c>
      <c r="AI172" s="22">
        <v>2044</v>
      </c>
      <c r="AJ172" s="22">
        <v>2045</v>
      </c>
      <c r="AK172" s="22">
        <v>2046</v>
      </c>
      <c r="AL172" s="22">
        <v>2047</v>
      </c>
      <c r="AM172" s="22">
        <v>2048</v>
      </c>
      <c r="AN172" s="22">
        <v>2049</v>
      </c>
      <c r="AO172" s="22">
        <v>2050</v>
      </c>
      <c r="AP172" s="22">
        <v>2051</v>
      </c>
      <c r="AQ172" s="22">
        <v>2052</v>
      </c>
      <c r="AR172" s="22">
        <v>2053</v>
      </c>
      <c r="AS172" s="22">
        <v>2054</v>
      </c>
      <c r="AT172" s="22">
        <v>2055</v>
      </c>
      <c r="AU172" s="22">
        <v>2056</v>
      </c>
      <c r="AV172" s="22">
        <v>2057</v>
      </c>
      <c r="AW172" s="22">
        <v>2058</v>
      </c>
      <c r="AX172" s="22">
        <v>2059</v>
      </c>
      <c r="AY172" s="22">
        <v>2060</v>
      </c>
      <c r="AZ172" s="22">
        <v>2061</v>
      </c>
      <c r="BA172" s="22">
        <v>2062</v>
      </c>
      <c r="BB172" s="22">
        <v>2063</v>
      </c>
      <c r="BC172" s="22">
        <v>2064</v>
      </c>
      <c r="BD172" s="22">
        <v>2065</v>
      </c>
      <c r="BE172" s="22">
        <v>2066</v>
      </c>
      <c r="BF172" s="22">
        <v>2067</v>
      </c>
      <c r="BG172" s="22">
        <v>2068</v>
      </c>
      <c r="BH172" s="22">
        <v>2069</v>
      </c>
      <c r="BI172" s="22">
        <v>2070</v>
      </c>
      <c r="BJ172" s="22">
        <v>2071</v>
      </c>
      <c r="BK172" s="22">
        <v>2072</v>
      </c>
    </row>
    <row r="173" spans="1:63" x14ac:dyDescent="0.2">
      <c r="B173" s="22" t="s">
        <v>112</v>
      </c>
      <c r="C173" s="26">
        <v>4.0984740931083286</v>
      </c>
      <c r="D173" s="26">
        <v>4.2111821306688082</v>
      </c>
      <c r="E173" s="26">
        <v>4.3269896392622007</v>
      </c>
      <c r="F173" s="26">
        <v>4.4459818543419116</v>
      </c>
      <c r="G173" s="26">
        <v>4.5460164460646046</v>
      </c>
      <c r="H173" s="26">
        <v>4.6483018161010579</v>
      </c>
      <c r="I173" s="26">
        <v>4.7528886069633316</v>
      </c>
      <c r="J173" s="26">
        <v>4.8598286006200064</v>
      </c>
      <c r="K173" s="26">
        <v>4.969174744133956</v>
      </c>
      <c r="L173" s="26">
        <v>5.0809811758769694</v>
      </c>
      <c r="M173" s="26">
        <v>5.1953032523342006</v>
      </c>
      <c r="N173" s="26">
        <v>5.3121975755117203</v>
      </c>
      <c r="O173" s="26">
        <v>5.4317220209607342</v>
      </c>
      <c r="P173" s="26">
        <v>5.5539357664323505</v>
      </c>
      <c r="Q173" s="26">
        <v>5.6788993211770782</v>
      </c>
      <c r="R173" s="26">
        <v>5.8066745559035624</v>
      </c>
      <c r="S173" s="26">
        <v>5.9373247334113923</v>
      </c>
      <c r="T173" s="26">
        <v>6.0709145399131481</v>
      </c>
      <c r="U173" s="26">
        <v>6.2075101170611937</v>
      </c>
      <c r="V173" s="26">
        <v>6.3471790946950701</v>
      </c>
      <c r="W173" s="26">
        <v>6.4899906243257091</v>
      </c>
      <c r="X173" s="26">
        <v>6.6360154133730376</v>
      </c>
      <c r="Y173" s="26">
        <v>6.7853257601739303</v>
      </c>
      <c r="Z173" s="26">
        <v>6.9379955897778434</v>
      </c>
      <c r="AA173" s="26">
        <v>7.0941004905478442</v>
      </c>
      <c r="AB173" s="26">
        <v>7.2537177515851701</v>
      </c>
      <c r="AC173" s="26">
        <v>7.4169264009958358</v>
      </c>
      <c r="AD173" s="26">
        <v>7.5838072450182414</v>
      </c>
      <c r="AE173" s="26">
        <v>7.7544429080311517</v>
      </c>
      <c r="AF173" s="26">
        <v>7.9289178734618524</v>
      </c>
      <c r="AG173" s="26">
        <v>8.107318525614744</v>
      </c>
      <c r="AH173" s="26">
        <v>8.2897331924410746</v>
      </c>
      <c r="AI173" s="26">
        <v>8.4762521892709977</v>
      </c>
      <c r="AJ173" s="26">
        <v>8.6669678635295941</v>
      </c>
      <c r="AK173" s="26">
        <v>8.8619746404590103</v>
      </c>
      <c r="AL173" s="26">
        <v>9.0613690698693379</v>
      </c>
      <c r="AM173" s="26">
        <v>9.2652498739413982</v>
      </c>
      <c r="AN173" s="26">
        <v>9.4737179961050799</v>
      </c>
      <c r="AO173" s="26">
        <v>9.6868766510174442</v>
      </c>
      <c r="AP173" s="26">
        <v>9.9048313756653368</v>
      </c>
      <c r="AQ173" s="26">
        <v>10.127690081617807</v>
      </c>
      <c r="AR173" s="26">
        <v>10.355563108454207</v>
      </c>
      <c r="AS173" s="26">
        <v>10.588563278394426</v>
      </c>
      <c r="AT173" s="26">
        <v>10.826805952158301</v>
      </c>
      <c r="AU173" s="26">
        <v>11.070409086081863</v>
      </c>
      <c r="AV173" s="26">
        <v>11.319493290518704</v>
      </c>
      <c r="AW173" s="26">
        <v>11.574181889555375</v>
      </c>
      <c r="AX173" s="26">
        <v>11.83460098207037</v>
      </c>
      <c r="AY173" s="26">
        <v>12.100879504166953</v>
      </c>
      <c r="AZ173" s="26">
        <v>12.373149293010709</v>
      </c>
      <c r="BA173" s="26">
        <v>12.651545152103449</v>
      </c>
      <c r="BB173" s="26">
        <v>12.936204918025776</v>
      </c>
      <c r="BC173" s="26">
        <v>13.227269528681356</v>
      </c>
      <c r="BD173" s="26">
        <v>13.524883093076687</v>
      </c>
      <c r="BE173" s="26">
        <v>13.829192962670911</v>
      </c>
      <c r="BF173" s="26">
        <v>14.140349804331006</v>
      </c>
      <c r="BG173" s="26">
        <v>14.458507674928454</v>
      </c>
      <c r="BH173" s="26">
        <v>14.783824097614342</v>
      </c>
      <c r="BI173" s="26">
        <v>15.116460139810664</v>
      </c>
      <c r="BJ173" s="26">
        <v>15.456580492956403</v>
      </c>
      <c r="BK173" s="26">
        <v>15.804353554047921</v>
      </c>
    </row>
    <row r="174" spans="1:63" x14ac:dyDescent="0.2">
      <c r="B174" s="22" t="s">
        <v>113</v>
      </c>
      <c r="C174" s="27">
        <v>1.319009236685724E-2</v>
      </c>
      <c r="D174" s="27">
        <v>1.319009236685724E-2</v>
      </c>
      <c r="E174" s="27">
        <v>1.319009236685724E-2</v>
      </c>
      <c r="F174" s="27">
        <v>1.319009236685724E-2</v>
      </c>
      <c r="G174" s="27">
        <v>1.319009236685724E-2</v>
      </c>
      <c r="H174" s="27">
        <v>1.319009236685724E-2</v>
      </c>
      <c r="I174" s="27">
        <v>1.319009236685724E-2</v>
      </c>
      <c r="J174" s="27">
        <v>1.319009236685724E-2</v>
      </c>
      <c r="K174" s="27">
        <v>1.319009236685724E-2</v>
      </c>
      <c r="L174" s="27">
        <v>1.319009236685724E-2</v>
      </c>
      <c r="M174" s="27">
        <v>1.319009236685724E-2</v>
      </c>
      <c r="N174" s="27">
        <v>1.319009236685724E-2</v>
      </c>
      <c r="O174" s="27">
        <v>1.319009236685724E-2</v>
      </c>
      <c r="P174" s="27">
        <v>1.319009236685724E-2</v>
      </c>
      <c r="Q174" s="27">
        <v>1.319009236685724E-2</v>
      </c>
      <c r="R174" s="27">
        <v>1.319009236685724E-2</v>
      </c>
      <c r="S174" s="27">
        <v>1.319009236685724E-2</v>
      </c>
      <c r="T174" s="27">
        <v>1.319009236685724E-2</v>
      </c>
      <c r="U174" s="27">
        <v>1.319009236685724E-2</v>
      </c>
      <c r="V174" s="27">
        <v>1.319009236685724E-2</v>
      </c>
      <c r="W174" s="27">
        <v>1.319009236685724E-2</v>
      </c>
      <c r="X174" s="27">
        <v>1.319009236685724E-2</v>
      </c>
      <c r="Y174" s="27">
        <v>1.319009236685724E-2</v>
      </c>
      <c r="Z174" s="27">
        <v>1.319009236685724E-2</v>
      </c>
      <c r="AA174" s="27">
        <v>1.319009236685724E-2</v>
      </c>
      <c r="AB174" s="27">
        <v>1.319009236685724E-2</v>
      </c>
      <c r="AC174" s="27">
        <v>1.319009236685724E-2</v>
      </c>
      <c r="AD174" s="27">
        <v>1.319009236685724E-2</v>
      </c>
      <c r="AE174" s="27">
        <v>1.319009236685724E-2</v>
      </c>
      <c r="AF174" s="27">
        <v>1.319009236685724E-2</v>
      </c>
      <c r="AG174" s="27">
        <v>1.319009236685724E-2</v>
      </c>
      <c r="AH174" s="27">
        <v>1.319009236685724E-2</v>
      </c>
      <c r="AI174" s="27">
        <v>1.319009236685724E-2</v>
      </c>
      <c r="AJ174" s="27">
        <v>1.319009236685724E-2</v>
      </c>
      <c r="AK174" s="27">
        <v>1.319009236685724E-2</v>
      </c>
      <c r="AL174" s="27">
        <v>1.319009236685724E-2</v>
      </c>
      <c r="AM174" s="27">
        <v>1.319009236685724E-2</v>
      </c>
      <c r="AN174" s="27">
        <v>1.319009236685724E-2</v>
      </c>
      <c r="AO174" s="27">
        <v>1.319009236685724E-2</v>
      </c>
      <c r="AP174" s="27">
        <v>1.319009236685724E-2</v>
      </c>
      <c r="AQ174" s="27">
        <v>1.319009236685724E-2</v>
      </c>
      <c r="AR174" s="27">
        <v>1.319009236685724E-2</v>
      </c>
      <c r="AS174" s="27">
        <v>1.319009236685724E-2</v>
      </c>
      <c r="AT174" s="27">
        <v>1.319009236685724E-2</v>
      </c>
      <c r="AU174" s="27">
        <v>1.319009236685724E-2</v>
      </c>
      <c r="AV174" s="27">
        <v>1.319009236685724E-2</v>
      </c>
      <c r="AW174" s="27">
        <v>1.319009236685724E-2</v>
      </c>
      <c r="AX174" s="27">
        <v>1.319009236685724E-2</v>
      </c>
      <c r="AY174" s="27">
        <v>1.319009236685724E-2</v>
      </c>
      <c r="AZ174" s="27">
        <v>1.319009236685724E-2</v>
      </c>
      <c r="BA174" s="27">
        <v>1.319009236685724E-2</v>
      </c>
      <c r="BB174" s="27">
        <v>1.319009236685724E-2</v>
      </c>
      <c r="BC174" s="27">
        <v>1.319009236685724E-2</v>
      </c>
      <c r="BD174" s="27">
        <v>1.319009236685724E-2</v>
      </c>
      <c r="BE174" s="27">
        <v>1.319009236685724E-2</v>
      </c>
      <c r="BF174" s="27">
        <v>1.319009236685724E-2</v>
      </c>
      <c r="BG174" s="27">
        <v>1.319009236685724E-2</v>
      </c>
      <c r="BH174" s="27">
        <v>1.319009236685724E-2</v>
      </c>
      <c r="BI174" s="27">
        <v>1.319009236685724E-2</v>
      </c>
      <c r="BJ174" s="27">
        <v>1.319009236685724E-2</v>
      </c>
      <c r="BK174" s="27">
        <v>1.319009236685724E-2</v>
      </c>
    </row>
    <row r="175" spans="1:63" x14ac:dyDescent="0.2">
      <c r="C175" s="24">
        <v>4.1116641854751856</v>
      </c>
      <c r="D175" s="24">
        <v>4.2243722230356653</v>
      </c>
      <c r="E175" s="24">
        <v>4.3401797316290578</v>
      </c>
      <c r="F175" s="24">
        <v>4.4591719467087687</v>
      </c>
      <c r="G175" s="24">
        <v>4.5592065384314617</v>
      </c>
      <c r="H175" s="24">
        <v>4.6614919084679149</v>
      </c>
      <c r="I175" s="24">
        <v>4.7660786993301887</v>
      </c>
      <c r="J175" s="24">
        <v>4.8730186929868635</v>
      </c>
      <c r="K175" s="24">
        <v>4.9823648365008131</v>
      </c>
      <c r="L175" s="24">
        <v>5.0941712682438265</v>
      </c>
      <c r="M175" s="24">
        <v>5.2084933447010577</v>
      </c>
      <c r="N175" s="24">
        <v>5.3253876678785774</v>
      </c>
      <c r="O175" s="24">
        <v>5.4449121133275913</v>
      </c>
      <c r="P175" s="24">
        <v>5.5671258587992076</v>
      </c>
      <c r="Q175" s="24">
        <v>5.6920894135439353</v>
      </c>
      <c r="R175" s="24">
        <v>5.8198646482704195</v>
      </c>
      <c r="S175" s="24">
        <v>5.9505148257782494</v>
      </c>
      <c r="T175" s="24">
        <v>6.0841046322800052</v>
      </c>
      <c r="U175" s="24">
        <v>6.2207002094280508</v>
      </c>
      <c r="V175" s="24">
        <v>6.3603691870619272</v>
      </c>
      <c r="W175" s="24">
        <v>6.5031807166925661</v>
      </c>
      <c r="X175" s="24">
        <v>6.6492055057398947</v>
      </c>
      <c r="Y175" s="24">
        <v>6.7985158525407874</v>
      </c>
      <c r="Z175" s="24">
        <v>6.9511856821447005</v>
      </c>
      <c r="AA175" s="24">
        <v>7.1072905829147013</v>
      </c>
      <c r="AB175" s="24">
        <v>7.2669078439520272</v>
      </c>
      <c r="AC175" s="24">
        <v>7.4301164933626929</v>
      </c>
      <c r="AD175" s="24">
        <v>7.5969973373850985</v>
      </c>
      <c r="AE175" s="24">
        <v>7.7676330003980087</v>
      </c>
      <c r="AF175" s="24">
        <v>7.9421079658287095</v>
      </c>
      <c r="AG175" s="24">
        <v>8.1205086179816011</v>
      </c>
      <c r="AH175" s="24">
        <v>8.3029232848079317</v>
      </c>
      <c r="AI175" s="24">
        <v>8.4894422816378547</v>
      </c>
      <c r="AJ175" s="24">
        <v>8.6801579558964512</v>
      </c>
      <c r="AK175" s="24">
        <v>8.8751647328258674</v>
      </c>
      <c r="AL175" s="24">
        <v>9.074559162236195</v>
      </c>
      <c r="AM175" s="24">
        <v>9.2784399663082553</v>
      </c>
      <c r="AN175" s="24">
        <v>9.486908088471937</v>
      </c>
      <c r="AO175" s="24">
        <v>9.7000667433843013</v>
      </c>
      <c r="AP175" s="24">
        <v>9.9180214680321939</v>
      </c>
      <c r="AQ175" s="24">
        <v>10.140880173984664</v>
      </c>
      <c r="AR175" s="24">
        <v>10.368753200821065</v>
      </c>
      <c r="AS175" s="24">
        <v>10.601753370761283</v>
      </c>
      <c r="AT175" s="24">
        <v>10.839996044525158</v>
      </c>
      <c r="AU175" s="24">
        <v>11.08359917844872</v>
      </c>
      <c r="AV175" s="24">
        <v>11.332683382885561</v>
      </c>
      <c r="AW175" s="24">
        <v>11.587371981922232</v>
      </c>
      <c r="AX175" s="24">
        <v>11.847791074437227</v>
      </c>
      <c r="AY175" s="24">
        <v>12.11406959653381</v>
      </c>
      <c r="AZ175" s="24">
        <v>12.386339385377566</v>
      </c>
      <c r="BA175" s="24">
        <v>12.664735244470306</v>
      </c>
      <c r="BB175" s="24">
        <v>12.949395010392633</v>
      </c>
      <c r="BC175" s="24">
        <v>13.240459621048213</v>
      </c>
      <c r="BD175" s="24">
        <v>13.538073185443544</v>
      </c>
      <c r="BE175" s="24">
        <v>13.842383055037768</v>
      </c>
      <c r="BF175" s="24">
        <v>14.153539896697863</v>
      </c>
      <c r="BG175" s="24">
        <v>14.471697767295311</v>
      </c>
      <c r="BH175" s="24">
        <v>14.7970141899812</v>
      </c>
      <c r="BI175" s="24">
        <v>15.129650232177521</v>
      </c>
      <c r="BJ175" s="24">
        <v>15.469770585323261</v>
      </c>
      <c r="BK175" s="24">
        <v>15.817543646414778</v>
      </c>
    </row>
    <row r="176" spans="1:63" x14ac:dyDescent="0.2">
      <c r="U176" s="86">
        <f>U175*100/1000</f>
        <v>0.62207002094280506</v>
      </c>
      <c r="V176" s="86">
        <f>V175*100/1000</f>
        <v>0.63603691870619272</v>
      </c>
      <c r="AB176" s="86">
        <f>AB175*100/1000</f>
        <v>0.72669078439520274</v>
      </c>
      <c r="AC176" s="86">
        <f>AC175*100/1000</f>
        <v>0.74301164933626929</v>
      </c>
    </row>
    <row r="177" spans="1:16" x14ac:dyDescent="0.2">
      <c r="B177" s="22" t="s">
        <v>137</v>
      </c>
      <c r="F177" s="22" t="s">
        <v>116</v>
      </c>
    </row>
    <row r="178" spans="1:16" x14ac:dyDescent="0.2">
      <c r="B178" s="34"/>
      <c r="C178" s="82" t="s">
        <v>117</v>
      </c>
      <c r="D178" s="82" t="s">
        <v>118</v>
      </c>
      <c r="F178" s="22" t="s">
        <v>117</v>
      </c>
    </row>
    <row r="179" spans="1:16" x14ac:dyDescent="0.2">
      <c r="C179" s="22">
        <v>2012</v>
      </c>
      <c r="D179" s="22">
        <v>2012</v>
      </c>
      <c r="F179" s="22">
        <v>2012</v>
      </c>
    </row>
    <row r="180" spans="1:16" x14ac:dyDescent="0.2">
      <c r="C180" s="34">
        <v>6.66</v>
      </c>
      <c r="D180" s="88">
        <v>3.4727142857142859</v>
      </c>
      <c r="F180" s="34">
        <v>6.36</v>
      </c>
    </row>
    <row r="181" spans="1:16" x14ac:dyDescent="0.2">
      <c r="C181" s="34"/>
    </row>
    <row r="182" spans="1:16" x14ac:dyDescent="0.2">
      <c r="B182" s="34" t="s">
        <v>120</v>
      </c>
      <c r="F182" s="34" t="s">
        <v>121</v>
      </c>
      <c r="G182" s="34"/>
      <c r="H182" s="34"/>
      <c r="I182" s="34"/>
      <c r="J182" s="34"/>
      <c r="K182" s="34"/>
    </row>
    <row r="183" spans="1:16" x14ac:dyDescent="0.2">
      <c r="B183" s="90"/>
      <c r="C183" s="91" t="s">
        <v>98</v>
      </c>
      <c r="D183" s="91" t="s">
        <v>99</v>
      </c>
      <c r="E183" s="92" t="s">
        <v>122</v>
      </c>
      <c r="F183" s="34"/>
      <c r="G183" s="34"/>
      <c r="H183" s="91" t="s">
        <v>98</v>
      </c>
      <c r="I183" s="91" t="s">
        <v>99</v>
      </c>
      <c r="J183" s="91"/>
      <c r="K183" s="115" t="s">
        <v>138</v>
      </c>
    </row>
    <row r="184" spans="1:16" x14ac:dyDescent="0.2">
      <c r="B184" s="93" t="s">
        <v>123</v>
      </c>
      <c r="C184" s="83">
        <v>218.83023339320161</v>
      </c>
      <c r="D184" s="83">
        <v>190.38789166393553</v>
      </c>
      <c r="E184" s="34"/>
      <c r="F184" s="34"/>
      <c r="G184" s="22" t="s">
        <v>123</v>
      </c>
      <c r="H184" s="116">
        <v>7.48</v>
      </c>
      <c r="I184" s="116">
        <v>7.82</v>
      </c>
      <c r="J184" s="24"/>
      <c r="K184" s="116">
        <v>7.65</v>
      </c>
      <c r="L184" s="34" t="s">
        <v>139</v>
      </c>
    </row>
    <row r="185" spans="1:16" x14ac:dyDescent="0.2">
      <c r="B185" s="93" t="s">
        <v>125</v>
      </c>
      <c r="C185" s="83">
        <v>405.79932637371064</v>
      </c>
      <c r="D185" s="83">
        <v>360.10219612840888</v>
      </c>
      <c r="E185" s="34"/>
      <c r="F185" s="34"/>
      <c r="G185" s="22" t="s">
        <v>125</v>
      </c>
      <c r="H185" s="116">
        <v>6.7</v>
      </c>
      <c r="I185" s="116">
        <v>6.86</v>
      </c>
      <c r="J185" s="24"/>
      <c r="K185" s="116">
        <v>6.78</v>
      </c>
      <c r="L185" s="34" t="s">
        <v>140</v>
      </c>
    </row>
    <row r="186" spans="1:16" x14ac:dyDescent="0.2">
      <c r="B186" s="94" t="s">
        <v>141</v>
      </c>
      <c r="C186" s="83">
        <v>624.98747418921812</v>
      </c>
      <c r="D186" s="83">
        <v>554.22755027651226</v>
      </c>
      <c r="E186" s="34"/>
      <c r="F186" s="34"/>
      <c r="G186" s="34" t="s">
        <v>141</v>
      </c>
      <c r="H186" s="116">
        <v>6.81</v>
      </c>
      <c r="I186" s="116">
        <v>6.91</v>
      </c>
      <c r="J186" s="24"/>
      <c r="K186" s="116">
        <v>6.8599999999999994</v>
      </c>
      <c r="L186" s="34" t="s">
        <v>150</v>
      </c>
    </row>
    <row r="187" spans="1:16" x14ac:dyDescent="0.2">
      <c r="B187" s="94" t="s">
        <v>143</v>
      </c>
      <c r="C187" s="83">
        <v>817.25418399694161</v>
      </c>
      <c r="D187" s="83">
        <v>737.38510827911966</v>
      </c>
      <c r="E187" s="34"/>
      <c r="F187" s="34"/>
      <c r="G187" s="34" t="s">
        <v>143</v>
      </c>
      <c r="H187" s="116">
        <v>6.65</v>
      </c>
      <c r="I187" s="116">
        <v>6.7</v>
      </c>
      <c r="J187" s="24"/>
      <c r="K187" s="116">
        <v>6.6750000000000007</v>
      </c>
      <c r="L187" s="34" t="s">
        <v>142</v>
      </c>
    </row>
    <row r="188" spans="1:16" x14ac:dyDescent="0.2">
      <c r="B188" s="94" t="s">
        <v>145</v>
      </c>
      <c r="C188" s="83">
        <v>865.85156942793469</v>
      </c>
      <c r="D188" s="83">
        <v>792.96536689717152</v>
      </c>
      <c r="E188" s="34">
        <v>72.886202530763171</v>
      </c>
      <c r="F188" s="34"/>
      <c r="G188" s="115" t="s">
        <v>145</v>
      </c>
      <c r="H188" s="116">
        <v>6.76</v>
      </c>
      <c r="I188" s="116">
        <v>6.8</v>
      </c>
      <c r="J188" s="24"/>
      <c r="K188" s="116">
        <v>6.7799999999999994</v>
      </c>
      <c r="L188" s="34" t="s">
        <v>151</v>
      </c>
    </row>
    <row r="189" spans="1:16" x14ac:dyDescent="0.2">
      <c r="A189" s="22" t="s">
        <v>149</v>
      </c>
      <c r="B189" s="94"/>
      <c r="C189" s="34"/>
      <c r="D189" s="34"/>
      <c r="F189" s="34"/>
      <c r="G189" s="34"/>
      <c r="H189" s="34"/>
      <c r="I189" s="34"/>
      <c r="J189" s="34"/>
      <c r="K189" s="34"/>
    </row>
    <row r="190" spans="1:16" x14ac:dyDescent="0.2">
      <c r="B190" s="84" t="s">
        <v>127</v>
      </c>
      <c r="C190" s="34"/>
      <c r="F190" s="34"/>
      <c r="G190" s="34"/>
      <c r="H190" s="34"/>
      <c r="I190" s="34"/>
      <c r="J190" s="34"/>
      <c r="K190" s="34"/>
      <c r="M190" s="95" t="s">
        <v>128</v>
      </c>
      <c r="N190" s="96"/>
      <c r="O190" s="97">
        <v>718535.07957806811</v>
      </c>
      <c r="P190" s="98"/>
    </row>
    <row r="191" spans="1:16" x14ac:dyDescent="0.2">
      <c r="B191" s="90" t="s">
        <v>105</v>
      </c>
      <c r="C191" s="34" t="s">
        <v>147</v>
      </c>
      <c r="F191" s="32">
        <v>680523.17054215912</v>
      </c>
      <c r="G191" s="36">
        <v>695834.94187935768</v>
      </c>
      <c r="H191" s="34" t="s">
        <v>130</v>
      </c>
      <c r="I191" s="34"/>
      <c r="J191" s="34" t="s">
        <v>131</v>
      </c>
      <c r="K191" s="81">
        <v>0.13756736716701579</v>
      </c>
      <c r="M191" s="99">
        <v>93617.780867634909</v>
      </c>
      <c r="N191" s="100">
        <v>2.2499999999999964E-2</v>
      </c>
      <c r="O191" s="101">
        <v>13.322130492691743</v>
      </c>
      <c r="P191" s="102">
        <v>95724.180937156692</v>
      </c>
    </row>
    <row r="192" spans="1:16" x14ac:dyDescent="0.2">
      <c r="C192" s="34" t="s">
        <v>132</v>
      </c>
      <c r="F192" s="32">
        <v>300000</v>
      </c>
      <c r="G192" s="36">
        <v>300000</v>
      </c>
      <c r="H192" s="34"/>
      <c r="I192" s="34"/>
      <c r="J192" s="34" t="s">
        <v>133</v>
      </c>
      <c r="K192" s="81">
        <v>0.36749606595753842</v>
      </c>
      <c r="M192" s="99">
        <v>255716.60369645632</v>
      </c>
      <c r="N192" s="100">
        <v>2.2500000000000187E-2</v>
      </c>
      <c r="O192" s="101">
        <v>36.389347536541273</v>
      </c>
      <c r="P192" s="102">
        <v>261470.22727962662</v>
      </c>
    </row>
    <row r="193" spans="2:16" x14ac:dyDescent="0.2">
      <c r="C193" s="34"/>
      <c r="F193" s="32"/>
      <c r="G193" s="36"/>
      <c r="H193" s="34"/>
      <c r="I193" s="34"/>
      <c r="J193" s="34" t="s">
        <v>134</v>
      </c>
      <c r="K193" s="81">
        <v>0.41707919343287458</v>
      </c>
      <c r="M193" s="99">
        <v>296748.18753868632</v>
      </c>
      <c r="N193" s="100">
        <v>2.2499999999999964E-2</v>
      </c>
      <c r="O193" s="101">
        <v>42.228282290195402</v>
      </c>
      <c r="P193" s="102">
        <v>303425.02175830677</v>
      </c>
    </row>
    <row r="194" spans="2:16" x14ac:dyDescent="0.2">
      <c r="C194" s="34" t="s">
        <v>135</v>
      </c>
      <c r="F194" s="32">
        <v>980523.17054215912</v>
      </c>
      <c r="G194" s="36">
        <v>995834.94187935768</v>
      </c>
      <c r="H194" s="34">
        <v>1200.6568296625917</v>
      </c>
      <c r="I194" s="34"/>
      <c r="J194" s="34" t="s">
        <v>148</v>
      </c>
      <c r="K194" s="81">
        <v>7.7857373442571098E-2</v>
      </c>
      <c r="M194" s="99">
        <v>56641.222105601904</v>
      </c>
      <c r="N194" s="100">
        <v>2.2500000000000187E-2</v>
      </c>
      <c r="O194" s="101">
        <v>8.0602396805715699</v>
      </c>
      <c r="P194" s="102">
        <v>57915.649602977952</v>
      </c>
    </row>
    <row r="195" spans="2:16" x14ac:dyDescent="0.2">
      <c r="C195" s="34"/>
      <c r="F195" s="32"/>
      <c r="G195" s="34"/>
      <c r="H195" s="34"/>
      <c r="I195" s="34"/>
      <c r="J195" s="34"/>
      <c r="K195" s="103"/>
      <c r="M195" s="104"/>
      <c r="N195" s="106"/>
      <c r="O195" s="106"/>
      <c r="P195" s="105"/>
    </row>
    <row r="196" spans="2:16" x14ac:dyDescent="0.2">
      <c r="B196" s="84" t="s">
        <v>127</v>
      </c>
      <c r="C196" s="34"/>
      <c r="F196" s="32"/>
      <c r="G196" s="34"/>
      <c r="H196" s="34"/>
      <c r="I196" s="34"/>
      <c r="J196" s="34"/>
      <c r="K196" s="103"/>
      <c r="M196" s="104"/>
      <c r="N196" s="106"/>
      <c r="O196" s="107">
        <v>570073.13050055213</v>
      </c>
      <c r="P196" s="105"/>
    </row>
    <row r="197" spans="2:16" x14ac:dyDescent="0.2">
      <c r="B197" s="90" t="s">
        <v>110</v>
      </c>
      <c r="C197" s="34" t="s">
        <v>147</v>
      </c>
      <c r="F197" s="32">
        <v>539985.05808341305</v>
      </c>
      <c r="G197" s="36">
        <v>552134.7218902898</v>
      </c>
      <c r="H197" s="34" t="s">
        <v>130</v>
      </c>
      <c r="I197" s="34"/>
      <c r="J197" s="34" t="s">
        <v>131</v>
      </c>
      <c r="K197" s="81">
        <v>0.13705920358352111</v>
      </c>
      <c r="M197" s="99">
        <v>74009.922007913978</v>
      </c>
      <c r="N197" s="100">
        <v>2.2499999999999964E-2</v>
      </c>
      <c r="O197" s="124">
        <v>13.274638148029455</v>
      </c>
      <c r="P197" s="102">
        <v>75675.145253092036</v>
      </c>
    </row>
    <row r="198" spans="2:16" x14ac:dyDescent="0.2">
      <c r="C198" s="34" t="s">
        <v>132</v>
      </c>
      <c r="F198" s="32">
        <v>100000</v>
      </c>
      <c r="G198" s="36">
        <v>100000</v>
      </c>
      <c r="H198" s="34"/>
      <c r="I198" s="34"/>
      <c r="J198" s="34" t="s">
        <v>133</v>
      </c>
      <c r="K198" s="81">
        <v>0.36984630357380832</v>
      </c>
      <c r="M198" s="99">
        <v>204204.98596587637</v>
      </c>
      <c r="N198" s="100">
        <v>2.2499999999999742E-2</v>
      </c>
      <c r="O198" s="124">
        <v>36.626809259852728</v>
      </c>
      <c r="P198" s="102">
        <v>208799.59815010856</v>
      </c>
    </row>
    <row r="199" spans="2:16" x14ac:dyDescent="0.2">
      <c r="C199" s="34"/>
      <c r="F199" s="32"/>
      <c r="G199" s="36"/>
      <c r="H199" s="34"/>
      <c r="I199" s="34"/>
      <c r="J199" s="34" t="s">
        <v>134</v>
      </c>
      <c r="K199" s="81">
        <v>0.41960475327033675</v>
      </c>
      <c r="M199" s="99">
        <v>236891.11671015318</v>
      </c>
      <c r="N199" s="100">
        <v>2.2499999999999964E-2</v>
      </c>
      <c r="O199" s="124">
        <v>42.489490185838008</v>
      </c>
      <c r="P199" s="102">
        <v>242221.1668361316</v>
      </c>
    </row>
    <row r="200" spans="2:16" x14ac:dyDescent="0.2">
      <c r="C200" s="34" t="s">
        <v>135</v>
      </c>
      <c r="F200" s="32">
        <v>639985.05808341305</v>
      </c>
      <c r="G200" s="36">
        <v>652134.7218902898</v>
      </c>
      <c r="H200" s="34">
        <v>786.26484648150461</v>
      </c>
      <c r="I200" s="34"/>
      <c r="J200" s="34" t="s">
        <v>148</v>
      </c>
      <c r="K200" s="81">
        <v>7.3489739572333873E-2</v>
      </c>
      <c r="M200" s="108">
        <v>42422.709301926632</v>
      </c>
      <c r="N200" s="109">
        <v>2.2499999999999964E-2</v>
      </c>
      <c r="O200" s="125">
        <v>7.6090624062798149</v>
      </c>
      <c r="P200" s="111">
        <v>43377.220261219984</v>
      </c>
    </row>
    <row r="201" spans="2:16" x14ac:dyDescent="0.2">
      <c r="K201" s="112"/>
    </row>
  </sheetData>
  <mergeCells count="7">
    <mergeCell ref="B147:H147"/>
    <mergeCell ref="C2:K2"/>
    <mergeCell ref="B17:H17"/>
    <mergeCell ref="B21:H21"/>
    <mergeCell ref="B79:H79"/>
    <mergeCell ref="B83:H83"/>
    <mergeCell ref="B143:H143"/>
  </mergeCells>
  <pageMargins left="0.7" right="0.7" top="0.75" bottom="0.75" header="0.3" footer="0.3"/>
  <pageSetup paperSize="17" scale="3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02"/>
  <sheetViews>
    <sheetView workbookViewId="0">
      <selection sqref="A1:XFD1048576"/>
    </sheetView>
  </sheetViews>
  <sheetFormatPr defaultRowHeight="15" x14ac:dyDescent="0.25"/>
  <cols>
    <col min="1" max="1" width="13.28515625" style="69" bestFit="1" customWidth="1"/>
    <col min="2" max="14" width="9.140625" style="69"/>
    <col min="15" max="15" width="11.42578125" style="69" bestFit="1" customWidth="1"/>
    <col min="16" max="16" width="9.140625" style="130"/>
    <col min="17" max="16384" width="9.140625" style="69"/>
  </cols>
  <sheetData>
    <row r="1" spans="1:16" s="126" customFormat="1" ht="11.25" x14ac:dyDescent="0.2">
      <c r="A1" s="126" t="s">
        <v>152</v>
      </c>
      <c r="B1" s="126" t="s">
        <v>153</v>
      </c>
      <c r="C1" s="126" t="s">
        <v>154</v>
      </c>
      <c r="D1" s="126" t="s">
        <v>155</v>
      </c>
      <c r="E1" s="126" t="s">
        <v>156</v>
      </c>
      <c r="F1" s="126" t="s">
        <v>157</v>
      </c>
      <c r="G1" s="126" t="s">
        <v>158</v>
      </c>
      <c r="H1" s="126" t="s">
        <v>159</v>
      </c>
      <c r="I1" s="126" t="s">
        <v>160</v>
      </c>
      <c r="J1" s="126" t="s">
        <v>161</v>
      </c>
      <c r="K1" s="126" t="s">
        <v>162</v>
      </c>
      <c r="L1" s="126" t="s">
        <v>163</v>
      </c>
      <c r="M1" s="126" t="s">
        <v>164</v>
      </c>
      <c r="N1" s="126" t="s">
        <v>165</v>
      </c>
      <c r="O1" s="126" t="s">
        <v>166</v>
      </c>
      <c r="P1" s="127"/>
    </row>
    <row r="2" spans="1:16" x14ac:dyDescent="0.25">
      <c r="A2" s="128" t="s">
        <v>49</v>
      </c>
      <c r="B2" s="128">
        <v>2042</v>
      </c>
      <c r="C2" s="129"/>
      <c r="D2" s="129"/>
      <c r="E2" s="129"/>
      <c r="F2" s="129"/>
      <c r="G2" s="129"/>
      <c r="H2" s="129">
        <v>7.4798488616943409E-2</v>
      </c>
      <c r="I2" s="129">
        <v>7.5682158470153804E-2</v>
      </c>
      <c r="J2" s="129">
        <v>6.6631217002868698E-2</v>
      </c>
      <c r="K2" s="129">
        <v>3.8281450271606399E-2</v>
      </c>
      <c r="L2" s="129">
        <v>1.54740643501282E-2</v>
      </c>
      <c r="M2" s="129">
        <v>0.109903507232666</v>
      </c>
      <c r="N2" s="129">
        <v>1.34174823760986E-3</v>
      </c>
      <c r="O2" s="129">
        <f t="shared" ref="O2:O4" si="0">AVERAGE(C2:N2)</f>
        <v>5.4587519168853772E-2</v>
      </c>
      <c r="P2" s="130">
        <f>AVERAGE(O2)</f>
        <v>5.4587519168853772E-2</v>
      </c>
    </row>
    <row r="3" spans="1:16" x14ac:dyDescent="0.25">
      <c r="A3" s="131" t="s">
        <v>50</v>
      </c>
      <c r="B3" s="131">
        <v>2041</v>
      </c>
      <c r="C3" s="132"/>
      <c r="D3" s="132"/>
      <c r="E3" s="132"/>
      <c r="F3" s="132"/>
      <c r="G3" s="132"/>
      <c r="H3" s="132">
        <v>6.9946546554565406E-2</v>
      </c>
      <c r="I3" s="132">
        <v>7.1039600372314493E-2</v>
      </c>
      <c r="J3" s="132">
        <v>6.2273144721984898E-2</v>
      </c>
      <c r="K3" s="132">
        <v>3.5041334629058798E-2</v>
      </c>
      <c r="L3" s="132">
        <v>1.2360479831695602E-2</v>
      </c>
      <c r="M3" s="132">
        <v>8.5122833251953106E-2</v>
      </c>
      <c r="N3" s="132">
        <v>1.0920543968677499E-3</v>
      </c>
      <c r="O3" s="133">
        <f t="shared" si="0"/>
        <v>4.8125141965491433E-2</v>
      </c>
      <c r="P3" s="130">
        <f>AVERAGE(O3:O4)</f>
        <v>4.595032295256498E-2</v>
      </c>
    </row>
    <row r="4" spans="1:16" x14ac:dyDescent="0.25">
      <c r="A4" s="128" t="s">
        <v>50</v>
      </c>
      <c r="B4" s="128">
        <v>2042</v>
      </c>
      <c r="C4" s="129">
        <v>2.2136502265930197E-2</v>
      </c>
      <c r="D4" s="129">
        <v>5.3075653314590496E-3</v>
      </c>
      <c r="E4" s="129">
        <v>6.2022590637206998E-2</v>
      </c>
      <c r="F4" s="129">
        <v>3.01390767097473E-2</v>
      </c>
      <c r="G4" s="129">
        <v>4.8121881484985397E-2</v>
      </c>
      <c r="H4" s="129">
        <v>6.8625216484069801E-2</v>
      </c>
      <c r="I4" s="129">
        <v>6.9770522117614697E-2</v>
      </c>
      <c r="J4" s="129">
        <v>6.1287341117858898E-2</v>
      </c>
      <c r="K4" s="129">
        <v>3.42670917510986E-2</v>
      </c>
      <c r="L4" s="129">
        <v>2.6496622562408399E-2</v>
      </c>
      <c r="M4" s="129">
        <v>9.6143188476562502E-2</v>
      </c>
      <c r="N4" s="129">
        <v>9.8844833672046711E-4</v>
      </c>
      <c r="O4" s="129">
        <f t="shared" si="0"/>
        <v>4.3775503939638527E-2</v>
      </c>
    </row>
    <row r="5" spans="1:16" x14ac:dyDescent="0.25">
      <c r="A5" s="134" t="s">
        <v>51</v>
      </c>
      <c r="B5" s="134">
        <v>2038</v>
      </c>
      <c r="C5" s="135"/>
      <c r="D5" s="135"/>
      <c r="E5" s="135"/>
      <c r="F5" s="135"/>
      <c r="G5" s="135"/>
      <c r="H5" s="135">
        <v>0.65518470764160197</v>
      </c>
      <c r="I5" s="135">
        <v>0.67937248229980496</v>
      </c>
      <c r="J5" s="135">
        <v>0.72508567810058588</v>
      </c>
      <c r="K5" s="135">
        <v>0.64224212646484402</v>
      </c>
      <c r="L5" s="135">
        <v>0.43765270233154296</v>
      </c>
      <c r="M5" s="135">
        <v>5.4795398712158203E-2</v>
      </c>
      <c r="N5" s="135">
        <v>0.366310997009277</v>
      </c>
      <c r="O5" s="132">
        <f>AVERAGE(C5:N5)</f>
        <v>0.50866344179425926</v>
      </c>
      <c r="P5" s="130">
        <f>AVERAGE(O5:O9)</f>
        <v>0.51975467190288371</v>
      </c>
    </row>
    <row r="6" spans="1:16" x14ac:dyDescent="0.25">
      <c r="A6" s="131" t="s">
        <v>51</v>
      </c>
      <c r="B6" s="131">
        <v>2039</v>
      </c>
      <c r="C6" s="132">
        <v>0.37615718841552698</v>
      </c>
      <c r="D6" s="132">
        <v>0.36432876586914098</v>
      </c>
      <c r="E6" s="132">
        <v>0.58179668426513698</v>
      </c>
      <c r="F6" s="132">
        <v>2.5337903499603298E-2</v>
      </c>
      <c r="G6" s="132">
        <v>0.53721729278564501</v>
      </c>
      <c r="H6" s="132">
        <v>0.665952224731445</v>
      </c>
      <c r="I6" s="132">
        <v>0.70004852294921904</v>
      </c>
      <c r="J6" s="132">
        <v>0.74038032531738296</v>
      </c>
      <c r="K6" s="132">
        <v>0.65143493652343809</v>
      </c>
      <c r="L6" s="132">
        <v>0.44786792755127003</v>
      </c>
      <c r="M6" s="132">
        <v>0.91706581115722696</v>
      </c>
      <c r="N6" s="132">
        <v>0.37774467468261697</v>
      </c>
      <c r="O6" s="132">
        <f t="shared" ref="O6:O69" si="1">AVERAGE(C6:N6)</f>
        <v>0.53211102147897105</v>
      </c>
    </row>
    <row r="7" spans="1:16" x14ac:dyDescent="0.25">
      <c r="A7" s="131" t="s">
        <v>51</v>
      </c>
      <c r="B7" s="131">
        <v>2040</v>
      </c>
      <c r="C7" s="132">
        <v>0.39481334686279296</v>
      </c>
      <c r="D7" s="132">
        <v>0.35587051391601598</v>
      </c>
      <c r="E7" s="132">
        <v>0.54919540405273404</v>
      </c>
      <c r="F7" s="132">
        <v>2.9460415840148899E-2</v>
      </c>
      <c r="G7" s="132">
        <v>0.55549995422363307</v>
      </c>
      <c r="H7" s="132">
        <v>0.6639707946777339</v>
      </c>
      <c r="I7" s="132">
        <v>0.64540443420410198</v>
      </c>
      <c r="J7" s="132">
        <v>0.65727058410644501</v>
      </c>
      <c r="K7" s="132">
        <v>0.643011779785156</v>
      </c>
      <c r="L7" s="132">
        <v>0.47027759552002002</v>
      </c>
      <c r="M7" s="132">
        <v>0.82966705322265599</v>
      </c>
      <c r="N7" s="132">
        <v>0.396261138916016</v>
      </c>
      <c r="O7" s="132">
        <f t="shared" si="1"/>
        <v>0.5158919179439545</v>
      </c>
    </row>
    <row r="8" spans="1:16" x14ac:dyDescent="0.25">
      <c r="A8" s="131" t="s">
        <v>51</v>
      </c>
      <c r="B8" s="131">
        <v>2041</v>
      </c>
      <c r="C8" s="132">
        <v>0.40364112854003897</v>
      </c>
      <c r="D8" s="132">
        <v>0.39856708526611301</v>
      </c>
      <c r="E8" s="132">
        <v>0.575942573547363</v>
      </c>
      <c r="F8" s="132">
        <v>2.8924400806427001E-2</v>
      </c>
      <c r="G8" s="132">
        <v>0.56303306579589796</v>
      </c>
      <c r="H8" s="132">
        <v>0.67057792663574201</v>
      </c>
      <c r="I8" s="132">
        <v>0.65203529357910195</v>
      </c>
      <c r="J8" s="132">
        <v>0.66361839294433589</v>
      </c>
      <c r="K8" s="132">
        <v>0.65035820007324208</v>
      </c>
      <c r="L8" s="132">
        <v>0.484271469116211</v>
      </c>
      <c r="M8" s="132">
        <v>0.83606986999511701</v>
      </c>
      <c r="N8" s="132">
        <v>0.40678138732910196</v>
      </c>
      <c r="O8" s="132">
        <f t="shared" si="1"/>
        <v>0.52781839946905762</v>
      </c>
    </row>
    <row r="9" spans="1:16" x14ac:dyDescent="0.25">
      <c r="A9" s="128" t="s">
        <v>51</v>
      </c>
      <c r="B9" s="128">
        <v>2042</v>
      </c>
      <c r="C9" s="129">
        <v>0.41238552093505904</v>
      </c>
      <c r="D9" s="129">
        <v>0.40852085113525399</v>
      </c>
      <c r="E9" s="129">
        <v>0.57469966888427704</v>
      </c>
      <c r="F9" s="129">
        <v>0.59004375457763703</v>
      </c>
      <c r="G9" s="129">
        <v>0.57028343200683596</v>
      </c>
      <c r="H9" s="129">
        <v>0.67697761535644507</v>
      </c>
      <c r="I9" s="129">
        <v>0.65844871520996096</v>
      </c>
      <c r="J9" s="129">
        <v>0.66975212097168002</v>
      </c>
      <c r="K9" s="129">
        <v>0.65746994018554705</v>
      </c>
      <c r="L9" s="129">
        <v>0.483751831054688</v>
      </c>
      <c r="M9" s="129">
        <v>5.1948404312133795E-2</v>
      </c>
      <c r="N9" s="129">
        <v>0.41718109130859404</v>
      </c>
      <c r="O9" s="129">
        <f t="shared" si="1"/>
        <v>0.51428857882817602</v>
      </c>
    </row>
    <row r="10" spans="1:16" x14ac:dyDescent="0.25">
      <c r="A10" s="134" t="s">
        <v>52</v>
      </c>
      <c r="B10" s="134">
        <v>2035</v>
      </c>
      <c r="C10" s="135"/>
      <c r="D10" s="135"/>
      <c r="E10" s="135"/>
      <c r="F10" s="135"/>
      <c r="G10" s="135"/>
      <c r="H10" s="135">
        <v>0.65828384399414108</v>
      </c>
      <c r="I10" s="135">
        <v>0.65541107177734403</v>
      </c>
      <c r="J10" s="135">
        <v>0.69161750793457</v>
      </c>
      <c r="K10" s="135">
        <v>0.64094863891601606</v>
      </c>
      <c r="L10" s="135">
        <v>0.44561817169189505</v>
      </c>
      <c r="M10" s="135">
        <v>4.7548503875732402E-2</v>
      </c>
      <c r="N10" s="135">
        <v>0.32081901550292996</v>
      </c>
      <c r="O10" s="133">
        <f t="shared" si="1"/>
        <v>0.49432096481323262</v>
      </c>
      <c r="P10" s="130">
        <f>AVERAGE(O10:O17)</f>
        <v>0.48705086730420599</v>
      </c>
    </row>
    <row r="11" spans="1:16" x14ac:dyDescent="0.25">
      <c r="A11" s="131" t="s">
        <v>52</v>
      </c>
      <c r="B11" s="131">
        <v>2036</v>
      </c>
      <c r="C11" s="132">
        <v>0.36476448059082001</v>
      </c>
      <c r="D11" s="132">
        <v>0.31332239151001001</v>
      </c>
      <c r="E11" s="132">
        <v>5.2011499404907201E-2</v>
      </c>
      <c r="F11" s="132">
        <v>0.55777496337890597</v>
      </c>
      <c r="G11" s="132">
        <v>0.54716140747070297</v>
      </c>
      <c r="H11" s="132">
        <v>0.66857315063476608</v>
      </c>
      <c r="I11" s="132">
        <v>0.669957275390625</v>
      </c>
      <c r="J11" s="132">
        <v>0.71299049377441404</v>
      </c>
      <c r="K11" s="132">
        <v>0.65256843566894507</v>
      </c>
      <c r="L11" s="132">
        <v>0.44267757415771497</v>
      </c>
      <c r="M11" s="132">
        <v>0.89236289978027306</v>
      </c>
      <c r="N11" s="132">
        <v>0.360449600219727</v>
      </c>
      <c r="O11" s="133">
        <f t="shared" si="1"/>
        <v>0.5195511809984843</v>
      </c>
    </row>
    <row r="12" spans="1:16" x14ac:dyDescent="0.25">
      <c r="A12" s="131" t="s">
        <v>52</v>
      </c>
      <c r="B12" s="131">
        <v>2037</v>
      </c>
      <c r="C12" s="132">
        <v>0.37474655151367203</v>
      </c>
      <c r="D12" s="132">
        <v>0.362402725219727</v>
      </c>
      <c r="E12" s="132">
        <v>3.5352029800414998E-2</v>
      </c>
      <c r="F12" s="132">
        <v>0.58726428985595702</v>
      </c>
      <c r="G12" s="132">
        <v>0.55430343627929701</v>
      </c>
      <c r="H12" s="132">
        <v>0.67457733154296906</v>
      </c>
      <c r="I12" s="132">
        <v>0.68947738647460899</v>
      </c>
      <c r="J12" s="132">
        <v>0.733799209594727</v>
      </c>
      <c r="K12" s="132">
        <v>0.66351394653320295</v>
      </c>
      <c r="L12" s="132">
        <v>0.45898506164550801</v>
      </c>
      <c r="M12" s="132">
        <v>0.91458724975585892</v>
      </c>
      <c r="N12" s="132">
        <v>0.37256011962890595</v>
      </c>
      <c r="O12" s="133">
        <f t="shared" si="1"/>
        <v>0.53513077815373733</v>
      </c>
    </row>
    <row r="13" spans="1:16" x14ac:dyDescent="0.25">
      <c r="A13" s="131" t="s">
        <v>52</v>
      </c>
      <c r="B13" s="131">
        <v>2038</v>
      </c>
      <c r="C13" s="132">
        <v>0.384366455078125</v>
      </c>
      <c r="D13" s="132">
        <v>0.37352935791015596</v>
      </c>
      <c r="E13" s="132">
        <v>0.57385700225830094</v>
      </c>
      <c r="F13" s="132">
        <v>0.55846939086914094</v>
      </c>
      <c r="G13" s="132">
        <v>0.55965770721435493</v>
      </c>
      <c r="H13" s="132">
        <v>0.60867080688476594</v>
      </c>
      <c r="I13" s="132">
        <v>0.59224712371826205</v>
      </c>
      <c r="J13" s="132">
        <v>0.60639881134033202</v>
      </c>
      <c r="K13" s="132">
        <v>0.58813846588134799</v>
      </c>
      <c r="L13" s="132">
        <v>0.37882259368896498</v>
      </c>
      <c r="M13" s="132">
        <v>5.4472036361694301E-2</v>
      </c>
      <c r="N13" s="132">
        <v>0.30156160354614303</v>
      </c>
      <c r="O13" s="133">
        <f t="shared" si="1"/>
        <v>0.46501594622929909</v>
      </c>
    </row>
    <row r="14" spans="1:16" x14ac:dyDescent="0.25">
      <c r="A14" s="131" t="s">
        <v>52</v>
      </c>
      <c r="B14" s="131">
        <v>2039</v>
      </c>
      <c r="C14" s="132">
        <v>0.32665802001953098</v>
      </c>
      <c r="D14" s="132">
        <v>0.30986623764038101</v>
      </c>
      <c r="E14" s="132">
        <v>4.4759454727172895E-2</v>
      </c>
      <c r="F14" s="132">
        <v>0.39532012939453098</v>
      </c>
      <c r="G14" s="132">
        <v>0.48642448425292995</v>
      </c>
      <c r="H14" s="132">
        <v>0.61872680664062496</v>
      </c>
      <c r="I14" s="132">
        <v>0.60047702789306601</v>
      </c>
      <c r="J14" s="132">
        <v>0.62022090911865202</v>
      </c>
      <c r="K14" s="132">
        <v>0.59804813385009803</v>
      </c>
      <c r="L14" s="132">
        <v>0.38768615722656302</v>
      </c>
      <c r="M14" s="132">
        <v>0.87858718872070296</v>
      </c>
      <c r="N14" s="132">
        <v>0.31285612106323202</v>
      </c>
      <c r="O14" s="133">
        <f t="shared" si="1"/>
        <v>0.46496922254562367</v>
      </c>
    </row>
    <row r="15" spans="1:16" x14ac:dyDescent="0.25">
      <c r="A15" s="131" t="s">
        <v>52</v>
      </c>
      <c r="B15" s="131">
        <v>2040</v>
      </c>
      <c r="C15" s="132">
        <v>0.34893550872802698</v>
      </c>
      <c r="D15" s="132">
        <v>0.30524089813232402</v>
      </c>
      <c r="E15" s="132">
        <v>0.48366149902343802</v>
      </c>
      <c r="F15" s="132">
        <v>0.46302383422851601</v>
      </c>
      <c r="G15" s="132">
        <v>0.50892951965332001</v>
      </c>
      <c r="H15" s="132">
        <v>0.62196041107177702</v>
      </c>
      <c r="I15" s="132">
        <v>0.60263519287109402</v>
      </c>
      <c r="J15" s="132">
        <v>0.61576145172119101</v>
      </c>
      <c r="K15" s="132">
        <v>0.59729648590087903</v>
      </c>
      <c r="L15" s="132">
        <v>0.42015544891357398</v>
      </c>
      <c r="M15" s="132">
        <v>4.9765772819519001E-2</v>
      </c>
      <c r="N15" s="132">
        <v>0.33896022796630904</v>
      </c>
      <c r="O15" s="133">
        <f t="shared" si="1"/>
        <v>0.44636052091916406</v>
      </c>
    </row>
    <row r="16" spans="1:16" x14ac:dyDescent="0.25">
      <c r="A16" s="131" t="s">
        <v>52</v>
      </c>
      <c r="B16" s="131">
        <v>2041</v>
      </c>
      <c r="C16" s="132">
        <v>0.35748371124267597</v>
      </c>
      <c r="D16" s="132">
        <v>0.34601364135742202</v>
      </c>
      <c r="E16" s="132">
        <v>4.6451859474182101E-2</v>
      </c>
      <c r="F16" s="132">
        <v>0.45270851135253898</v>
      </c>
      <c r="G16" s="132">
        <v>0.51693454742431599</v>
      </c>
      <c r="H16" s="132">
        <v>0.62928497314453091</v>
      </c>
      <c r="I16" s="132">
        <v>0.60993106842041001</v>
      </c>
      <c r="J16" s="132">
        <v>0.62278900146484406</v>
      </c>
      <c r="K16" s="132">
        <v>0.60539939880371096</v>
      </c>
      <c r="L16" s="132">
        <v>0.434134292602539</v>
      </c>
      <c r="M16" s="132">
        <v>0.79009315490722698</v>
      </c>
      <c r="N16" s="132">
        <v>0.34928661346435497</v>
      </c>
      <c r="O16" s="133">
        <f t="shared" si="1"/>
        <v>0.48004256447156274</v>
      </c>
    </row>
    <row r="17" spans="1:16" x14ac:dyDescent="0.25">
      <c r="A17" s="128" t="s">
        <v>52</v>
      </c>
      <c r="B17" s="128">
        <v>2042</v>
      </c>
      <c r="C17" s="129">
        <v>0.365978851318359</v>
      </c>
      <c r="D17" s="129">
        <v>0.35571266174316402</v>
      </c>
      <c r="E17" s="129">
        <v>0.51060726165771497</v>
      </c>
      <c r="F17" s="129">
        <v>3.3772032260894799E-2</v>
      </c>
      <c r="G17" s="129">
        <v>0.52467201232910199</v>
      </c>
      <c r="H17" s="129">
        <v>0.63639476776122994</v>
      </c>
      <c r="I17" s="129">
        <v>0.61700603485107397</v>
      </c>
      <c r="J17" s="129">
        <v>0.62959682464599598</v>
      </c>
      <c r="K17" s="129">
        <v>0.61326511383056603</v>
      </c>
      <c r="L17" s="129">
        <v>0.43411628723144502</v>
      </c>
      <c r="M17" s="129">
        <v>0.81153457641601601</v>
      </c>
      <c r="N17" s="129">
        <v>0.35953269958496104</v>
      </c>
      <c r="O17" s="129">
        <f t="shared" si="1"/>
        <v>0.49101576030254357</v>
      </c>
    </row>
    <row r="18" spans="1:16" x14ac:dyDescent="0.25">
      <c r="A18" s="134" t="s">
        <v>53</v>
      </c>
      <c r="B18" s="134">
        <v>2031</v>
      </c>
      <c r="C18" s="135"/>
      <c r="D18" s="135"/>
      <c r="E18" s="135"/>
      <c r="F18" s="135"/>
      <c r="G18" s="135"/>
      <c r="H18" s="135">
        <v>0.59892555236816403</v>
      </c>
      <c r="I18" s="135">
        <v>0.58648239135742197</v>
      </c>
      <c r="J18" s="135">
        <v>0.60064964294433598</v>
      </c>
      <c r="K18" s="135">
        <v>0.57304733276367203</v>
      </c>
      <c r="L18" s="135">
        <v>0.37639404296875001</v>
      </c>
      <c r="M18" s="135">
        <v>4.1907238960266102E-2</v>
      </c>
      <c r="N18" s="135">
        <v>0.256252727508545</v>
      </c>
      <c r="O18" s="133">
        <f t="shared" si="1"/>
        <v>0.4333798469815936</v>
      </c>
      <c r="P18" s="130">
        <f>AVERAGE(O18:O29)</f>
        <v>0.44108088671924578</v>
      </c>
    </row>
    <row r="19" spans="1:16" x14ac:dyDescent="0.25">
      <c r="A19" s="131" t="s">
        <v>53</v>
      </c>
      <c r="B19" s="131">
        <v>2032</v>
      </c>
      <c r="C19" s="132">
        <v>0.29061454772949202</v>
      </c>
      <c r="D19" s="132">
        <v>0.23626178741455101</v>
      </c>
      <c r="E19" s="132">
        <v>0.41885856628417995</v>
      </c>
      <c r="F19" s="132">
        <v>0.41942150115966798</v>
      </c>
      <c r="G19" s="132">
        <v>0.47901683807372997</v>
      </c>
      <c r="H19" s="132">
        <v>0.60918296813964801</v>
      </c>
      <c r="I19" s="132">
        <v>0.59569877624511702</v>
      </c>
      <c r="J19" s="132">
        <v>0.60915664672851599</v>
      </c>
      <c r="K19" s="132">
        <v>0.585448036193848</v>
      </c>
      <c r="L19" s="132">
        <v>0.37450408935546903</v>
      </c>
      <c r="M19" s="132">
        <v>4.7411599159240696E-2</v>
      </c>
      <c r="N19" s="132">
        <v>0.26805622100830101</v>
      </c>
      <c r="O19" s="133">
        <f t="shared" si="1"/>
        <v>0.41113596479098008</v>
      </c>
    </row>
    <row r="20" spans="1:16" x14ac:dyDescent="0.25">
      <c r="A20" s="131" t="s">
        <v>53</v>
      </c>
      <c r="B20" s="131">
        <v>2033</v>
      </c>
      <c r="C20" s="132">
        <v>0.31779655456542999</v>
      </c>
      <c r="D20" s="132">
        <v>0.29876871109008801</v>
      </c>
      <c r="E20" s="132">
        <v>0.47622173309326199</v>
      </c>
      <c r="F20" s="132">
        <v>0.488066444396973</v>
      </c>
      <c r="G20" s="132">
        <v>0.48804409027099604</v>
      </c>
      <c r="H20" s="132">
        <v>0.61872676849365194</v>
      </c>
      <c r="I20" s="132">
        <v>0.585012359619141</v>
      </c>
      <c r="J20" s="132">
        <v>0.59826087951660201</v>
      </c>
      <c r="K20" s="132">
        <v>0.57603519439697304</v>
      </c>
      <c r="L20" s="132">
        <v>0.37507179260253898</v>
      </c>
      <c r="M20" s="132">
        <v>4.5823578834533703E-2</v>
      </c>
      <c r="N20" s="132">
        <v>0.30969928741455099</v>
      </c>
      <c r="O20" s="133">
        <f t="shared" si="1"/>
        <v>0.43146061619122839</v>
      </c>
    </row>
    <row r="21" spans="1:16" x14ac:dyDescent="0.25">
      <c r="A21" s="131" t="s">
        <v>53</v>
      </c>
      <c r="B21" s="131">
        <v>2034</v>
      </c>
      <c r="C21" s="132">
        <v>0.33411949157714799</v>
      </c>
      <c r="D21" s="132">
        <v>0.317259902954102</v>
      </c>
      <c r="E21" s="132">
        <v>3.3718724250793503E-2</v>
      </c>
      <c r="F21" s="132">
        <v>0.54293609619140593</v>
      </c>
      <c r="G21" s="132">
        <v>0.56527183532714798</v>
      </c>
      <c r="H21" s="132">
        <v>0.67692901611328093</v>
      </c>
      <c r="I21" s="132">
        <v>0.67778549194335891</v>
      </c>
      <c r="J21" s="132">
        <v>0.70696174621581997</v>
      </c>
      <c r="K21" s="132">
        <v>0.65879844665527298</v>
      </c>
      <c r="L21" s="132">
        <v>0.447916603088379</v>
      </c>
      <c r="M21" s="132">
        <v>0.8497658538818359</v>
      </c>
      <c r="N21" s="132">
        <v>0.32249912261962899</v>
      </c>
      <c r="O21" s="133">
        <f t="shared" si="1"/>
        <v>0.51116352756818106</v>
      </c>
    </row>
    <row r="22" spans="1:16" x14ac:dyDescent="0.25">
      <c r="A22" s="131" t="s">
        <v>53</v>
      </c>
      <c r="B22" s="131">
        <v>2035</v>
      </c>
      <c r="C22" s="132">
        <v>0.343715858459473</v>
      </c>
      <c r="D22" s="132">
        <v>0.32732273101806597</v>
      </c>
      <c r="E22" s="132">
        <v>4.7604718208312996E-2</v>
      </c>
      <c r="F22" s="132">
        <v>0.50940517425537102</v>
      </c>
      <c r="G22" s="132">
        <v>0.56979480743408206</v>
      </c>
      <c r="H22" s="132">
        <v>0.60926349639892596</v>
      </c>
      <c r="I22" s="132">
        <v>0.60040340423583993</v>
      </c>
      <c r="J22" s="132">
        <v>0.612042503356934</v>
      </c>
      <c r="K22" s="132">
        <v>0.58395820617675798</v>
      </c>
      <c r="L22" s="132">
        <v>0.38133674621582003</v>
      </c>
      <c r="M22" s="132">
        <v>0.76769805908203093</v>
      </c>
      <c r="N22" s="132">
        <v>0.25816484451293897</v>
      </c>
      <c r="O22" s="133">
        <f t="shared" si="1"/>
        <v>0.46755921244621285</v>
      </c>
    </row>
    <row r="23" spans="1:16" x14ac:dyDescent="0.25">
      <c r="A23" s="131" t="s">
        <v>53</v>
      </c>
      <c r="B23" s="131">
        <v>2036</v>
      </c>
      <c r="C23" s="132">
        <v>0.31295200347900404</v>
      </c>
      <c r="D23" s="132">
        <v>0.25653821945190403</v>
      </c>
      <c r="E23" s="132">
        <v>0.57120483398437505</v>
      </c>
      <c r="F23" s="132">
        <v>0.47968662261962897</v>
      </c>
      <c r="G23" s="132">
        <v>0.49110023498535199</v>
      </c>
      <c r="H23" s="132">
        <v>0.62010974884033199</v>
      </c>
      <c r="I23" s="132">
        <v>0.60722644805908199</v>
      </c>
      <c r="J23" s="132">
        <v>0.62031341552734398</v>
      </c>
      <c r="K23" s="132">
        <v>0.596321067810059</v>
      </c>
      <c r="L23" s="132">
        <v>0.38025524139404299</v>
      </c>
      <c r="M23" s="132">
        <v>5.1733970642089802E-2</v>
      </c>
      <c r="N23" s="132">
        <v>0.29309406280517597</v>
      </c>
      <c r="O23" s="132">
        <f t="shared" si="1"/>
        <v>0.44004465579986585</v>
      </c>
    </row>
    <row r="24" spans="1:16" x14ac:dyDescent="0.25">
      <c r="A24" s="131" t="s">
        <v>53</v>
      </c>
      <c r="B24" s="131">
        <v>2037</v>
      </c>
      <c r="C24" s="132">
        <v>0.32253929138183601</v>
      </c>
      <c r="D24" s="132">
        <v>0.301947994232178</v>
      </c>
      <c r="E24" s="132">
        <v>0.38216632843017601</v>
      </c>
      <c r="F24" s="132">
        <v>3.1691720485687302E-2</v>
      </c>
      <c r="G24" s="132">
        <v>0.49919944763183599</v>
      </c>
      <c r="H24" s="132">
        <v>0.62736156463622994</v>
      </c>
      <c r="I24" s="132">
        <v>0.61416694641113301</v>
      </c>
      <c r="J24" s="132">
        <v>0.62796207427978501</v>
      </c>
      <c r="K24" s="132">
        <v>0.60797122955322302</v>
      </c>
      <c r="L24" s="132">
        <v>0.39599636077880901</v>
      </c>
      <c r="M24" s="132">
        <v>0.87296165466308595</v>
      </c>
      <c r="N24" s="132">
        <v>0.30476274490356398</v>
      </c>
      <c r="O24" s="132">
        <f t="shared" si="1"/>
        <v>0.46572727978229517</v>
      </c>
    </row>
    <row r="25" spans="1:16" x14ac:dyDescent="0.25">
      <c r="A25" s="131" t="s">
        <v>53</v>
      </c>
      <c r="B25" s="131">
        <v>2038</v>
      </c>
      <c r="C25" s="132">
        <v>0.33177852630615201</v>
      </c>
      <c r="D25" s="132">
        <v>0.31260314941406298</v>
      </c>
      <c r="E25" s="132">
        <v>4.4017772674560501E-2</v>
      </c>
      <c r="F25" s="132">
        <v>0.48572635650634799</v>
      </c>
      <c r="G25" s="132">
        <v>0.50577850341796904</v>
      </c>
      <c r="H25" s="132">
        <v>0.55999065399169901</v>
      </c>
      <c r="I25" s="132">
        <v>0.53992362976074193</v>
      </c>
      <c r="J25" s="132">
        <v>0.55495788574218796</v>
      </c>
      <c r="K25" s="132">
        <v>0.53211952209472702</v>
      </c>
      <c r="L25" s="132">
        <v>0.32412448883056599</v>
      </c>
      <c r="M25" s="132">
        <v>0.8626442718505859</v>
      </c>
      <c r="N25" s="132">
        <v>0.24298360824585</v>
      </c>
      <c r="O25" s="132">
        <f t="shared" si="1"/>
        <v>0.44138736406962087</v>
      </c>
    </row>
    <row r="26" spans="1:16" x14ac:dyDescent="0.25">
      <c r="A26" s="131" t="s">
        <v>53</v>
      </c>
      <c r="B26" s="131">
        <v>2039</v>
      </c>
      <c r="C26" s="132">
        <v>0.28198366165161098</v>
      </c>
      <c r="D26" s="132">
        <v>0.26066579818725599</v>
      </c>
      <c r="E26" s="132">
        <v>0.48735973358154294</v>
      </c>
      <c r="F26" s="132">
        <v>0.33536293029785197</v>
      </c>
      <c r="G26" s="132">
        <v>0.43607463836669902</v>
      </c>
      <c r="H26" s="132">
        <v>0.57009750366210898</v>
      </c>
      <c r="I26" s="132">
        <v>0.54895500183105495</v>
      </c>
      <c r="J26" s="132">
        <v>0.56433792114257797</v>
      </c>
      <c r="K26" s="132">
        <v>0.54254180908203098</v>
      </c>
      <c r="L26" s="132">
        <v>0.33154109954833999</v>
      </c>
      <c r="M26" s="132">
        <v>5.17781782150269E-2</v>
      </c>
      <c r="N26" s="132">
        <v>0.25366529464721699</v>
      </c>
      <c r="O26" s="132">
        <f t="shared" si="1"/>
        <v>0.38869696418444311</v>
      </c>
    </row>
    <row r="27" spans="1:16" x14ac:dyDescent="0.25">
      <c r="A27" s="131" t="s">
        <v>53</v>
      </c>
      <c r="B27" s="131">
        <v>2040</v>
      </c>
      <c r="C27" s="132">
        <v>0.30703929901123</v>
      </c>
      <c r="D27" s="132">
        <v>0.259675006866455</v>
      </c>
      <c r="E27" s="132">
        <v>3.8423128128051799E-2</v>
      </c>
      <c r="F27" s="132">
        <v>0.40730407714843797</v>
      </c>
      <c r="G27" s="132">
        <v>0.46258701324462898</v>
      </c>
      <c r="H27" s="132">
        <v>0.57823444366455101</v>
      </c>
      <c r="I27" s="132">
        <v>0.55852855682372993</v>
      </c>
      <c r="J27" s="132">
        <v>0.57276107788085906</v>
      </c>
      <c r="K27" s="132">
        <v>0.54996128082275397</v>
      </c>
      <c r="L27" s="132">
        <v>0.37232330322265594</v>
      </c>
      <c r="M27" s="132">
        <v>0.77917617797851602</v>
      </c>
      <c r="N27" s="132">
        <v>0.28590448379516603</v>
      </c>
      <c r="O27" s="132">
        <f t="shared" si="1"/>
        <v>0.43099315404891964</v>
      </c>
    </row>
    <row r="28" spans="1:16" x14ac:dyDescent="0.25">
      <c r="A28" s="131" t="s">
        <v>53</v>
      </c>
      <c r="B28" s="131">
        <v>2041</v>
      </c>
      <c r="C28" s="132">
        <v>0.31518569946289099</v>
      </c>
      <c r="D28" s="132">
        <v>0.29771282196044901</v>
      </c>
      <c r="E28" s="132">
        <v>0.50278251647949201</v>
      </c>
      <c r="F28" s="132">
        <v>0.39948997497558603</v>
      </c>
      <c r="G28" s="132">
        <v>0.47093490600585902</v>
      </c>
      <c r="H28" s="132">
        <v>0.58620437622070298</v>
      </c>
      <c r="I28" s="132">
        <v>0.56640735626220706</v>
      </c>
      <c r="J28" s="132">
        <v>0.58039867401123002</v>
      </c>
      <c r="K28" s="132">
        <v>0.558715476989746</v>
      </c>
      <c r="L28" s="132">
        <v>0.38601840972900398</v>
      </c>
      <c r="M28" s="132">
        <v>4.6737513542175299E-2</v>
      </c>
      <c r="N28" s="132">
        <v>0.29581037521362302</v>
      </c>
      <c r="O28" s="132">
        <f t="shared" si="1"/>
        <v>0.4171998417377471</v>
      </c>
    </row>
    <row r="29" spans="1:16" x14ac:dyDescent="0.25">
      <c r="A29" s="128" t="s">
        <v>53</v>
      </c>
      <c r="B29" s="128">
        <v>2042</v>
      </c>
      <c r="C29" s="129">
        <v>0.32330738067627002</v>
      </c>
      <c r="D29" s="129">
        <v>0.30698774337768603</v>
      </c>
      <c r="E29" s="129">
        <v>4.10020208358765E-2</v>
      </c>
      <c r="F29" s="129">
        <v>0.52920860290527305</v>
      </c>
      <c r="G29" s="129">
        <v>0.479037971496582</v>
      </c>
      <c r="H29" s="129">
        <v>0.59395828247070304</v>
      </c>
      <c r="I29" s="129">
        <v>0.57406883239746098</v>
      </c>
      <c r="J29" s="129">
        <v>0.58781726837158199</v>
      </c>
      <c r="K29" s="129">
        <v>0.56723876953124996</v>
      </c>
      <c r="L29" s="129">
        <v>0.38647567749023404</v>
      </c>
      <c r="M29" s="129">
        <v>0.75588241577148396</v>
      </c>
      <c r="N29" s="129">
        <v>0.305681591033936</v>
      </c>
      <c r="O29" s="129">
        <f t="shared" si="1"/>
        <v>0.45422221302986149</v>
      </c>
    </row>
    <row r="30" spans="1:16" x14ac:dyDescent="0.25">
      <c r="A30" s="131" t="s">
        <v>54</v>
      </c>
      <c r="B30" s="131">
        <v>2028</v>
      </c>
      <c r="C30" s="132"/>
      <c r="D30" s="132"/>
      <c r="E30" s="132"/>
      <c r="F30" s="132"/>
      <c r="G30" s="132"/>
      <c r="H30" s="132">
        <v>0.59909591674804696</v>
      </c>
      <c r="I30" s="132">
        <v>0.59280910491943406</v>
      </c>
      <c r="J30" s="132">
        <v>0.60989112854003902</v>
      </c>
      <c r="K30" s="132">
        <v>0.56645309448242198</v>
      </c>
      <c r="L30" s="132">
        <v>0.37415321350097697</v>
      </c>
      <c r="M30" s="132">
        <v>4.5742430686950698E-2</v>
      </c>
      <c r="N30" s="132">
        <v>0.23195392608642598</v>
      </c>
      <c r="O30" s="133">
        <f t="shared" si="1"/>
        <v>0.43144268785204221</v>
      </c>
      <c r="P30" s="130">
        <f>AVERAGE(O30:O44)</f>
        <v>0.40802031351081919</v>
      </c>
    </row>
    <row r="31" spans="1:16" x14ac:dyDescent="0.25">
      <c r="A31" s="131" t="s">
        <v>54</v>
      </c>
      <c r="B31" s="131">
        <v>2029</v>
      </c>
      <c r="C31" s="132">
        <v>0.27265386581420897</v>
      </c>
      <c r="D31" s="132">
        <v>0.245503845214844</v>
      </c>
      <c r="E31" s="132">
        <v>2.17547583580017E-2</v>
      </c>
      <c r="F31" s="132">
        <v>0.440487518310547</v>
      </c>
      <c r="G31" s="132">
        <v>0.48366035461425805</v>
      </c>
      <c r="H31" s="132">
        <v>0.60835056304931601</v>
      </c>
      <c r="I31" s="132">
        <v>0.60173744201660195</v>
      </c>
      <c r="J31" s="132">
        <v>0.61800296783447306</v>
      </c>
      <c r="K31" s="132">
        <v>0.57894126892089803</v>
      </c>
      <c r="L31" s="132">
        <v>0.36503311157226598</v>
      </c>
      <c r="M31" s="132">
        <v>0.77859062194824202</v>
      </c>
      <c r="N31" s="132">
        <v>0.24314336776733397</v>
      </c>
      <c r="O31" s="133">
        <f t="shared" si="1"/>
        <v>0.4381549737850825</v>
      </c>
    </row>
    <row r="32" spans="1:16" x14ac:dyDescent="0.25">
      <c r="A32" s="131" t="s">
        <v>54</v>
      </c>
      <c r="B32" s="131">
        <v>2030</v>
      </c>
      <c r="C32" s="132">
        <v>0.28183010101318401</v>
      </c>
      <c r="D32" s="132">
        <v>0.25627706527709998</v>
      </c>
      <c r="E32" s="132">
        <v>3.8155269622802697E-2</v>
      </c>
      <c r="F32" s="132">
        <v>0.42761653900146501</v>
      </c>
      <c r="G32" s="132">
        <v>0.49108650207519505</v>
      </c>
      <c r="H32" s="132">
        <v>0.61836372375488302</v>
      </c>
      <c r="I32" s="132">
        <v>0.61263519287109403</v>
      </c>
      <c r="J32" s="132">
        <v>0.62451442718505901</v>
      </c>
      <c r="K32" s="132">
        <v>0.59117134094238299</v>
      </c>
      <c r="L32" s="132">
        <v>0.37510066986084001</v>
      </c>
      <c r="M32" s="132">
        <v>0.62504184722900402</v>
      </c>
      <c r="N32" s="132">
        <v>0.25502527236938499</v>
      </c>
      <c r="O32" s="133">
        <f t="shared" si="1"/>
        <v>0.43306816260019948</v>
      </c>
    </row>
    <row r="33" spans="1:16" x14ac:dyDescent="0.25">
      <c r="A33" s="131" t="s">
        <v>54</v>
      </c>
      <c r="B33" s="131">
        <v>2031</v>
      </c>
      <c r="C33" s="132">
        <v>0.29120550155639596</v>
      </c>
      <c r="D33" s="132">
        <v>0.26836345672607398</v>
      </c>
      <c r="E33" s="132">
        <v>3.8325889110565198E-2</v>
      </c>
      <c r="F33" s="132">
        <v>0.47086063385009802</v>
      </c>
      <c r="G33" s="132">
        <v>0.49862239837646499</v>
      </c>
      <c r="H33" s="132">
        <v>0.545914459228516</v>
      </c>
      <c r="I33" s="132">
        <v>0.52887344360351596</v>
      </c>
      <c r="J33" s="132">
        <v>0.54418498992919906</v>
      </c>
      <c r="K33" s="132">
        <v>0.512547607421875</v>
      </c>
      <c r="L33" s="132">
        <v>0.31704832077026401</v>
      </c>
      <c r="M33" s="132">
        <v>0.68082725524902299</v>
      </c>
      <c r="N33" s="132">
        <v>0.198434772491455</v>
      </c>
      <c r="O33" s="133">
        <f t="shared" si="1"/>
        <v>0.4079340606927872</v>
      </c>
    </row>
    <row r="34" spans="1:16" x14ac:dyDescent="0.25">
      <c r="A34" s="131" t="s">
        <v>54</v>
      </c>
      <c r="B34" s="131">
        <v>2032</v>
      </c>
      <c r="C34" s="132">
        <v>0.24533401489257797</v>
      </c>
      <c r="D34" s="132">
        <v>0.18549575805664101</v>
      </c>
      <c r="E34" s="132">
        <v>0.34731426239013702</v>
      </c>
      <c r="F34" s="132">
        <v>2.28089809417725E-2</v>
      </c>
      <c r="G34" s="132">
        <v>0.42352703094482402</v>
      </c>
      <c r="H34" s="132">
        <v>0.55679454803466799</v>
      </c>
      <c r="I34" s="132">
        <v>0.539042091369629</v>
      </c>
      <c r="J34" s="132">
        <v>0.55372653961181595</v>
      </c>
      <c r="K34" s="132">
        <v>0.52529338836669903</v>
      </c>
      <c r="L34" s="132">
        <v>0.31551834106445298</v>
      </c>
      <c r="M34" s="132">
        <v>0.766687545776367</v>
      </c>
      <c r="N34" s="132">
        <v>0.20897666931152301</v>
      </c>
      <c r="O34" s="133">
        <f t="shared" si="1"/>
        <v>0.39087659756342569</v>
      </c>
    </row>
    <row r="35" spans="1:16" x14ac:dyDescent="0.25">
      <c r="A35" s="131" t="s">
        <v>54</v>
      </c>
      <c r="B35" s="131">
        <v>2033</v>
      </c>
      <c r="C35" s="132">
        <v>0.27006832122802699</v>
      </c>
      <c r="D35" s="132">
        <v>0.24367696762085</v>
      </c>
      <c r="E35" s="132">
        <v>0.39444179534912105</v>
      </c>
      <c r="F35" s="132">
        <v>2.6178255081176799E-2</v>
      </c>
      <c r="G35" s="132">
        <v>0.433237648010254</v>
      </c>
      <c r="H35" s="132">
        <v>0.56698852539062505</v>
      </c>
      <c r="I35" s="132">
        <v>0.53054134368896499</v>
      </c>
      <c r="J35" s="132">
        <v>0.54481948852539097</v>
      </c>
      <c r="K35" s="132">
        <v>0.51797924041748</v>
      </c>
      <c r="L35" s="132">
        <v>0.31785737991333002</v>
      </c>
      <c r="M35" s="132">
        <v>0.74369834899902298</v>
      </c>
      <c r="N35" s="132">
        <v>0.24597162246704102</v>
      </c>
      <c r="O35" s="133">
        <f t="shared" si="1"/>
        <v>0.40295491139094036</v>
      </c>
    </row>
    <row r="36" spans="1:16" x14ac:dyDescent="0.25">
      <c r="A36" s="131" t="s">
        <v>54</v>
      </c>
      <c r="B36" s="131">
        <v>2034</v>
      </c>
      <c r="C36" s="132">
        <v>0.28537826538085898</v>
      </c>
      <c r="D36" s="132">
        <v>0.26050483703613297</v>
      </c>
      <c r="E36" s="132">
        <v>0.36440288543701199</v>
      </c>
      <c r="F36" s="132">
        <v>2.91765952110291E-2</v>
      </c>
      <c r="G36" s="132">
        <v>0.50510231018066398</v>
      </c>
      <c r="H36" s="132">
        <v>0.62765228271484408</v>
      </c>
      <c r="I36" s="132">
        <v>0.62183292388916001</v>
      </c>
      <c r="J36" s="132">
        <v>0.63903743743896502</v>
      </c>
      <c r="K36" s="132">
        <v>0.60121772766113302</v>
      </c>
      <c r="L36" s="132">
        <v>0.38251235961914098</v>
      </c>
      <c r="M36" s="132">
        <v>0.79141258239746093</v>
      </c>
      <c r="N36" s="132">
        <v>0.25853910446167</v>
      </c>
      <c r="O36" s="133">
        <f t="shared" si="1"/>
        <v>0.44723077595233934</v>
      </c>
    </row>
    <row r="37" spans="1:16" x14ac:dyDescent="0.25">
      <c r="A37" s="131" t="s">
        <v>54</v>
      </c>
      <c r="B37" s="131">
        <v>2035</v>
      </c>
      <c r="C37" s="132">
        <v>0.29460075378417999</v>
      </c>
      <c r="D37" s="132">
        <v>0.272438259124756</v>
      </c>
      <c r="E37" s="132">
        <v>4.6913013458251995E-2</v>
      </c>
      <c r="F37" s="132">
        <v>0.43812091827392602</v>
      </c>
      <c r="G37" s="132">
        <v>0.51109882354736302</v>
      </c>
      <c r="H37" s="132">
        <v>0.55787597656249999</v>
      </c>
      <c r="I37" s="132">
        <v>0.54310615539550799</v>
      </c>
      <c r="J37" s="132">
        <v>0.55665088653564498</v>
      </c>
      <c r="K37" s="132">
        <v>0.525086631774902</v>
      </c>
      <c r="L37" s="132">
        <v>0.32256317138671903</v>
      </c>
      <c r="M37" s="132">
        <v>0.69622604370117203</v>
      </c>
      <c r="N37" s="132">
        <v>0.20307186126708998</v>
      </c>
      <c r="O37" s="133">
        <f t="shared" si="1"/>
        <v>0.41397937456766781</v>
      </c>
    </row>
    <row r="38" spans="1:16" x14ac:dyDescent="0.25">
      <c r="A38" s="131" t="s">
        <v>54</v>
      </c>
      <c r="B38" s="131">
        <v>2036</v>
      </c>
      <c r="C38" s="132">
        <v>0.26739192962646496</v>
      </c>
      <c r="D38" s="132">
        <v>0.20868045806884802</v>
      </c>
      <c r="E38" s="132">
        <v>0.477579689025879</v>
      </c>
      <c r="F38" s="132">
        <v>2.5384123325347899E-2</v>
      </c>
      <c r="G38" s="132">
        <v>0.43568523406982401</v>
      </c>
      <c r="H38" s="132">
        <v>0.56908416748046908</v>
      </c>
      <c r="I38" s="132">
        <v>0.55147129058837896</v>
      </c>
      <c r="J38" s="132">
        <v>0.56601276397705103</v>
      </c>
      <c r="K38" s="132">
        <v>0.53786689758300799</v>
      </c>
      <c r="L38" s="132">
        <v>0.32289466857910198</v>
      </c>
      <c r="M38" s="132">
        <v>0.82576202392578102</v>
      </c>
      <c r="N38" s="132">
        <v>0.23403030395507798</v>
      </c>
      <c r="O38" s="132">
        <f t="shared" si="1"/>
        <v>0.41848696251710266</v>
      </c>
    </row>
    <row r="39" spans="1:16" x14ac:dyDescent="0.25">
      <c r="A39" s="131" t="s">
        <v>54</v>
      </c>
      <c r="B39" s="131">
        <v>2037</v>
      </c>
      <c r="C39" s="132">
        <v>0.276385478973389</v>
      </c>
      <c r="D39" s="132">
        <v>0.249089527130127</v>
      </c>
      <c r="E39" s="132">
        <v>0.30346054077148399</v>
      </c>
      <c r="F39" s="132">
        <v>0.50374439239502</v>
      </c>
      <c r="G39" s="132">
        <v>0.44450939178466797</v>
      </c>
      <c r="H39" s="132">
        <v>0.57748798370361298</v>
      </c>
      <c r="I39" s="132">
        <v>0.55959266662597695</v>
      </c>
      <c r="J39" s="132">
        <v>0.57460567474365198</v>
      </c>
      <c r="K39" s="132">
        <v>0.54992050170898399</v>
      </c>
      <c r="L39" s="132">
        <v>0.33763523101806597</v>
      </c>
      <c r="M39" s="132">
        <v>5.1025824546814001E-2</v>
      </c>
      <c r="N39" s="132">
        <v>0.24484045028686499</v>
      </c>
      <c r="O39" s="132">
        <f t="shared" si="1"/>
        <v>0.3893581386407215</v>
      </c>
    </row>
    <row r="40" spans="1:16" x14ac:dyDescent="0.25">
      <c r="A40" s="131" t="s">
        <v>54</v>
      </c>
      <c r="B40" s="131">
        <v>2038</v>
      </c>
      <c r="C40" s="132">
        <v>0.28505516052246099</v>
      </c>
      <c r="D40" s="132">
        <v>0.25900466918945297</v>
      </c>
      <c r="E40" s="132">
        <v>0.47945159912109403</v>
      </c>
      <c r="F40" s="132">
        <v>2.6207535266876199E-2</v>
      </c>
      <c r="G40" s="132">
        <v>0.45212673187255903</v>
      </c>
      <c r="H40" s="132">
        <v>0.51013946533203092</v>
      </c>
      <c r="I40" s="132">
        <v>0.48696125030517601</v>
      </c>
      <c r="J40" s="132">
        <v>0.50243888854980501</v>
      </c>
      <c r="K40" s="132">
        <v>0.47562152862548801</v>
      </c>
      <c r="L40" s="132">
        <v>0.27478168487548799</v>
      </c>
      <c r="M40" s="132">
        <v>0.79756759643554698</v>
      </c>
      <c r="N40" s="132">
        <v>0.19266525268554702</v>
      </c>
      <c r="O40" s="133">
        <f t="shared" si="1"/>
        <v>0.39516844689846042</v>
      </c>
    </row>
    <row r="41" spans="1:16" x14ac:dyDescent="0.25">
      <c r="A41" s="131" t="s">
        <v>54</v>
      </c>
      <c r="B41" s="131">
        <v>2039</v>
      </c>
      <c r="C41" s="132">
        <v>0.24249313354492202</v>
      </c>
      <c r="D41" s="132">
        <v>0.21746801376342798</v>
      </c>
      <c r="E41" s="132">
        <v>3.66764616966248E-2</v>
      </c>
      <c r="F41" s="132">
        <v>0.28125890731811498</v>
      </c>
      <c r="G41" s="132">
        <v>0.38723907470703095</v>
      </c>
      <c r="H41" s="132">
        <v>0.52014724731445294</v>
      </c>
      <c r="I41" s="132">
        <v>0.49658973693847697</v>
      </c>
      <c r="J41" s="132">
        <v>0.51265533447265599</v>
      </c>
      <c r="K41" s="132">
        <v>0.48632785797119099</v>
      </c>
      <c r="L41" s="132">
        <v>0.28076986312866198</v>
      </c>
      <c r="M41" s="132">
        <v>0.820977478027344</v>
      </c>
      <c r="N41" s="132">
        <v>0.20228048324584999</v>
      </c>
      <c r="O41" s="133">
        <f t="shared" si="1"/>
        <v>0.37374029934406283</v>
      </c>
    </row>
    <row r="42" spans="1:16" x14ac:dyDescent="0.25">
      <c r="A42" s="131" t="s">
        <v>54</v>
      </c>
      <c r="B42" s="131">
        <v>2040</v>
      </c>
      <c r="C42" s="132">
        <v>0.269389953613281</v>
      </c>
      <c r="D42" s="132">
        <v>0.21955152511596701</v>
      </c>
      <c r="E42" s="132">
        <v>3.79303121566772E-2</v>
      </c>
      <c r="F42" s="132">
        <v>0.35535320281982402</v>
      </c>
      <c r="G42" s="132">
        <v>0.41724853515624999</v>
      </c>
      <c r="H42" s="132">
        <v>0.53348079681396499</v>
      </c>
      <c r="I42" s="132">
        <v>0.51379981994628898</v>
      </c>
      <c r="J42" s="132">
        <v>0.52893028259277297</v>
      </c>
      <c r="K42" s="132">
        <v>0.50185714721679697</v>
      </c>
      <c r="L42" s="132">
        <v>0.32755077362060497</v>
      </c>
      <c r="M42" s="132">
        <v>0.725803604125977</v>
      </c>
      <c r="N42" s="132">
        <v>0.238010559082031</v>
      </c>
      <c r="O42" s="133">
        <f t="shared" si="1"/>
        <v>0.38907554268836969</v>
      </c>
    </row>
    <row r="43" spans="1:16" x14ac:dyDescent="0.25">
      <c r="A43" s="131" t="s">
        <v>54</v>
      </c>
      <c r="B43" s="131">
        <v>2041</v>
      </c>
      <c r="C43" s="132">
        <v>0.27704645156860402</v>
      </c>
      <c r="D43" s="132">
        <v>0.25422393798828102</v>
      </c>
      <c r="E43" s="132">
        <v>3.9902689456939699E-2</v>
      </c>
      <c r="F43" s="132">
        <v>0.34972351074218799</v>
      </c>
      <c r="G43" s="132">
        <v>0.42580093383789097</v>
      </c>
      <c r="H43" s="132">
        <v>0.54199863433837903</v>
      </c>
      <c r="I43" s="132">
        <v>0.52215629577636702</v>
      </c>
      <c r="J43" s="132">
        <v>0.53708522796630898</v>
      </c>
      <c r="K43" s="132">
        <v>0.51113002777099603</v>
      </c>
      <c r="L43" s="132">
        <v>0.34072933197021499</v>
      </c>
      <c r="M43" s="132">
        <v>0.73392326354980497</v>
      </c>
      <c r="N43" s="132">
        <v>0.24729040145873998</v>
      </c>
      <c r="O43" s="133">
        <f t="shared" si="1"/>
        <v>0.39841755886872621</v>
      </c>
    </row>
    <row r="44" spans="1:16" x14ac:dyDescent="0.25">
      <c r="A44" s="128" t="s">
        <v>54</v>
      </c>
      <c r="B44" s="128">
        <v>2042</v>
      </c>
      <c r="C44" s="129">
        <v>0.28470222473144502</v>
      </c>
      <c r="D44" s="129">
        <v>0.26293336868286099</v>
      </c>
      <c r="E44" s="129">
        <v>0.44244297027587898</v>
      </c>
      <c r="F44" s="129">
        <v>0.47305450439453095</v>
      </c>
      <c r="G44" s="129">
        <v>0.43413612365722698</v>
      </c>
      <c r="H44" s="129">
        <v>0.55030643463134798</v>
      </c>
      <c r="I44" s="129">
        <v>0.53030521392822305</v>
      </c>
      <c r="J44" s="129">
        <v>0.54502815246582004</v>
      </c>
      <c r="K44" s="129">
        <v>0.52018688201904295</v>
      </c>
      <c r="L44" s="129">
        <v>0.34161296844482403</v>
      </c>
      <c r="M44" s="129">
        <v>4.3702683448791503E-2</v>
      </c>
      <c r="N44" s="129">
        <v>0.25658298492431603</v>
      </c>
      <c r="O44" s="129">
        <f t="shared" si="1"/>
        <v>0.39041620930035897</v>
      </c>
    </row>
    <row r="45" spans="1:16" x14ac:dyDescent="0.25">
      <c r="A45" s="134" t="s">
        <v>55</v>
      </c>
      <c r="B45" s="134">
        <v>2027</v>
      </c>
      <c r="C45" s="135"/>
      <c r="D45" s="135"/>
      <c r="E45" s="135"/>
      <c r="F45" s="135"/>
      <c r="G45" s="135"/>
      <c r="H45" s="135">
        <v>6.8649725914001494E-2</v>
      </c>
      <c r="I45" s="135">
        <v>6.2587814331054703E-2</v>
      </c>
      <c r="J45" s="135">
        <v>6.7480897903442402E-2</v>
      </c>
      <c r="K45" s="135">
        <v>4.6200771331787099E-2</v>
      </c>
      <c r="L45" s="135">
        <v>1.3036743402481099E-2</v>
      </c>
      <c r="M45" s="135">
        <v>1.21477258205414E-2</v>
      </c>
      <c r="N45" s="135">
        <v>2.29808315634727E-3</v>
      </c>
      <c r="O45" s="133">
        <f t="shared" si="1"/>
        <v>3.8914537408522208E-2</v>
      </c>
      <c r="P45" s="130">
        <f>AVERAGE(O45:O60)</f>
        <v>2.926043267209371E-2</v>
      </c>
    </row>
    <row r="46" spans="1:16" x14ac:dyDescent="0.25">
      <c r="A46" s="131" t="s">
        <v>55</v>
      </c>
      <c r="B46" s="131">
        <v>2028</v>
      </c>
      <c r="C46" s="132">
        <v>2.4414451122283898E-2</v>
      </c>
      <c r="D46" s="132">
        <v>3.53232622146606E-3</v>
      </c>
      <c r="E46" s="132">
        <v>3.1898283958435102E-2</v>
      </c>
      <c r="F46" s="132">
        <v>2.4435620307922398E-2</v>
      </c>
      <c r="G46" s="132">
        <v>3.7593250274658201E-2</v>
      </c>
      <c r="H46" s="132">
        <v>4.8138918876647896E-2</v>
      </c>
      <c r="I46" s="132">
        <v>4.0934977531433096E-2</v>
      </c>
      <c r="J46" s="132">
        <v>4.3566298484802202E-2</v>
      </c>
      <c r="K46" s="132">
        <v>3.3667459487914997E-2</v>
      </c>
      <c r="L46" s="132">
        <v>1.3815363645553601E-2</v>
      </c>
      <c r="M46" s="132">
        <v>3.7702617645263697E-2</v>
      </c>
      <c r="N46" s="132">
        <v>1.50998130440712E-3</v>
      </c>
      <c r="O46" s="133">
        <f t="shared" si="1"/>
        <v>2.8434129071732348E-2</v>
      </c>
    </row>
    <row r="47" spans="1:16" x14ac:dyDescent="0.25">
      <c r="A47" s="131" t="s">
        <v>55</v>
      </c>
      <c r="B47" s="131">
        <v>2029</v>
      </c>
      <c r="C47" s="132">
        <v>1.24804198741913E-2</v>
      </c>
      <c r="D47" s="132">
        <v>2.0884755253791801E-3</v>
      </c>
      <c r="E47" s="132">
        <v>6.5650695562362704E-3</v>
      </c>
      <c r="F47" s="132">
        <v>2.67151713371277E-2</v>
      </c>
      <c r="G47" s="132">
        <v>2.3941311836242696E-2</v>
      </c>
      <c r="H47" s="132">
        <v>5.2833080291748005E-2</v>
      </c>
      <c r="I47" s="132">
        <v>4.5793581008911094E-2</v>
      </c>
      <c r="J47" s="132">
        <v>4.8678669929504405E-2</v>
      </c>
      <c r="K47" s="132">
        <v>3.6354439258575399E-2</v>
      </c>
      <c r="L47" s="132">
        <v>9.2266273498535206E-3</v>
      </c>
      <c r="M47" s="132">
        <v>2.3751473426818798E-2</v>
      </c>
      <c r="N47" s="132">
        <v>1.6399271786212899E-3</v>
      </c>
      <c r="O47" s="133">
        <f t="shared" si="1"/>
        <v>2.4172353881100801E-2</v>
      </c>
    </row>
    <row r="48" spans="1:16" x14ac:dyDescent="0.25">
      <c r="A48" s="131" t="s">
        <v>55</v>
      </c>
      <c r="B48" s="131">
        <v>2030</v>
      </c>
      <c r="C48" s="132">
        <v>1.4880092144012501E-2</v>
      </c>
      <c r="D48" s="132">
        <v>2.4947516620159099E-3</v>
      </c>
      <c r="E48" s="132">
        <v>2.0945258140563999E-2</v>
      </c>
      <c r="F48" s="132">
        <v>2.8589277267456099E-2</v>
      </c>
      <c r="G48" s="132">
        <v>2.87103343009949E-2</v>
      </c>
      <c r="H48" s="132">
        <v>5.7441120147705096E-2</v>
      </c>
      <c r="I48" s="132">
        <v>5.0025911331176801E-2</v>
      </c>
      <c r="J48" s="132">
        <v>5.4373250007629402E-2</v>
      </c>
      <c r="K48" s="132">
        <v>3.9484186172485398E-2</v>
      </c>
      <c r="L48" s="132">
        <v>1.0855084657669101E-2</v>
      </c>
      <c r="M48" s="132">
        <v>1.5335100889205899E-2</v>
      </c>
      <c r="N48" s="132">
        <v>1.6490140557289101E-3</v>
      </c>
      <c r="O48" s="133">
        <f t="shared" si="1"/>
        <v>2.7065281731387003E-2</v>
      </c>
    </row>
    <row r="49" spans="1:16" x14ac:dyDescent="0.25">
      <c r="A49" s="131" t="s">
        <v>55</v>
      </c>
      <c r="B49" s="131">
        <v>2031</v>
      </c>
      <c r="C49" s="132">
        <v>1.77314794063568E-2</v>
      </c>
      <c r="D49" s="132">
        <v>4.1673028469085696E-3</v>
      </c>
      <c r="E49" s="132">
        <v>2.9361047744750998E-2</v>
      </c>
      <c r="F49" s="132">
        <v>3.2481012344360398E-2</v>
      </c>
      <c r="G49" s="132">
        <v>4.6893577575683604E-2</v>
      </c>
      <c r="H49" s="132">
        <v>5.2264637947082498E-2</v>
      </c>
      <c r="I49" s="132">
        <v>4.7578182220459002E-2</v>
      </c>
      <c r="J49" s="132">
        <v>3.6862356662750201E-2</v>
      </c>
      <c r="K49" s="132">
        <v>2.2991573810577402E-2</v>
      </c>
      <c r="L49" s="132">
        <v>7.9077309370040906E-3</v>
      </c>
      <c r="M49" s="132">
        <v>6.2235107421874998E-2</v>
      </c>
      <c r="N49" s="132">
        <v>1.3913600146770498E-3</v>
      </c>
      <c r="O49" s="133">
        <f t="shared" si="1"/>
        <v>3.0155447411040467E-2</v>
      </c>
    </row>
    <row r="50" spans="1:16" x14ac:dyDescent="0.25">
      <c r="A50" s="131" t="s">
        <v>55</v>
      </c>
      <c r="B50" s="131">
        <v>2032</v>
      </c>
      <c r="C50" s="132">
        <v>8.857325315475461E-3</v>
      </c>
      <c r="D50" s="132">
        <v>4.6584036201238597E-4</v>
      </c>
      <c r="E50" s="132">
        <v>2.4183280467987102E-2</v>
      </c>
      <c r="F50" s="132">
        <v>1.4835376739502E-2</v>
      </c>
      <c r="G50" s="132">
        <v>3.2257394790649402E-2</v>
      </c>
      <c r="H50" s="132">
        <v>5.67234802246094E-2</v>
      </c>
      <c r="I50" s="132">
        <v>5.2380046844482407E-2</v>
      </c>
      <c r="J50" s="132">
        <v>4.1314892768859898E-2</v>
      </c>
      <c r="K50" s="132">
        <v>2.53489184379578E-2</v>
      </c>
      <c r="L50" s="132">
        <v>6.36130928993225E-3</v>
      </c>
      <c r="M50" s="132">
        <v>3.2123179435729995E-2</v>
      </c>
      <c r="N50" s="132">
        <v>1.52012094855309E-3</v>
      </c>
      <c r="O50" s="133">
        <f t="shared" si="1"/>
        <v>2.4697597135479265E-2</v>
      </c>
    </row>
    <row r="51" spans="1:16" x14ac:dyDescent="0.25">
      <c r="A51" s="131" t="s">
        <v>55</v>
      </c>
      <c r="B51" s="131">
        <v>2033</v>
      </c>
      <c r="C51" s="132">
        <v>1.06283390522003E-2</v>
      </c>
      <c r="D51" s="132">
        <v>1.3606779277324699E-3</v>
      </c>
      <c r="E51" s="132">
        <v>1.4717636108398401E-2</v>
      </c>
      <c r="F51" s="132">
        <v>3.6590759754180899E-2</v>
      </c>
      <c r="G51" s="132">
        <v>3.6111240386962902E-2</v>
      </c>
      <c r="H51" s="132">
        <v>6.1763467788696298E-2</v>
      </c>
      <c r="I51" s="132">
        <v>4.2356882095336897E-2</v>
      </c>
      <c r="J51" s="132">
        <v>4.5479578971862805E-2</v>
      </c>
      <c r="K51" s="132">
        <v>2.8224754333496097E-2</v>
      </c>
      <c r="L51" s="132">
        <v>9.4554650783538804E-3</v>
      </c>
      <c r="M51" s="132">
        <v>2.6506612300872798E-2</v>
      </c>
      <c r="N51" s="132">
        <v>1.3714842498302501E-3</v>
      </c>
      <c r="O51" s="133">
        <f t="shared" si="1"/>
        <v>2.6213908170660331E-2</v>
      </c>
    </row>
    <row r="52" spans="1:16" x14ac:dyDescent="0.25">
      <c r="A52" s="131" t="s">
        <v>55</v>
      </c>
      <c r="B52" s="131">
        <v>2034</v>
      </c>
      <c r="C52" s="132">
        <v>1.35319828987122E-2</v>
      </c>
      <c r="D52" s="132">
        <v>1.8586501479148901E-3</v>
      </c>
      <c r="E52" s="132">
        <v>2.9886255264282201E-2</v>
      </c>
      <c r="F52" s="132">
        <v>3.9966776371002204E-2</v>
      </c>
      <c r="G52" s="132">
        <v>3.5264558792114299E-2</v>
      </c>
      <c r="H52" s="132">
        <v>7.1564626693725597E-2</v>
      </c>
      <c r="I52" s="132">
        <v>6.2900524139404293E-2</v>
      </c>
      <c r="J52" s="132">
        <v>4.9508295059204101E-2</v>
      </c>
      <c r="K52" s="132">
        <v>3.7691509723663301E-2</v>
      </c>
      <c r="L52" s="132">
        <v>6.6775131225585904E-3</v>
      </c>
      <c r="M52" s="132">
        <v>6.8747863769531306E-2</v>
      </c>
      <c r="N52" s="132">
        <v>1.3225433230400099E-3</v>
      </c>
      <c r="O52" s="133">
        <f t="shared" si="1"/>
        <v>3.4910091608762746E-2</v>
      </c>
    </row>
    <row r="53" spans="1:16" x14ac:dyDescent="0.25">
      <c r="A53" s="131" t="s">
        <v>55</v>
      </c>
      <c r="B53" s="131">
        <v>2035</v>
      </c>
      <c r="C53" s="132">
        <v>1.5988210439682002E-2</v>
      </c>
      <c r="D53" s="132">
        <v>3.4933483600616501E-3</v>
      </c>
      <c r="E53" s="132">
        <v>2.2896864414215103E-2</v>
      </c>
      <c r="F53" s="132">
        <v>2.6000714302063001E-2</v>
      </c>
      <c r="G53" s="132">
        <v>4.1424121856689498E-2</v>
      </c>
      <c r="H53" s="132">
        <v>4.9793004989623996E-2</v>
      </c>
      <c r="I53" s="132">
        <v>4.3664999008178704E-2</v>
      </c>
      <c r="J53" s="132">
        <v>3.4977848529815697E-2</v>
      </c>
      <c r="K53" s="132">
        <v>2.2908105850219698E-2</v>
      </c>
      <c r="L53" s="132">
        <v>4.48087781667709E-3</v>
      </c>
      <c r="M53" s="132">
        <v>3.5353462696075401E-2</v>
      </c>
      <c r="N53" s="132">
        <v>1.0464254021644601E-3</v>
      </c>
      <c r="O53" s="133">
        <f t="shared" si="1"/>
        <v>2.5168998638788867E-2</v>
      </c>
    </row>
    <row r="54" spans="1:16" x14ac:dyDescent="0.25">
      <c r="A54" s="131" t="s">
        <v>55</v>
      </c>
      <c r="B54" s="131">
        <v>2036</v>
      </c>
      <c r="C54" s="132">
        <v>8.5870695114135705E-3</v>
      </c>
      <c r="D54" s="132">
        <v>3.8362368941307105E-4</v>
      </c>
      <c r="E54" s="132">
        <v>2.5875151157379199E-2</v>
      </c>
      <c r="F54" s="132">
        <v>1.17571401596069E-2</v>
      </c>
      <c r="G54" s="132">
        <v>2.8771202564239502E-2</v>
      </c>
      <c r="H54" s="132">
        <v>5.3874306678772001E-2</v>
      </c>
      <c r="I54" s="132">
        <v>4.9173145294189501E-2</v>
      </c>
      <c r="J54" s="132">
        <v>3.9238991737365697E-2</v>
      </c>
      <c r="K54" s="132">
        <v>2.5036320686340301E-2</v>
      </c>
      <c r="L54" s="132">
        <v>8.6528718471527103E-3</v>
      </c>
      <c r="M54" s="132">
        <v>4.00279426574707E-2</v>
      </c>
      <c r="N54" s="132">
        <v>9.4618283212184902E-4</v>
      </c>
      <c r="O54" s="133">
        <f t="shared" si="1"/>
        <v>2.4360329067955409E-2</v>
      </c>
    </row>
    <row r="55" spans="1:16" x14ac:dyDescent="0.25">
      <c r="A55" s="131" t="s">
        <v>55</v>
      </c>
      <c r="B55" s="131">
        <v>2037</v>
      </c>
      <c r="C55" s="132">
        <v>1.0398539304733301E-2</v>
      </c>
      <c r="D55" s="132">
        <v>1.1474581062793699E-3</v>
      </c>
      <c r="E55" s="132">
        <v>2.1344463825225798E-2</v>
      </c>
      <c r="F55" s="132">
        <v>1.7108092308044401E-2</v>
      </c>
      <c r="G55" s="132">
        <v>3.2427287101745604E-2</v>
      </c>
      <c r="H55" s="132">
        <v>5.8729381561279298E-2</v>
      </c>
      <c r="I55" s="132">
        <v>5.4261794090270994E-2</v>
      </c>
      <c r="J55" s="132">
        <v>4.3498020172119095E-2</v>
      </c>
      <c r="K55" s="132">
        <v>2.71802473068237E-2</v>
      </c>
      <c r="L55" s="132">
        <v>1.0931521654128999E-2</v>
      </c>
      <c r="M55" s="132">
        <v>5.3971323966979998E-2</v>
      </c>
      <c r="N55" s="132">
        <v>9.6001803874969495E-4</v>
      </c>
      <c r="O55" s="133">
        <f t="shared" si="1"/>
        <v>2.7663178953031688E-2</v>
      </c>
    </row>
    <row r="56" spans="1:16" x14ac:dyDescent="0.25">
      <c r="A56" s="131" t="s">
        <v>55</v>
      </c>
      <c r="B56" s="131">
        <v>2038</v>
      </c>
      <c r="C56" s="132">
        <v>1.2324563264846799E-2</v>
      </c>
      <c r="D56" s="132">
        <v>1.5211042761802702E-3</v>
      </c>
      <c r="E56" s="132">
        <v>1.4681591987609901E-2</v>
      </c>
      <c r="F56" s="132">
        <v>3.1032619476318399E-2</v>
      </c>
      <c r="G56" s="132">
        <v>3.70544815063477E-2</v>
      </c>
      <c r="H56" s="132">
        <v>4.1151056289672895E-2</v>
      </c>
      <c r="I56" s="132">
        <v>3.8590259552002001E-2</v>
      </c>
      <c r="J56" s="132">
        <v>2.9986743927002003E-2</v>
      </c>
      <c r="K56" s="132">
        <v>1.6660326719284101E-2</v>
      </c>
      <c r="L56" s="132">
        <v>9.7670376300811809E-3</v>
      </c>
      <c r="M56" s="132">
        <v>3.51244211196899E-2</v>
      </c>
      <c r="N56" s="132">
        <v>8.2080781459808409E-4</v>
      </c>
      <c r="O56" s="133">
        <f t="shared" si="1"/>
        <v>2.2392917796969437E-2</v>
      </c>
    </row>
    <row r="57" spans="1:16" x14ac:dyDescent="0.25">
      <c r="A57" s="131" t="s">
        <v>55</v>
      </c>
      <c r="B57" s="131">
        <v>2039</v>
      </c>
      <c r="C57" s="132">
        <v>6.4699059724807693E-3</v>
      </c>
      <c r="D57" s="132">
        <v>1.07631079852581E-3</v>
      </c>
      <c r="E57" s="132">
        <v>1.4916031360626201E-2</v>
      </c>
      <c r="F57" s="132">
        <v>1.53214478492737E-2</v>
      </c>
      <c r="G57" s="132">
        <v>2.6176869869232199E-2</v>
      </c>
      <c r="H57" s="132">
        <v>4.4749650955200206E-2</v>
      </c>
      <c r="I57" s="132">
        <v>4.2073087692260695E-2</v>
      </c>
      <c r="J57" s="132">
        <v>3.2392885684967003E-2</v>
      </c>
      <c r="K57" s="132">
        <v>1.87829482555389E-2</v>
      </c>
      <c r="L57" s="132">
        <v>1.8512277305126202E-3</v>
      </c>
      <c r="M57" s="132">
        <v>1.4975585937500001E-2</v>
      </c>
      <c r="N57" s="132">
        <v>7.9777464270591692E-4</v>
      </c>
      <c r="O57" s="133">
        <f t="shared" si="1"/>
        <v>1.8298643895735336E-2</v>
      </c>
    </row>
    <row r="58" spans="1:16" x14ac:dyDescent="0.25">
      <c r="A58" s="131" t="s">
        <v>55</v>
      </c>
      <c r="B58" s="131">
        <v>2040</v>
      </c>
      <c r="C58" s="132">
        <v>1.7597804069519E-2</v>
      </c>
      <c r="D58" s="132">
        <v>2.9099246859550496E-3</v>
      </c>
      <c r="E58" s="132">
        <v>4.64910411834717E-2</v>
      </c>
      <c r="F58" s="132">
        <v>2.4444603919982901E-2</v>
      </c>
      <c r="G58" s="132">
        <v>4.1238999366760301E-2</v>
      </c>
      <c r="H58" s="132">
        <v>6.5206112861633303E-2</v>
      </c>
      <c r="I58" s="132">
        <v>6.64833831787109E-2</v>
      </c>
      <c r="J58" s="132">
        <v>5.8013954162597699E-2</v>
      </c>
      <c r="K58" s="132">
        <v>3.1942641735076903E-2</v>
      </c>
      <c r="L58" s="132">
        <v>2.14548182487488E-2</v>
      </c>
      <c r="M58" s="132">
        <v>7.8525547981262198E-2</v>
      </c>
      <c r="N58" s="132">
        <v>8.8079594075679806E-4</v>
      </c>
      <c r="O58" s="133">
        <f t="shared" si="1"/>
        <v>3.7932468944539631E-2</v>
      </c>
    </row>
    <row r="59" spans="1:16" x14ac:dyDescent="0.25">
      <c r="A59" s="131" t="s">
        <v>55</v>
      </c>
      <c r="B59" s="131">
        <v>2041</v>
      </c>
      <c r="C59" s="132">
        <v>1.97963070869446E-2</v>
      </c>
      <c r="D59" s="132">
        <v>4.5747449994087202E-3</v>
      </c>
      <c r="E59" s="132">
        <v>2.29485988616943E-2</v>
      </c>
      <c r="F59" s="132">
        <v>4.2135343551635701E-2</v>
      </c>
      <c r="G59" s="132">
        <v>4.4634852409362803E-2</v>
      </c>
      <c r="H59" s="132">
        <v>6.4009695053100599E-2</v>
      </c>
      <c r="I59" s="132">
        <v>6.5330405235290503E-2</v>
      </c>
      <c r="J59" s="132">
        <v>5.7131218910217302E-2</v>
      </c>
      <c r="K59" s="132">
        <v>3.1255559921264602E-2</v>
      </c>
      <c r="L59" s="132">
        <v>2.1069648265838601E-2</v>
      </c>
      <c r="M59" s="132">
        <v>7.40298986434937E-2</v>
      </c>
      <c r="N59" s="132">
        <v>7.9664587974548296E-4</v>
      </c>
      <c r="O59" s="133">
        <f t="shared" si="1"/>
        <v>3.7309409901499745E-2</v>
      </c>
    </row>
    <row r="60" spans="1:16" x14ac:dyDescent="0.25">
      <c r="A60" s="128" t="s">
        <v>55</v>
      </c>
      <c r="B60" s="128">
        <v>2042</v>
      </c>
      <c r="C60" s="129">
        <v>1.9014840126037599E-2</v>
      </c>
      <c r="D60" s="129">
        <v>4.3247744441032403E-3</v>
      </c>
      <c r="E60" s="129">
        <v>5.4060645103454597E-2</v>
      </c>
      <c r="F60" s="129">
        <v>5.31952428817749E-2</v>
      </c>
      <c r="G60" s="129">
        <v>4.3814945220947303E-2</v>
      </c>
      <c r="H60" s="129">
        <v>6.2856101989746102E-2</v>
      </c>
      <c r="I60" s="129">
        <v>6.4215569496154798E-2</v>
      </c>
      <c r="J60" s="129">
        <v>5.6275267601013201E-2</v>
      </c>
      <c r="K60" s="129">
        <v>3.05910515785217E-2</v>
      </c>
      <c r="L60" s="129">
        <v>1.2887219190597501E-2</v>
      </c>
      <c r="M60" s="129">
        <v>8.3775005340576206E-2</v>
      </c>
      <c r="N60" s="129">
        <v>7.2088666260242509E-4</v>
      </c>
      <c r="O60" s="129">
        <f t="shared" si="1"/>
        <v>4.0477629136294137E-2</v>
      </c>
    </row>
    <row r="61" spans="1:16" x14ac:dyDescent="0.25">
      <c r="A61" s="69" t="s">
        <v>56</v>
      </c>
      <c r="B61" s="69">
        <v>2023</v>
      </c>
      <c r="C61" s="133"/>
      <c r="D61" s="133"/>
      <c r="E61" s="133"/>
      <c r="F61" s="133"/>
      <c r="G61" s="133"/>
      <c r="H61" s="133">
        <v>0.119033279418945</v>
      </c>
      <c r="I61" s="133">
        <v>0.10171891212463401</v>
      </c>
      <c r="J61" s="133">
        <v>0.10962263107299799</v>
      </c>
      <c r="K61" s="133">
        <v>8.7931280136108403E-2</v>
      </c>
      <c r="L61" s="133">
        <v>2.0025110244750999E-2</v>
      </c>
      <c r="M61" s="133">
        <v>0.206042976379395</v>
      </c>
      <c r="N61" s="133">
        <v>1.0618506669998201E-2</v>
      </c>
      <c r="O61" s="133">
        <f t="shared" si="1"/>
        <v>9.3570385149547089E-2</v>
      </c>
      <c r="P61" s="130">
        <f>AVERAGE(O61:O80)</f>
        <v>3.3317068194172204E-2</v>
      </c>
    </row>
    <row r="62" spans="1:16" x14ac:dyDescent="0.25">
      <c r="A62" s="69" t="s">
        <v>56</v>
      </c>
      <c r="B62" s="69">
        <v>2024</v>
      </c>
      <c r="C62" s="133">
        <v>8.6631221771240205E-2</v>
      </c>
      <c r="D62" s="133">
        <v>3.7297487258911105E-2</v>
      </c>
      <c r="E62" s="133">
        <v>0.147386035919189</v>
      </c>
      <c r="F62" s="133">
        <v>0.18327018737792999</v>
      </c>
      <c r="G62" s="133">
        <v>7.3193068504333492E-2</v>
      </c>
      <c r="H62" s="133">
        <v>0.13675781249999999</v>
      </c>
      <c r="I62" s="133">
        <v>0.11743065834045399</v>
      </c>
      <c r="J62" s="133">
        <v>0.128446207046509</v>
      </c>
      <c r="K62" s="133">
        <v>0.10740984916686999</v>
      </c>
      <c r="L62" s="133">
        <v>4.6821308135986305E-2</v>
      </c>
      <c r="M62" s="133">
        <v>0.10730695724487299</v>
      </c>
      <c r="N62" s="133">
        <v>1.4176491498947098E-2</v>
      </c>
      <c r="O62" s="133">
        <f t="shared" si="1"/>
        <v>9.8843940397103591E-2</v>
      </c>
    </row>
    <row r="63" spans="1:16" x14ac:dyDescent="0.25">
      <c r="A63" s="69" t="s">
        <v>56</v>
      </c>
      <c r="B63" s="69">
        <v>2025</v>
      </c>
      <c r="C63" s="133">
        <v>4.3566069602966301E-2</v>
      </c>
      <c r="D63" s="133">
        <v>1.41672611236572E-2</v>
      </c>
      <c r="E63" s="133">
        <v>5.0842871665954602E-2</v>
      </c>
      <c r="F63" s="133">
        <v>4.3719301223754899E-2</v>
      </c>
      <c r="G63" s="133">
        <v>3.8643991947174099E-2</v>
      </c>
      <c r="H63" s="133">
        <v>7.4577016830444307E-2</v>
      </c>
      <c r="I63" s="133">
        <v>6.6514959335327098E-2</v>
      </c>
      <c r="J63" s="133">
        <v>7.1730375289917006E-2</v>
      </c>
      <c r="K63" s="133">
        <v>5.2865333557128899E-2</v>
      </c>
      <c r="L63" s="133">
        <v>1.70703065395355E-2</v>
      </c>
      <c r="M63" s="133">
        <v>8.4411754608154296E-2</v>
      </c>
      <c r="N63" s="133">
        <v>3.6316615343093901E-3</v>
      </c>
      <c r="O63" s="133">
        <f t="shared" si="1"/>
        <v>4.6811741938193631E-2</v>
      </c>
    </row>
    <row r="64" spans="1:16" x14ac:dyDescent="0.25">
      <c r="A64" s="69" t="s">
        <v>56</v>
      </c>
      <c r="B64" s="69">
        <v>2026</v>
      </c>
      <c r="C64" s="133">
        <v>1.7547595500945999E-2</v>
      </c>
      <c r="D64" s="133">
        <v>4.1839629411697396E-3</v>
      </c>
      <c r="E64" s="133">
        <v>2.91584420204163E-2</v>
      </c>
      <c r="F64" s="133">
        <v>2.9373257160186798E-2</v>
      </c>
      <c r="G64" s="133">
        <v>1.93389678001404E-2</v>
      </c>
      <c r="H64" s="133">
        <v>4.0445017814636205E-2</v>
      </c>
      <c r="I64" s="133">
        <v>3.6102471351623498E-2</v>
      </c>
      <c r="J64" s="133">
        <v>3.9220991134643599E-2</v>
      </c>
      <c r="K64" s="133">
        <v>2.52059888839722E-2</v>
      </c>
      <c r="L64" s="133">
        <v>6.0934036970138605E-3</v>
      </c>
      <c r="M64" s="133">
        <v>5.9258451461792004E-2</v>
      </c>
      <c r="N64" s="133">
        <v>2.0017340779304501E-3</v>
      </c>
      <c r="O64" s="133">
        <f t="shared" si="1"/>
        <v>2.5660856987039255E-2</v>
      </c>
    </row>
    <row r="65" spans="1:15" x14ac:dyDescent="0.25">
      <c r="A65" s="69" t="s">
        <v>56</v>
      </c>
      <c r="B65" s="69">
        <v>2027</v>
      </c>
      <c r="C65" s="133">
        <v>2.0749514102935799E-2</v>
      </c>
      <c r="D65" s="133">
        <v>5.7607889175414996E-3</v>
      </c>
      <c r="E65" s="133">
        <v>4.1790590286254897E-2</v>
      </c>
      <c r="F65" s="133">
        <v>2.7572367191314701E-2</v>
      </c>
      <c r="G65" s="133">
        <v>2.3895936012268103E-2</v>
      </c>
      <c r="H65" s="133">
        <v>6.0680022239685105E-2</v>
      </c>
      <c r="I65" s="133">
        <v>5.5390310287475604E-2</v>
      </c>
      <c r="J65" s="133">
        <v>5.9860277175903302E-2</v>
      </c>
      <c r="K65" s="133">
        <v>4.0011830329894998E-2</v>
      </c>
      <c r="L65" s="133">
        <v>1.0377624034881601E-2</v>
      </c>
      <c r="M65" s="133">
        <v>1.92231070995331E-2</v>
      </c>
      <c r="N65" s="133">
        <v>2.1565866470336899E-3</v>
      </c>
      <c r="O65" s="133">
        <f t="shared" si="1"/>
        <v>3.0622412860393532E-2</v>
      </c>
    </row>
    <row r="66" spans="1:15" x14ac:dyDescent="0.25">
      <c r="A66" s="69" t="s">
        <v>56</v>
      </c>
      <c r="B66" s="69">
        <v>2028</v>
      </c>
      <c r="C66" s="133">
        <v>1.9722195863723799E-2</v>
      </c>
      <c r="D66" s="133">
        <v>2.52977967262268E-3</v>
      </c>
      <c r="E66" s="133">
        <v>2.5013384819030801E-2</v>
      </c>
      <c r="F66" s="133">
        <v>4.1568784713745102E-2</v>
      </c>
      <c r="G66" s="133">
        <v>3.2556166648864703E-2</v>
      </c>
      <c r="H66" s="133">
        <v>4.2342014312744099E-2</v>
      </c>
      <c r="I66" s="133">
        <v>3.5717973709106399E-2</v>
      </c>
      <c r="J66" s="133">
        <v>3.8083343505859402E-2</v>
      </c>
      <c r="K66" s="133">
        <v>2.9087576866149899E-2</v>
      </c>
      <c r="L66" s="133">
        <v>6.18949949741364E-3</v>
      </c>
      <c r="M66" s="133">
        <v>2.7784440517425502E-2</v>
      </c>
      <c r="N66" s="133">
        <v>1.4751954376697499E-3</v>
      </c>
      <c r="O66" s="133">
        <f t="shared" si="1"/>
        <v>2.5172529630362983E-2</v>
      </c>
    </row>
    <row r="67" spans="1:15" x14ac:dyDescent="0.25">
      <c r="A67" s="69" t="s">
        <v>56</v>
      </c>
      <c r="B67" s="69">
        <v>2029</v>
      </c>
      <c r="C67" s="133">
        <v>9.7749930620193506E-3</v>
      </c>
      <c r="D67" s="133">
        <v>1.52646914124489E-3</v>
      </c>
      <c r="E67" s="133">
        <v>1.0224072933197E-2</v>
      </c>
      <c r="F67" s="133">
        <v>2.1505398750305198E-2</v>
      </c>
      <c r="G67" s="133">
        <v>2.04454565048218E-2</v>
      </c>
      <c r="H67" s="133">
        <v>4.6691398620605506E-2</v>
      </c>
      <c r="I67" s="133">
        <v>4.0238404273986797E-2</v>
      </c>
      <c r="J67" s="133">
        <v>4.2849049568176298E-2</v>
      </c>
      <c r="K67" s="133">
        <v>3.1521351337432904E-2</v>
      </c>
      <c r="L67" s="133">
        <v>7.3570865392684906E-3</v>
      </c>
      <c r="M67" s="133">
        <v>9.2327690124511703E-3</v>
      </c>
      <c r="N67" s="133">
        <v>1.59231916069984E-3</v>
      </c>
      <c r="O67" s="133">
        <f t="shared" si="1"/>
        <v>2.0246564075350772E-2</v>
      </c>
    </row>
    <row r="68" spans="1:15" x14ac:dyDescent="0.25">
      <c r="A68" s="69" t="s">
        <v>56</v>
      </c>
      <c r="B68" s="69">
        <v>2030</v>
      </c>
      <c r="C68" s="133">
        <v>1.18011236190796E-2</v>
      </c>
      <c r="D68" s="133">
        <v>1.77973240613937E-3</v>
      </c>
      <c r="E68" s="133">
        <v>1.6226835250854502E-2</v>
      </c>
      <c r="F68" s="133">
        <v>1.23099708557129E-2</v>
      </c>
      <c r="G68" s="133">
        <v>2.4799451828002899E-2</v>
      </c>
      <c r="H68" s="133">
        <v>5.0972948074340801E-2</v>
      </c>
      <c r="I68" s="133">
        <v>4.4177560806274399E-2</v>
      </c>
      <c r="J68" s="133">
        <v>4.8194556236267096E-2</v>
      </c>
      <c r="K68" s="133">
        <v>3.4374165534973099E-2</v>
      </c>
      <c r="L68" s="133">
        <v>8.7337124347686805E-3</v>
      </c>
      <c r="M68" s="133">
        <v>2.4882860183715799E-2</v>
      </c>
      <c r="N68" s="133">
        <v>1.5827792882919301E-3</v>
      </c>
      <c r="O68" s="133">
        <f t="shared" si="1"/>
        <v>2.3319641376535086E-2</v>
      </c>
    </row>
    <row r="69" spans="1:15" x14ac:dyDescent="0.25">
      <c r="A69" s="69" t="s">
        <v>56</v>
      </c>
      <c r="B69" s="69">
        <v>2031</v>
      </c>
      <c r="C69" s="133">
        <v>1.42499256134033E-2</v>
      </c>
      <c r="D69" s="133">
        <v>3.0002197623252903E-3</v>
      </c>
      <c r="E69" s="133">
        <v>1.2615604400634799E-2</v>
      </c>
      <c r="F69" s="133">
        <v>2.6563098430633501E-2</v>
      </c>
      <c r="G69" s="133">
        <v>4.1434955596923805E-2</v>
      </c>
      <c r="H69" s="133">
        <v>4.6322941780090297E-2</v>
      </c>
      <c r="I69" s="133">
        <v>4.2084312438964801E-2</v>
      </c>
      <c r="J69" s="133">
        <v>3.2295844554901101E-2</v>
      </c>
      <c r="K69" s="133">
        <v>1.9591375589370699E-2</v>
      </c>
      <c r="L69" s="133">
        <v>1.2967053651809699E-2</v>
      </c>
      <c r="M69" s="133">
        <v>4.7292213439941395E-2</v>
      </c>
      <c r="N69" s="133">
        <v>1.3396418094634998E-3</v>
      </c>
      <c r="O69" s="133">
        <f t="shared" si="1"/>
        <v>2.4979765589038517E-2</v>
      </c>
    </row>
    <row r="70" spans="1:15" x14ac:dyDescent="0.25">
      <c r="A70" s="69" t="s">
        <v>56</v>
      </c>
      <c r="B70" s="69">
        <v>2032</v>
      </c>
      <c r="C70" s="133">
        <v>6.9156861305236803E-3</v>
      </c>
      <c r="D70" s="133">
        <v>2.9938863590359702E-4</v>
      </c>
      <c r="E70" s="133">
        <v>1.9130748510360701E-2</v>
      </c>
      <c r="F70" s="133">
        <v>2.5017569065094E-2</v>
      </c>
      <c r="G70" s="133">
        <v>2.8205313682556202E-2</v>
      </c>
      <c r="H70" s="133">
        <v>5.0462732315063506E-2</v>
      </c>
      <c r="I70" s="133">
        <v>4.6592450141906702E-2</v>
      </c>
      <c r="J70" s="133">
        <v>3.6437702178955103E-2</v>
      </c>
      <c r="K70" s="133">
        <v>2.17011761665344E-2</v>
      </c>
      <c r="L70" s="133">
        <v>2.74912565946579E-3</v>
      </c>
      <c r="M70" s="133">
        <v>2.39385533332825E-2</v>
      </c>
      <c r="N70" s="133">
        <v>1.4504972100257902E-3</v>
      </c>
      <c r="O70" s="133">
        <f t="shared" ref="O70:O133" si="2">AVERAGE(C70:N70)</f>
        <v>2.1908411919139323E-2</v>
      </c>
    </row>
    <row r="71" spans="1:15" x14ac:dyDescent="0.25">
      <c r="A71" s="69" t="s">
        <v>56</v>
      </c>
      <c r="B71" s="69">
        <v>2033</v>
      </c>
      <c r="C71" s="133">
        <v>8.3917808532714792E-3</v>
      </c>
      <c r="D71" s="133">
        <v>9.3383967876434302E-4</v>
      </c>
      <c r="E71" s="133">
        <v>2.3869223594665499E-2</v>
      </c>
      <c r="F71" s="133">
        <v>1.6170645952224699E-2</v>
      </c>
      <c r="G71" s="133">
        <v>3.1787178516387897E-2</v>
      </c>
      <c r="H71" s="133">
        <v>5.5177254676818804E-2</v>
      </c>
      <c r="I71" s="133">
        <v>3.74499702453613E-2</v>
      </c>
      <c r="J71" s="133">
        <v>4.0325212478637705E-2</v>
      </c>
      <c r="K71" s="133">
        <v>2.42978739738464E-2</v>
      </c>
      <c r="L71" s="133">
        <v>7.60576367378235E-3</v>
      </c>
      <c r="M71" s="133">
        <v>1.95183300971985E-2</v>
      </c>
      <c r="N71" s="133">
        <v>1.3369724154472401E-3</v>
      </c>
      <c r="O71" s="133">
        <f t="shared" si="2"/>
        <v>2.223867051303385E-2</v>
      </c>
    </row>
    <row r="72" spans="1:15" x14ac:dyDescent="0.25">
      <c r="A72" s="69" t="s">
        <v>56</v>
      </c>
      <c r="B72" s="69">
        <v>2034</v>
      </c>
      <c r="C72" s="133">
        <v>1.08561873435974E-2</v>
      </c>
      <c r="D72" s="133">
        <v>1.2963840365409901E-3</v>
      </c>
      <c r="E72" s="133">
        <v>1.2992460727691699E-2</v>
      </c>
      <c r="F72" s="133">
        <v>3.3390915393829303E-2</v>
      </c>
      <c r="G72" s="133">
        <v>3.0883405208587601E-2</v>
      </c>
      <c r="H72" s="133">
        <v>6.4378318786621105E-2</v>
      </c>
      <c r="I72" s="133">
        <v>5.6473898887634301E-2</v>
      </c>
      <c r="J72" s="133">
        <v>4.40316152572632E-2</v>
      </c>
      <c r="K72" s="133">
        <v>3.3079042434692403E-2</v>
      </c>
      <c r="L72" s="133">
        <v>1.0985851287841799E-2</v>
      </c>
      <c r="M72" s="133">
        <v>5.3995251655578606E-2</v>
      </c>
      <c r="N72" s="133">
        <v>1.1515600979328201E-3</v>
      </c>
      <c r="O72" s="133">
        <f t="shared" si="2"/>
        <v>2.94595742598176E-2</v>
      </c>
    </row>
    <row r="73" spans="1:15" x14ac:dyDescent="0.25">
      <c r="A73" s="69" t="s">
        <v>56</v>
      </c>
      <c r="B73" s="69">
        <v>2035</v>
      </c>
      <c r="C73" s="133">
        <v>1.29708230495453E-2</v>
      </c>
      <c r="D73" s="133">
        <v>2.5491267442703204E-3</v>
      </c>
      <c r="E73" s="133">
        <v>1.7993109226226801E-2</v>
      </c>
      <c r="F73" s="133">
        <v>1.1301940679550199E-2</v>
      </c>
      <c r="G73" s="133">
        <v>3.6653237342834502E-2</v>
      </c>
      <c r="H73" s="133">
        <v>4.4453225135803194E-2</v>
      </c>
      <c r="I73" s="133">
        <v>3.8750486373901397E-2</v>
      </c>
      <c r="J73" s="133">
        <v>3.0827605724334697E-2</v>
      </c>
      <c r="K73" s="133">
        <v>1.97371482849121E-2</v>
      </c>
      <c r="L73" s="133">
        <v>7.3165637254714996E-3</v>
      </c>
      <c r="M73" s="133">
        <v>2.70044112205505E-2</v>
      </c>
      <c r="N73" s="133">
        <v>1.00648835301399E-3</v>
      </c>
      <c r="O73" s="133">
        <f t="shared" si="2"/>
        <v>2.0880347155034538E-2</v>
      </c>
    </row>
    <row r="74" spans="1:15" x14ac:dyDescent="0.25">
      <c r="A74" s="69" t="s">
        <v>56</v>
      </c>
      <c r="B74" s="69">
        <v>2036</v>
      </c>
      <c r="C74" s="133">
        <v>6.8153393268585204E-3</v>
      </c>
      <c r="D74" s="133">
        <v>2.5302058085799198E-4</v>
      </c>
      <c r="E74" s="133">
        <v>2.0716884136200001E-2</v>
      </c>
      <c r="F74" s="133">
        <v>1.97786927223206E-2</v>
      </c>
      <c r="G74" s="133">
        <v>2.5199110507965101E-2</v>
      </c>
      <c r="H74" s="133">
        <v>4.8267245292663602E-2</v>
      </c>
      <c r="I74" s="133">
        <v>4.3959403038024904E-2</v>
      </c>
      <c r="J74" s="133">
        <v>3.4805223941803E-2</v>
      </c>
      <c r="K74" s="133">
        <v>2.16563034057617E-2</v>
      </c>
      <c r="L74" s="133">
        <v>3.8605427742004401E-3</v>
      </c>
      <c r="M74" s="133">
        <v>3.0863301753997797E-2</v>
      </c>
      <c r="N74" s="133">
        <v>8.8870599865913406E-4</v>
      </c>
      <c r="O74" s="133">
        <f t="shared" si="2"/>
        <v>2.1421981123276066E-2</v>
      </c>
    </row>
    <row r="75" spans="1:15" x14ac:dyDescent="0.25">
      <c r="A75" s="69" t="s">
        <v>56</v>
      </c>
      <c r="B75" s="69">
        <v>2037</v>
      </c>
      <c r="C75" s="133">
        <v>8.3477902412414599E-3</v>
      </c>
      <c r="D75" s="133">
        <v>7.9886496067047106E-4</v>
      </c>
      <c r="E75" s="133">
        <v>9.0034991502761803E-3</v>
      </c>
      <c r="F75" s="133">
        <v>2.9135127067565901E-2</v>
      </c>
      <c r="G75" s="133">
        <v>2.8596186637878399E-2</v>
      </c>
      <c r="H75" s="133">
        <v>5.2823977470397895E-2</v>
      </c>
      <c r="I75" s="133">
        <v>4.8791418075561498E-2</v>
      </c>
      <c r="J75" s="133">
        <v>3.8803656101226804E-2</v>
      </c>
      <c r="K75" s="133">
        <v>2.3596148490905803E-2</v>
      </c>
      <c r="L75" s="133">
        <v>8.9923536777496305E-3</v>
      </c>
      <c r="M75" s="133">
        <v>4.2868146896362293E-2</v>
      </c>
      <c r="N75" s="133">
        <v>8.8118389248848005E-4</v>
      </c>
      <c r="O75" s="133">
        <f t="shared" si="2"/>
        <v>2.4386529388527072E-2</v>
      </c>
    </row>
    <row r="76" spans="1:15" x14ac:dyDescent="0.25">
      <c r="A76" s="69" t="s">
        <v>56</v>
      </c>
      <c r="B76" s="69">
        <v>2038</v>
      </c>
      <c r="C76" s="133">
        <v>9.9949890375137292E-3</v>
      </c>
      <c r="D76" s="133">
        <v>1.07541933655739E-3</v>
      </c>
      <c r="E76" s="133">
        <v>2.3964364528656003E-2</v>
      </c>
      <c r="F76" s="133">
        <v>2.5819885730743401E-2</v>
      </c>
      <c r="G76" s="133">
        <v>3.29367446899414E-2</v>
      </c>
      <c r="H76" s="133">
        <v>3.6717534065246603E-2</v>
      </c>
      <c r="I76" s="133">
        <v>3.4348580837249801E-2</v>
      </c>
      <c r="J76" s="133">
        <v>2.6444652080535903E-2</v>
      </c>
      <c r="K76" s="133">
        <v>1.4225653409957899E-2</v>
      </c>
      <c r="L76" s="133">
        <v>4.39442157745361E-3</v>
      </c>
      <c r="M76" s="133">
        <v>2.7091507911682099E-2</v>
      </c>
      <c r="N76" s="133">
        <v>7.9961717128753708E-4</v>
      </c>
      <c r="O76" s="133">
        <f t="shared" si="2"/>
        <v>1.981778086473545E-2</v>
      </c>
    </row>
    <row r="77" spans="1:15" x14ac:dyDescent="0.25">
      <c r="A77" s="69" t="s">
        <v>56</v>
      </c>
      <c r="B77" s="69">
        <v>2039</v>
      </c>
      <c r="C77" s="133">
        <v>5.1335287094116198E-3</v>
      </c>
      <c r="D77" s="133">
        <v>7.7328674495220201E-4</v>
      </c>
      <c r="E77" s="133">
        <v>1.17430484294891E-2</v>
      </c>
      <c r="F77" s="133">
        <v>6.5869367122650098E-3</v>
      </c>
      <c r="G77" s="133">
        <v>2.3062582015991203E-2</v>
      </c>
      <c r="H77" s="133">
        <v>4.00805521011353E-2</v>
      </c>
      <c r="I77" s="133">
        <v>3.7622003555297899E-2</v>
      </c>
      <c r="J77" s="133">
        <v>2.8682537078857401E-2</v>
      </c>
      <c r="K77" s="133">
        <v>1.6128859519958502E-2</v>
      </c>
      <c r="L77" s="133">
        <v>2.9775309562683101E-3</v>
      </c>
      <c r="M77" s="133">
        <v>1.11337673664093E-2</v>
      </c>
      <c r="N77" s="133">
        <v>7.6836295425891904E-4</v>
      </c>
      <c r="O77" s="133">
        <f t="shared" si="2"/>
        <v>1.5391083012024563E-2</v>
      </c>
    </row>
    <row r="78" spans="1:15" x14ac:dyDescent="0.25">
      <c r="A78" s="69" t="s">
        <v>56</v>
      </c>
      <c r="B78" s="69">
        <v>2040</v>
      </c>
      <c r="C78" s="133">
        <v>1.4928725957870499E-2</v>
      </c>
      <c r="D78" s="133">
        <v>2.4017626047134399E-3</v>
      </c>
      <c r="E78" s="133">
        <v>4.0033931732177702E-2</v>
      </c>
      <c r="F78" s="133">
        <v>4.2863345146179198E-2</v>
      </c>
      <c r="G78" s="133">
        <v>3.7298662662506102E-2</v>
      </c>
      <c r="H78" s="133">
        <v>5.9509873390197796E-2</v>
      </c>
      <c r="I78" s="133">
        <v>6.0981192588806195E-2</v>
      </c>
      <c r="J78" s="133">
        <v>5.3078241348266601E-2</v>
      </c>
      <c r="K78" s="133">
        <v>2.8384733200073196E-2</v>
      </c>
      <c r="L78" s="133">
        <v>1.8847057819366499E-2</v>
      </c>
      <c r="M78" s="133">
        <v>3.6197698116302496E-2</v>
      </c>
      <c r="N78" s="133">
        <v>6.3604630529880493E-4</v>
      </c>
      <c r="O78" s="133">
        <f t="shared" si="2"/>
        <v>3.2930105905979883E-2</v>
      </c>
    </row>
    <row r="79" spans="1:15" x14ac:dyDescent="0.25">
      <c r="A79" s="69" t="s">
        <v>56</v>
      </c>
      <c r="B79" s="69">
        <v>2041</v>
      </c>
      <c r="C79" s="133">
        <v>1.6901127099990799E-2</v>
      </c>
      <c r="D79" s="133">
        <v>3.72303426265717E-3</v>
      </c>
      <c r="E79" s="133">
        <v>3.8531754016876196E-2</v>
      </c>
      <c r="F79" s="133">
        <v>1.97073745727539E-2</v>
      </c>
      <c r="G79" s="133">
        <v>4.0508513450622605E-2</v>
      </c>
      <c r="H79" s="133">
        <v>5.8472323417663598E-2</v>
      </c>
      <c r="I79" s="133">
        <v>5.9974541664123499E-2</v>
      </c>
      <c r="J79" s="133">
        <v>5.2317991256713901E-2</v>
      </c>
      <c r="K79" s="133">
        <v>2.7799451351165797E-2</v>
      </c>
      <c r="L79" s="133">
        <v>1.8522356748580899E-2</v>
      </c>
      <c r="M79" s="133">
        <v>6.4124808311462403E-2</v>
      </c>
      <c r="N79" s="133">
        <v>5.7521320879459401E-4</v>
      </c>
      <c r="O79" s="133">
        <f t="shared" si="2"/>
        <v>3.3429874113450449E-2</v>
      </c>
    </row>
    <row r="80" spans="1:15" x14ac:dyDescent="0.25">
      <c r="A80" s="128" t="s">
        <v>56</v>
      </c>
      <c r="B80" s="128">
        <v>2042</v>
      </c>
      <c r="C80" s="129">
        <v>1.6234889030456501E-2</v>
      </c>
      <c r="D80" s="129">
        <v>3.5295525193214401E-3</v>
      </c>
      <c r="E80" s="129">
        <v>2.5715920925140398E-2</v>
      </c>
      <c r="F80" s="129">
        <v>4.7239065170288107E-2</v>
      </c>
      <c r="G80" s="129">
        <v>3.97942280769348E-2</v>
      </c>
      <c r="H80" s="129">
        <v>5.7470459938049299E-2</v>
      </c>
      <c r="I80" s="129">
        <v>5.8999981880187999E-2</v>
      </c>
      <c r="J80" s="129">
        <v>5.1579551696777297E-2</v>
      </c>
      <c r="K80" s="129">
        <v>2.7232336997985801E-2</v>
      </c>
      <c r="L80" s="129">
        <v>2.1995050907135001E-2</v>
      </c>
      <c r="M80" s="129">
        <v>7.2678499221801807E-2</v>
      </c>
      <c r="N80" s="129">
        <v>5.2047513425350204E-4</v>
      </c>
      <c r="O80" s="129">
        <f t="shared" si="2"/>
        <v>3.5249167624860994E-2</v>
      </c>
    </row>
    <row r="81" spans="1:16" x14ac:dyDescent="0.25">
      <c r="A81" s="69" t="s">
        <v>57</v>
      </c>
      <c r="B81" s="69">
        <v>2022</v>
      </c>
      <c r="C81" s="133"/>
      <c r="D81" s="133"/>
      <c r="E81" s="133"/>
      <c r="F81" s="133"/>
      <c r="G81" s="133"/>
      <c r="H81" s="133">
        <v>0.108776035308838</v>
      </c>
      <c r="I81" s="133">
        <v>9.7266378402709991E-2</v>
      </c>
      <c r="J81" s="133">
        <v>0.10653712272644</v>
      </c>
      <c r="K81" s="133">
        <v>7.6351661682128896E-2</v>
      </c>
      <c r="L81" s="133">
        <v>3.0426361560821503E-2</v>
      </c>
      <c r="M81" s="133">
        <v>9.4061546325683587E-2</v>
      </c>
      <c r="N81" s="133">
        <v>9.2089790105819701E-3</v>
      </c>
      <c r="O81" s="133">
        <f t="shared" si="2"/>
        <v>7.4661155002457708E-2</v>
      </c>
      <c r="P81" s="130">
        <f>AVERAGE(O81:O101)</f>
        <v>3.09494765992477E-2</v>
      </c>
    </row>
    <row r="82" spans="1:16" x14ac:dyDescent="0.25">
      <c r="A82" s="69" t="s">
        <v>57</v>
      </c>
      <c r="B82" s="69">
        <v>2023</v>
      </c>
      <c r="C82" s="133">
        <v>7.6551728248596199E-2</v>
      </c>
      <c r="D82" s="133">
        <v>4.4008703231811497E-2</v>
      </c>
      <c r="E82" s="133">
        <v>5.9408025741577102E-2</v>
      </c>
      <c r="F82" s="133">
        <v>0.12344567298889199</v>
      </c>
      <c r="G82" s="133">
        <v>6.1061840057373001E-2</v>
      </c>
      <c r="H82" s="133">
        <v>0.10555091857910201</v>
      </c>
      <c r="I82" s="133">
        <v>9.016834259033199E-2</v>
      </c>
      <c r="J82" s="133">
        <v>9.7252120971679706E-2</v>
      </c>
      <c r="K82" s="133">
        <v>7.7295455932617191E-2</v>
      </c>
      <c r="L82" s="133">
        <v>3.3249571323394803E-2</v>
      </c>
      <c r="M82" s="133">
        <v>0.16027862548828101</v>
      </c>
      <c r="N82" s="133">
        <v>7.847685217857359E-3</v>
      </c>
      <c r="O82" s="133">
        <f t="shared" si="2"/>
        <v>7.8009890864292816E-2</v>
      </c>
    </row>
    <row r="83" spans="1:16" x14ac:dyDescent="0.25">
      <c r="A83" s="69" t="s">
        <v>57</v>
      </c>
      <c r="B83" s="69">
        <v>2024</v>
      </c>
      <c r="C83" s="133">
        <v>7.6157646179199207E-2</v>
      </c>
      <c r="D83" s="133">
        <v>2.9344246387481697E-2</v>
      </c>
      <c r="E83" s="133">
        <v>0.12460066795349099</v>
      </c>
      <c r="F83" s="133">
        <v>8.4241151809692397E-2</v>
      </c>
      <c r="G83" s="133">
        <v>6.4285621643066393E-2</v>
      </c>
      <c r="H83" s="133">
        <v>0.121999816894531</v>
      </c>
      <c r="I83" s="133">
        <v>0.10477855682373001</v>
      </c>
      <c r="J83" s="133">
        <v>0.114723815917969</v>
      </c>
      <c r="K83" s="133">
        <v>9.521961212158199E-2</v>
      </c>
      <c r="L83" s="133">
        <v>4.0011520385742197E-2</v>
      </c>
      <c r="M83" s="133">
        <v>0.17899703979492201</v>
      </c>
      <c r="N83" s="133">
        <v>1.05033588409424E-2</v>
      </c>
      <c r="O83" s="133">
        <f t="shared" si="2"/>
        <v>8.7071921229362456E-2</v>
      </c>
    </row>
    <row r="84" spans="1:16" x14ac:dyDescent="0.25">
      <c r="A84" s="69" t="s">
        <v>57</v>
      </c>
      <c r="B84" s="69">
        <v>2025</v>
      </c>
      <c r="C84" s="133">
        <v>3.6169385910034199E-2</v>
      </c>
      <c r="D84" s="133">
        <v>1.0591902732849099E-2</v>
      </c>
      <c r="E84" s="133">
        <v>4.0410757064819301E-2</v>
      </c>
      <c r="F84" s="133">
        <v>7.4998698234558098E-2</v>
      </c>
      <c r="G84" s="133">
        <v>3.3305656909942603E-2</v>
      </c>
      <c r="H84" s="133">
        <v>6.5693168640136704E-2</v>
      </c>
      <c r="I84" s="133">
        <v>5.8609142303466796E-2</v>
      </c>
      <c r="J84" s="133">
        <v>6.3300204277038599E-2</v>
      </c>
      <c r="K84" s="133">
        <v>4.5862751007080094E-2</v>
      </c>
      <c r="L84" s="133">
        <v>1.3710355758667001E-2</v>
      </c>
      <c r="M84" s="133">
        <v>3.3512635231018099E-2</v>
      </c>
      <c r="N84" s="133">
        <v>2.8710350394249001E-3</v>
      </c>
      <c r="O84" s="133">
        <f t="shared" si="2"/>
        <v>3.9919641092419626E-2</v>
      </c>
    </row>
    <row r="85" spans="1:16" x14ac:dyDescent="0.25">
      <c r="A85" s="69" t="s">
        <v>57</v>
      </c>
      <c r="B85" s="69">
        <v>2026</v>
      </c>
      <c r="C85" s="133">
        <v>1.3790180683136E-2</v>
      </c>
      <c r="D85" s="133">
        <v>3.2082194089889499E-3</v>
      </c>
      <c r="E85" s="133">
        <v>2.2364096641540501E-2</v>
      </c>
      <c r="F85" s="133">
        <v>5.0110793113708495E-2</v>
      </c>
      <c r="G85" s="133">
        <v>1.6298290491104098E-2</v>
      </c>
      <c r="H85" s="133">
        <v>3.5139055252075196E-2</v>
      </c>
      <c r="I85" s="133">
        <v>3.1201345920562701E-2</v>
      </c>
      <c r="J85" s="133">
        <v>3.4015932083129898E-2</v>
      </c>
      <c r="K85" s="133">
        <v>2.1282844543457E-2</v>
      </c>
      <c r="L85" s="133">
        <v>2.5696346163749701E-3</v>
      </c>
      <c r="M85" s="133">
        <v>4.4687657356262199E-2</v>
      </c>
      <c r="N85" s="133">
        <v>1.89812421798706E-3</v>
      </c>
      <c r="O85" s="133">
        <f t="shared" si="2"/>
        <v>2.3047181194027253E-2</v>
      </c>
    </row>
    <row r="86" spans="1:16" x14ac:dyDescent="0.25">
      <c r="A86" s="69" t="s">
        <v>57</v>
      </c>
      <c r="B86" s="69">
        <v>2027</v>
      </c>
      <c r="C86" s="133">
        <v>1.6525368690490701E-2</v>
      </c>
      <c r="D86" s="133">
        <v>4.1313806176185601E-3</v>
      </c>
      <c r="E86" s="133">
        <v>1.8244929313659699E-2</v>
      </c>
      <c r="F86" s="133">
        <v>4.7090454101562498E-2</v>
      </c>
      <c r="G86" s="133">
        <v>2.0424978733062701E-2</v>
      </c>
      <c r="H86" s="133">
        <v>5.3456211090087899E-2</v>
      </c>
      <c r="I86" s="133">
        <v>4.8806033134460393E-2</v>
      </c>
      <c r="J86" s="133">
        <v>5.2890772819518997E-2</v>
      </c>
      <c r="K86" s="133">
        <v>3.4453468322753901E-2</v>
      </c>
      <c r="L86" s="133">
        <v>8.1674283742904693E-3</v>
      </c>
      <c r="M86" s="133">
        <v>1.35368192195892E-2</v>
      </c>
      <c r="N86" s="133">
        <v>2.0713451504707301E-3</v>
      </c>
      <c r="O86" s="133">
        <f t="shared" si="2"/>
        <v>2.6649932463963816E-2</v>
      </c>
    </row>
    <row r="87" spans="1:16" x14ac:dyDescent="0.25">
      <c r="A87" s="69" t="s">
        <v>57</v>
      </c>
      <c r="B87" s="69">
        <v>2028</v>
      </c>
      <c r="C87" s="133">
        <v>1.5737073421478301E-2</v>
      </c>
      <c r="D87" s="133">
        <v>1.82441055774689E-3</v>
      </c>
      <c r="E87" s="133">
        <v>1.0627028942108201E-2</v>
      </c>
      <c r="F87" s="133">
        <v>3.4159576892852803E-2</v>
      </c>
      <c r="G87" s="133">
        <v>2.80368947982788E-2</v>
      </c>
      <c r="H87" s="133">
        <v>3.7108142375946E-2</v>
      </c>
      <c r="I87" s="133">
        <v>3.0995194911956802E-2</v>
      </c>
      <c r="J87" s="133">
        <v>3.3114161491393998E-2</v>
      </c>
      <c r="K87" s="133">
        <v>2.49896049499512E-2</v>
      </c>
      <c r="L87" s="133">
        <v>1.0107859373092699E-2</v>
      </c>
      <c r="M87" s="133">
        <v>2.0210356712341299E-2</v>
      </c>
      <c r="N87" s="133">
        <v>1.4546763896942101E-3</v>
      </c>
      <c r="O87" s="133">
        <f t="shared" si="2"/>
        <v>2.0697081734736767E-2</v>
      </c>
    </row>
    <row r="88" spans="1:16" x14ac:dyDescent="0.25">
      <c r="A88" s="69" t="s">
        <v>57</v>
      </c>
      <c r="B88" s="69">
        <v>2029</v>
      </c>
      <c r="C88" s="133">
        <v>7.5665575265884402E-3</v>
      </c>
      <c r="D88" s="133">
        <v>1.1336799710988999E-3</v>
      </c>
      <c r="E88" s="133">
        <v>7.4992758035659799E-3</v>
      </c>
      <c r="F88" s="133">
        <v>9.1271138191223108E-3</v>
      </c>
      <c r="G88" s="133">
        <v>1.7352292537689201E-2</v>
      </c>
      <c r="H88" s="133">
        <v>4.1121678352356E-2</v>
      </c>
      <c r="I88" s="133">
        <v>3.5176193714141803E-2</v>
      </c>
      <c r="J88" s="133">
        <v>3.7534062862396203E-2</v>
      </c>
      <c r="K88" s="133">
        <v>2.7181861400604201E-2</v>
      </c>
      <c r="L88" s="133">
        <v>5.8087366819381701E-3</v>
      </c>
      <c r="M88" s="133">
        <v>1.4716378450393698E-2</v>
      </c>
      <c r="N88" s="133">
        <v>1.5637202560901599E-3</v>
      </c>
      <c r="O88" s="133">
        <f t="shared" si="2"/>
        <v>1.7148462614665422E-2</v>
      </c>
    </row>
    <row r="89" spans="1:16" x14ac:dyDescent="0.25">
      <c r="A89" s="69" t="s">
        <v>57</v>
      </c>
      <c r="B89" s="69">
        <v>2030</v>
      </c>
      <c r="C89" s="133">
        <v>9.2529034614563001E-3</v>
      </c>
      <c r="D89" s="133">
        <v>1.2707057595252999E-3</v>
      </c>
      <c r="E89" s="133">
        <v>6.8367213010787995E-3</v>
      </c>
      <c r="F89" s="133">
        <v>2.0586228370666499E-2</v>
      </c>
      <c r="G89" s="133">
        <v>2.12985849380493E-2</v>
      </c>
      <c r="H89" s="133">
        <v>4.50860738754272E-2</v>
      </c>
      <c r="I89" s="133">
        <v>3.8822035789489701E-2</v>
      </c>
      <c r="J89" s="133">
        <v>4.2532672882080097E-2</v>
      </c>
      <c r="K89" s="133">
        <v>2.9767403602600103E-2</v>
      </c>
      <c r="L89" s="133">
        <v>6.9591748714446997E-3</v>
      </c>
      <c r="M89" s="133">
        <v>1.85089862346649E-2</v>
      </c>
      <c r="N89" s="133">
        <v>1.54212832450867E-3</v>
      </c>
      <c r="O89" s="133">
        <f t="shared" si="2"/>
        <v>2.0205301617582633E-2</v>
      </c>
    </row>
    <row r="90" spans="1:16" x14ac:dyDescent="0.25">
      <c r="A90" s="69" t="s">
        <v>57</v>
      </c>
      <c r="B90" s="69">
        <v>2031</v>
      </c>
      <c r="C90" s="133">
        <v>1.13263022899628E-2</v>
      </c>
      <c r="D90" s="133">
        <v>2.12845042347908E-3</v>
      </c>
      <c r="E90" s="133">
        <v>2.0159158706665001E-2</v>
      </c>
      <c r="F90" s="133">
        <v>1.14505171775818E-2</v>
      </c>
      <c r="G90" s="133">
        <v>3.6440978050231901E-2</v>
      </c>
      <c r="H90" s="133">
        <v>4.0917801856994604E-2</v>
      </c>
      <c r="I90" s="133">
        <v>3.7049260139465301E-2</v>
      </c>
      <c r="J90" s="133">
        <v>2.8152022361755402E-2</v>
      </c>
      <c r="K90" s="133">
        <v>1.6590466499328601E-2</v>
      </c>
      <c r="L90" s="133">
        <v>1.05347144603729E-2</v>
      </c>
      <c r="M90" s="133">
        <v>3.5490775108337397E-2</v>
      </c>
      <c r="N90" s="133">
        <v>1.3078735768794999E-3</v>
      </c>
      <c r="O90" s="133">
        <f t="shared" si="2"/>
        <v>2.0962360054254527E-2</v>
      </c>
    </row>
    <row r="91" spans="1:16" x14ac:dyDescent="0.25">
      <c r="A91" s="69" t="s">
        <v>57</v>
      </c>
      <c r="B91" s="69">
        <v>2032</v>
      </c>
      <c r="C91" s="133">
        <v>5.3425979614257803E-3</v>
      </c>
      <c r="D91" s="133">
        <v>1.9076414406299602E-4</v>
      </c>
      <c r="E91" s="133">
        <v>8.2354766130447402E-3</v>
      </c>
      <c r="F91" s="133">
        <v>2.0180225372314502E-2</v>
      </c>
      <c r="G91" s="133">
        <v>2.4535734653472901E-2</v>
      </c>
      <c r="H91" s="133">
        <v>4.4748964309692399E-2</v>
      </c>
      <c r="I91" s="133">
        <v>4.12635612487793E-2</v>
      </c>
      <c r="J91" s="133">
        <v>3.1984858512878397E-2</v>
      </c>
      <c r="K91" s="133">
        <v>1.8465940952301002E-2</v>
      </c>
      <c r="L91" s="133">
        <v>4.4099023938178996E-3</v>
      </c>
      <c r="M91" s="133">
        <v>1.76249432563782E-2</v>
      </c>
      <c r="N91" s="133">
        <v>1.4069733023643499E-3</v>
      </c>
      <c r="O91" s="133">
        <f t="shared" si="2"/>
        <v>1.8199161893377707E-2</v>
      </c>
    </row>
    <row r="92" spans="1:16" x14ac:dyDescent="0.25">
      <c r="A92" s="69" t="s">
        <v>57</v>
      </c>
      <c r="B92" s="69">
        <v>2033</v>
      </c>
      <c r="C92" s="133">
        <v>6.5574663877487208E-3</v>
      </c>
      <c r="D92" s="133">
        <v>6.3087180256843594E-4</v>
      </c>
      <c r="E92" s="133">
        <v>1.8981254100799601E-2</v>
      </c>
      <c r="F92" s="133">
        <v>2.7403593063354503E-2</v>
      </c>
      <c r="G92" s="133">
        <v>2.7847347259521503E-2</v>
      </c>
      <c r="H92" s="133">
        <v>4.91449117660522E-2</v>
      </c>
      <c r="I92" s="133">
        <v>3.2955992221832299E-2</v>
      </c>
      <c r="J92" s="133">
        <v>3.5597486495971699E-2</v>
      </c>
      <c r="K92" s="133">
        <v>2.07946109771729E-2</v>
      </c>
      <c r="L92" s="133">
        <v>3.32423567771912E-3</v>
      </c>
      <c r="M92" s="133">
        <v>1.4191068410873399E-2</v>
      </c>
      <c r="N92" s="133">
        <v>1.3158895075321201E-3</v>
      </c>
      <c r="O92" s="133">
        <f t="shared" si="2"/>
        <v>1.989539397259554E-2</v>
      </c>
    </row>
    <row r="93" spans="1:16" x14ac:dyDescent="0.25">
      <c r="A93" s="69" t="s">
        <v>57</v>
      </c>
      <c r="B93" s="69">
        <v>2034</v>
      </c>
      <c r="C93" s="133">
        <v>8.6229610443115199E-3</v>
      </c>
      <c r="D93" s="133">
        <v>8.9134715497493698E-4</v>
      </c>
      <c r="E93" s="133">
        <v>2.0896375179290799E-2</v>
      </c>
      <c r="F93" s="133">
        <v>1.4732589721679701E-2</v>
      </c>
      <c r="G93" s="133">
        <v>2.6912543773651102E-2</v>
      </c>
      <c r="H93" s="133">
        <v>5.7766232490539603E-2</v>
      </c>
      <c r="I93" s="133">
        <v>5.0512433052062995E-2</v>
      </c>
      <c r="J93" s="133">
        <v>3.8989830017089798E-2</v>
      </c>
      <c r="K93" s="133">
        <v>2.8894033432006801E-2</v>
      </c>
      <c r="L93" s="133">
        <v>8.9893090724945095E-3</v>
      </c>
      <c r="M93" s="133">
        <v>4.1937065124511702E-2</v>
      </c>
      <c r="N93" s="133">
        <v>1.05484642088413E-3</v>
      </c>
      <c r="O93" s="133">
        <f t="shared" si="2"/>
        <v>2.5016630540291466E-2</v>
      </c>
    </row>
    <row r="94" spans="1:16" x14ac:dyDescent="0.25">
      <c r="A94" s="69" t="s">
        <v>57</v>
      </c>
      <c r="B94" s="69">
        <v>2035</v>
      </c>
      <c r="C94" s="133">
        <v>1.0421322584152199E-2</v>
      </c>
      <c r="D94" s="133">
        <v>1.8361409008502999E-3</v>
      </c>
      <c r="E94" s="133">
        <v>7.6862192153930699E-3</v>
      </c>
      <c r="F94" s="133">
        <v>1.8997648954391499E-2</v>
      </c>
      <c r="G94" s="133">
        <v>3.22854566574097E-2</v>
      </c>
      <c r="H94" s="133">
        <v>3.9563140869140596E-2</v>
      </c>
      <c r="I94" s="133">
        <v>3.4231631755828905E-2</v>
      </c>
      <c r="J94" s="133">
        <v>2.7042593955993701E-2</v>
      </c>
      <c r="K94" s="133">
        <v>1.6912454366684E-2</v>
      </c>
      <c r="L94" s="133">
        <v>5.8971816301345804E-3</v>
      </c>
      <c r="M94" s="133">
        <v>2.0406200885772701E-2</v>
      </c>
      <c r="N94" s="133">
        <v>9.8146632313728306E-4</v>
      </c>
      <c r="O94" s="133">
        <f t="shared" si="2"/>
        <v>1.8021788174907381E-2</v>
      </c>
    </row>
    <row r="95" spans="1:16" x14ac:dyDescent="0.25">
      <c r="A95" s="69" t="s">
        <v>57</v>
      </c>
      <c r="B95" s="69">
        <v>2036</v>
      </c>
      <c r="C95" s="133">
        <v>5.3594386577606205E-3</v>
      </c>
      <c r="D95" s="133">
        <v>1.64446514099836E-4</v>
      </c>
      <c r="E95" s="133">
        <v>9.0202379226684611E-3</v>
      </c>
      <c r="F95" s="133">
        <v>1.5878959894180301E-2</v>
      </c>
      <c r="G95" s="133">
        <v>2.1961970329284698E-2</v>
      </c>
      <c r="H95" s="133">
        <v>4.3114652633667004E-2</v>
      </c>
      <c r="I95" s="133">
        <v>3.9136052131652804E-2</v>
      </c>
      <c r="J95" s="133">
        <v>3.0737116336822502E-2</v>
      </c>
      <c r="K95" s="133">
        <v>1.8632967472076399E-2</v>
      </c>
      <c r="L95" s="133">
        <v>6.2949550151824999E-3</v>
      </c>
      <c r="M95" s="133">
        <v>2.3507380485534701E-2</v>
      </c>
      <c r="N95" s="133">
        <v>8.5186608135700203E-4</v>
      </c>
      <c r="O95" s="133">
        <f t="shared" si="2"/>
        <v>1.7888336956190572E-2</v>
      </c>
    </row>
    <row r="96" spans="1:16" x14ac:dyDescent="0.25">
      <c r="A96" s="69" t="s">
        <v>57</v>
      </c>
      <c r="B96" s="69">
        <v>2037</v>
      </c>
      <c r="C96" s="133">
        <v>6.6416168212890606E-3</v>
      </c>
      <c r="D96" s="133">
        <v>5.3683333098888399E-4</v>
      </c>
      <c r="E96" s="133">
        <v>1.42328274250031E-2</v>
      </c>
      <c r="F96" s="133">
        <v>1.2798835039138801E-2</v>
      </c>
      <c r="G96" s="133">
        <v>2.5101015567779501E-2</v>
      </c>
      <c r="H96" s="133">
        <v>4.7382307052612295E-2</v>
      </c>
      <c r="I96" s="133">
        <v>4.3705682754516605E-2</v>
      </c>
      <c r="J96" s="133">
        <v>3.4472477436065699E-2</v>
      </c>
      <c r="K96" s="133">
        <v>2.0377995967864999E-2</v>
      </c>
      <c r="L96" s="133">
        <v>7.3391246795654298E-3</v>
      </c>
      <c r="M96" s="133">
        <v>3.3732330799102803E-2</v>
      </c>
      <c r="N96" s="133">
        <v>8.2966357469558703E-4</v>
      </c>
      <c r="O96" s="133">
        <f t="shared" si="2"/>
        <v>2.0595892537385231E-2</v>
      </c>
    </row>
    <row r="97" spans="1:16" x14ac:dyDescent="0.25">
      <c r="A97" s="69" t="s">
        <v>57</v>
      </c>
      <c r="B97" s="69">
        <v>2038</v>
      </c>
      <c r="C97" s="133">
        <v>8.0351096391677902E-3</v>
      </c>
      <c r="D97" s="133">
        <v>7.5071625411510495E-4</v>
      </c>
      <c r="E97" s="133">
        <v>1.9303523302078199E-2</v>
      </c>
      <c r="F97" s="133">
        <v>2.1268415451049801E-2</v>
      </c>
      <c r="G97" s="133">
        <v>2.9151346683502201E-2</v>
      </c>
      <c r="H97" s="133">
        <v>3.2653834819793698E-2</v>
      </c>
      <c r="I97" s="133">
        <v>3.04418969154358E-2</v>
      </c>
      <c r="J97" s="133">
        <v>2.3214952945709202E-2</v>
      </c>
      <c r="K97" s="133">
        <v>1.2078561782836901E-2</v>
      </c>
      <c r="L97" s="133">
        <v>7.1964859962463405E-3</v>
      </c>
      <c r="M97" s="133">
        <v>1.10140538215637E-2</v>
      </c>
      <c r="N97" s="133">
        <v>7.8636720776557899E-4</v>
      </c>
      <c r="O97" s="133">
        <f t="shared" si="2"/>
        <v>1.6324605401605359E-2</v>
      </c>
    </row>
    <row r="98" spans="1:16" x14ac:dyDescent="0.25">
      <c r="A98" s="69" t="s">
        <v>57</v>
      </c>
      <c r="B98" s="69">
        <v>2039</v>
      </c>
      <c r="C98" s="133">
        <v>4.0390166640281696E-3</v>
      </c>
      <c r="D98" s="133">
        <v>5.4435864090919507E-4</v>
      </c>
      <c r="E98" s="133">
        <v>9.2064535617828406E-3</v>
      </c>
      <c r="F98" s="133">
        <v>1.1018456220626799E-2</v>
      </c>
      <c r="G98" s="133">
        <v>2.0228796005249003E-2</v>
      </c>
      <c r="H98" s="133">
        <v>3.5782721042633102E-2</v>
      </c>
      <c r="I98" s="133">
        <v>3.3504598140716602E-2</v>
      </c>
      <c r="J98" s="133">
        <v>2.52880883216858E-2</v>
      </c>
      <c r="K98" s="133">
        <v>1.3774312734603899E-2</v>
      </c>
      <c r="L98" s="133">
        <v>1.2765322625637099E-3</v>
      </c>
      <c r="M98" s="133">
        <v>8.18384051322937E-3</v>
      </c>
      <c r="N98" s="133">
        <v>7.4964627623558006E-4</v>
      </c>
      <c r="O98" s="133">
        <f t="shared" si="2"/>
        <v>1.363306836535534E-2</v>
      </c>
    </row>
    <row r="99" spans="1:16" x14ac:dyDescent="0.25">
      <c r="A99" s="69" t="s">
        <v>57</v>
      </c>
      <c r="B99" s="69">
        <v>2040</v>
      </c>
      <c r="C99" s="133">
        <v>1.25844991207123E-2</v>
      </c>
      <c r="D99" s="133">
        <v>2.00828865170479E-3</v>
      </c>
      <c r="E99" s="133">
        <v>3.4280810356140098E-2</v>
      </c>
      <c r="F99" s="133">
        <v>2.0027968883514401E-2</v>
      </c>
      <c r="G99" s="133">
        <v>3.3641169071197498E-2</v>
      </c>
      <c r="H99" s="133">
        <v>5.4207987785339397E-2</v>
      </c>
      <c r="I99" s="133">
        <v>5.58292961120605E-2</v>
      </c>
      <c r="J99" s="133">
        <v>4.8467841148376503E-2</v>
      </c>
      <c r="K99" s="133">
        <v>2.5148255825042699E-2</v>
      </c>
      <c r="L99" s="133">
        <v>1.64832210540771E-2</v>
      </c>
      <c r="M99" s="133">
        <v>6.281628131866461E-2</v>
      </c>
      <c r="N99" s="133">
        <v>4.5452237129211398E-4</v>
      </c>
      <c r="O99" s="133">
        <f t="shared" si="2"/>
        <v>3.0495845141510172E-2</v>
      </c>
    </row>
    <row r="100" spans="1:16" x14ac:dyDescent="0.25">
      <c r="A100" s="131" t="s">
        <v>57</v>
      </c>
      <c r="B100" s="131">
        <v>2041</v>
      </c>
      <c r="C100" s="132">
        <v>1.43400156497955E-2</v>
      </c>
      <c r="D100" s="132">
        <v>3.0402058362960799E-3</v>
      </c>
      <c r="E100" s="132">
        <v>1.8017157316207899E-2</v>
      </c>
      <c r="F100" s="132">
        <v>3.4432578086853002E-2</v>
      </c>
      <c r="G100" s="132">
        <v>3.6667108535766602E-2</v>
      </c>
      <c r="H100" s="132">
        <v>5.33134412765503E-2</v>
      </c>
      <c r="I100" s="132">
        <v>5.4955310821533203E-2</v>
      </c>
      <c r="J100" s="132">
        <v>4.7818245887756301E-2</v>
      </c>
      <c r="K100" s="132">
        <v>2.4652171134948699E-2</v>
      </c>
      <c r="L100" s="132">
        <v>1.6212432384491E-2</v>
      </c>
      <c r="M100" s="132">
        <v>5.5308570861816397E-2</v>
      </c>
      <c r="N100" s="132">
        <v>4.1108336299657802E-4</v>
      </c>
      <c r="O100" s="133">
        <f t="shared" si="2"/>
        <v>2.9930693429584296E-2</v>
      </c>
    </row>
    <row r="101" spans="1:16" x14ac:dyDescent="0.25">
      <c r="A101" s="128" t="s">
        <v>57</v>
      </c>
      <c r="B101" s="128">
        <v>2042</v>
      </c>
      <c r="C101" s="129">
        <v>1.3777226209640501E-2</v>
      </c>
      <c r="D101" s="129">
        <v>2.8922635316848801E-3</v>
      </c>
      <c r="E101" s="129">
        <v>4.33693504333496E-2</v>
      </c>
      <c r="F101" s="129">
        <v>2.2272636890411399E-2</v>
      </c>
      <c r="G101" s="129">
        <v>3.6048309803009E-2</v>
      </c>
      <c r="H101" s="129">
        <v>5.2448344230651901E-2</v>
      </c>
      <c r="I101" s="129">
        <v>5.4107408523559594E-2</v>
      </c>
      <c r="J101" s="129">
        <v>4.7185583114623994E-2</v>
      </c>
      <c r="K101" s="129">
        <v>2.4171485900878902E-2</v>
      </c>
      <c r="L101" s="129">
        <v>1.9383989572525E-2</v>
      </c>
      <c r="M101" s="129">
        <v>6.2747364044189499E-2</v>
      </c>
      <c r="N101" s="129">
        <v>3.7200938910245904E-4</v>
      </c>
      <c r="O101" s="129">
        <f t="shared" si="2"/>
        <v>3.1564664303635567E-2</v>
      </c>
    </row>
    <row r="102" spans="1:16" x14ac:dyDescent="0.25">
      <c r="A102" s="69" t="s">
        <v>58</v>
      </c>
      <c r="B102" s="69">
        <v>2021</v>
      </c>
      <c r="C102" s="133"/>
      <c r="D102" s="133"/>
      <c r="E102" s="133"/>
      <c r="F102" s="133"/>
      <c r="G102" s="133"/>
      <c r="H102" s="133">
        <v>0.10032701492309601</v>
      </c>
      <c r="I102" s="133">
        <v>8.9088335037231389E-2</v>
      </c>
      <c r="J102" s="133">
        <v>9.774240493774411E-2</v>
      </c>
      <c r="K102" s="133">
        <v>6.9851522445678702E-2</v>
      </c>
      <c r="L102" s="133">
        <v>2.78107738494873E-2</v>
      </c>
      <c r="M102" s="133">
        <v>6.4889459609985392E-2</v>
      </c>
      <c r="N102" s="133">
        <v>8.1823241710662804E-3</v>
      </c>
      <c r="O102" s="133">
        <f t="shared" si="2"/>
        <v>6.5413119282041313E-2</v>
      </c>
      <c r="P102" s="130">
        <f>AVERAGE(O102:O123)</f>
        <v>2.8638145023855102E-2</v>
      </c>
    </row>
    <row r="103" spans="1:16" x14ac:dyDescent="0.25">
      <c r="A103" s="69" t="s">
        <v>58</v>
      </c>
      <c r="B103" s="69">
        <v>2022</v>
      </c>
      <c r="C103" s="133">
        <v>7.0111570358276407E-2</v>
      </c>
      <c r="D103" s="133">
        <v>3.3867032527923599E-2</v>
      </c>
      <c r="E103" s="133">
        <v>5.0717349052429202E-2</v>
      </c>
      <c r="F103" s="133">
        <v>0.105603199005127</v>
      </c>
      <c r="G103" s="133">
        <v>6.1741218566894497E-2</v>
      </c>
      <c r="H103" s="133">
        <v>9.580453872680661E-2</v>
      </c>
      <c r="I103" s="133">
        <v>8.5952281951904297E-2</v>
      </c>
      <c r="J103" s="133">
        <v>9.4336576461791999E-2</v>
      </c>
      <c r="K103" s="133">
        <v>6.6346716880798309E-2</v>
      </c>
      <c r="L103" s="133">
        <v>2.4981017112731898E-2</v>
      </c>
      <c r="M103" s="133">
        <v>0.15417886734008801</v>
      </c>
      <c r="N103" s="133">
        <v>6.8241566419601392E-3</v>
      </c>
      <c r="O103" s="133">
        <f t="shared" si="2"/>
        <v>7.0872043718894343E-2</v>
      </c>
    </row>
    <row r="104" spans="1:16" x14ac:dyDescent="0.25">
      <c r="A104" s="69" t="s">
        <v>58</v>
      </c>
      <c r="B104" s="69">
        <v>2023</v>
      </c>
      <c r="C104" s="133">
        <v>6.6558179855346691E-2</v>
      </c>
      <c r="D104" s="133">
        <v>3.5805211067199701E-2</v>
      </c>
      <c r="E104" s="133">
        <v>9.8700923919677705E-2</v>
      </c>
      <c r="F104" s="133">
        <v>0.10402929306030301</v>
      </c>
      <c r="G104" s="133">
        <v>5.3049311637878398E-2</v>
      </c>
      <c r="H104" s="133">
        <v>9.3302879333496097E-2</v>
      </c>
      <c r="I104" s="133">
        <v>7.9666290283203101E-2</v>
      </c>
      <c r="J104" s="133">
        <v>8.6017465591430697E-2</v>
      </c>
      <c r="K104" s="133">
        <v>6.7680997848510699E-2</v>
      </c>
      <c r="L104" s="133">
        <v>2.7671201229095499E-2</v>
      </c>
      <c r="M104" s="133">
        <v>6.5443000793456996E-2</v>
      </c>
      <c r="N104" s="133">
        <v>5.8405852317810099E-3</v>
      </c>
      <c r="O104" s="133">
        <f t="shared" si="2"/>
        <v>6.5313778320948299E-2</v>
      </c>
    </row>
    <row r="105" spans="1:16" x14ac:dyDescent="0.25">
      <c r="A105" s="69" t="s">
        <v>58</v>
      </c>
      <c r="B105" s="69">
        <v>2024</v>
      </c>
      <c r="C105" s="133">
        <v>6.6181302070617704E-2</v>
      </c>
      <c r="D105" s="133">
        <v>2.2670812606811502E-2</v>
      </c>
      <c r="E105" s="133">
        <v>0.10464840888977101</v>
      </c>
      <c r="F105" s="133">
        <v>7.7911019325256306E-2</v>
      </c>
      <c r="G105" s="133">
        <v>5.6218299865722701E-2</v>
      </c>
      <c r="H105" s="133">
        <v>0.10852480888366699</v>
      </c>
      <c r="I105" s="133">
        <v>9.3241748809814506E-2</v>
      </c>
      <c r="J105" s="133">
        <v>0.102217845916748</v>
      </c>
      <c r="K105" s="133">
        <v>8.41534519195557E-2</v>
      </c>
      <c r="L105" s="133">
        <v>3.3861961364746097E-2</v>
      </c>
      <c r="M105" s="133">
        <v>0.141135110855103</v>
      </c>
      <c r="N105" s="133">
        <v>7.78254151344299E-3</v>
      </c>
      <c r="O105" s="133">
        <f t="shared" si="2"/>
        <v>7.4878942668438045E-2</v>
      </c>
    </row>
    <row r="106" spans="1:16" x14ac:dyDescent="0.25">
      <c r="A106" s="69" t="s">
        <v>58</v>
      </c>
      <c r="B106" s="69">
        <v>2025</v>
      </c>
      <c r="C106" s="133">
        <v>2.9629147052764902E-2</v>
      </c>
      <c r="D106" s="133">
        <v>7.8385347127914399E-3</v>
      </c>
      <c r="E106" s="133">
        <v>1.7316507101059E-2</v>
      </c>
      <c r="F106" s="133">
        <v>6.27337169647217E-2</v>
      </c>
      <c r="G106" s="133">
        <v>2.8529396057128901E-2</v>
      </c>
      <c r="H106" s="133">
        <v>5.7667384147643996E-2</v>
      </c>
      <c r="I106" s="133">
        <v>5.1401815414428703E-2</v>
      </c>
      <c r="J106" s="133">
        <v>5.5629777908325205E-2</v>
      </c>
      <c r="K106" s="133">
        <v>3.9568707942962605E-2</v>
      </c>
      <c r="L106" s="133">
        <v>1.0882855653762799E-2</v>
      </c>
      <c r="M106" s="133">
        <v>5.3843293190002396E-2</v>
      </c>
      <c r="N106" s="133">
        <v>2.36912772059441E-3</v>
      </c>
      <c r="O106" s="133">
        <f t="shared" si="2"/>
        <v>3.4784188655515504E-2</v>
      </c>
    </row>
    <row r="107" spans="1:16" x14ac:dyDescent="0.25">
      <c r="A107" s="69" t="s">
        <v>58</v>
      </c>
      <c r="B107" s="69">
        <v>2026</v>
      </c>
      <c r="C107" s="133">
        <v>1.0695261955261199E-2</v>
      </c>
      <c r="D107" s="133">
        <v>2.5207957625389098E-3</v>
      </c>
      <c r="E107" s="133">
        <v>9.2716372013091995E-3</v>
      </c>
      <c r="F107" s="133">
        <v>4.1416435241699204E-2</v>
      </c>
      <c r="G107" s="133">
        <v>1.36426687240601E-2</v>
      </c>
      <c r="H107" s="133">
        <v>3.0399150848388699E-2</v>
      </c>
      <c r="I107" s="133">
        <v>2.68041014671326E-2</v>
      </c>
      <c r="J107" s="133">
        <v>2.9338221549987803E-2</v>
      </c>
      <c r="K107" s="133">
        <v>1.78460824489594E-2</v>
      </c>
      <c r="L107" s="133">
        <v>4.0698096156120299E-3</v>
      </c>
      <c r="M107" s="133">
        <v>3.3306279182434097E-2</v>
      </c>
      <c r="N107" s="133">
        <v>1.83526933193207E-3</v>
      </c>
      <c r="O107" s="133">
        <f t="shared" si="2"/>
        <v>1.8428809444109611E-2</v>
      </c>
    </row>
    <row r="108" spans="1:16" x14ac:dyDescent="0.25">
      <c r="A108" s="69" t="s">
        <v>58</v>
      </c>
      <c r="B108" s="69">
        <v>2027</v>
      </c>
      <c r="C108" s="133">
        <v>1.29938638210297E-2</v>
      </c>
      <c r="D108" s="133">
        <v>2.9142332077026403E-3</v>
      </c>
      <c r="E108" s="133">
        <v>2.9360496997833302E-2</v>
      </c>
      <c r="F108" s="133">
        <v>2.0810873508453401E-2</v>
      </c>
      <c r="G108" s="133">
        <v>1.73507654666901E-2</v>
      </c>
      <c r="H108" s="133">
        <v>4.6924662590026901E-2</v>
      </c>
      <c r="I108" s="133">
        <v>4.2800455093383795E-2</v>
      </c>
      <c r="J108" s="133">
        <v>4.6531085968017596E-2</v>
      </c>
      <c r="K108" s="133">
        <v>2.9486534595489503E-2</v>
      </c>
      <c r="L108" s="133">
        <v>6.35489881038666E-3</v>
      </c>
      <c r="M108" s="133">
        <v>9.4604665040969801E-3</v>
      </c>
      <c r="N108" s="133">
        <v>2.0199218392372102E-3</v>
      </c>
      <c r="O108" s="133">
        <f t="shared" si="2"/>
        <v>2.2250688200195646E-2</v>
      </c>
    </row>
    <row r="109" spans="1:16" x14ac:dyDescent="0.25">
      <c r="A109" s="69" t="s">
        <v>58</v>
      </c>
      <c r="B109" s="69">
        <v>2028</v>
      </c>
      <c r="C109" s="133">
        <v>1.2403758764267001E-2</v>
      </c>
      <c r="D109" s="133">
        <v>1.33835673332214E-3</v>
      </c>
      <c r="E109" s="133">
        <v>1.6902772188186602E-2</v>
      </c>
      <c r="F109" s="133">
        <v>2.7755506038665799E-2</v>
      </c>
      <c r="G109" s="133">
        <v>2.40027666091919E-2</v>
      </c>
      <c r="H109" s="133">
        <v>3.2396259307861303E-2</v>
      </c>
      <c r="I109" s="133">
        <v>2.6742329597473101E-2</v>
      </c>
      <c r="J109" s="133">
        <v>2.8632550239563001E-2</v>
      </c>
      <c r="K109" s="133">
        <v>2.13432502746582E-2</v>
      </c>
      <c r="L109" s="133">
        <v>4.46685075759888E-3</v>
      </c>
      <c r="M109" s="133">
        <v>1.4540718793869001E-2</v>
      </c>
      <c r="N109" s="133">
        <v>1.4428402483463302E-3</v>
      </c>
      <c r="O109" s="133">
        <f t="shared" si="2"/>
        <v>1.7663996629416936E-2</v>
      </c>
    </row>
    <row r="110" spans="1:16" x14ac:dyDescent="0.25">
      <c r="A110" s="69" t="s">
        <v>58</v>
      </c>
      <c r="B110" s="69">
        <v>2029</v>
      </c>
      <c r="C110" s="133">
        <v>5.7887059450149499E-3</v>
      </c>
      <c r="D110" s="133">
        <v>8.4512501955032291E-4</v>
      </c>
      <c r="E110" s="133">
        <v>3.02732974290848E-3</v>
      </c>
      <c r="F110" s="133">
        <v>1.5163099765777599E-2</v>
      </c>
      <c r="G110" s="133">
        <v>1.4633365869522099E-2</v>
      </c>
      <c r="H110" s="133">
        <v>3.6084508895874001E-2</v>
      </c>
      <c r="I110" s="133">
        <v>3.05848217010498E-2</v>
      </c>
      <c r="J110" s="133">
        <v>3.27088284492493E-2</v>
      </c>
      <c r="K110" s="133">
        <v>2.3305723667144802E-2</v>
      </c>
      <c r="L110" s="133">
        <v>4.5411160588264502E-3</v>
      </c>
      <c r="M110" s="133">
        <v>1.05205917358398E-2</v>
      </c>
      <c r="N110" s="133">
        <v>1.5469165146350899E-3</v>
      </c>
      <c r="O110" s="133">
        <f t="shared" si="2"/>
        <v>1.4895844447116058E-2</v>
      </c>
    </row>
    <row r="111" spans="1:16" x14ac:dyDescent="0.25">
      <c r="A111" s="69" t="s">
        <v>58</v>
      </c>
      <c r="B111" s="69">
        <v>2030</v>
      </c>
      <c r="C111" s="133">
        <v>7.1726083755493195E-3</v>
      </c>
      <c r="D111" s="133">
        <v>9.14793461561203E-4</v>
      </c>
      <c r="E111" s="133">
        <v>1.08571517467499E-2</v>
      </c>
      <c r="F111" s="133">
        <v>8.700796961784359E-3</v>
      </c>
      <c r="G111" s="133">
        <v>1.8183314800262501E-2</v>
      </c>
      <c r="H111" s="133">
        <v>3.9740388393402097E-2</v>
      </c>
      <c r="I111" s="133">
        <v>3.3938777446746803E-2</v>
      </c>
      <c r="J111" s="133">
        <v>3.73615217208862E-2</v>
      </c>
      <c r="K111" s="133">
        <v>2.5634670257568399E-2</v>
      </c>
      <c r="L111" s="133">
        <v>5.49154818058014E-3</v>
      </c>
      <c r="M111" s="133">
        <v>1.36280381679535E-2</v>
      </c>
      <c r="N111" s="133">
        <v>1.5177182853221899E-3</v>
      </c>
      <c r="O111" s="133">
        <f t="shared" si="2"/>
        <v>1.6928443983197216E-2</v>
      </c>
    </row>
    <row r="112" spans="1:16" x14ac:dyDescent="0.25">
      <c r="A112" s="69" t="s">
        <v>58</v>
      </c>
      <c r="B112" s="69">
        <v>2031</v>
      </c>
      <c r="C112" s="133">
        <v>8.9037615060806301E-3</v>
      </c>
      <c r="D112" s="133">
        <v>1.4880123734474198E-3</v>
      </c>
      <c r="E112" s="133">
        <v>1.5538684129715E-2</v>
      </c>
      <c r="F112" s="133">
        <v>1.9162853956222501E-2</v>
      </c>
      <c r="G112" s="133">
        <v>3.1890647411346403E-2</v>
      </c>
      <c r="H112" s="133">
        <v>3.6013715267181404E-2</v>
      </c>
      <c r="I112" s="133">
        <v>3.2453894615173298E-2</v>
      </c>
      <c r="J112" s="133">
        <v>2.4410362243652298E-2</v>
      </c>
      <c r="K112" s="133">
        <v>1.3959434032440201E-2</v>
      </c>
      <c r="L112" s="133">
        <v>4.6490705013275098E-3</v>
      </c>
      <c r="M112" s="133">
        <v>2.6311421394348101E-2</v>
      </c>
      <c r="N112" s="133">
        <v>1.28876253962517E-3</v>
      </c>
      <c r="O112" s="133">
        <f t="shared" si="2"/>
        <v>1.8005884997546667E-2</v>
      </c>
    </row>
    <row r="113" spans="1:16" x14ac:dyDescent="0.25">
      <c r="A113" s="69" t="s">
        <v>58</v>
      </c>
      <c r="B113" s="69">
        <v>2032</v>
      </c>
      <c r="C113" s="133">
        <v>4.0838602185249298E-3</v>
      </c>
      <c r="D113" s="133">
        <v>1.1958092451095601E-4</v>
      </c>
      <c r="E113" s="133">
        <v>1.3211749792098999E-2</v>
      </c>
      <c r="F113" s="133">
        <v>1.6080745458602899E-2</v>
      </c>
      <c r="G113" s="133">
        <v>2.1230187416076698E-2</v>
      </c>
      <c r="H113" s="133">
        <v>3.9546768665313696E-2</v>
      </c>
      <c r="I113" s="133">
        <v>3.6374475955963097E-2</v>
      </c>
      <c r="J113" s="133">
        <v>2.7937333583831801E-2</v>
      </c>
      <c r="K113" s="133">
        <v>1.5614653825759901E-2</v>
      </c>
      <c r="L113" s="133">
        <v>1.8789826333522799E-3</v>
      </c>
      <c r="M113" s="133">
        <v>1.2848365306854199E-2</v>
      </c>
      <c r="N113" s="133">
        <v>1.3803218305110901E-3</v>
      </c>
      <c r="O113" s="133">
        <f t="shared" si="2"/>
        <v>1.5858918800950049E-2</v>
      </c>
    </row>
    <row r="114" spans="1:16" x14ac:dyDescent="0.25">
      <c r="A114" s="69" t="s">
        <v>58</v>
      </c>
      <c r="B114" s="69">
        <v>2033</v>
      </c>
      <c r="C114" s="133">
        <v>5.0713491439819298E-3</v>
      </c>
      <c r="D114" s="133">
        <v>3.9332162588834796E-4</v>
      </c>
      <c r="E114" s="133">
        <v>1.4992270469665501E-2</v>
      </c>
      <c r="F114" s="133">
        <v>2.2339711189270001E-2</v>
      </c>
      <c r="G114" s="133">
        <v>2.4274961948394801E-2</v>
      </c>
      <c r="H114" s="133">
        <v>4.36308193206787E-2</v>
      </c>
      <c r="I114" s="133">
        <v>2.8858294486999499E-2</v>
      </c>
      <c r="J114" s="133">
        <v>3.1277697086334204E-2</v>
      </c>
      <c r="K114" s="133">
        <v>1.7688641548156702E-2</v>
      </c>
      <c r="L114" s="133">
        <v>2.9408538341522202E-3</v>
      </c>
      <c r="M114" s="133">
        <v>1.0215675830841099E-2</v>
      </c>
      <c r="N114" s="133">
        <v>1.3032616674900099E-3</v>
      </c>
      <c r="O114" s="133">
        <f t="shared" si="2"/>
        <v>1.6915571512654416E-2</v>
      </c>
    </row>
    <row r="115" spans="1:16" x14ac:dyDescent="0.25">
      <c r="A115" s="69" t="s">
        <v>58</v>
      </c>
      <c r="B115" s="69">
        <v>2034</v>
      </c>
      <c r="C115" s="133">
        <v>6.7811316251754801E-3</v>
      </c>
      <c r="D115" s="133">
        <v>5.9890996664762502E-4</v>
      </c>
      <c r="E115" s="133">
        <v>1.6336587667465201E-2</v>
      </c>
      <c r="F115" s="133">
        <v>2.4954369068145802E-2</v>
      </c>
      <c r="G115" s="133">
        <v>2.3331148624420203E-2</v>
      </c>
      <c r="H115" s="133">
        <v>5.1691393852233897E-2</v>
      </c>
      <c r="I115" s="133">
        <v>4.4996342658996602E-2</v>
      </c>
      <c r="J115" s="133">
        <v>3.4365651607513398E-2</v>
      </c>
      <c r="K115" s="133">
        <v>2.5113935470581099E-2</v>
      </c>
      <c r="L115" s="133">
        <v>4.0002733469009398E-3</v>
      </c>
      <c r="M115" s="133">
        <v>3.2191240787506098E-2</v>
      </c>
      <c r="N115" s="133">
        <v>9.9241480231285098E-4</v>
      </c>
      <c r="O115" s="133">
        <f t="shared" si="2"/>
        <v>2.2112783289824928E-2</v>
      </c>
    </row>
    <row r="116" spans="1:16" x14ac:dyDescent="0.25">
      <c r="A116" s="69" t="s">
        <v>58</v>
      </c>
      <c r="B116" s="69">
        <v>2035</v>
      </c>
      <c r="C116" s="133">
        <v>8.2922154664993291E-3</v>
      </c>
      <c r="D116" s="133">
        <v>1.30558237433434E-3</v>
      </c>
      <c r="E116" s="133">
        <v>1.2280584573745701E-2</v>
      </c>
      <c r="F116" s="133">
        <v>1.5226490497589101E-2</v>
      </c>
      <c r="G116" s="133">
        <v>2.83033299446106E-2</v>
      </c>
      <c r="H116" s="133">
        <v>3.5094909667968799E-2</v>
      </c>
      <c r="I116" s="133">
        <v>3.00939774513245E-2</v>
      </c>
      <c r="J116" s="133">
        <v>2.36068058013916E-2</v>
      </c>
      <c r="K116" s="133">
        <v>1.44108867645264E-2</v>
      </c>
      <c r="L116" s="133">
        <v>2.5851151347160302E-3</v>
      </c>
      <c r="M116" s="133">
        <v>1.5264135599136398E-2</v>
      </c>
      <c r="N116" s="133">
        <v>9.6607677638530702E-4</v>
      </c>
      <c r="O116" s="133">
        <f t="shared" si="2"/>
        <v>1.5619175837685675E-2</v>
      </c>
    </row>
    <row r="117" spans="1:16" x14ac:dyDescent="0.25">
      <c r="A117" s="69" t="s">
        <v>58</v>
      </c>
      <c r="B117" s="69">
        <v>2036</v>
      </c>
      <c r="C117" s="133">
        <v>4.1758450865745497E-3</v>
      </c>
      <c r="D117" s="133">
        <v>1.053327601403E-4</v>
      </c>
      <c r="E117" s="133">
        <v>1.45425605773926E-2</v>
      </c>
      <c r="F117" s="133">
        <v>6.7208552360534697E-3</v>
      </c>
      <c r="G117" s="133">
        <v>1.90440189838409E-2</v>
      </c>
      <c r="H117" s="133">
        <v>3.8388781547546401E-2</v>
      </c>
      <c r="I117" s="133">
        <v>3.4689304828643797E-2</v>
      </c>
      <c r="J117" s="133">
        <v>2.7019898891449002E-2</v>
      </c>
      <c r="K117" s="133">
        <v>1.5943886041641198E-2</v>
      </c>
      <c r="L117" s="133">
        <v>5.06017625331879E-3</v>
      </c>
      <c r="M117" s="133">
        <v>1.7694706916809098E-2</v>
      </c>
      <c r="N117" s="133">
        <v>8.2867957651615103E-4</v>
      </c>
      <c r="O117" s="133">
        <f t="shared" si="2"/>
        <v>1.5351170558327189E-2</v>
      </c>
    </row>
    <row r="118" spans="1:16" x14ac:dyDescent="0.25">
      <c r="A118" s="69" t="s">
        <v>58</v>
      </c>
      <c r="B118" s="69">
        <v>2037</v>
      </c>
      <c r="C118" s="133">
        <v>5.2369713783264205E-3</v>
      </c>
      <c r="D118" s="133">
        <v>3.48360352218151E-4</v>
      </c>
      <c r="E118" s="133">
        <v>5.8683663606643698E-3</v>
      </c>
      <c r="F118" s="133">
        <v>2.1626303195953399E-2</v>
      </c>
      <c r="G118" s="133">
        <v>2.1928434371948198E-2</v>
      </c>
      <c r="H118" s="133">
        <v>4.2375626564025895E-2</v>
      </c>
      <c r="I118" s="133">
        <v>3.8991374969482399E-2</v>
      </c>
      <c r="J118" s="133">
        <v>3.0492076873779302E-2</v>
      </c>
      <c r="K118" s="133">
        <v>1.75043129920959E-2</v>
      </c>
      <c r="L118" s="133">
        <v>5.9427237510681196E-3</v>
      </c>
      <c r="M118" s="133">
        <v>2.6289396286010697E-2</v>
      </c>
      <c r="N118" s="133">
        <v>7.9659253358840896E-4</v>
      </c>
      <c r="O118" s="133">
        <f t="shared" si="2"/>
        <v>1.8116711635763439E-2</v>
      </c>
    </row>
    <row r="119" spans="1:16" x14ac:dyDescent="0.25">
      <c r="A119" s="69" t="s">
        <v>58</v>
      </c>
      <c r="B119" s="69">
        <v>2038</v>
      </c>
      <c r="C119" s="133">
        <v>6.4034056663513196E-3</v>
      </c>
      <c r="D119" s="133">
        <v>5.0167880952358193E-4</v>
      </c>
      <c r="E119" s="133">
        <v>1.54332339763641E-2</v>
      </c>
      <c r="F119" s="133">
        <v>9.2482286691665597E-3</v>
      </c>
      <c r="G119" s="133">
        <v>2.5687537193298301E-2</v>
      </c>
      <c r="H119" s="133">
        <v>2.89410281181335E-2</v>
      </c>
      <c r="I119" s="133">
        <v>2.68585133552551E-2</v>
      </c>
      <c r="J119" s="133">
        <v>2.02841114997864E-2</v>
      </c>
      <c r="K119" s="133">
        <v>1.0196825265884399E-2</v>
      </c>
      <c r="L119" s="133">
        <v>5.8361393213272094E-3</v>
      </c>
      <c r="M119" s="133">
        <v>1.7944445610046399E-2</v>
      </c>
      <c r="N119" s="133">
        <v>7.7821992337703707E-4</v>
      </c>
      <c r="O119" s="133">
        <f t="shared" si="2"/>
        <v>1.4009447284042825E-2</v>
      </c>
    </row>
    <row r="120" spans="1:16" x14ac:dyDescent="0.25">
      <c r="A120" s="69" t="s">
        <v>58</v>
      </c>
      <c r="B120" s="69">
        <v>2039</v>
      </c>
      <c r="C120" s="133">
        <v>3.1512638926505998E-3</v>
      </c>
      <c r="D120" s="133">
        <v>3.5935778170824098E-4</v>
      </c>
      <c r="E120" s="133">
        <v>7.211899757385249E-3</v>
      </c>
      <c r="F120" s="133">
        <v>4.6648874878883403E-3</v>
      </c>
      <c r="G120" s="133">
        <v>1.7663248777389499E-2</v>
      </c>
      <c r="H120" s="133">
        <v>3.1837630271911596E-2</v>
      </c>
      <c r="I120" s="133">
        <v>2.9711256027221702E-2</v>
      </c>
      <c r="J120" s="133">
        <v>2.2196199893951399E-2</v>
      </c>
      <c r="K120" s="133">
        <v>1.16977858543396E-2</v>
      </c>
      <c r="L120" s="133">
        <v>2.04117685556412E-3</v>
      </c>
      <c r="M120" s="133">
        <v>5.9580707550048791E-3</v>
      </c>
      <c r="N120" s="133">
        <v>7.3793053627014204E-4</v>
      </c>
      <c r="O120" s="133">
        <f t="shared" si="2"/>
        <v>1.1435892324273779E-2</v>
      </c>
    </row>
    <row r="121" spans="1:16" x14ac:dyDescent="0.25">
      <c r="A121" s="69" t="s">
        <v>58</v>
      </c>
      <c r="B121" s="69">
        <v>2040</v>
      </c>
      <c r="C121" s="133">
        <v>1.05411303043365E-2</v>
      </c>
      <c r="D121" s="133">
        <v>1.7067714035511E-3</v>
      </c>
      <c r="E121" s="133">
        <v>2.91812872886658E-2</v>
      </c>
      <c r="F121" s="133">
        <v>3.4973669052123998E-2</v>
      </c>
      <c r="G121" s="133">
        <v>3.0254552364349402E-2</v>
      </c>
      <c r="H121" s="133">
        <v>4.9279594421386699E-2</v>
      </c>
      <c r="I121" s="133">
        <v>5.10106706619263E-2</v>
      </c>
      <c r="J121" s="133">
        <v>4.4167356491088904E-2</v>
      </c>
      <c r="K121" s="133">
        <v>2.2211394309997599E-2</v>
      </c>
      <c r="L121" s="133">
        <v>1.4351505041122401E-2</v>
      </c>
      <c r="M121" s="133">
        <v>2.8754584789276103E-2</v>
      </c>
      <c r="N121" s="133">
        <v>3.0935849994420997E-4</v>
      </c>
      <c r="O121" s="133">
        <f t="shared" si="2"/>
        <v>2.6395156218980753E-2</v>
      </c>
    </row>
    <row r="122" spans="1:16" x14ac:dyDescent="0.25">
      <c r="A122" s="131" t="s">
        <v>58</v>
      </c>
      <c r="B122" s="131">
        <v>2041</v>
      </c>
      <c r="C122" s="132">
        <v>1.2091706991195701E-2</v>
      </c>
      <c r="D122" s="132">
        <v>2.4981395900249503E-3</v>
      </c>
      <c r="E122" s="132">
        <v>3.0097115039825401E-2</v>
      </c>
      <c r="F122" s="132">
        <v>1.5971930027008099E-2</v>
      </c>
      <c r="G122" s="132">
        <v>3.3098764419555698E-2</v>
      </c>
      <c r="H122" s="132">
        <v>4.8513355255126997E-2</v>
      </c>
      <c r="I122" s="132">
        <v>5.0256361961364703E-2</v>
      </c>
      <c r="J122" s="132">
        <v>4.3616538047790504E-2</v>
      </c>
      <c r="K122" s="132">
        <v>2.1794619560241698E-2</v>
      </c>
      <c r="L122" s="132">
        <v>1.4128026962280301E-2</v>
      </c>
      <c r="M122" s="132">
        <v>4.7490463256835903E-2</v>
      </c>
      <c r="N122" s="132">
        <v>2.7040837332606302E-4</v>
      </c>
      <c r="O122" s="132">
        <f t="shared" si="2"/>
        <v>2.6652285790381338E-2</v>
      </c>
    </row>
    <row r="123" spans="1:16" x14ac:dyDescent="0.25">
      <c r="A123" s="128" t="s">
        <v>58</v>
      </c>
      <c r="B123" s="128">
        <v>2042</v>
      </c>
      <c r="C123" s="129">
        <v>1.16206419467926E-2</v>
      </c>
      <c r="D123" s="129">
        <v>2.3864185810089102E-3</v>
      </c>
      <c r="E123" s="129">
        <v>3.7322287559509303E-2</v>
      </c>
      <c r="F123" s="129">
        <v>2.0845775604247999E-2</v>
      </c>
      <c r="G123" s="129">
        <v>3.2566304206848098E-2</v>
      </c>
      <c r="H123" s="129">
        <v>4.7771019935607902E-2</v>
      </c>
      <c r="I123" s="129">
        <v>4.9523243904113799E-2</v>
      </c>
      <c r="J123" s="129">
        <v>4.3079237937927201E-2</v>
      </c>
      <c r="K123" s="129">
        <v>2.1389694213867202E-2</v>
      </c>
      <c r="L123" s="129">
        <v>1.7009780406951901E-2</v>
      </c>
      <c r="M123" s="129">
        <v>5.3887109756469702E-2</v>
      </c>
      <c r="N123" s="129">
        <v>2.3452904075384098E-4</v>
      </c>
      <c r="O123" s="129">
        <f t="shared" si="2"/>
        <v>2.8136336924508204E-2</v>
      </c>
    </row>
    <row r="124" spans="1:16" x14ac:dyDescent="0.25">
      <c r="A124" s="69" t="s">
        <v>59</v>
      </c>
      <c r="B124" s="69">
        <v>2020</v>
      </c>
      <c r="C124" s="133"/>
      <c r="D124" s="133"/>
      <c r="E124" s="133"/>
      <c r="F124" s="133"/>
      <c r="G124" s="133"/>
      <c r="H124" s="133">
        <v>0.93639991760253904</v>
      </c>
      <c r="I124" s="133">
        <v>0.93639984130859399</v>
      </c>
      <c r="J124" s="133">
        <v>0.93639984130859399</v>
      </c>
      <c r="K124" s="133">
        <v>0.93639991760253904</v>
      </c>
      <c r="L124" s="133">
        <v>0.93639984130859399</v>
      </c>
      <c r="M124" s="133">
        <v>6.5177841186523408E-2</v>
      </c>
      <c r="N124" s="133">
        <v>0.9186057281494141</v>
      </c>
      <c r="O124" s="133">
        <f t="shared" si="2"/>
        <v>0.80939756120954254</v>
      </c>
      <c r="P124" s="130">
        <f>AVERAGE(O124:O146)</f>
        <v>0.84227071904000805</v>
      </c>
    </row>
    <row r="125" spans="1:16" x14ac:dyDescent="0.25">
      <c r="A125" s="69" t="s">
        <v>59</v>
      </c>
      <c r="B125" s="69">
        <v>2021</v>
      </c>
      <c r="C125" s="133">
        <v>0.8869008636474609</v>
      </c>
      <c r="D125" s="133">
        <v>0.893151550292969</v>
      </c>
      <c r="E125" s="133">
        <v>0.94529037475585898</v>
      </c>
      <c r="F125" s="133">
        <v>0.9175678253173829</v>
      </c>
      <c r="G125" s="133">
        <v>0.93639984130859399</v>
      </c>
      <c r="H125" s="133">
        <v>0.93639991760253904</v>
      </c>
      <c r="I125" s="133">
        <v>0.93639984130859399</v>
      </c>
      <c r="J125" s="133">
        <v>0.93639984130859399</v>
      </c>
      <c r="K125" s="133">
        <v>0.93639991760253904</v>
      </c>
      <c r="L125" s="133">
        <v>0.93639984130859399</v>
      </c>
      <c r="M125" s="133">
        <v>6.4618368148803701E-2</v>
      </c>
      <c r="N125" s="133">
        <v>0.90922950744628905</v>
      </c>
      <c r="O125" s="133">
        <f t="shared" si="2"/>
        <v>0.85292980750401826</v>
      </c>
    </row>
    <row r="126" spans="1:16" x14ac:dyDescent="0.25">
      <c r="A126" s="69" t="s">
        <v>59</v>
      </c>
      <c r="B126" s="69">
        <v>2022</v>
      </c>
      <c r="C126" s="133">
        <v>0.88997291564941405</v>
      </c>
      <c r="D126" s="133">
        <v>0.89608673095703095</v>
      </c>
      <c r="E126" s="133">
        <v>0.94839271545410198</v>
      </c>
      <c r="F126" s="133">
        <v>0.92442016601562504</v>
      </c>
      <c r="G126" s="133">
        <v>0.93639984130859399</v>
      </c>
      <c r="H126" s="133">
        <v>0.93639991760253904</v>
      </c>
      <c r="I126" s="133">
        <v>0.93639984130859399</v>
      </c>
      <c r="J126" s="133">
        <v>0.93639984130859399</v>
      </c>
      <c r="K126" s="133">
        <v>0.93639991760253904</v>
      </c>
      <c r="L126" s="133">
        <v>0.93639984130859399</v>
      </c>
      <c r="M126" s="133">
        <v>6.4973411560058605E-2</v>
      </c>
      <c r="N126" s="133">
        <v>0.91291656494140594</v>
      </c>
      <c r="O126" s="133">
        <f t="shared" si="2"/>
        <v>0.85459680875142441</v>
      </c>
    </row>
    <row r="127" spans="1:16" x14ac:dyDescent="0.25">
      <c r="A127" s="69" t="s">
        <v>59</v>
      </c>
      <c r="B127" s="69">
        <v>2023</v>
      </c>
      <c r="C127" s="133">
        <v>0.88297607421875002</v>
      </c>
      <c r="D127" s="133">
        <v>0.88591468811035201</v>
      </c>
      <c r="E127" s="133">
        <v>0.95080284118652303</v>
      </c>
      <c r="F127" s="133">
        <v>0.92780204772949204</v>
      </c>
      <c r="G127" s="133">
        <v>0.93639984130859399</v>
      </c>
      <c r="H127" s="133">
        <v>0.93639991760253904</v>
      </c>
      <c r="I127" s="133">
        <v>0.93639984130859399</v>
      </c>
      <c r="J127" s="133">
        <v>0.93639984130859399</v>
      </c>
      <c r="K127" s="133">
        <v>0.93639991760253904</v>
      </c>
      <c r="L127" s="133">
        <v>0.93639984130859399</v>
      </c>
      <c r="M127" s="133">
        <v>6.4847288131713907E-2</v>
      </c>
      <c r="N127" s="133">
        <v>0.90862426757812498</v>
      </c>
      <c r="O127" s="133">
        <f t="shared" si="2"/>
        <v>0.85328053394953418</v>
      </c>
    </row>
    <row r="128" spans="1:16" x14ac:dyDescent="0.25">
      <c r="A128" s="69" t="s">
        <v>59</v>
      </c>
      <c r="B128" s="69">
        <v>2024</v>
      </c>
      <c r="C128" s="133">
        <v>0.97618713378906308</v>
      </c>
      <c r="D128" s="133">
        <v>0.97342231750488295</v>
      </c>
      <c r="E128" s="133">
        <v>9.4212932586669906E-2</v>
      </c>
      <c r="F128" s="133">
        <v>0.98655006408691404</v>
      </c>
      <c r="G128" s="133">
        <v>0.93639984130859399</v>
      </c>
      <c r="H128" s="133">
        <v>0.93639991760253904</v>
      </c>
      <c r="I128" s="133">
        <v>0.93639984130859399</v>
      </c>
      <c r="J128" s="133">
        <v>0.93639984130859399</v>
      </c>
      <c r="K128" s="133">
        <v>0.93639991760253904</v>
      </c>
      <c r="L128" s="133">
        <v>0.93639984130859399</v>
      </c>
      <c r="M128" s="133">
        <v>0.98539726257324201</v>
      </c>
      <c r="N128" s="133">
        <v>0.97252662658691402</v>
      </c>
      <c r="O128" s="133">
        <f t="shared" si="2"/>
        <v>0.88389129479726181</v>
      </c>
    </row>
    <row r="129" spans="1:15" x14ac:dyDescent="0.25">
      <c r="A129" s="69" t="s">
        <v>59</v>
      </c>
      <c r="B129" s="69">
        <v>2025</v>
      </c>
      <c r="C129" s="133">
        <v>0.91317726135253907</v>
      </c>
      <c r="D129" s="133">
        <v>0.93143569946289106</v>
      </c>
      <c r="E129" s="133">
        <v>0.95935798645019499</v>
      </c>
      <c r="F129" s="133">
        <v>0.97559051513671902</v>
      </c>
      <c r="G129" s="133">
        <v>0.93639984130859399</v>
      </c>
      <c r="H129" s="133">
        <v>0.93639991760253904</v>
      </c>
      <c r="I129" s="133">
        <v>0.93639984130859399</v>
      </c>
      <c r="J129" s="133">
        <v>0.93639984130859399</v>
      </c>
      <c r="K129" s="133">
        <v>0.93639991760253904</v>
      </c>
      <c r="L129" s="133">
        <v>0.93639984130859399</v>
      </c>
      <c r="M129" s="133">
        <v>6.4810328483581495E-2</v>
      </c>
      <c r="N129" s="133">
        <v>0.94067832946777297</v>
      </c>
      <c r="O129" s="133">
        <f t="shared" si="2"/>
        <v>0.86695411006609602</v>
      </c>
    </row>
    <row r="130" spans="1:15" x14ac:dyDescent="0.25">
      <c r="A130" s="69" t="s">
        <v>59</v>
      </c>
      <c r="B130" s="69">
        <v>2026</v>
      </c>
      <c r="C130" s="133">
        <v>0.79316856384277301</v>
      </c>
      <c r="D130" s="133">
        <v>0.80883491516113293</v>
      </c>
      <c r="E130" s="133">
        <v>0.90504447937011701</v>
      </c>
      <c r="F130" s="133">
        <v>0.90939903259277299</v>
      </c>
      <c r="G130" s="133">
        <v>0.92214126586914102</v>
      </c>
      <c r="H130" s="133">
        <v>0.93639991760253904</v>
      </c>
      <c r="I130" s="133">
        <v>0.93639984130859399</v>
      </c>
      <c r="J130" s="133">
        <v>0.93639984130859399</v>
      </c>
      <c r="K130" s="133">
        <v>0.93639991760253904</v>
      </c>
      <c r="L130" s="133">
        <v>0.90894470214843803</v>
      </c>
      <c r="M130" s="133">
        <v>6.1463899612426799E-2</v>
      </c>
      <c r="N130" s="133">
        <v>0.82535301208496092</v>
      </c>
      <c r="O130" s="133">
        <f t="shared" si="2"/>
        <v>0.82332911570866918</v>
      </c>
    </row>
    <row r="131" spans="1:15" x14ac:dyDescent="0.25">
      <c r="A131" s="69" t="s">
        <v>59</v>
      </c>
      <c r="B131" s="69">
        <v>2027</v>
      </c>
      <c r="C131" s="133">
        <v>0.80407089233398399</v>
      </c>
      <c r="D131" s="133">
        <v>0.81411918640136705</v>
      </c>
      <c r="E131" s="133">
        <v>0.91323890686035203</v>
      </c>
      <c r="F131" s="133">
        <v>0.91441406250000001</v>
      </c>
      <c r="G131" s="133">
        <v>0.92969116210937497</v>
      </c>
      <c r="H131" s="133">
        <v>0.93639991760253904</v>
      </c>
      <c r="I131" s="133">
        <v>0.93639984130859399</v>
      </c>
      <c r="J131" s="133">
        <v>0.93639984130859399</v>
      </c>
      <c r="K131" s="133">
        <v>0.93639991760253904</v>
      </c>
      <c r="L131" s="133">
        <v>0.91848243713378908</v>
      </c>
      <c r="M131" s="133">
        <v>6.1522359848022498E-2</v>
      </c>
      <c r="N131" s="133">
        <v>0.83468299865722695</v>
      </c>
      <c r="O131" s="133">
        <f t="shared" si="2"/>
        <v>0.82798512697219862</v>
      </c>
    </row>
    <row r="132" spans="1:15" x14ac:dyDescent="0.25">
      <c r="A132" s="69" t="s">
        <v>59</v>
      </c>
      <c r="B132" s="69">
        <v>2028</v>
      </c>
      <c r="C132" s="133">
        <v>0.81426536560058593</v>
      </c>
      <c r="D132" s="133">
        <v>0.80985466003417994</v>
      </c>
      <c r="E132" s="133">
        <v>0.91498199462890595</v>
      </c>
      <c r="F132" s="133">
        <v>0.90967727661132802</v>
      </c>
      <c r="G132" s="133">
        <v>0.93639984130859399</v>
      </c>
      <c r="H132" s="133">
        <v>0.93639991760253904</v>
      </c>
      <c r="I132" s="133">
        <v>0.93639984130859399</v>
      </c>
      <c r="J132" s="133">
        <v>0.93639984130859399</v>
      </c>
      <c r="K132" s="133">
        <v>0.93639991760253904</v>
      </c>
      <c r="L132" s="133">
        <v>0.92618675231933589</v>
      </c>
      <c r="M132" s="133">
        <v>6.16135311126709E-2</v>
      </c>
      <c r="N132" s="133">
        <v>0.84242195129394504</v>
      </c>
      <c r="O132" s="133">
        <f t="shared" si="2"/>
        <v>0.83008340756098431</v>
      </c>
    </row>
    <row r="133" spans="1:15" x14ac:dyDescent="0.25">
      <c r="A133" s="69" t="s">
        <v>59</v>
      </c>
      <c r="B133" s="69">
        <v>2029</v>
      </c>
      <c r="C133" s="133">
        <v>0.82367050170898393</v>
      </c>
      <c r="D133" s="133">
        <v>0.83936538696289109</v>
      </c>
      <c r="E133" s="133">
        <v>0.85433937072753907</v>
      </c>
      <c r="F133" s="133">
        <v>0.92207267761230494</v>
      </c>
      <c r="G133" s="133">
        <v>0.93639984130859399</v>
      </c>
      <c r="H133" s="133">
        <v>0.93639991760253904</v>
      </c>
      <c r="I133" s="133">
        <v>0.93639984130859399</v>
      </c>
      <c r="J133" s="133">
        <v>0.93639984130859399</v>
      </c>
      <c r="K133" s="133">
        <v>0.93639991760253904</v>
      </c>
      <c r="L133" s="133">
        <v>0.93435485839843802</v>
      </c>
      <c r="M133" s="133">
        <v>6.3778805732727109E-2</v>
      </c>
      <c r="N133" s="133">
        <v>0.85138229370117202</v>
      </c>
      <c r="O133" s="133">
        <f t="shared" si="2"/>
        <v>0.83091360449790985</v>
      </c>
    </row>
    <row r="134" spans="1:15" x14ac:dyDescent="0.25">
      <c r="A134" s="69" t="s">
        <v>59</v>
      </c>
      <c r="B134" s="69">
        <v>2030</v>
      </c>
      <c r="C134" s="133">
        <v>0.83433227539062504</v>
      </c>
      <c r="D134" s="133">
        <v>0.849209442138672</v>
      </c>
      <c r="E134" s="133">
        <v>0.92078399658203092</v>
      </c>
      <c r="F134" s="133">
        <v>0.91781562805175798</v>
      </c>
      <c r="G134" s="133">
        <v>0.93639984130859399</v>
      </c>
      <c r="H134" s="133">
        <v>0.93639991760253904</v>
      </c>
      <c r="I134" s="133">
        <v>0.93639984130859399</v>
      </c>
      <c r="J134" s="133">
        <v>0.93639984130859399</v>
      </c>
      <c r="K134" s="133">
        <v>0.93639991760253904</v>
      </c>
      <c r="L134" s="133">
        <v>0.93639984130859399</v>
      </c>
      <c r="M134" s="133">
        <v>6.2576088905334504E-2</v>
      </c>
      <c r="N134" s="133">
        <v>0.85967430114746091</v>
      </c>
      <c r="O134" s="133">
        <f t="shared" ref="O134:O196" si="3">AVERAGE(C134:N134)</f>
        <v>0.83856591105461131</v>
      </c>
    </row>
    <row r="135" spans="1:15" x14ac:dyDescent="0.25">
      <c r="A135" s="69" t="s">
        <v>59</v>
      </c>
      <c r="B135" s="69">
        <v>2031</v>
      </c>
      <c r="C135" s="133">
        <v>0.84447319030761703</v>
      </c>
      <c r="D135" s="133">
        <v>0.8506206512451171</v>
      </c>
      <c r="E135" s="133">
        <v>0.92706832885742196</v>
      </c>
      <c r="F135" s="133">
        <v>0.91793914794921905</v>
      </c>
      <c r="G135" s="133">
        <v>0.93639984130859399</v>
      </c>
      <c r="H135" s="133">
        <v>0.93639991760253904</v>
      </c>
      <c r="I135" s="133">
        <v>0.93639984130859399</v>
      </c>
      <c r="J135" s="133">
        <v>0.93639984130859399</v>
      </c>
      <c r="K135" s="133">
        <v>0.93639991760253904</v>
      </c>
      <c r="L135" s="133">
        <v>0.93639984130859399</v>
      </c>
      <c r="M135" s="133">
        <v>6.3170413970947303E-2</v>
      </c>
      <c r="N135" s="133">
        <v>0.86746788024902299</v>
      </c>
      <c r="O135" s="133">
        <f t="shared" si="3"/>
        <v>0.84076156775156674</v>
      </c>
    </row>
    <row r="136" spans="1:15" x14ac:dyDescent="0.25">
      <c r="A136" s="69" t="s">
        <v>59</v>
      </c>
      <c r="B136" s="69">
        <v>2032</v>
      </c>
      <c r="C136" s="133">
        <v>0.85157890319824203</v>
      </c>
      <c r="D136" s="133">
        <v>0.84295066833496091</v>
      </c>
      <c r="E136" s="133">
        <v>0.9358470153808589</v>
      </c>
      <c r="F136" s="133">
        <v>0.91887222290039106</v>
      </c>
      <c r="G136" s="133">
        <v>0.93639984130859399</v>
      </c>
      <c r="H136" s="133">
        <v>0.93639991760253904</v>
      </c>
      <c r="I136" s="133">
        <v>0.93639984130859399</v>
      </c>
      <c r="J136" s="133">
        <v>0.93639984130859399</v>
      </c>
      <c r="K136" s="133">
        <v>0.93639991760253904</v>
      </c>
      <c r="L136" s="133">
        <v>0.93639984130859399</v>
      </c>
      <c r="M136" s="133">
        <v>6.2835397720336902E-2</v>
      </c>
      <c r="N136" s="133">
        <v>0.87518798828125</v>
      </c>
      <c r="O136" s="133">
        <f t="shared" si="3"/>
        <v>0.84213928302129115</v>
      </c>
    </row>
    <row r="137" spans="1:15" x14ac:dyDescent="0.25">
      <c r="A137" s="69" t="s">
        <v>59</v>
      </c>
      <c r="B137" s="69">
        <v>2033</v>
      </c>
      <c r="C137" s="133">
        <v>0.85590972900390594</v>
      </c>
      <c r="D137" s="133">
        <v>0.86446815490722695</v>
      </c>
      <c r="E137" s="133">
        <v>0.937113723754883</v>
      </c>
      <c r="F137" s="133">
        <v>0.92546630859375001</v>
      </c>
      <c r="G137" s="133">
        <v>0.93639984130859399</v>
      </c>
      <c r="H137" s="133">
        <v>0.93639991760253904</v>
      </c>
      <c r="I137" s="133">
        <v>0.93639984130859399</v>
      </c>
      <c r="J137" s="133">
        <v>0.93639984130859399</v>
      </c>
      <c r="K137" s="133">
        <v>0.93639991760253904</v>
      </c>
      <c r="L137" s="133">
        <v>0.93639984130859399</v>
      </c>
      <c r="M137" s="133">
        <v>6.3059468269348107E-2</v>
      </c>
      <c r="N137" s="133">
        <v>0.88478675842285204</v>
      </c>
      <c r="O137" s="133">
        <f t="shared" si="3"/>
        <v>0.84576694528261831</v>
      </c>
    </row>
    <row r="138" spans="1:15" x14ac:dyDescent="0.25">
      <c r="A138" s="69" t="s">
        <v>59</v>
      </c>
      <c r="B138" s="69">
        <v>2034</v>
      </c>
      <c r="C138" s="133">
        <v>0.86267936706543003</v>
      </c>
      <c r="D138" s="133">
        <v>0.873723831176758</v>
      </c>
      <c r="E138" s="133">
        <v>0.90424217224121095</v>
      </c>
      <c r="F138" s="133">
        <v>0.928029098510742</v>
      </c>
      <c r="G138" s="133">
        <v>0.93639984130859399</v>
      </c>
      <c r="H138" s="133">
        <v>0.93639991760253904</v>
      </c>
      <c r="I138" s="133">
        <v>0.93639984130859399</v>
      </c>
      <c r="J138" s="133">
        <v>0.93639984130859399</v>
      </c>
      <c r="K138" s="133">
        <v>0.93639991760253904</v>
      </c>
      <c r="L138" s="133">
        <v>0.93639984130859399</v>
      </c>
      <c r="M138" s="133">
        <v>6.4299755096435499E-2</v>
      </c>
      <c r="N138" s="133">
        <v>0.88885330200195301</v>
      </c>
      <c r="O138" s="133">
        <f t="shared" si="3"/>
        <v>0.84501889387766538</v>
      </c>
    </row>
    <row r="139" spans="1:15" x14ac:dyDescent="0.25">
      <c r="A139" s="69" t="s">
        <v>59</v>
      </c>
      <c r="B139" s="69">
        <v>2035</v>
      </c>
      <c r="C139" s="133">
        <v>0.86620887756347698</v>
      </c>
      <c r="D139" s="133">
        <v>0.87254768371582003</v>
      </c>
      <c r="E139" s="133">
        <v>0.94057853698730498</v>
      </c>
      <c r="F139" s="133">
        <v>0.92774490356445294</v>
      </c>
      <c r="G139" s="133">
        <v>0.93639984130859399</v>
      </c>
      <c r="H139" s="133">
        <v>0.93639991760253904</v>
      </c>
      <c r="I139" s="133">
        <v>0.93639984130859399</v>
      </c>
      <c r="J139" s="133">
        <v>0.93639984130859399</v>
      </c>
      <c r="K139" s="133">
        <v>0.93639991760253904</v>
      </c>
      <c r="L139" s="133">
        <v>0.93639984130859399</v>
      </c>
      <c r="M139" s="133">
        <v>6.3705124855041498E-2</v>
      </c>
      <c r="N139" s="133">
        <v>0.89364799499511705</v>
      </c>
      <c r="O139" s="133">
        <f t="shared" si="3"/>
        <v>0.84856936017672224</v>
      </c>
    </row>
    <row r="140" spans="1:15" x14ac:dyDescent="0.25">
      <c r="A140" s="69" t="s">
        <v>59</v>
      </c>
      <c r="B140" s="69">
        <v>2036</v>
      </c>
      <c r="C140" s="133">
        <v>0.86838493347168</v>
      </c>
      <c r="D140" s="133">
        <v>0.86805450439453091</v>
      </c>
      <c r="E140" s="133">
        <v>0.94580169677734405</v>
      </c>
      <c r="F140" s="133">
        <v>0.93198249816894507</v>
      </c>
      <c r="G140" s="133">
        <v>0.93639984130859399</v>
      </c>
      <c r="H140" s="133">
        <v>0.93639991760253904</v>
      </c>
      <c r="I140" s="133">
        <v>0.93639984130859399</v>
      </c>
      <c r="J140" s="133">
        <v>0.93639984130859399</v>
      </c>
      <c r="K140" s="133">
        <v>0.93639991760253904</v>
      </c>
      <c r="L140" s="133">
        <v>0.93639984130859399</v>
      </c>
      <c r="M140" s="133">
        <v>6.3672537803649898E-2</v>
      </c>
      <c r="N140" s="133">
        <v>0.897721099853516</v>
      </c>
      <c r="O140" s="133">
        <f t="shared" si="3"/>
        <v>0.84950137257576008</v>
      </c>
    </row>
    <row r="141" spans="1:15" x14ac:dyDescent="0.25">
      <c r="A141" s="69" t="s">
        <v>59</v>
      </c>
      <c r="B141" s="69">
        <v>2037</v>
      </c>
      <c r="C141" s="133">
        <v>0.8715228271484381</v>
      </c>
      <c r="D141" s="133">
        <v>0.88622367858886708</v>
      </c>
      <c r="E141" s="133">
        <v>0.9068556213378911</v>
      </c>
      <c r="F141" s="133">
        <v>0.937161102294922</v>
      </c>
      <c r="G141" s="133">
        <v>0.93639984130859399</v>
      </c>
      <c r="H141" s="133">
        <v>0.93639991760253904</v>
      </c>
      <c r="I141" s="133">
        <v>0.93639984130859399</v>
      </c>
      <c r="J141" s="133">
        <v>0.93639984130859399</v>
      </c>
      <c r="K141" s="133">
        <v>0.93639991760253904</v>
      </c>
      <c r="L141" s="133">
        <v>0.93639984130859399</v>
      </c>
      <c r="M141" s="133">
        <v>6.4506306648254408E-2</v>
      </c>
      <c r="N141" s="133">
        <v>0.90149909973144504</v>
      </c>
      <c r="O141" s="133">
        <f t="shared" si="3"/>
        <v>0.84884731968243943</v>
      </c>
    </row>
    <row r="142" spans="1:15" x14ac:dyDescent="0.25">
      <c r="A142" s="69" t="s">
        <v>59</v>
      </c>
      <c r="B142" s="69">
        <v>2038</v>
      </c>
      <c r="C142" s="133">
        <v>0.87456001281738294</v>
      </c>
      <c r="D142" s="133">
        <v>0.8897714996337891</v>
      </c>
      <c r="E142" s="133">
        <v>0.94816749572753911</v>
      </c>
      <c r="F142" s="133">
        <v>0.94474479675292999</v>
      </c>
      <c r="G142" s="133">
        <v>0.93639984130859399</v>
      </c>
      <c r="H142" s="133">
        <v>0.93639991760253904</v>
      </c>
      <c r="I142" s="133">
        <v>0.93639984130859399</v>
      </c>
      <c r="J142" s="133">
        <v>0.93639984130859399</v>
      </c>
      <c r="K142" s="133">
        <v>0.93639991760253904</v>
      </c>
      <c r="L142" s="133">
        <v>0.93639984130859399</v>
      </c>
      <c r="M142" s="133">
        <v>6.3763256072998001E-2</v>
      </c>
      <c r="N142" s="133">
        <v>0.90548957824706999</v>
      </c>
      <c r="O142" s="133">
        <f t="shared" si="3"/>
        <v>0.85374131997426372</v>
      </c>
    </row>
    <row r="143" spans="1:15" x14ac:dyDescent="0.25">
      <c r="A143" s="69" t="s">
        <v>59</v>
      </c>
      <c r="B143" s="69">
        <v>2039</v>
      </c>
      <c r="C143" s="133">
        <v>0.87680717468261704</v>
      </c>
      <c r="D143" s="133">
        <v>0.88346076965331999</v>
      </c>
      <c r="E143" s="133">
        <v>0.948944091796875</v>
      </c>
      <c r="F143" s="133">
        <v>0.925419921875</v>
      </c>
      <c r="G143" s="133">
        <v>0.93639984130859399</v>
      </c>
      <c r="H143" s="133">
        <v>0.93639991760253904</v>
      </c>
      <c r="I143" s="133">
        <v>0.93639984130859399</v>
      </c>
      <c r="J143" s="133">
        <v>0.93639984130859399</v>
      </c>
      <c r="K143" s="133">
        <v>0.93639991760253904</v>
      </c>
      <c r="L143" s="133">
        <v>0.93639984130859399</v>
      </c>
      <c r="M143" s="133">
        <v>6.4477224349975604E-2</v>
      </c>
      <c r="N143" s="133">
        <v>0.90912414550781306</v>
      </c>
      <c r="O143" s="133">
        <f t="shared" si="3"/>
        <v>0.85221937735875464</v>
      </c>
    </row>
    <row r="144" spans="1:15" x14ac:dyDescent="0.25">
      <c r="A144" s="69" t="s">
        <v>59</v>
      </c>
      <c r="B144" s="69">
        <v>2040</v>
      </c>
      <c r="C144" s="133">
        <v>0.82869728088378902</v>
      </c>
      <c r="D144" s="133">
        <v>0.83656677246093802</v>
      </c>
      <c r="E144" s="133">
        <v>0.91040802001953092</v>
      </c>
      <c r="F144" s="133">
        <v>0.82988235473632799</v>
      </c>
      <c r="G144" s="133">
        <v>0.88259407043457005</v>
      </c>
      <c r="H144" s="133">
        <v>0.93308120727539101</v>
      </c>
      <c r="I144" s="133">
        <v>0.93639984130859399</v>
      </c>
      <c r="J144" s="133">
        <v>0.93026306152343807</v>
      </c>
      <c r="K144" s="133">
        <v>0.93506774902343803</v>
      </c>
      <c r="L144" s="133">
        <v>0.85519943237304696</v>
      </c>
      <c r="M144" s="133">
        <v>6.2402081489562999E-2</v>
      </c>
      <c r="N144" s="133">
        <v>0.87859130859375001</v>
      </c>
      <c r="O144" s="133">
        <f t="shared" si="3"/>
        <v>0.81826276501019801</v>
      </c>
    </row>
    <row r="145" spans="1:16" x14ac:dyDescent="0.25">
      <c r="A145" s="69" t="s">
        <v>59</v>
      </c>
      <c r="B145" s="69">
        <v>2041</v>
      </c>
      <c r="C145" s="133">
        <v>0.83619987487793002</v>
      </c>
      <c r="D145" s="133">
        <v>0.85903358459472701</v>
      </c>
      <c r="E145" s="133">
        <v>0.91133872985839803</v>
      </c>
      <c r="F145" s="133">
        <v>0.841078948974609</v>
      </c>
      <c r="G145" s="133">
        <v>0.88680007934570293</v>
      </c>
      <c r="H145" s="133">
        <v>0.936027908325195</v>
      </c>
      <c r="I145" s="133">
        <v>0.93639984130859399</v>
      </c>
      <c r="J145" s="133">
        <v>0.93331855773925798</v>
      </c>
      <c r="K145" s="133">
        <v>0.93639991760253904</v>
      </c>
      <c r="L145" s="133">
        <v>0.86418479919433588</v>
      </c>
      <c r="M145" s="133">
        <v>6.2425298690795897E-2</v>
      </c>
      <c r="N145" s="133">
        <v>0.88412696838378901</v>
      </c>
      <c r="O145" s="132">
        <f t="shared" si="3"/>
        <v>0.82394454240798953</v>
      </c>
    </row>
    <row r="146" spans="1:16" x14ac:dyDescent="0.25">
      <c r="A146" s="128" t="s">
        <v>59</v>
      </c>
      <c r="B146" s="128">
        <v>2042</v>
      </c>
      <c r="C146" s="129">
        <v>0.84338447570800801</v>
      </c>
      <c r="D146" s="129">
        <v>0.86511489868164104</v>
      </c>
      <c r="E146" s="129">
        <v>0.922458038330078</v>
      </c>
      <c r="F146" s="129">
        <v>0.89797882080078095</v>
      </c>
      <c r="G146" s="129">
        <v>0.89081901550292997</v>
      </c>
      <c r="H146" s="129">
        <v>0.93639991760253904</v>
      </c>
      <c r="I146" s="129">
        <v>0.93639984130859399</v>
      </c>
      <c r="J146" s="129">
        <v>0.93630332946777306</v>
      </c>
      <c r="K146" s="129">
        <v>0.93639991760253904</v>
      </c>
      <c r="L146" s="129">
        <v>0.86349800109863295</v>
      </c>
      <c r="M146" s="129">
        <v>6.0187611579895002E-2</v>
      </c>
      <c r="N146" s="129">
        <v>0.88937423706054697</v>
      </c>
      <c r="O146" s="129">
        <f t="shared" si="3"/>
        <v>0.83152650872866307</v>
      </c>
    </row>
    <row r="147" spans="1:16" x14ac:dyDescent="0.25">
      <c r="A147" s="69" t="s">
        <v>60</v>
      </c>
      <c r="B147" s="69">
        <v>2018</v>
      </c>
      <c r="C147" s="133"/>
      <c r="D147" s="133"/>
      <c r="E147" s="133"/>
      <c r="F147" s="133"/>
      <c r="G147" s="133"/>
      <c r="H147" s="133">
        <v>0.93639991760253904</v>
      </c>
      <c r="I147" s="133">
        <v>0.93639984130859399</v>
      </c>
      <c r="J147" s="133">
        <v>0.93639984130859399</v>
      </c>
      <c r="K147" s="133">
        <v>0.93639991760253904</v>
      </c>
      <c r="L147" s="133">
        <v>0.93474349975585891</v>
      </c>
      <c r="M147" s="133">
        <v>6.5465383529663107E-2</v>
      </c>
      <c r="N147" s="133">
        <v>0.94614349365234407</v>
      </c>
      <c r="O147" s="133">
        <f t="shared" si="3"/>
        <v>0.81313598496573314</v>
      </c>
      <c r="P147" s="130">
        <f>AVERAGE(O147:O171)</f>
        <v>0.77536169585500458</v>
      </c>
    </row>
    <row r="148" spans="1:16" x14ac:dyDescent="0.25">
      <c r="A148" s="69" t="s">
        <v>60</v>
      </c>
      <c r="B148" s="69">
        <v>2019</v>
      </c>
      <c r="C148" s="133">
        <v>0.92862380981445303</v>
      </c>
      <c r="D148" s="133">
        <v>0.92985115051269507</v>
      </c>
      <c r="E148" s="133">
        <v>0.9768715667724609</v>
      </c>
      <c r="F148" s="133">
        <v>0.97869674682617203</v>
      </c>
      <c r="G148" s="133">
        <v>0.93639984130859399</v>
      </c>
      <c r="H148" s="133">
        <v>0.93639991760253904</v>
      </c>
      <c r="I148" s="133">
        <v>0.93639984130859399</v>
      </c>
      <c r="J148" s="133">
        <v>0.93639984130859399</v>
      </c>
      <c r="K148" s="133">
        <v>0.93639991760253904</v>
      </c>
      <c r="L148" s="133">
        <v>0.93639984130859399</v>
      </c>
      <c r="M148" s="133">
        <v>6.5705456733703607E-2</v>
      </c>
      <c r="N148" s="133">
        <v>0.95027824401855499</v>
      </c>
      <c r="O148" s="132">
        <f t="shared" si="3"/>
        <v>0.87070218125979126</v>
      </c>
    </row>
    <row r="149" spans="1:16" x14ac:dyDescent="0.25">
      <c r="A149" s="69" t="s">
        <v>60</v>
      </c>
      <c r="B149" s="69">
        <v>2020</v>
      </c>
      <c r="C149" s="133">
        <v>0.97832115173339806</v>
      </c>
      <c r="D149" s="133">
        <v>0.97588973999023398</v>
      </c>
      <c r="E149" s="133">
        <v>0.97898445129394507</v>
      </c>
      <c r="F149" s="133">
        <v>0.983989562988281</v>
      </c>
      <c r="G149" s="133">
        <v>0.93639984130859399</v>
      </c>
      <c r="H149" s="133">
        <v>0.90874702453613299</v>
      </c>
      <c r="I149" s="133">
        <v>0.92749458312988298</v>
      </c>
      <c r="J149" s="133">
        <v>0.93639984130859399</v>
      </c>
      <c r="K149" s="133">
        <v>0.907465133666992</v>
      </c>
      <c r="L149" s="133">
        <v>0.83523307800293001</v>
      </c>
      <c r="M149" s="133">
        <v>6.5071721076965294E-2</v>
      </c>
      <c r="N149" s="133">
        <v>0.85652885437011705</v>
      </c>
      <c r="O149" s="132">
        <f t="shared" si="3"/>
        <v>0.85754374861717231</v>
      </c>
    </row>
    <row r="150" spans="1:16" x14ac:dyDescent="0.25">
      <c r="A150" s="69" t="s">
        <v>60</v>
      </c>
      <c r="B150" s="69">
        <v>2021</v>
      </c>
      <c r="C150" s="133">
        <v>0.81760375976562505</v>
      </c>
      <c r="D150" s="133">
        <v>0.83124122619628904</v>
      </c>
      <c r="E150" s="133">
        <v>0.90809432983398397</v>
      </c>
      <c r="F150" s="133">
        <v>0.88247726440429697</v>
      </c>
      <c r="G150" s="133">
        <v>0.85337638854980502</v>
      </c>
      <c r="H150" s="133">
        <v>0.91262443542480498</v>
      </c>
      <c r="I150" s="133">
        <v>0.93065780639648399</v>
      </c>
      <c r="J150" s="133">
        <v>0.93639984130859399</v>
      </c>
      <c r="K150" s="133">
        <v>0.91108566284179704</v>
      </c>
      <c r="L150" s="133">
        <v>0.84847755432128902</v>
      </c>
      <c r="M150" s="133">
        <v>6.4400243759155304E-2</v>
      </c>
      <c r="N150" s="133">
        <v>0.85146011352539108</v>
      </c>
      <c r="O150" s="132">
        <f t="shared" si="3"/>
        <v>0.81232488552729298</v>
      </c>
    </row>
    <row r="151" spans="1:16" x14ac:dyDescent="0.25">
      <c r="A151" s="69" t="s">
        <v>60</v>
      </c>
      <c r="B151" s="69">
        <v>2022</v>
      </c>
      <c r="C151" s="133">
        <v>0.80069793701171899</v>
      </c>
      <c r="D151" s="133">
        <v>0.81718246459960897</v>
      </c>
      <c r="E151" s="133">
        <v>0.9106760406494141</v>
      </c>
      <c r="F151" s="133">
        <v>0.88498611450195297</v>
      </c>
      <c r="G151" s="133">
        <v>0.84148803710937503</v>
      </c>
      <c r="H151" s="133">
        <v>0.90847183227539108</v>
      </c>
      <c r="I151" s="133">
        <v>0.92725433349609399</v>
      </c>
      <c r="J151" s="133">
        <v>0.93639984130859399</v>
      </c>
      <c r="K151" s="133">
        <v>0.90678199768066403</v>
      </c>
      <c r="L151" s="133">
        <v>0.834502334594727</v>
      </c>
      <c r="M151" s="133">
        <v>6.4878025054931593E-2</v>
      </c>
      <c r="N151" s="133">
        <v>0.84452011108398395</v>
      </c>
      <c r="O151" s="132">
        <f t="shared" si="3"/>
        <v>0.80648658911387117</v>
      </c>
    </row>
    <row r="152" spans="1:16" x14ac:dyDescent="0.25">
      <c r="A152" s="69" t="s">
        <v>60</v>
      </c>
      <c r="B152" s="69">
        <v>2023</v>
      </c>
      <c r="C152" s="133">
        <v>0.79988929748535198</v>
      </c>
      <c r="D152" s="133">
        <v>0.80056304931640598</v>
      </c>
      <c r="E152" s="133">
        <v>0.91489944458007799</v>
      </c>
      <c r="F152" s="133">
        <v>0.89413780212402305</v>
      </c>
      <c r="G152" s="133">
        <v>0.85663475036621095</v>
      </c>
      <c r="H152" s="133">
        <v>0.91840927124023397</v>
      </c>
      <c r="I152" s="133">
        <v>0.93639984130859399</v>
      </c>
      <c r="J152" s="133">
        <v>0.93639984130859399</v>
      </c>
      <c r="K152" s="133">
        <v>0.91243354797363296</v>
      </c>
      <c r="L152" s="133">
        <v>0.84134689331054702</v>
      </c>
      <c r="M152" s="133">
        <v>6.4610486030578604E-2</v>
      </c>
      <c r="N152" s="133">
        <v>0.846568908691406</v>
      </c>
      <c r="O152" s="132">
        <f t="shared" si="3"/>
        <v>0.81019109447797144</v>
      </c>
    </row>
    <row r="153" spans="1:16" x14ac:dyDescent="0.25">
      <c r="A153" s="69" t="s">
        <v>60</v>
      </c>
      <c r="B153" s="69">
        <v>2024</v>
      </c>
      <c r="C153" s="133">
        <v>0.97597969055175793</v>
      </c>
      <c r="D153" s="133">
        <v>0.97319839477539105</v>
      </c>
      <c r="E153" s="133">
        <v>0.97930709838867203</v>
      </c>
      <c r="F153" s="133">
        <v>0.98576263427734401</v>
      </c>
      <c r="G153" s="133">
        <v>0.93639984130859399</v>
      </c>
      <c r="H153" s="133">
        <v>0.93639991760253904</v>
      </c>
      <c r="I153" s="133">
        <v>0.93639984130859399</v>
      </c>
      <c r="J153" s="133">
        <v>0.93639984130859399</v>
      </c>
      <c r="K153" s="133">
        <v>0.93639991760253904</v>
      </c>
      <c r="L153" s="133">
        <v>0.93639984130859399</v>
      </c>
      <c r="M153" s="133">
        <v>6.4902524948120099E-2</v>
      </c>
      <c r="N153" s="133">
        <v>0.97231079101562501</v>
      </c>
      <c r="O153" s="132">
        <f t="shared" si="3"/>
        <v>0.88082169453303039</v>
      </c>
    </row>
    <row r="154" spans="1:16" x14ac:dyDescent="0.25">
      <c r="A154" s="69" t="s">
        <v>60</v>
      </c>
      <c r="B154" s="69">
        <v>2025</v>
      </c>
      <c r="C154" s="133">
        <v>0.88052055358886705</v>
      </c>
      <c r="D154" s="133">
        <v>0.89259941101074203</v>
      </c>
      <c r="E154" s="133">
        <v>0.91986129760742197</v>
      </c>
      <c r="F154" s="133">
        <v>0.95462570190429696</v>
      </c>
      <c r="G154" s="133">
        <v>0.90288444519042999</v>
      </c>
      <c r="H154" s="133">
        <v>0.93639991760253904</v>
      </c>
      <c r="I154" s="133">
        <v>0.93639984130859399</v>
      </c>
      <c r="J154" s="133">
        <v>0.93639984130859399</v>
      </c>
      <c r="K154" s="133">
        <v>0.93639991760253904</v>
      </c>
      <c r="L154" s="133">
        <v>0.88540435791015593</v>
      </c>
      <c r="M154" s="133">
        <v>6.4740252494812009E-2</v>
      </c>
      <c r="N154" s="133">
        <v>0.90665664672851609</v>
      </c>
      <c r="O154" s="132">
        <f t="shared" si="3"/>
        <v>0.8460743486881257</v>
      </c>
    </row>
    <row r="155" spans="1:16" x14ac:dyDescent="0.25">
      <c r="A155" s="69" t="s">
        <v>60</v>
      </c>
      <c r="B155" s="69">
        <v>2026</v>
      </c>
      <c r="C155" s="133">
        <v>0.61339443206787103</v>
      </c>
      <c r="D155" s="133">
        <v>0.62899829864501999</v>
      </c>
      <c r="E155" s="133">
        <v>0.820554275512695</v>
      </c>
      <c r="F155" s="133">
        <v>0.82765518188476606</v>
      </c>
      <c r="G155" s="133">
        <v>0.69704521179199208</v>
      </c>
      <c r="H155" s="133">
        <v>0.81326568603515592</v>
      </c>
      <c r="I155" s="133">
        <v>0.84194145202636705</v>
      </c>
      <c r="J155" s="133">
        <v>0.86235824584960896</v>
      </c>
      <c r="K155" s="133">
        <v>0.80735534667968811</v>
      </c>
      <c r="L155" s="133">
        <v>0.62569305419921906</v>
      </c>
      <c r="M155" s="133">
        <v>6.0478820800781305E-2</v>
      </c>
      <c r="N155" s="133">
        <v>0.66933967590332</v>
      </c>
      <c r="O155" s="132">
        <f t="shared" si="3"/>
        <v>0.68900664011637369</v>
      </c>
    </row>
    <row r="156" spans="1:16" x14ac:dyDescent="0.25">
      <c r="A156" s="69" t="s">
        <v>60</v>
      </c>
      <c r="B156" s="69">
        <v>2027</v>
      </c>
      <c r="C156" s="133">
        <v>0.62391891479492201</v>
      </c>
      <c r="D156" s="133">
        <v>0.62987728118896502</v>
      </c>
      <c r="E156" s="133">
        <v>0.83593963623046907</v>
      </c>
      <c r="F156" s="133">
        <v>0.83992095947265599</v>
      </c>
      <c r="G156" s="133">
        <v>0.69593017578125005</v>
      </c>
      <c r="H156" s="133">
        <v>0.82587081909179705</v>
      </c>
      <c r="I156" s="133">
        <v>0.85176414489746088</v>
      </c>
      <c r="J156" s="133">
        <v>0.87219177246093804</v>
      </c>
      <c r="K156" s="133">
        <v>0.82096328735351609</v>
      </c>
      <c r="L156" s="133">
        <v>0.63978607177734403</v>
      </c>
      <c r="M156" s="133">
        <v>6.0464348793029803E-2</v>
      </c>
      <c r="N156" s="133">
        <v>0.6838604736328131</v>
      </c>
      <c r="O156" s="132">
        <f t="shared" si="3"/>
        <v>0.69837399045626336</v>
      </c>
    </row>
    <row r="157" spans="1:16" x14ac:dyDescent="0.25">
      <c r="A157" s="69" t="s">
        <v>60</v>
      </c>
      <c r="B157" s="69">
        <v>2028</v>
      </c>
      <c r="C157" s="133">
        <v>0.63311489105224605</v>
      </c>
      <c r="D157" s="133">
        <v>0.61093906402587894</v>
      </c>
      <c r="E157" s="133">
        <v>0.83916893005371096</v>
      </c>
      <c r="F157" s="133">
        <v>0.83280761718749996</v>
      </c>
      <c r="G157" s="133">
        <v>0.71765441894531312</v>
      </c>
      <c r="H157" s="133">
        <v>0.82894561767578101</v>
      </c>
      <c r="I157" s="133">
        <v>0.86287734985351605</v>
      </c>
      <c r="J157" s="133">
        <v>0.88472885131835899</v>
      </c>
      <c r="K157" s="133">
        <v>0.81559967041015602</v>
      </c>
      <c r="L157" s="133">
        <v>0.65256568908691404</v>
      </c>
      <c r="M157" s="133">
        <v>6.0373101234435997E-2</v>
      </c>
      <c r="N157" s="133">
        <v>0.69595588684081999</v>
      </c>
      <c r="O157" s="132">
        <f t="shared" si="3"/>
        <v>0.70289425730705257</v>
      </c>
    </row>
    <row r="158" spans="1:16" x14ac:dyDescent="0.25">
      <c r="A158" s="69" t="s">
        <v>60</v>
      </c>
      <c r="B158" s="69">
        <v>2029</v>
      </c>
      <c r="C158" s="133">
        <v>0.64199378967285203</v>
      </c>
      <c r="D158" s="133">
        <v>0.66829849243164108</v>
      </c>
      <c r="E158" s="133">
        <v>0.7077370452880859</v>
      </c>
      <c r="F158" s="133">
        <v>0.86424552917480502</v>
      </c>
      <c r="G158" s="133">
        <v>0.72912307739257798</v>
      </c>
      <c r="H158" s="133">
        <v>0.83986236572265593</v>
      </c>
      <c r="I158" s="133">
        <v>0.87264648437500003</v>
      </c>
      <c r="J158" s="133">
        <v>0.89410667419433598</v>
      </c>
      <c r="K158" s="133">
        <v>0.82795028686523398</v>
      </c>
      <c r="L158" s="133">
        <v>0.64269104003906308</v>
      </c>
      <c r="M158" s="133">
        <v>6.3361897468566908E-2</v>
      </c>
      <c r="N158" s="133">
        <v>0.71044975280761702</v>
      </c>
      <c r="O158" s="132">
        <f t="shared" si="3"/>
        <v>0.70520553628603622</v>
      </c>
    </row>
    <row r="159" spans="1:16" x14ac:dyDescent="0.25">
      <c r="A159" s="69" t="s">
        <v>60</v>
      </c>
      <c r="B159" s="69">
        <v>2030</v>
      </c>
      <c r="C159" s="133">
        <v>0.65228050231933599</v>
      </c>
      <c r="D159" s="133">
        <v>0.68136657714843807</v>
      </c>
      <c r="E159" s="133">
        <v>0.85456779479980494</v>
      </c>
      <c r="F159" s="133">
        <v>0.85907844543457001</v>
      </c>
      <c r="G159" s="133">
        <v>0.73829269409179699</v>
      </c>
      <c r="H159" s="133">
        <v>0.85095169067382803</v>
      </c>
      <c r="I159" s="133">
        <v>0.88324768066406312</v>
      </c>
      <c r="J159" s="133">
        <v>0.90284484863281311</v>
      </c>
      <c r="K159" s="133">
        <v>0.83955360412597702</v>
      </c>
      <c r="L159" s="133">
        <v>0.65936584472656312</v>
      </c>
      <c r="M159" s="133">
        <v>6.1574568748474105E-2</v>
      </c>
      <c r="N159" s="133">
        <v>0.72411743164062503</v>
      </c>
      <c r="O159" s="132">
        <f t="shared" si="3"/>
        <v>0.72560347358385746</v>
      </c>
    </row>
    <row r="160" spans="1:16" x14ac:dyDescent="0.25">
      <c r="A160" s="69" t="s">
        <v>60</v>
      </c>
      <c r="B160" s="69">
        <v>2031</v>
      </c>
      <c r="C160" s="133">
        <v>0.66148933410644506</v>
      </c>
      <c r="D160" s="133">
        <v>0.6844135284423829</v>
      </c>
      <c r="E160" s="133">
        <v>0.8677715301513671</v>
      </c>
      <c r="F160" s="133">
        <v>0.86199737548828093</v>
      </c>
      <c r="G160" s="133">
        <v>0.74772697448730496</v>
      </c>
      <c r="H160" s="133">
        <v>0.86136230468749997</v>
      </c>
      <c r="I160" s="133">
        <v>0.89088226318359398</v>
      </c>
      <c r="J160" s="133">
        <v>0.91225120544433591</v>
      </c>
      <c r="K160" s="133">
        <v>0.85255752563476606</v>
      </c>
      <c r="L160" s="133">
        <v>0.70586235046386703</v>
      </c>
      <c r="M160" s="133">
        <v>6.2512722015380898E-2</v>
      </c>
      <c r="N160" s="133">
        <v>0.73691070556640592</v>
      </c>
      <c r="O160" s="132">
        <f t="shared" si="3"/>
        <v>0.73714481830596912</v>
      </c>
    </row>
    <row r="161" spans="1:16" x14ac:dyDescent="0.25">
      <c r="A161" s="69" t="s">
        <v>60</v>
      </c>
      <c r="B161" s="69">
        <v>2032</v>
      </c>
      <c r="C161" s="133">
        <v>0.67427009582519504</v>
      </c>
      <c r="D161" s="133">
        <v>0.67774894714355494</v>
      </c>
      <c r="E161" s="133">
        <v>0.88796249389648396</v>
      </c>
      <c r="F161" s="133">
        <v>0.86877883911132803</v>
      </c>
      <c r="G161" s="133">
        <v>0.75724197387695302</v>
      </c>
      <c r="H161" s="133">
        <v>0.87146675109863292</v>
      </c>
      <c r="I161" s="133">
        <v>0.90040466308593803</v>
      </c>
      <c r="J161" s="133">
        <v>0.921889495849609</v>
      </c>
      <c r="K161" s="133">
        <v>0.86274955749511706</v>
      </c>
      <c r="L161" s="133">
        <v>0.69989089965820295</v>
      </c>
      <c r="M161" s="133">
        <v>6.1999764442443803E-2</v>
      </c>
      <c r="N161" s="133">
        <v>0.75102783203125001</v>
      </c>
      <c r="O161" s="132">
        <f t="shared" si="3"/>
        <v>0.74461927612622558</v>
      </c>
    </row>
    <row r="162" spans="1:16" x14ac:dyDescent="0.25">
      <c r="A162" s="69" t="s">
        <v>60</v>
      </c>
      <c r="B162" s="69">
        <v>2033</v>
      </c>
      <c r="C162" s="133">
        <v>0.69067878723144505</v>
      </c>
      <c r="D162" s="133">
        <v>0.72962371826171901</v>
      </c>
      <c r="E162" s="133">
        <v>0.892002334594727</v>
      </c>
      <c r="F162" s="133">
        <v>0.88454292297363291</v>
      </c>
      <c r="G162" s="133">
        <v>0.76847732543945302</v>
      </c>
      <c r="H162" s="133">
        <v>0.88100608825683591</v>
      </c>
      <c r="I162" s="133">
        <v>0.90958343505859407</v>
      </c>
      <c r="J162" s="133">
        <v>0.93123588562011705</v>
      </c>
      <c r="K162" s="133">
        <v>0.87167098999023396</v>
      </c>
      <c r="L162" s="133">
        <v>0.72305778503417995</v>
      </c>
      <c r="M162" s="133">
        <v>6.2368140220642097E-2</v>
      </c>
      <c r="N162" s="133">
        <v>0.77717643737792996</v>
      </c>
      <c r="O162" s="132">
        <f t="shared" si="3"/>
        <v>0.76011865417162572</v>
      </c>
    </row>
    <row r="163" spans="1:16" x14ac:dyDescent="0.25">
      <c r="A163" s="69" t="s">
        <v>60</v>
      </c>
      <c r="B163" s="69">
        <v>2034</v>
      </c>
      <c r="C163" s="133">
        <v>0.71777275085449199</v>
      </c>
      <c r="D163" s="133">
        <v>0.75860954284667992</v>
      </c>
      <c r="E163" s="133">
        <v>0.82532653808593803</v>
      </c>
      <c r="F163" s="133">
        <v>0.89555686950683588</v>
      </c>
      <c r="G163" s="133">
        <v>0.80145141601562497</v>
      </c>
      <c r="H163" s="133">
        <v>0.89318351745605495</v>
      </c>
      <c r="I163" s="133">
        <v>0.92509361267089796</v>
      </c>
      <c r="J163" s="133">
        <v>0.93639984130859399</v>
      </c>
      <c r="K163" s="133">
        <v>0.87769737243652302</v>
      </c>
      <c r="L163" s="133">
        <v>0.73324996948242205</v>
      </c>
      <c r="M163" s="133">
        <v>6.4116249084472707E-2</v>
      </c>
      <c r="N163" s="133">
        <v>0.78769447326660202</v>
      </c>
      <c r="O163" s="132">
        <f t="shared" si="3"/>
        <v>0.76801267941792817</v>
      </c>
    </row>
    <row r="164" spans="1:16" x14ac:dyDescent="0.25">
      <c r="A164" s="69" t="s">
        <v>60</v>
      </c>
      <c r="B164" s="69">
        <v>2035</v>
      </c>
      <c r="C164" s="133">
        <v>0.73119316101074205</v>
      </c>
      <c r="D164" s="133">
        <v>0.75892578124999999</v>
      </c>
      <c r="E164" s="133">
        <v>0.9006910705566411</v>
      </c>
      <c r="F164" s="133">
        <v>0.89952674865722704</v>
      </c>
      <c r="G164" s="133">
        <v>0.80908508300781312</v>
      </c>
      <c r="H164" s="133">
        <v>0.90207252502441404</v>
      </c>
      <c r="I164" s="133">
        <v>0.93365402221679705</v>
      </c>
      <c r="J164" s="133">
        <v>0.93639984130859399</v>
      </c>
      <c r="K164" s="133">
        <v>0.88792831420898399</v>
      </c>
      <c r="L164" s="133">
        <v>0.75135475158691412</v>
      </c>
      <c r="M164" s="133">
        <v>6.33199119567871E-2</v>
      </c>
      <c r="N164" s="133">
        <v>0.80059448242187503</v>
      </c>
      <c r="O164" s="132">
        <f t="shared" si="3"/>
        <v>0.78122880776723236</v>
      </c>
    </row>
    <row r="165" spans="1:16" x14ac:dyDescent="0.25">
      <c r="A165" s="69" t="s">
        <v>60</v>
      </c>
      <c r="B165" s="69">
        <v>2036</v>
      </c>
      <c r="C165" s="133">
        <v>0.74320793151855502</v>
      </c>
      <c r="D165" s="133">
        <v>0.75754814147949201</v>
      </c>
      <c r="E165" s="133">
        <v>0.91193908691406311</v>
      </c>
      <c r="F165" s="133">
        <v>0.90938560485839803</v>
      </c>
      <c r="G165" s="133">
        <v>0.81944587707519501</v>
      </c>
      <c r="H165" s="133">
        <v>0.91197288513183594</v>
      </c>
      <c r="I165" s="133">
        <v>0.93639984130859399</v>
      </c>
      <c r="J165" s="133">
        <v>0.93639984130859399</v>
      </c>
      <c r="K165" s="133">
        <v>0.89689842224121097</v>
      </c>
      <c r="L165" s="133">
        <v>0.76969367980957004</v>
      </c>
      <c r="M165" s="133">
        <v>6.3278436660766602E-2</v>
      </c>
      <c r="N165" s="133">
        <v>0.81166831970214803</v>
      </c>
      <c r="O165" s="132">
        <f t="shared" si="3"/>
        <v>0.78898650566736872</v>
      </c>
    </row>
    <row r="166" spans="1:16" x14ac:dyDescent="0.25">
      <c r="A166" s="69" t="s">
        <v>60</v>
      </c>
      <c r="B166" s="69">
        <v>2037</v>
      </c>
      <c r="C166" s="133">
        <v>0.756575775146484</v>
      </c>
      <c r="D166" s="133">
        <v>0.79809730529785194</v>
      </c>
      <c r="E166" s="133">
        <v>0.83956207275390593</v>
      </c>
      <c r="F166" s="133">
        <v>0.909912109375</v>
      </c>
      <c r="G166" s="133">
        <v>0.82998397827148396</v>
      </c>
      <c r="H166" s="133">
        <v>0.92035110473632797</v>
      </c>
      <c r="I166" s="133">
        <v>0.93639984130859399</v>
      </c>
      <c r="J166" s="133">
        <v>0.93639984130859399</v>
      </c>
      <c r="K166" s="133">
        <v>0.90498992919921906</v>
      </c>
      <c r="L166" s="133">
        <v>0.78886245727539106</v>
      </c>
      <c r="M166" s="133">
        <v>6.4400219917297399E-2</v>
      </c>
      <c r="N166" s="133">
        <v>0.82195892333984399</v>
      </c>
      <c r="O166" s="132">
        <f t="shared" si="3"/>
        <v>0.7922911298274995</v>
      </c>
    </row>
    <row r="167" spans="1:16" x14ac:dyDescent="0.25">
      <c r="A167" s="69" t="s">
        <v>60</v>
      </c>
      <c r="B167" s="69">
        <v>2038</v>
      </c>
      <c r="C167" s="133">
        <v>0.769638824462891</v>
      </c>
      <c r="D167" s="133">
        <v>0.80982833862304704</v>
      </c>
      <c r="E167" s="133">
        <v>0.91894355773925795</v>
      </c>
      <c r="F167" s="133">
        <v>0.91398521423339796</v>
      </c>
      <c r="G167" s="133">
        <v>0.83952949523925791</v>
      </c>
      <c r="H167" s="133">
        <v>0.92891349792480493</v>
      </c>
      <c r="I167" s="133">
        <v>0.93639984130859399</v>
      </c>
      <c r="J167" s="133">
        <v>0.93639984130859399</v>
      </c>
      <c r="K167" s="133">
        <v>0.91248008728027297</v>
      </c>
      <c r="L167" s="133">
        <v>0.80447448730468807</v>
      </c>
      <c r="M167" s="133">
        <v>6.34231233596802E-2</v>
      </c>
      <c r="N167" s="133">
        <v>0.8326673889160161</v>
      </c>
      <c r="O167" s="132">
        <f t="shared" si="3"/>
        <v>0.80555697480837518</v>
      </c>
    </row>
    <row r="168" spans="1:16" x14ac:dyDescent="0.25">
      <c r="A168" s="69" t="s">
        <v>60</v>
      </c>
      <c r="B168" s="69">
        <v>2039</v>
      </c>
      <c r="C168" s="133">
        <v>0.78175987243652301</v>
      </c>
      <c r="D168" s="133">
        <v>0.80476699829101606</v>
      </c>
      <c r="E168" s="133">
        <v>0.92170738220214798</v>
      </c>
      <c r="F168" s="133">
        <v>0.86436576843261703</v>
      </c>
      <c r="G168" s="133">
        <v>0.848151779174805</v>
      </c>
      <c r="H168" s="133">
        <v>0.93639991760253904</v>
      </c>
      <c r="I168" s="133">
        <v>0.93639984130859399</v>
      </c>
      <c r="J168" s="133">
        <v>0.93639984130859399</v>
      </c>
      <c r="K168" s="133">
        <v>0.91923225402831998</v>
      </c>
      <c r="L168" s="133">
        <v>0.81851074218749997</v>
      </c>
      <c r="M168" s="133">
        <v>6.4388461112976095E-2</v>
      </c>
      <c r="N168" s="133">
        <v>0.84229042053222702</v>
      </c>
      <c r="O168" s="132">
        <f t="shared" si="3"/>
        <v>0.806197773218155</v>
      </c>
    </row>
    <row r="169" spans="1:16" x14ac:dyDescent="0.25">
      <c r="A169" s="69" t="s">
        <v>60</v>
      </c>
      <c r="B169" s="69">
        <v>2040</v>
      </c>
      <c r="C169" s="133">
        <v>0.71609840393066404</v>
      </c>
      <c r="D169" s="133">
        <v>0.72388259887695294</v>
      </c>
      <c r="E169" s="133">
        <v>0.84525894165039106</v>
      </c>
      <c r="F169" s="133">
        <v>0.7305828857421881</v>
      </c>
      <c r="G169" s="133">
        <v>0.75659881591796907</v>
      </c>
      <c r="H169" s="133">
        <v>0.82834175109863295</v>
      </c>
      <c r="I169" s="133">
        <v>0.81690544128417997</v>
      </c>
      <c r="J169" s="133">
        <v>0.82167877197265593</v>
      </c>
      <c r="K169" s="133">
        <v>0.82322052001953094</v>
      </c>
      <c r="L169" s="133">
        <v>0.70571296691894503</v>
      </c>
      <c r="M169" s="133">
        <v>6.1734676361084005E-2</v>
      </c>
      <c r="N169" s="133">
        <v>0.78096351623535198</v>
      </c>
      <c r="O169" s="132">
        <f t="shared" si="3"/>
        <v>0.71758160750071209</v>
      </c>
    </row>
    <row r="170" spans="1:16" x14ac:dyDescent="0.25">
      <c r="A170" s="69" t="s">
        <v>60</v>
      </c>
      <c r="B170" s="69">
        <v>2041</v>
      </c>
      <c r="C170" s="133">
        <v>0.72371070861816411</v>
      </c>
      <c r="D170" s="133">
        <v>0.76074729919433592</v>
      </c>
      <c r="E170" s="133">
        <v>0.84541160583496089</v>
      </c>
      <c r="F170" s="133">
        <v>0.74415168762207007</v>
      </c>
      <c r="G170" s="133">
        <v>0.76099067687988298</v>
      </c>
      <c r="H170" s="133">
        <v>0.83135826110839806</v>
      </c>
      <c r="I170" s="133">
        <v>0.82331092834472697</v>
      </c>
      <c r="J170" s="133">
        <v>0.82460174560546906</v>
      </c>
      <c r="K170" s="133">
        <v>0.828079986572266</v>
      </c>
      <c r="L170" s="133">
        <v>0.71708465576171898</v>
      </c>
      <c r="M170" s="133">
        <v>6.1820878982543903E-2</v>
      </c>
      <c r="N170" s="133">
        <v>0.78855064392089802</v>
      </c>
      <c r="O170" s="132">
        <f t="shared" si="3"/>
        <v>0.72581825653711951</v>
      </c>
    </row>
    <row r="171" spans="1:16" x14ac:dyDescent="0.25">
      <c r="A171" s="128" t="s">
        <v>60</v>
      </c>
      <c r="B171" s="128">
        <v>2042</v>
      </c>
      <c r="C171" s="129">
        <v>0.73103927612304698</v>
      </c>
      <c r="D171" s="129">
        <v>0.768647079467773</v>
      </c>
      <c r="E171" s="129">
        <v>0.86472755432128912</v>
      </c>
      <c r="F171" s="129">
        <v>0.83163108825683596</v>
      </c>
      <c r="G171" s="129">
        <v>0.765095748901367</v>
      </c>
      <c r="H171" s="129">
        <v>0.83665397644042994</v>
      </c>
      <c r="I171" s="129">
        <v>0.82949935913085893</v>
      </c>
      <c r="J171" s="129">
        <v>0.82739112854003904</v>
      </c>
      <c r="K171" s="129">
        <v>0.833989944458008</v>
      </c>
      <c r="L171" s="129">
        <v>0.71423568725585895</v>
      </c>
      <c r="M171" s="129">
        <v>5.8763322830200207E-2</v>
      </c>
      <c r="N171" s="129">
        <v>0.79578369140625005</v>
      </c>
      <c r="O171" s="129">
        <f t="shared" si="3"/>
        <v>0.73812148809432976</v>
      </c>
    </row>
    <row r="172" spans="1:16" x14ac:dyDescent="0.25">
      <c r="A172" s="69" t="s">
        <v>61</v>
      </c>
      <c r="B172" s="69">
        <v>2015</v>
      </c>
      <c r="C172" s="133"/>
      <c r="D172" s="133"/>
      <c r="E172" s="133"/>
      <c r="F172" s="133"/>
      <c r="G172" s="133"/>
      <c r="H172" s="133">
        <v>0.24389532089233398</v>
      </c>
      <c r="I172" s="133">
        <v>0.21532066345214801</v>
      </c>
      <c r="J172" s="133">
        <v>0.23958620071411102</v>
      </c>
      <c r="K172" s="133">
        <v>0.25657600402831998</v>
      </c>
      <c r="L172" s="133">
        <v>0.18862464904785198</v>
      </c>
      <c r="M172" s="133">
        <v>4.3275761604309099E-2</v>
      </c>
      <c r="N172" s="133">
        <v>7.0677719116210902E-2</v>
      </c>
      <c r="O172" s="133">
        <f t="shared" si="3"/>
        <v>0.17970804555075501</v>
      </c>
      <c r="P172" s="130">
        <f>AVERAGE(O172:O196)</f>
        <v>4.8317801791307569E-2</v>
      </c>
    </row>
    <row r="173" spans="1:16" x14ac:dyDescent="0.25">
      <c r="A173" s="69" t="s">
        <v>61</v>
      </c>
      <c r="B173" s="69">
        <v>2016</v>
      </c>
      <c r="C173" s="133">
        <v>7.951789855957031E-2</v>
      </c>
      <c r="D173" s="133">
        <v>3.3930015563964799E-2</v>
      </c>
      <c r="E173" s="133">
        <v>6.23907661437988E-2</v>
      </c>
      <c r="F173" s="133">
        <v>0.21552902221679701</v>
      </c>
      <c r="G173" s="133">
        <v>0.25052371978759802</v>
      </c>
      <c r="H173" s="133">
        <v>0.50618511199951199</v>
      </c>
      <c r="I173" s="133">
        <v>0.479547576904297</v>
      </c>
      <c r="J173" s="133">
        <v>0.50394294738769507</v>
      </c>
      <c r="K173" s="133">
        <v>0.44289768218994097</v>
      </c>
      <c r="L173" s="133">
        <v>0.208060874938965</v>
      </c>
      <c r="M173" s="133">
        <v>0.32017108917236298</v>
      </c>
      <c r="N173" s="133">
        <v>0.10538835525512701</v>
      </c>
      <c r="O173" s="133">
        <f t="shared" si="3"/>
        <v>0.26734042167663574</v>
      </c>
    </row>
    <row r="174" spans="1:16" x14ac:dyDescent="0.25">
      <c r="A174" s="69" t="s">
        <v>61</v>
      </c>
      <c r="B174" s="69">
        <v>2017</v>
      </c>
      <c r="C174" s="133">
        <v>5.5243043899536097E-2</v>
      </c>
      <c r="D174" s="133">
        <v>2.4902565479278601E-2</v>
      </c>
      <c r="E174" s="133">
        <v>3.4460065364837603E-2</v>
      </c>
      <c r="F174" s="133">
        <v>3.1743059158325197E-2</v>
      </c>
      <c r="G174" s="133">
        <v>5.33964443206787E-2</v>
      </c>
      <c r="H174" s="133">
        <v>0.13478327751159699</v>
      </c>
      <c r="I174" s="133">
        <v>0.11392935752868701</v>
      </c>
      <c r="J174" s="133">
        <v>0.12651633262634301</v>
      </c>
      <c r="K174" s="133">
        <v>0.10364937782287599</v>
      </c>
      <c r="L174" s="133">
        <v>3.3642785549163799E-2</v>
      </c>
      <c r="M174" s="133">
        <v>0.137941694259644</v>
      </c>
      <c r="N174" s="133">
        <v>1.18105888366699E-2</v>
      </c>
      <c r="O174" s="133">
        <f t="shared" si="3"/>
        <v>7.1834882696469732E-2</v>
      </c>
    </row>
    <row r="175" spans="1:16" x14ac:dyDescent="0.25">
      <c r="A175" s="69" t="s">
        <v>61</v>
      </c>
      <c r="B175" s="69">
        <v>2018</v>
      </c>
      <c r="C175" s="133">
        <v>8.8790884017944299E-2</v>
      </c>
      <c r="D175" s="133">
        <v>5.0754117965698196E-2</v>
      </c>
      <c r="E175" s="133">
        <v>4.0098967552185102E-2</v>
      </c>
      <c r="F175" s="133">
        <v>0.107838706970215</v>
      </c>
      <c r="G175" s="133">
        <v>9.0499544143676794E-2</v>
      </c>
      <c r="H175" s="133">
        <v>9.0069379806518607E-2</v>
      </c>
      <c r="I175" s="133">
        <v>7.4677810668945299E-2</v>
      </c>
      <c r="J175" s="133">
        <v>8.2675256729125998E-2</v>
      </c>
      <c r="K175" s="133">
        <v>6.8011746406555204E-2</v>
      </c>
      <c r="L175" s="133">
        <v>2.5382571220397901E-2</v>
      </c>
      <c r="M175" s="133">
        <v>0.17379648208618201</v>
      </c>
      <c r="N175" s="133">
        <v>5.8363014459609994E-3</v>
      </c>
      <c r="O175" s="133">
        <f t="shared" si="3"/>
        <v>7.4869314084450453E-2</v>
      </c>
    </row>
    <row r="176" spans="1:16" x14ac:dyDescent="0.25">
      <c r="A176" s="69" t="s">
        <v>61</v>
      </c>
      <c r="B176" s="69">
        <v>2019</v>
      </c>
      <c r="C176" s="133">
        <v>4.0536756515502904E-2</v>
      </c>
      <c r="D176" s="133">
        <v>1.92474114894867E-2</v>
      </c>
      <c r="E176" s="133">
        <v>6.8104701042175309E-2</v>
      </c>
      <c r="F176" s="133">
        <v>5.1439118385314897E-2</v>
      </c>
      <c r="G176" s="133">
        <v>4.5065288543701197E-2</v>
      </c>
      <c r="H176" s="133">
        <v>9.5738105773925802E-2</v>
      </c>
      <c r="I176" s="133">
        <v>8.3378992080688497E-2</v>
      </c>
      <c r="J176" s="133">
        <v>9.2243919372558589E-2</v>
      </c>
      <c r="K176" s="133">
        <v>7.2435278892517094E-2</v>
      </c>
      <c r="L176" s="133">
        <v>3.53652358055115E-2</v>
      </c>
      <c r="M176" s="133">
        <v>0.23075321197509802</v>
      </c>
      <c r="N176" s="133">
        <v>7.3128235340118395E-3</v>
      </c>
      <c r="O176" s="132">
        <f t="shared" si="3"/>
        <v>7.0135070284207693E-2</v>
      </c>
    </row>
    <row r="177" spans="1:15" x14ac:dyDescent="0.25">
      <c r="A177" s="69" t="s">
        <v>61</v>
      </c>
      <c r="B177" s="69">
        <v>2020</v>
      </c>
      <c r="C177" s="133">
        <v>9.3610973358154298E-2</v>
      </c>
      <c r="D177" s="133">
        <v>4.6125035285949696E-2</v>
      </c>
      <c r="E177" s="133">
        <v>4.3448543548584004E-2</v>
      </c>
      <c r="F177" s="133">
        <v>0.10638072967529301</v>
      </c>
      <c r="G177" s="133">
        <v>0.10779309272766101</v>
      </c>
      <c r="H177" s="133">
        <v>9.3483257293701202E-2</v>
      </c>
      <c r="I177" s="133">
        <v>8.1895980834960899E-2</v>
      </c>
      <c r="J177" s="133">
        <v>8.979376792907709E-2</v>
      </c>
      <c r="K177" s="133">
        <v>6.8911972045898398E-2</v>
      </c>
      <c r="L177" s="133">
        <v>3.4641497135162395E-2</v>
      </c>
      <c r="M177" s="133">
        <v>0.16321229934692399</v>
      </c>
      <c r="N177" s="133">
        <v>6.68201088905334E-3</v>
      </c>
      <c r="O177" s="132">
        <f t="shared" si="3"/>
        <v>7.7998263339201609E-2</v>
      </c>
    </row>
    <row r="178" spans="1:15" x14ac:dyDescent="0.25">
      <c r="A178" s="69" t="s">
        <v>61</v>
      </c>
      <c r="B178" s="69">
        <v>2021</v>
      </c>
      <c r="C178" s="133">
        <v>6.3584809303283696E-2</v>
      </c>
      <c r="D178" s="133">
        <v>3.0513548851013202E-2</v>
      </c>
      <c r="E178" s="133">
        <v>5.7702531814575207E-2</v>
      </c>
      <c r="F178" s="133">
        <v>4.8965234756469703E-2</v>
      </c>
      <c r="G178" s="133">
        <v>5.4968113899231001E-2</v>
      </c>
      <c r="H178" s="133">
        <v>8.7842845916748E-2</v>
      </c>
      <c r="I178" s="133">
        <v>7.8259911537170407E-2</v>
      </c>
      <c r="J178" s="133">
        <v>8.6034698486328109E-2</v>
      </c>
      <c r="K178" s="133">
        <v>6.0325555801391602E-2</v>
      </c>
      <c r="L178" s="133">
        <v>2.26475620269775E-2</v>
      </c>
      <c r="M178" s="133">
        <v>0.10603822708129901</v>
      </c>
      <c r="N178" s="133">
        <v>6.0829371213912999E-3</v>
      </c>
      <c r="O178" s="132">
        <f t="shared" si="3"/>
        <v>5.8580498049656572E-2</v>
      </c>
    </row>
    <row r="179" spans="1:15" x14ac:dyDescent="0.25">
      <c r="A179" s="69" t="s">
        <v>61</v>
      </c>
      <c r="B179" s="69">
        <v>2022</v>
      </c>
      <c r="C179" s="133">
        <v>6.0236849784851103E-2</v>
      </c>
      <c r="D179" s="133">
        <v>2.6654715538024898E-2</v>
      </c>
      <c r="E179" s="133">
        <v>8.3708238601684609E-2</v>
      </c>
      <c r="F179" s="133">
        <v>4.7827420234680201E-2</v>
      </c>
      <c r="G179" s="133">
        <v>5.3882064819335905E-2</v>
      </c>
      <c r="H179" s="133">
        <v>8.4088239669799808E-2</v>
      </c>
      <c r="I179" s="133">
        <v>7.5693225860595709E-2</v>
      </c>
      <c r="J179" s="133">
        <v>8.32728099822998E-2</v>
      </c>
      <c r="K179" s="133">
        <v>5.7376441955566397E-2</v>
      </c>
      <c r="L179" s="133">
        <v>2.0259201526641801E-2</v>
      </c>
      <c r="M179" s="133">
        <v>0.11677868843078601</v>
      </c>
      <c r="N179" s="133">
        <v>5.1139938831329303E-3</v>
      </c>
      <c r="O179" s="133">
        <f t="shared" si="3"/>
        <v>5.957432419061659E-2</v>
      </c>
    </row>
    <row r="180" spans="1:15" x14ac:dyDescent="0.25">
      <c r="A180" s="69" t="s">
        <v>61</v>
      </c>
      <c r="B180" s="69">
        <v>2023</v>
      </c>
      <c r="C180" s="133">
        <v>5.7183327674865697E-2</v>
      </c>
      <c r="D180" s="133">
        <v>2.8667368888854999E-2</v>
      </c>
      <c r="E180" s="133">
        <v>4.5092453956604002E-2</v>
      </c>
      <c r="F180" s="133">
        <v>8.70915699005127E-2</v>
      </c>
      <c r="G180" s="133">
        <v>4.5861735343933098E-2</v>
      </c>
      <c r="H180" s="133">
        <v>8.2210063934326214E-2</v>
      </c>
      <c r="I180" s="133">
        <v>7.0124225616455094E-2</v>
      </c>
      <c r="J180" s="133">
        <v>7.5819873809814503E-2</v>
      </c>
      <c r="K180" s="133">
        <v>5.9004845619201697E-2</v>
      </c>
      <c r="L180" s="133">
        <v>2.2772083282470698E-2</v>
      </c>
      <c r="M180" s="133">
        <v>0.10655318260192899</v>
      </c>
      <c r="N180" s="133">
        <v>4.4265079498290996E-3</v>
      </c>
      <c r="O180" s="133">
        <f t="shared" si="3"/>
        <v>5.7067269881566407E-2</v>
      </c>
    </row>
    <row r="181" spans="1:15" x14ac:dyDescent="0.25">
      <c r="A181" s="69" t="s">
        <v>61</v>
      </c>
      <c r="B181" s="69">
        <v>2024</v>
      </c>
      <c r="C181" s="133">
        <v>5.6813936233520497E-2</v>
      </c>
      <c r="D181" s="133">
        <v>1.72126722335815E-2</v>
      </c>
      <c r="E181" s="133">
        <v>8.7053632736206102E-2</v>
      </c>
      <c r="F181" s="133">
        <v>7.198473453521731E-2</v>
      </c>
      <c r="G181" s="133">
        <v>4.8928513526916503E-2</v>
      </c>
      <c r="H181" s="133">
        <v>9.6256542205810494E-2</v>
      </c>
      <c r="I181" s="133">
        <v>8.2719373703002891E-2</v>
      </c>
      <c r="J181" s="133">
        <v>9.0828380584716803E-2</v>
      </c>
      <c r="K181" s="133">
        <v>7.4115691184997598E-2</v>
      </c>
      <c r="L181" s="133">
        <v>2.8367936611175502E-2</v>
      </c>
      <c r="M181" s="133">
        <v>0.109891757965088</v>
      </c>
      <c r="N181" s="133">
        <v>5.8246761560440093E-3</v>
      </c>
      <c r="O181" s="133">
        <f t="shared" si="3"/>
        <v>6.4166487306356434E-2</v>
      </c>
    </row>
    <row r="182" spans="1:15" x14ac:dyDescent="0.25">
      <c r="A182" s="69" t="s">
        <v>61</v>
      </c>
      <c r="B182" s="69">
        <v>2025</v>
      </c>
      <c r="C182" s="133">
        <v>2.3945879936218301E-2</v>
      </c>
      <c r="D182" s="133">
        <v>5.7665657997131303E-3</v>
      </c>
      <c r="E182" s="133">
        <v>2.75608372688293E-2</v>
      </c>
      <c r="F182" s="133">
        <v>2.7700407505035399E-2</v>
      </c>
      <c r="G182" s="133">
        <v>2.4280829429626501E-2</v>
      </c>
      <c r="H182" s="133">
        <v>5.0434675216674794E-2</v>
      </c>
      <c r="I182" s="133">
        <v>4.4851956367492701E-2</v>
      </c>
      <c r="J182" s="133">
        <v>4.8666009902954104E-2</v>
      </c>
      <c r="K182" s="133">
        <v>3.3936200141906701E-2</v>
      </c>
      <c r="L182" s="133">
        <v>8.5364323854446398E-3</v>
      </c>
      <c r="M182" s="133">
        <v>3.9067296981811502E-2</v>
      </c>
      <c r="N182" s="133">
        <v>2.0346395671367603E-3</v>
      </c>
      <c r="O182" s="133">
        <f t="shared" si="3"/>
        <v>2.8065144208570317E-2</v>
      </c>
    </row>
    <row r="183" spans="1:15" x14ac:dyDescent="0.25">
      <c r="A183" s="69" t="s">
        <v>61</v>
      </c>
      <c r="B183" s="69">
        <v>2026</v>
      </c>
      <c r="C183" s="133">
        <v>8.1862962245941202E-3</v>
      </c>
      <c r="D183" s="133">
        <v>2.0464603602886201E-3</v>
      </c>
      <c r="E183" s="133">
        <v>7.9845833778381305E-3</v>
      </c>
      <c r="F183" s="133">
        <v>3.3837726116180404E-2</v>
      </c>
      <c r="G183" s="133">
        <v>1.1340034008026101E-2</v>
      </c>
      <c r="H183" s="133">
        <v>2.6180810928344699E-2</v>
      </c>
      <c r="I183" s="133">
        <v>2.2882690429687502E-2</v>
      </c>
      <c r="J183" s="133">
        <v>2.5155842304229702E-2</v>
      </c>
      <c r="K183" s="133">
        <v>1.48569524288177E-2</v>
      </c>
      <c r="L183" s="133">
        <v>3.0773702263832098E-3</v>
      </c>
      <c r="M183" s="133">
        <v>2.4557590484619099E-2</v>
      </c>
      <c r="N183" s="133">
        <v>1.7980775237083399E-3</v>
      </c>
      <c r="O183" s="133">
        <f t="shared" si="3"/>
        <v>1.5158702867726468E-2</v>
      </c>
    </row>
    <row r="184" spans="1:15" x14ac:dyDescent="0.25">
      <c r="A184" s="69" t="s">
        <v>61</v>
      </c>
      <c r="B184" s="69">
        <v>2027</v>
      </c>
      <c r="C184" s="133">
        <v>1.0087218284606901E-2</v>
      </c>
      <c r="D184" s="133">
        <v>2.0220394432544698E-3</v>
      </c>
      <c r="E184" s="133">
        <v>2.29277348518372E-2</v>
      </c>
      <c r="F184" s="133">
        <v>1.8809828758239701E-2</v>
      </c>
      <c r="G184" s="133">
        <v>1.4645655155181901E-2</v>
      </c>
      <c r="H184" s="133">
        <v>4.1034922599792495E-2</v>
      </c>
      <c r="I184" s="133">
        <v>3.7342901229858401E-2</v>
      </c>
      <c r="J184" s="133">
        <v>4.0744647979736301E-2</v>
      </c>
      <c r="K184" s="133">
        <v>2.5073001384735099E-2</v>
      </c>
      <c r="L184" s="133">
        <v>4.8881837725639303E-3</v>
      </c>
      <c r="M184" s="133">
        <v>6.6118395328521699E-3</v>
      </c>
      <c r="N184" s="133">
        <v>1.9896443188190498E-3</v>
      </c>
      <c r="O184" s="133">
        <f t="shared" si="3"/>
        <v>1.8848134775956465E-2</v>
      </c>
    </row>
    <row r="185" spans="1:15" x14ac:dyDescent="0.25">
      <c r="A185" s="69" t="s">
        <v>61</v>
      </c>
      <c r="B185" s="69">
        <v>2028</v>
      </c>
      <c r="C185" s="133">
        <v>9.6569359302520804E-3</v>
      </c>
      <c r="D185" s="133">
        <v>9.9483408033847805E-4</v>
      </c>
      <c r="E185" s="133">
        <v>7.0865750312805202E-3</v>
      </c>
      <c r="F185" s="133">
        <v>2.22851395606995E-2</v>
      </c>
      <c r="G185" s="133">
        <v>2.0422863960266099E-2</v>
      </c>
      <c r="H185" s="133">
        <v>2.8168601989746099E-2</v>
      </c>
      <c r="I185" s="133">
        <v>2.2933995723724402E-2</v>
      </c>
      <c r="J185" s="133">
        <v>2.4612588882446298E-2</v>
      </c>
      <c r="K185" s="133">
        <v>1.81180608272552E-2</v>
      </c>
      <c r="L185" s="133">
        <v>7.2451144456863407E-3</v>
      </c>
      <c r="M185" s="133">
        <v>1.0387344360351601E-2</v>
      </c>
      <c r="N185" s="133">
        <v>1.4361611008644102E-3</v>
      </c>
      <c r="O185" s="133">
        <f t="shared" si="3"/>
        <v>1.4445684657742588E-2</v>
      </c>
    </row>
    <row r="186" spans="1:15" x14ac:dyDescent="0.25">
      <c r="A186" s="69" t="s">
        <v>61</v>
      </c>
      <c r="B186" s="69">
        <v>2029</v>
      </c>
      <c r="C186" s="133">
        <v>4.3770366907119797E-3</v>
      </c>
      <c r="D186" s="133">
        <v>6.6244460642337797E-4</v>
      </c>
      <c r="E186" s="133">
        <v>4.7536420822143601E-3</v>
      </c>
      <c r="F186" s="133">
        <v>6.3222306966781603E-3</v>
      </c>
      <c r="G186" s="133">
        <v>1.2259869575500499E-2</v>
      </c>
      <c r="H186" s="133">
        <v>3.1543533802032502E-2</v>
      </c>
      <c r="I186" s="133">
        <v>2.64420866966248E-2</v>
      </c>
      <c r="J186" s="133">
        <v>2.8348579406738298E-2</v>
      </c>
      <c r="K186" s="133">
        <v>1.9863463640212999E-2</v>
      </c>
      <c r="L186" s="133">
        <v>3.5150563716888402E-3</v>
      </c>
      <c r="M186" s="133">
        <v>7.4323296546936002E-3</v>
      </c>
      <c r="N186" s="133">
        <v>1.5372562408447299E-3</v>
      </c>
      <c r="O186" s="133">
        <f t="shared" si="3"/>
        <v>1.2254794122030344E-2</v>
      </c>
    </row>
    <row r="187" spans="1:15" x14ac:dyDescent="0.25">
      <c r="A187" s="69" t="s">
        <v>61</v>
      </c>
      <c r="B187" s="69">
        <v>2030</v>
      </c>
      <c r="C187" s="133">
        <v>5.4970794916152999E-3</v>
      </c>
      <c r="D187" s="133">
        <v>6.4527146518230391E-4</v>
      </c>
      <c r="E187" s="133">
        <v>4.5516872406005902E-3</v>
      </c>
      <c r="F187" s="133">
        <v>1.4419634342193599E-2</v>
      </c>
      <c r="G187" s="133">
        <v>1.54287838935852E-2</v>
      </c>
      <c r="H187" s="133">
        <v>3.48999524116516E-2</v>
      </c>
      <c r="I187" s="133">
        <v>2.9507498741149898E-2</v>
      </c>
      <c r="J187" s="133">
        <v>3.2657394409179703E-2</v>
      </c>
      <c r="K187" s="133">
        <v>2.1947178840637196E-2</v>
      </c>
      <c r="L187" s="133">
        <v>4.2913547158241298E-3</v>
      </c>
      <c r="M187" s="133">
        <v>9.9613535404205304E-3</v>
      </c>
      <c r="N187" s="133">
        <v>1.50337278842926E-3</v>
      </c>
      <c r="O187" s="133">
        <f t="shared" si="3"/>
        <v>1.4609213490039108E-2</v>
      </c>
    </row>
    <row r="188" spans="1:15" x14ac:dyDescent="0.25">
      <c r="A188" s="69" t="s">
        <v>61</v>
      </c>
      <c r="B188" s="69">
        <v>2031</v>
      </c>
      <c r="C188" s="133">
        <v>6.9227200746536299E-3</v>
      </c>
      <c r="D188" s="133">
        <v>1.02519534528255E-3</v>
      </c>
      <c r="E188" s="133">
        <v>6.5154623985290505E-3</v>
      </c>
      <c r="F188" s="133">
        <v>1.52119708061218E-2</v>
      </c>
      <c r="G188" s="133">
        <v>2.7763791084289599E-2</v>
      </c>
      <c r="H188" s="133">
        <v>3.1577155590057401E-2</v>
      </c>
      <c r="I188" s="133">
        <v>2.8279664516449001E-2</v>
      </c>
      <c r="J188" s="133">
        <v>2.10500144958496E-2</v>
      </c>
      <c r="K188" s="133">
        <v>1.1668752431869499E-2</v>
      </c>
      <c r="L188" s="133">
        <v>7.5344121456146192E-3</v>
      </c>
      <c r="M188" s="133">
        <v>1.9281294345855699E-2</v>
      </c>
      <c r="N188" s="133">
        <v>1.2774991989135702E-3</v>
      </c>
      <c r="O188" s="133">
        <f t="shared" si="3"/>
        <v>1.4842327702790502E-2</v>
      </c>
    </row>
    <row r="189" spans="1:15" x14ac:dyDescent="0.25">
      <c r="A189" s="69" t="s">
        <v>61</v>
      </c>
      <c r="B189" s="69">
        <v>2032</v>
      </c>
      <c r="C189" s="133">
        <v>3.0888816714286799E-3</v>
      </c>
      <c r="D189" s="133">
        <v>7.3754452168941503E-5</v>
      </c>
      <c r="E189" s="133">
        <v>1.03035199642181E-2</v>
      </c>
      <c r="F189" s="133">
        <v>6.7496216297149702E-3</v>
      </c>
      <c r="G189" s="133">
        <v>1.82693159580231E-2</v>
      </c>
      <c r="H189" s="133">
        <v>3.48228979110718E-2</v>
      </c>
      <c r="I189" s="133">
        <v>3.1907529830932597E-2</v>
      </c>
      <c r="J189" s="133">
        <v>2.4276065826415998E-2</v>
      </c>
      <c r="K189" s="133">
        <v>1.3118879795074501E-2</v>
      </c>
      <c r="L189" s="133">
        <v>2.9934874176979097E-3</v>
      </c>
      <c r="M189" s="133">
        <v>9.310906529426571E-3</v>
      </c>
      <c r="N189" s="133">
        <v>1.36433094739914E-3</v>
      </c>
      <c r="O189" s="133">
        <f t="shared" si="3"/>
        <v>1.3023265994464359E-2</v>
      </c>
    </row>
    <row r="190" spans="1:15" x14ac:dyDescent="0.25">
      <c r="A190" s="69" t="s">
        <v>61</v>
      </c>
      <c r="B190" s="69">
        <v>2033</v>
      </c>
      <c r="C190" s="133">
        <v>3.8817608356475804E-3</v>
      </c>
      <c r="D190" s="133">
        <v>2.5982920080423402E-4</v>
      </c>
      <c r="E190" s="133">
        <v>1.17899131774902E-2</v>
      </c>
      <c r="F190" s="133">
        <v>9.6030026674270592E-3</v>
      </c>
      <c r="G190" s="133">
        <v>2.1051845550537102E-2</v>
      </c>
      <c r="H190" s="133">
        <v>3.8603053092956502E-2</v>
      </c>
      <c r="I190" s="133">
        <v>2.5140306949615502E-2</v>
      </c>
      <c r="J190" s="133">
        <v>2.7348108291625997E-2</v>
      </c>
      <c r="K190" s="133">
        <v>1.49526107311249E-2</v>
      </c>
      <c r="L190" s="133">
        <v>4.7337761521339403E-3</v>
      </c>
      <c r="M190" s="133">
        <v>7.3168301582336405E-3</v>
      </c>
      <c r="N190" s="133">
        <v>1.2958441674709301E-3</v>
      </c>
      <c r="O190" s="133">
        <f t="shared" si="3"/>
        <v>1.3831406747922296E-2</v>
      </c>
    </row>
    <row r="191" spans="1:15" x14ac:dyDescent="0.25">
      <c r="A191" s="69" t="s">
        <v>61</v>
      </c>
      <c r="B191" s="69">
        <v>2034</v>
      </c>
      <c r="C191" s="133">
        <v>5.2798688411712603E-3</v>
      </c>
      <c r="D191" s="133">
        <v>3.7733893841505097E-4</v>
      </c>
      <c r="E191" s="133">
        <v>6.9604182243347204E-3</v>
      </c>
      <c r="F191" s="133">
        <v>2.0328383445739701E-2</v>
      </c>
      <c r="G191" s="133">
        <v>2.0118012428283701E-2</v>
      </c>
      <c r="H191" s="133">
        <v>4.6121535301208494E-2</v>
      </c>
      <c r="I191" s="133">
        <v>3.9908592700958298E-2</v>
      </c>
      <c r="J191" s="133">
        <v>3.0142982006072998E-2</v>
      </c>
      <c r="K191" s="133">
        <v>2.1716432571411103E-2</v>
      </c>
      <c r="L191" s="133">
        <v>6.51340007781982E-3</v>
      </c>
      <c r="M191" s="133">
        <v>2.4410064220428497E-2</v>
      </c>
      <c r="N191" s="133">
        <v>9.5290049910545294E-4</v>
      </c>
      <c r="O191" s="133">
        <f t="shared" si="3"/>
        <v>1.8569160771245753E-2</v>
      </c>
    </row>
    <row r="192" spans="1:15" x14ac:dyDescent="0.25">
      <c r="A192" s="69" t="s">
        <v>61</v>
      </c>
      <c r="B192" s="69">
        <v>2035</v>
      </c>
      <c r="C192" s="133">
        <v>6.5345197916030894E-3</v>
      </c>
      <c r="D192" s="133">
        <v>9.1643080115318294E-4</v>
      </c>
      <c r="E192" s="133">
        <v>9.4967859983444199E-3</v>
      </c>
      <c r="F192" s="133">
        <v>6.4340841770172096E-3</v>
      </c>
      <c r="G192" s="133">
        <v>2.4689955711364703E-2</v>
      </c>
      <c r="H192" s="133">
        <v>3.1023766994476301E-2</v>
      </c>
      <c r="I192" s="133">
        <v>2.6323711872100797E-2</v>
      </c>
      <c r="J192" s="133">
        <v>2.0504093170165997E-2</v>
      </c>
      <c r="K192" s="133">
        <v>1.2208943367004399E-2</v>
      </c>
      <c r="L192" s="133">
        <v>4.1782918572425796E-3</v>
      </c>
      <c r="M192" s="133">
        <v>1.1319029331207299E-2</v>
      </c>
      <c r="N192" s="133">
        <v>9.5678299665451108E-4</v>
      </c>
      <c r="O192" s="133">
        <f t="shared" si="3"/>
        <v>1.2882199672361205E-2</v>
      </c>
    </row>
    <row r="193" spans="1:15" x14ac:dyDescent="0.25">
      <c r="A193" s="69" t="s">
        <v>61</v>
      </c>
      <c r="B193" s="69">
        <v>2036</v>
      </c>
      <c r="C193" s="133">
        <v>3.2238626480102501E-3</v>
      </c>
      <c r="D193" s="133">
        <v>6.6499649547040491E-5</v>
      </c>
      <c r="E193" s="133">
        <v>1.1445785760879502E-2</v>
      </c>
      <c r="F193" s="133">
        <v>5.9477895498275804E-3</v>
      </c>
      <c r="G193" s="133">
        <v>1.6427767276763899E-2</v>
      </c>
      <c r="H193" s="133">
        <v>3.4066627025604201E-2</v>
      </c>
      <c r="I193" s="133">
        <v>3.0607099533081099E-2</v>
      </c>
      <c r="J193" s="133">
        <v>2.3639621734619101E-2</v>
      </c>
      <c r="K193" s="133">
        <v>1.35661661624908E-2</v>
      </c>
      <c r="L193" s="133">
        <v>4.03500318527222E-3</v>
      </c>
      <c r="M193" s="133">
        <v>1.31839847564697E-2</v>
      </c>
      <c r="N193" s="133">
        <v>8.1434585154056491E-4</v>
      </c>
      <c r="O193" s="133">
        <f t="shared" si="3"/>
        <v>1.3085379427842164E-2</v>
      </c>
    </row>
    <row r="194" spans="1:15" x14ac:dyDescent="0.25">
      <c r="A194" s="69" t="s">
        <v>61</v>
      </c>
      <c r="B194" s="69">
        <v>2037</v>
      </c>
      <c r="C194" s="133">
        <v>4.0926635265350298E-3</v>
      </c>
      <c r="D194" s="133">
        <v>2.3441921919584299E-4</v>
      </c>
      <c r="E194" s="133">
        <v>9.1811281442642206E-3</v>
      </c>
      <c r="F194" s="133">
        <v>9.3466812372207594E-3</v>
      </c>
      <c r="G194" s="133">
        <v>1.9062701463699303E-2</v>
      </c>
      <c r="H194" s="133">
        <v>3.77810382843018E-2</v>
      </c>
      <c r="I194" s="133">
        <v>3.4638295173645001E-2</v>
      </c>
      <c r="J194" s="133">
        <v>2.6849627494811998E-2</v>
      </c>
      <c r="K194" s="133">
        <v>1.4953007698059099E-2</v>
      </c>
      <c r="L194" s="133">
        <v>4.7740000486373897E-3</v>
      </c>
      <c r="M194" s="133">
        <v>2.0292909145355198E-2</v>
      </c>
      <c r="N194" s="133">
        <v>7.7573664486408202E-4</v>
      </c>
      <c r="O194" s="133">
        <f t="shared" si="3"/>
        <v>1.5165184006715812E-2</v>
      </c>
    </row>
    <row r="195" spans="1:15" x14ac:dyDescent="0.25">
      <c r="A195" s="69" t="s">
        <v>61</v>
      </c>
      <c r="B195" s="69">
        <v>2038</v>
      </c>
      <c r="C195" s="133">
        <v>5.0587338209152196E-3</v>
      </c>
      <c r="D195" s="133">
        <v>3.2978150993585598E-4</v>
      </c>
      <c r="E195" s="133">
        <v>6.7256367206573499E-3</v>
      </c>
      <c r="F195" s="133">
        <v>1.5554081201553301E-2</v>
      </c>
      <c r="G195" s="133">
        <v>2.25316476821899E-2</v>
      </c>
      <c r="H195" s="133">
        <v>2.55582046508789E-2</v>
      </c>
      <c r="I195" s="133">
        <v>2.3587191104888897E-2</v>
      </c>
      <c r="J195" s="133">
        <v>1.7637951374053999E-2</v>
      </c>
      <c r="K195" s="133">
        <v>8.558275699615479E-3</v>
      </c>
      <c r="L195" s="133">
        <v>4.6963295340538003E-3</v>
      </c>
      <c r="M195" s="133">
        <v>1.3480398654937699E-2</v>
      </c>
      <c r="N195" s="133">
        <v>7.7329240739345607E-4</v>
      </c>
      <c r="O195" s="133">
        <f t="shared" si="3"/>
        <v>1.2040960363422821E-2</v>
      </c>
    </row>
    <row r="196" spans="1:15" x14ac:dyDescent="0.25">
      <c r="A196" s="69" t="s">
        <v>61</v>
      </c>
      <c r="B196" s="69">
        <v>2039</v>
      </c>
      <c r="C196" s="133">
        <v>2.43812471628189E-3</v>
      </c>
      <c r="D196" s="133">
        <v>2.5116296485066402E-4</v>
      </c>
      <c r="E196" s="133">
        <v>5.6696426868438699E-3</v>
      </c>
      <c r="F196" s="133">
        <v>4.1313657164573706E-3</v>
      </c>
      <c r="G196" s="133">
        <v>1.53514671325684E-2</v>
      </c>
      <c r="H196" s="133">
        <v>2.8226580619811998E-2</v>
      </c>
      <c r="I196" s="133">
        <v>2.6230881214141803E-2</v>
      </c>
      <c r="J196" s="133">
        <v>1.9393198490142802E-2</v>
      </c>
      <c r="K196" s="133">
        <v>9.8778355121612507E-3</v>
      </c>
      <c r="L196" s="133">
        <v>1.57668426632881E-3</v>
      </c>
      <c r="M196" s="133">
        <v>4.3092480301857002E-3</v>
      </c>
      <c r="N196" s="133">
        <v>7.3071561753749808E-4</v>
      </c>
      <c r="O196" s="133">
        <f t="shared" si="3"/>
        <v>9.8489089139426715E-3</v>
      </c>
    </row>
    <row r="197" spans="1:15" x14ac:dyDescent="0.25">
      <c r="O197" s="133"/>
    </row>
    <row r="198" spans="1:15" x14ac:dyDescent="0.25">
      <c r="O198" s="133"/>
    </row>
    <row r="199" spans="1:15" x14ac:dyDescent="0.25">
      <c r="O199" s="133"/>
    </row>
    <row r="200" spans="1:15" x14ac:dyDescent="0.25">
      <c r="O200" s="133"/>
    </row>
    <row r="201" spans="1:15" x14ac:dyDescent="0.25">
      <c r="O201" s="133"/>
    </row>
    <row r="202" spans="1:15" x14ac:dyDescent="0.25">
      <c r="O202" s="133"/>
    </row>
  </sheetData>
  <pageMargins left="0.7" right="0.7" top="0.75" bottom="0.75" header="0.3" footer="0.3"/>
  <pageSetup paperSize="1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12"/>
  <sheetViews>
    <sheetView workbookViewId="0">
      <selection sqref="A1:XFD1048576"/>
    </sheetView>
  </sheetViews>
  <sheetFormatPr defaultRowHeight="15" x14ac:dyDescent="0.25"/>
  <cols>
    <col min="1" max="1" width="14.140625" style="69" bestFit="1" customWidth="1"/>
    <col min="2" max="14" width="9.140625" style="69"/>
    <col min="15" max="15" width="11.42578125" style="69" bestFit="1" customWidth="1"/>
    <col min="16" max="16" width="9.140625" style="130"/>
    <col min="17" max="16384" width="9.140625" style="69"/>
  </cols>
  <sheetData>
    <row r="1" spans="1:31" s="126" customFormat="1" ht="11.25" x14ac:dyDescent="0.2">
      <c r="A1" s="126" t="s">
        <v>152</v>
      </c>
      <c r="B1" s="126" t="s">
        <v>153</v>
      </c>
      <c r="C1" s="126" t="s">
        <v>154</v>
      </c>
      <c r="D1" s="126" t="s">
        <v>155</v>
      </c>
      <c r="E1" s="126" t="s">
        <v>156</v>
      </c>
      <c r="F1" s="126" t="s">
        <v>157</v>
      </c>
      <c r="G1" s="126" t="s">
        <v>158</v>
      </c>
      <c r="H1" s="126" t="s">
        <v>159</v>
      </c>
      <c r="I1" s="126" t="s">
        <v>160</v>
      </c>
      <c r="J1" s="126" t="s">
        <v>161</v>
      </c>
      <c r="K1" s="126" t="s">
        <v>162</v>
      </c>
      <c r="L1" s="126" t="s">
        <v>163</v>
      </c>
      <c r="M1" s="126" t="s">
        <v>164</v>
      </c>
      <c r="N1" s="126" t="s">
        <v>165</v>
      </c>
      <c r="O1" s="126" t="s">
        <v>166</v>
      </c>
      <c r="P1" s="127"/>
    </row>
    <row r="2" spans="1:31" s="126" customFormat="1" x14ac:dyDescent="0.25">
      <c r="A2" s="128" t="s">
        <v>62</v>
      </c>
      <c r="B2" s="128">
        <v>2042</v>
      </c>
      <c r="C2" s="129">
        <v>0.39579532623291003</v>
      </c>
      <c r="D2" s="129">
        <v>0.39095535278320298</v>
      </c>
      <c r="E2" s="129">
        <v>4.3338556289672897E-2</v>
      </c>
      <c r="F2" s="129">
        <v>0.63126834869384796</v>
      </c>
      <c r="G2" s="129">
        <v>0.546873817443848</v>
      </c>
      <c r="H2" s="129">
        <v>0.65323112487793</v>
      </c>
      <c r="I2" s="129">
        <v>0.63473438262939508</v>
      </c>
      <c r="J2" s="129">
        <v>0.64646636962890591</v>
      </c>
      <c r="K2" s="129">
        <v>0.63210727691650392</v>
      </c>
      <c r="L2" s="129">
        <v>0.46744235992431599</v>
      </c>
      <c r="M2" s="129">
        <v>0.77056892395019505</v>
      </c>
      <c r="N2" s="129">
        <v>0.39710067749023403</v>
      </c>
      <c r="O2" s="129">
        <f t="shared" ref="O2:O5" si="0">AVERAGE(C2:N2)</f>
        <v>0.51749020973841353</v>
      </c>
      <c r="P2" s="130">
        <f>AVERAGE(O2)</f>
        <v>0.51749020973841353</v>
      </c>
    </row>
    <row r="3" spans="1:31" x14ac:dyDescent="0.25">
      <c r="A3" s="69" t="s">
        <v>49</v>
      </c>
      <c r="B3" s="69">
        <v>2040</v>
      </c>
      <c r="C3" s="133"/>
      <c r="D3" s="133"/>
      <c r="E3" s="133"/>
      <c r="F3" s="133"/>
      <c r="G3" s="133"/>
      <c r="H3" s="133">
        <v>7.9782185554504406E-2</v>
      </c>
      <c r="I3" s="133">
        <v>8.0427103042602505E-2</v>
      </c>
      <c r="J3" s="133">
        <v>7.0176978111267094E-2</v>
      </c>
      <c r="K3" s="133">
        <v>4.1071081161498997E-2</v>
      </c>
      <c r="L3" s="133">
        <v>1.9005179405212399E-2</v>
      </c>
      <c r="M3" s="133">
        <v>0.106910457611084</v>
      </c>
      <c r="N3" s="133">
        <v>1.0554620623588599E-3</v>
      </c>
      <c r="O3" s="133">
        <f t="shared" si="0"/>
        <v>5.6918349564075474E-2</v>
      </c>
      <c r="P3" s="130">
        <f>AVERAGE(O3:O5)</f>
        <v>4.5280851252997918E-2</v>
      </c>
    </row>
    <row r="4" spans="1:31" x14ac:dyDescent="0.25">
      <c r="A4" s="69" t="s">
        <v>49</v>
      </c>
      <c r="B4" s="69">
        <v>2041</v>
      </c>
      <c r="C4" s="133">
        <v>2.4507331848144499E-2</v>
      </c>
      <c r="D4" s="133">
        <v>6.4603769779205296E-3</v>
      </c>
      <c r="E4" s="133">
        <v>4.83114004135132E-2</v>
      </c>
      <c r="F4" s="133">
        <v>4.3858828544616701E-2</v>
      </c>
      <c r="G4" s="133">
        <v>4.8105864524841301E-2</v>
      </c>
      <c r="H4" s="133">
        <v>7.4195814132690399E-2</v>
      </c>
      <c r="I4" s="133">
        <v>7.4529199600219698E-2</v>
      </c>
      <c r="J4" s="133">
        <v>6.5321455001831105E-2</v>
      </c>
      <c r="K4" s="133">
        <v>3.8976945877075203E-2</v>
      </c>
      <c r="L4" s="133">
        <v>1.19281220436096E-2</v>
      </c>
      <c r="M4" s="133">
        <v>5.9170246124267599E-2</v>
      </c>
      <c r="N4" s="133">
        <v>1.1344516277313201E-3</v>
      </c>
      <c r="O4" s="133">
        <f t="shared" si="0"/>
        <v>4.1375003059705102E-2</v>
      </c>
    </row>
    <row r="5" spans="1:31" x14ac:dyDescent="0.25">
      <c r="A5" s="128" t="s">
        <v>49</v>
      </c>
      <c r="B5" s="128">
        <v>2042</v>
      </c>
      <c r="C5" s="129">
        <v>1.7769421339035002E-2</v>
      </c>
      <c r="D5" s="129">
        <v>3.9427453279495201E-3</v>
      </c>
      <c r="E5" s="129">
        <v>4.8334083557128898E-2</v>
      </c>
      <c r="F5" s="129">
        <v>6.1742224693298306E-2</v>
      </c>
      <c r="G5" s="129">
        <v>4.0819578170776402E-2</v>
      </c>
      <c r="H5" s="129">
        <v>6.4304070472717301E-2</v>
      </c>
      <c r="I5" s="129">
        <v>6.559276580810551E-2</v>
      </c>
      <c r="J5" s="129">
        <v>5.72013378143311E-2</v>
      </c>
      <c r="K5" s="129">
        <v>3.1322710514068597E-2</v>
      </c>
      <c r="L5" s="129">
        <v>2.7585449218749999E-2</v>
      </c>
      <c r="M5" s="129">
        <v>3.1479675769805898E-2</v>
      </c>
      <c r="N5" s="129">
        <v>4.9635093659162501E-4</v>
      </c>
      <c r="O5" s="129">
        <f t="shared" si="0"/>
        <v>3.7549201135213185E-2</v>
      </c>
    </row>
    <row r="6" spans="1:31" x14ac:dyDescent="0.25">
      <c r="A6" s="131" t="s">
        <v>50</v>
      </c>
      <c r="B6" s="131">
        <v>2040</v>
      </c>
      <c r="C6" s="132"/>
      <c r="D6" s="132"/>
      <c r="E6" s="132"/>
      <c r="F6" s="132"/>
      <c r="G6" s="132"/>
      <c r="H6" s="132">
        <v>7.3101396560668899E-2</v>
      </c>
      <c r="I6" s="132">
        <v>7.4055619239807108E-2</v>
      </c>
      <c r="J6" s="132">
        <v>6.4459762573242194E-2</v>
      </c>
      <c r="K6" s="132">
        <v>3.6722013950347902E-2</v>
      </c>
      <c r="L6" s="132">
        <v>1.7177681922912601E-2</v>
      </c>
      <c r="M6" s="132">
        <v>9.3245382308959998E-2</v>
      </c>
      <c r="N6" s="132">
        <v>7.6654508709907501E-4</v>
      </c>
      <c r="O6" s="132">
        <f>AVERAGE(C6:N6)</f>
        <v>5.1361200234719684E-2</v>
      </c>
      <c r="P6" s="130">
        <f>AVERAGE(O6:O8)</f>
        <v>4.0523418774680492E-2</v>
      </c>
    </row>
    <row r="7" spans="1:31" x14ac:dyDescent="0.25">
      <c r="A7" s="131" t="s">
        <v>50</v>
      </c>
      <c r="B7" s="131">
        <v>2041</v>
      </c>
      <c r="C7" s="132">
        <v>2.1226940155029302E-2</v>
      </c>
      <c r="D7" s="132">
        <v>5.2560192346572899E-3</v>
      </c>
      <c r="E7" s="132">
        <v>4.1884751319885297E-2</v>
      </c>
      <c r="F7" s="132">
        <v>2.0668315887451199E-2</v>
      </c>
      <c r="G7" s="132">
        <v>4.3900308609008801E-2</v>
      </c>
      <c r="H7" s="132">
        <v>6.8150343894958498E-2</v>
      </c>
      <c r="I7" s="132">
        <v>6.8785190582275405E-2</v>
      </c>
      <c r="J7" s="132">
        <v>6.0148773193359401E-2</v>
      </c>
      <c r="K7" s="132">
        <v>3.4970176219940197E-2</v>
      </c>
      <c r="L7" s="132">
        <v>2.0364148616790798E-2</v>
      </c>
      <c r="M7" s="132">
        <v>5.0974502563476597E-2</v>
      </c>
      <c r="N7" s="132">
        <v>8.3223767578601796E-4</v>
      </c>
      <c r="O7" s="132">
        <f t="shared" ref="O7:O22" si="1">AVERAGE(C7:N7)</f>
        <v>3.6430142329384893E-2</v>
      </c>
    </row>
    <row r="8" spans="1:31" x14ac:dyDescent="0.25">
      <c r="A8" s="128" t="s">
        <v>50</v>
      </c>
      <c r="B8" s="128">
        <v>2042</v>
      </c>
      <c r="C8" s="129">
        <v>1.5136687755584698E-2</v>
      </c>
      <c r="D8" s="129">
        <v>3.2162967324256904E-3</v>
      </c>
      <c r="E8" s="129">
        <v>4.1645402908325205E-2</v>
      </c>
      <c r="F8" s="129">
        <v>2.94886112213135E-2</v>
      </c>
      <c r="G8" s="129">
        <v>3.70065546035767E-2</v>
      </c>
      <c r="H8" s="129">
        <v>5.88258075714111E-2</v>
      </c>
      <c r="I8" s="129">
        <v>6.0296607017517101E-2</v>
      </c>
      <c r="J8" s="129">
        <v>5.2450213432312001E-2</v>
      </c>
      <c r="K8" s="129">
        <v>2.7903215885162397E-2</v>
      </c>
      <c r="L8" s="129">
        <v>2.4519441127777101E-2</v>
      </c>
      <c r="M8" s="129">
        <v>5.4507164955139194E-2</v>
      </c>
      <c r="N8" s="129">
        <v>3.5096190869808195E-4</v>
      </c>
      <c r="O8" s="129">
        <f t="shared" si="1"/>
        <v>3.3778913759936899E-2</v>
      </c>
    </row>
    <row r="9" spans="1:31" x14ac:dyDescent="0.25">
      <c r="A9" s="69" t="s">
        <v>51</v>
      </c>
      <c r="B9" s="69">
        <v>2038</v>
      </c>
      <c r="C9" s="133">
        <v>0.367328453063965</v>
      </c>
      <c r="D9" s="133">
        <v>0.35737869262695299</v>
      </c>
      <c r="E9" s="133">
        <v>0.54392860412597699</v>
      </c>
      <c r="F9" s="133">
        <v>2.52334833145142E-2</v>
      </c>
      <c r="G9" s="133">
        <v>0.53227096557617204</v>
      </c>
      <c r="H9" s="133">
        <v>0.65518424987793</v>
      </c>
      <c r="I9" s="133">
        <v>0.67937202453613299</v>
      </c>
      <c r="J9" s="133">
        <v>0.72508552551269501</v>
      </c>
      <c r="K9" s="133">
        <v>0.64224311828613301</v>
      </c>
      <c r="L9" s="133">
        <v>0.43764217376708997</v>
      </c>
      <c r="M9" s="133">
        <v>0.89614532470703101</v>
      </c>
      <c r="N9" s="133">
        <v>0.36631111145019501</v>
      </c>
      <c r="O9" s="133">
        <f t="shared" si="1"/>
        <v>0.51901031057039904</v>
      </c>
      <c r="P9" s="130">
        <f>AVERAGE(O9:O13)</f>
        <v>0.50112124462922414</v>
      </c>
    </row>
    <row r="10" spans="1:31" x14ac:dyDescent="0.25">
      <c r="A10" s="69" t="s">
        <v>51</v>
      </c>
      <c r="B10" s="69">
        <v>2039</v>
      </c>
      <c r="C10" s="133">
        <v>0.37615478515625</v>
      </c>
      <c r="D10" s="133">
        <v>0.36432823181152302</v>
      </c>
      <c r="E10" s="133">
        <v>0.58618835449218798</v>
      </c>
      <c r="F10" s="133">
        <v>2.5624418258667001E-2</v>
      </c>
      <c r="G10" s="133">
        <v>0.53721794128417999</v>
      </c>
      <c r="H10" s="133">
        <v>0.66595130920410195</v>
      </c>
      <c r="I10" s="133">
        <v>0.70004768371582005</v>
      </c>
      <c r="J10" s="133">
        <v>0.74037971496582</v>
      </c>
      <c r="K10" s="133">
        <v>0.65143539428710895</v>
      </c>
      <c r="L10" s="133">
        <v>0.44786834716796903</v>
      </c>
      <c r="M10" s="133">
        <v>0.90425567626953096</v>
      </c>
      <c r="N10" s="133">
        <v>0.37774467468261697</v>
      </c>
      <c r="O10" s="133">
        <f t="shared" si="1"/>
        <v>0.53143304427464799</v>
      </c>
    </row>
    <row r="11" spans="1:31" x14ac:dyDescent="0.25">
      <c r="A11" s="69" t="s">
        <v>51</v>
      </c>
      <c r="B11" s="69">
        <v>2040</v>
      </c>
      <c r="C11" s="133">
        <v>0.39481006622314502</v>
      </c>
      <c r="D11" s="133">
        <v>0.35587024688720703</v>
      </c>
      <c r="E11" s="133">
        <v>0.57004203796386699</v>
      </c>
      <c r="F11" s="133">
        <v>2.8695650100708001E-2</v>
      </c>
      <c r="G11" s="133">
        <v>0.55550022125244103</v>
      </c>
      <c r="H11" s="133">
        <v>0.66349807739257793</v>
      </c>
      <c r="I11" s="133">
        <v>0.64487678527832004</v>
      </c>
      <c r="J11" s="133">
        <v>0.65668319702148392</v>
      </c>
      <c r="K11" s="133">
        <v>0.64279991149902305</v>
      </c>
      <c r="L11" s="133">
        <v>0.47831310272216798</v>
      </c>
      <c r="M11" s="133">
        <v>0.82851387023925793</v>
      </c>
      <c r="N11" s="133">
        <v>0.39626110076904297</v>
      </c>
      <c r="O11" s="133">
        <f t="shared" si="1"/>
        <v>0.5179886889457701</v>
      </c>
    </row>
    <row r="12" spans="1:31" x14ac:dyDescent="0.25">
      <c r="A12" s="69" t="s">
        <v>51</v>
      </c>
      <c r="B12" s="69">
        <v>2041</v>
      </c>
      <c r="C12" s="133">
        <v>0.36965572357177701</v>
      </c>
      <c r="D12" s="133">
        <v>0.36500282287597696</v>
      </c>
      <c r="E12" s="133">
        <v>0.51887161254882797</v>
      </c>
      <c r="F12" s="133">
        <v>2.6070649623870897E-2</v>
      </c>
      <c r="G12" s="133">
        <v>0.51543369293212893</v>
      </c>
      <c r="H12" s="133">
        <v>0.61389720916747992</v>
      </c>
      <c r="I12" s="133">
        <v>0.59688995361328101</v>
      </c>
      <c r="J12" s="133">
        <v>0.607468414306641</v>
      </c>
      <c r="K12" s="133">
        <v>0.59550704956054701</v>
      </c>
      <c r="L12" s="133">
        <v>0.43801662445068401</v>
      </c>
      <c r="M12" s="133">
        <v>0.77445602416992199</v>
      </c>
      <c r="N12" s="133">
        <v>0.37253917694091798</v>
      </c>
      <c r="O12" s="133">
        <f t="shared" si="1"/>
        <v>0.48281741281350454</v>
      </c>
    </row>
    <row r="13" spans="1:31" x14ac:dyDescent="0.25">
      <c r="A13" s="128" t="s">
        <v>51</v>
      </c>
      <c r="B13" s="128">
        <v>2042</v>
      </c>
      <c r="C13" s="129">
        <v>0.35197887420654295</v>
      </c>
      <c r="D13" s="129">
        <v>0.34104347229003901</v>
      </c>
      <c r="E13" s="129">
        <v>0.46841766357421905</v>
      </c>
      <c r="F13" s="129">
        <v>0.57969680786132793</v>
      </c>
      <c r="G13" s="129">
        <v>0.50244728088378898</v>
      </c>
      <c r="H13" s="129">
        <v>0.61271865844726603</v>
      </c>
      <c r="I13" s="129">
        <v>0.59359691619873001</v>
      </c>
      <c r="J13" s="129">
        <v>0.60646339416503903</v>
      </c>
      <c r="K13" s="129">
        <v>0.58824012756347699</v>
      </c>
      <c r="L13" s="129">
        <v>0.419817924499512</v>
      </c>
      <c r="M13" s="129">
        <v>4.5042848587036097E-2</v>
      </c>
      <c r="N13" s="129">
        <v>0.34281723022460903</v>
      </c>
      <c r="O13" s="129">
        <f t="shared" si="1"/>
        <v>0.45435676654179885</v>
      </c>
    </row>
    <row r="14" spans="1:31" x14ac:dyDescent="0.25">
      <c r="A14" s="69" t="s">
        <v>52</v>
      </c>
      <c r="B14" s="69">
        <v>2034</v>
      </c>
      <c r="C14" s="133">
        <v>0.32188835144042999</v>
      </c>
      <c r="D14" s="133">
        <v>0.30538343429565401</v>
      </c>
      <c r="E14" s="133">
        <v>3.3043076992034896E-2</v>
      </c>
      <c r="F14" s="133">
        <v>0.475508804321289</v>
      </c>
      <c r="G14" s="133">
        <v>0.53482254028320297</v>
      </c>
      <c r="H14" s="133">
        <v>0.64881454467773392</v>
      </c>
      <c r="I14" s="133">
        <v>0.64619255065918002</v>
      </c>
      <c r="J14" s="133">
        <v>0.67562034606933596</v>
      </c>
      <c r="K14" s="133">
        <v>0.62705772399902304</v>
      </c>
      <c r="L14" s="133">
        <v>0.42329376220703097</v>
      </c>
      <c r="M14" s="133">
        <v>0.83795822143554699</v>
      </c>
      <c r="N14" s="133">
        <v>0.30894367218017599</v>
      </c>
      <c r="O14" s="133">
        <f t="shared" si="1"/>
        <v>0.48654391904671979</v>
      </c>
      <c r="P14" s="130">
        <f>AVERAGE(O14:O22)</f>
        <v>0.47184046489221082</v>
      </c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</row>
    <row r="15" spans="1:31" x14ac:dyDescent="0.25">
      <c r="A15" s="69" t="s">
        <v>52</v>
      </c>
      <c r="B15" s="69">
        <v>2035</v>
      </c>
      <c r="C15" s="133">
        <v>0.33091312408447299</v>
      </c>
      <c r="D15" s="133">
        <v>0.31484010696411102</v>
      </c>
      <c r="E15" s="133">
        <v>3.2108039855956998E-2</v>
      </c>
      <c r="F15" s="133">
        <v>0.52033412933349599</v>
      </c>
      <c r="G15" s="133">
        <v>0.53990447998046909</v>
      </c>
      <c r="H15" s="133">
        <v>0.65828399658203096</v>
      </c>
      <c r="I15" s="133">
        <v>0.65541191101074203</v>
      </c>
      <c r="J15" s="133">
        <v>0.691616668701172</v>
      </c>
      <c r="K15" s="133">
        <v>0.64095115661621094</v>
      </c>
      <c r="L15" s="133">
        <v>0.44064178466796905</v>
      </c>
      <c r="M15" s="133">
        <v>0.85031730651855497</v>
      </c>
      <c r="N15" s="133">
        <v>0.32081909179687501</v>
      </c>
      <c r="O15" s="133">
        <f t="shared" si="1"/>
        <v>0.49967848300933843</v>
      </c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6" spans="1:31" x14ac:dyDescent="0.25">
      <c r="A16" s="69" t="s">
        <v>52</v>
      </c>
      <c r="B16" s="69">
        <v>2036</v>
      </c>
      <c r="C16" s="133">
        <v>0.36476112365722702</v>
      </c>
      <c r="D16" s="133">
        <v>0.31332183837890598</v>
      </c>
      <c r="E16" s="133">
        <v>3.5593934059143101E-2</v>
      </c>
      <c r="F16" s="133">
        <v>0.55749015808105495</v>
      </c>
      <c r="G16" s="133">
        <v>0.54716152191162104</v>
      </c>
      <c r="H16" s="133">
        <v>0.66857170104980501</v>
      </c>
      <c r="I16" s="133">
        <v>0.66995590209960898</v>
      </c>
      <c r="J16" s="133">
        <v>0.71298744201660202</v>
      </c>
      <c r="K16" s="133">
        <v>0.65257209777832004</v>
      </c>
      <c r="L16" s="133">
        <v>0.45344772338867201</v>
      </c>
      <c r="M16" s="133">
        <v>0.9306077575683589</v>
      </c>
      <c r="N16" s="133">
        <v>0.36044952392578095</v>
      </c>
      <c r="O16" s="133">
        <f t="shared" si="1"/>
        <v>0.52224339365959171</v>
      </c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</row>
    <row r="17" spans="1:31" x14ac:dyDescent="0.25">
      <c r="A17" s="69" t="s">
        <v>52</v>
      </c>
      <c r="B17" s="69">
        <v>2037</v>
      </c>
      <c r="C17" s="133">
        <v>0.34319671630859405</v>
      </c>
      <c r="D17" s="133">
        <v>0.33189556121826203</v>
      </c>
      <c r="E17" s="133">
        <v>0.48373672485351599</v>
      </c>
      <c r="F17" s="133">
        <v>3.3319721221923802E-2</v>
      </c>
      <c r="G17" s="133">
        <v>0.50764457702636701</v>
      </c>
      <c r="H17" s="133">
        <v>0.61778945922851602</v>
      </c>
      <c r="I17" s="133">
        <v>0.63143371582031305</v>
      </c>
      <c r="J17" s="133">
        <v>0.67202499389648396</v>
      </c>
      <c r="K17" s="133">
        <v>0.60766216278076202</v>
      </c>
      <c r="L17" s="133">
        <v>0.42699005126953099</v>
      </c>
      <c r="M17" s="133">
        <v>0.80516830444335896</v>
      </c>
      <c r="N17" s="133">
        <v>0.341198501586914</v>
      </c>
      <c r="O17" s="133">
        <f t="shared" si="1"/>
        <v>0.48350504080454509</v>
      </c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 x14ac:dyDescent="0.25">
      <c r="A18" s="69" t="s">
        <v>52</v>
      </c>
      <c r="B18" s="69">
        <v>2038</v>
      </c>
      <c r="C18" s="133">
        <v>0.31811080932617203</v>
      </c>
      <c r="D18" s="133">
        <v>0.29974212646484399</v>
      </c>
      <c r="E18" s="133">
        <v>4.1695680618286095E-2</v>
      </c>
      <c r="F18" s="133">
        <v>0.396636123657227</v>
      </c>
      <c r="G18" s="133">
        <v>0.48017028808593798</v>
      </c>
      <c r="H18" s="133">
        <v>0.60867050170898407</v>
      </c>
      <c r="I18" s="133">
        <v>0.59224662780761694</v>
      </c>
      <c r="J18" s="133">
        <v>0.60639854431152296</v>
      </c>
      <c r="K18" s="133">
        <v>0.58813949584960901</v>
      </c>
      <c r="L18" s="133">
        <v>0.378813514709473</v>
      </c>
      <c r="M18" s="133">
        <v>0.85135551452636704</v>
      </c>
      <c r="N18" s="133">
        <v>0.30156167984008797</v>
      </c>
      <c r="O18" s="133">
        <f t="shared" si="1"/>
        <v>0.45529507557551069</v>
      </c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x14ac:dyDescent="0.25">
      <c r="A19" s="69" t="s">
        <v>52</v>
      </c>
      <c r="B19" s="69">
        <v>2039</v>
      </c>
      <c r="C19" s="133">
        <v>0.32665596008300801</v>
      </c>
      <c r="D19" s="133">
        <v>0.30986581802368202</v>
      </c>
      <c r="E19" s="133">
        <v>4.5098023414611797E-2</v>
      </c>
      <c r="F19" s="133">
        <v>0.40148414611816396</v>
      </c>
      <c r="G19" s="133">
        <v>0.48642517089843801</v>
      </c>
      <c r="H19" s="133">
        <v>0.61872600555419899</v>
      </c>
      <c r="I19" s="133">
        <v>0.60047573089599604</v>
      </c>
      <c r="J19" s="133">
        <v>0.62021968841552699</v>
      </c>
      <c r="K19" s="133">
        <v>0.59804851531982406</v>
      </c>
      <c r="L19" s="133">
        <v>0.38768661499023405</v>
      </c>
      <c r="M19" s="133">
        <v>0.86221305847167995</v>
      </c>
      <c r="N19" s="133">
        <v>0.31285615921020499</v>
      </c>
      <c r="O19" s="133">
        <f t="shared" si="1"/>
        <v>0.4641462409496307</v>
      </c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</row>
    <row r="20" spans="1:31" x14ac:dyDescent="0.25">
      <c r="A20" s="69" t="s">
        <v>52</v>
      </c>
      <c r="B20" s="69">
        <v>2040</v>
      </c>
      <c r="C20" s="133">
        <v>0.34893264770507798</v>
      </c>
      <c r="D20" s="133">
        <v>0.30524059295654299</v>
      </c>
      <c r="E20" s="133">
        <v>4.5798239707946803E-2</v>
      </c>
      <c r="F20" s="133">
        <v>0.44969081878662104</v>
      </c>
      <c r="G20" s="133">
        <v>0.50892974853515593</v>
      </c>
      <c r="H20" s="133">
        <v>0.62151775360107397</v>
      </c>
      <c r="I20" s="133">
        <v>0.60214260101318406</v>
      </c>
      <c r="J20" s="133">
        <v>0.61521125793456999</v>
      </c>
      <c r="K20" s="133">
        <v>0.597099685668945</v>
      </c>
      <c r="L20" s="133">
        <v>0.42792503356933603</v>
      </c>
      <c r="M20" s="133">
        <v>0.78107444763183598</v>
      </c>
      <c r="N20" s="133">
        <v>0.33896015167236299</v>
      </c>
      <c r="O20" s="133">
        <f t="shared" si="1"/>
        <v>0.47021024823188767</v>
      </c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</row>
    <row r="21" spans="1:31" x14ac:dyDescent="0.25">
      <c r="A21" s="69" t="s">
        <v>52</v>
      </c>
      <c r="B21" s="69">
        <v>2041</v>
      </c>
      <c r="C21" s="133">
        <v>0.32738464355468799</v>
      </c>
      <c r="D21" s="133">
        <v>0.31687211990356401</v>
      </c>
      <c r="E21" s="133">
        <v>4.19295740127563E-2</v>
      </c>
      <c r="F21" s="133">
        <v>0.40814620971679699</v>
      </c>
      <c r="G21" s="133">
        <v>0.47323226928710904</v>
      </c>
      <c r="H21" s="133">
        <v>0.57609447479247999</v>
      </c>
      <c r="I21" s="133">
        <v>0.55834659576416001</v>
      </c>
      <c r="J21" s="133">
        <v>0.57009376525878896</v>
      </c>
      <c r="K21" s="133">
        <v>0.55434001922607401</v>
      </c>
      <c r="L21" s="133">
        <v>0.39230758666992199</v>
      </c>
      <c r="M21" s="133">
        <v>0.73290130615234406</v>
      </c>
      <c r="N21" s="133">
        <v>0.31988418579101602</v>
      </c>
      <c r="O21" s="133">
        <f t="shared" si="1"/>
        <v>0.43929439584414171</v>
      </c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</row>
    <row r="22" spans="1:31" x14ac:dyDescent="0.25">
      <c r="A22" s="128" t="s">
        <v>52</v>
      </c>
      <c r="B22" s="128">
        <v>2042</v>
      </c>
      <c r="C22" s="129">
        <v>0.31144605636596701</v>
      </c>
      <c r="D22" s="129">
        <v>0.29457923889160198</v>
      </c>
      <c r="E22" s="129">
        <v>0.40504924774169898</v>
      </c>
      <c r="F22" s="129">
        <v>3.3638184070587197E-2</v>
      </c>
      <c r="G22" s="129">
        <v>0.45824836730957003</v>
      </c>
      <c r="H22" s="129">
        <v>0.57072746276855502</v>
      </c>
      <c r="I22" s="129">
        <v>0.55132125854492198</v>
      </c>
      <c r="J22" s="129">
        <v>0.56518100738525401</v>
      </c>
      <c r="K22" s="129">
        <v>0.54298870086669904</v>
      </c>
      <c r="L22" s="129">
        <v>0.37411449432372995</v>
      </c>
      <c r="M22" s="129">
        <v>0.70872909545898399</v>
      </c>
      <c r="N22" s="129">
        <v>0.29174552917480501</v>
      </c>
      <c r="O22" s="129">
        <f t="shared" si="1"/>
        <v>0.42564738690853116</v>
      </c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</row>
    <row r="23" spans="1:31" x14ac:dyDescent="0.25">
      <c r="A23" s="69" t="s">
        <v>53</v>
      </c>
      <c r="B23" s="69">
        <v>2031</v>
      </c>
      <c r="C23" s="133">
        <v>0.28131841659545898</v>
      </c>
      <c r="D23" s="133">
        <v>0.25795045852661103</v>
      </c>
      <c r="E23" s="133">
        <v>0.42900562286377003</v>
      </c>
      <c r="F23" s="133">
        <v>1.9969300031662002E-2</v>
      </c>
      <c r="G23" s="133">
        <v>0.47082698822021496</v>
      </c>
      <c r="H23" s="133">
        <v>0.59892475128173794</v>
      </c>
      <c r="I23" s="133">
        <v>0.58648250579833994</v>
      </c>
      <c r="J23" s="133">
        <v>0.60065040588378904</v>
      </c>
      <c r="K23" s="133">
        <v>0.57304954528808605</v>
      </c>
      <c r="L23" s="133">
        <v>0.37988834381103503</v>
      </c>
      <c r="M23" s="133">
        <v>0.77286033630371098</v>
      </c>
      <c r="N23" s="133">
        <v>0.25625268936157203</v>
      </c>
      <c r="O23" s="133">
        <f t="shared" ref="O23:O48" si="2">AVERAGE(C23:N23)</f>
        <v>0.43559828033049897</v>
      </c>
      <c r="P23" s="130">
        <f>AVERAGE(O23:O34)</f>
        <v>0.40562122115658389</v>
      </c>
    </row>
    <row r="24" spans="1:31" x14ac:dyDescent="0.25">
      <c r="A24" s="69" t="s">
        <v>53</v>
      </c>
      <c r="B24" s="69">
        <v>2032</v>
      </c>
      <c r="C24" s="133">
        <v>0.29061174392700201</v>
      </c>
      <c r="D24" s="133">
        <v>0.236261405944824</v>
      </c>
      <c r="E24" s="133">
        <v>0.41884788513183602</v>
      </c>
      <c r="F24" s="133">
        <v>0.41942070007324195</v>
      </c>
      <c r="G24" s="133">
        <v>0.47901821136474604</v>
      </c>
      <c r="H24" s="133">
        <v>0.60918182373046903</v>
      </c>
      <c r="I24" s="133">
        <v>0.59569747924804706</v>
      </c>
      <c r="J24" s="133">
        <v>0.60915439605712896</v>
      </c>
      <c r="K24" s="133">
        <v>0.58545017242431596</v>
      </c>
      <c r="L24" s="133">
        <v>0.37450233459472698</v>
      </c>
      <c r="M24" s="133">
        <v>4.7411022186279295E-2</v>
      </c>
      <c r="N24" s="133">
        <v>0.26805614471435502</v>
      </c>
      <c r="O24" s="133">
        <f t="shared" si="2"/>
        <v>0.41113444328308096</v>
      </c>
    </row>
    <row r="25" spans="1:31" x14ac:dyDescent="0.25">
      <c r="A25" s="69" t="s">
        <v>53</v>
      </c>
      <c r="B25" s="69">
        <v>2033</v>
      </c>
      <c r="C25" s="133">
        <v>0.29104103088378896</v>
      </c>
      <c r="D25" s="133">
        <v>0.27361814498901399</v>
      </c>
      <c r="E25" s="133">
        <v>0.43901527404785201</v>
      </c>
      <c r="F25" s="133">
        <v>0.44048442840576202</v>
      </c>
      <c r="G25" s="133">
        <v>0.44696338653564505</v>
      </c>
      <c r="H25" s="133">
        <v>0.566641120910645</v>
      </c>
      <c r="I25" s="133">
        <v>0.53576347351074194</v>
      </c>
      <c r="J25" s="133">
        <v>0.54789569854736297</v>
      </c>
      <c r="K25" s="133">
        <v>0.52754730224609403</v>
      </c>
      <c r="L25" s="133">
        <v>0.35063911437988304</v>
      </c>
      <c r="M25" s="133">
        <v>4.19689130783081E-2</v>
      </c>
      <c r="N25" s="133">
        <v>0.28362899780273398</v>
      </c>
      <c r="O25" s="133">
        <f t="shared" si="2"/>
        <v>0.3954339071114859</v>
      </c>
    </row>
    <row r="26" spans="1:31" x14ac:dyDescent="0.25">
      <c r="A26" s="69" t="s">
        <v>53</v>
      </c>
      <c r="B26" s="69">
        <v>2034</v>
      </c>
      <c r="C26" s="133">
        <v>0.27507631301879898</v>
      </c>
      <c r="D26" s="133">
        <v>0.249883823394775</v>
      </c>
      <c r="E26" s="133">
        <v>0.355258331298828</v>
      </c>
      <c r="F26" s="133">
        <v>0.408487396240234</v>
      </c>
      <c r="G26" s="133">
        <v>0.476463356018066</v>
      </c>
      <c r="H26" s="133">
        <v>0.59920986175537105</v>
      </c>
      <c r="I26" s="133">
        <v>0.59037475585937504</v>
      </c>
      <c r="J26" s="133">
        <v>0.607419013977051</v>
      </c>
      <c r="K26" s="133">
        <v>0.56993057250976598</v>
      </c>
      <c r="L26" s="133">
        <v>0.36183715820312501</v>
      </c>
      <c r="M26" s="133">
        <v>4.83245801925659E-2</v>
      </c>
      <c r="N26" s="133">
        <v>0.24685792922973601</v>
      </c>
      <c r="O26" s="133">
        <f t="shared" si="2"/>
        <v>0.39909359097480768</v>
      </c>
    </row>
    <row r="27" spans="1:31" x14ac:dyDescent="0.25">
      <c r="A27" s="69" t="s">
        <v>53</v>
      </c>
      <c r="B27" s="69">
        <v>2035</v>
      </c>
      <c r="C27" s="133">
        <v>0.28393205642700198</v>
      </c>
      <c r="D27" s="133">
        <v>0.26161264419555702</v>
      </c>
      <c r="E27" s="133">
        <v>0.34024803161621103</v>
      </c>
      <c r="F27" s="133">
        <v>2.8085803985595698E-2</v>
      </c>
      <c r="G27" s="133">
        <v>0.48286376953124999</v>
      </c>
      <c r="H27" s="133">
        <v>0.60926364898681595</v>
      </c>
      <c r="I27" s="133">
        <v>0.60040416717529299</v>
      </c>
      <c r="J27" s="133">
        <v>0.61204151153564501</v>
      </c>
      <c r="K27" s="133">
        <v>0.58396053314208995</v>
      </c>
      <c r="L27" s="133">
        <v>0.37787498474121101</v>
      </c>
      <c r="M27" s="133">
        <v>0.79374626159667994</v>
      </c>
      <c r="N27" s="133">
        <v>0.25816484451293897</v>
      </c>
      <c r="O27" s="133">
        <f t="shared" si="2"/>
        <v>0.43601652145385739</v>
      </c>
    </row>
    <row r="28" spans="1:31" x14ac:dyDescent="0.25">
      <c r="A28" s="69" t="s">
        <v>53</v>
      </c>
      <c r="B28" s="69">
        <v>2036</v>
      </c>
      <c r="C28" s="133">
        <v>0.31294910430908202</v>
      </c>
      <c r="D28" s="133">
        <v>0.256537761688232</v>
      </c>
      <c r="E28" s="133">
        <v>0.38834636688232399</v>
      </c>
      <c r="F28" s="133">
        <v>0.47949226379394505</v>
      </c>
      <c r="G28" s="133">
        <v>0.49110046386718798</v>
      </c>
      <c r="H28" s="133">
        <v>0.620108413696289</v>
      </c>
      <c r="I28" s="133">
        <v>0.60722499847412104</v>
      </c>
      <c r="J28" s="133">
        <v>0.62030941009521501</v>
      </c>
      <c r="K28" s="133">
        <v>0.59632438659667997</v>
      </c>
      <c r="L28" s="133">
        <v>0.39010372161865198</v>
      </c>
      <c r="M28" s="133">
        <v>5.7059569358825703E-2</v>
      </c>
      <c r="N28" s="133">
        <v>0.29309400558471699</v>
      </c>
      <c r="O28" s="133">
        <f t="shared" si="2"/>
        <v>0.42605420549710588</v>
      </c>
    </row>
    <row r="29" spans="1:31" x14ac:dyDescent="0.25">
      <c r="A29" s="69" t="s">
        <v>53</v>
      </c>
      <c r="B29" s="69">
        <v>2037</v>
      </c>
      <c r="C29" s="133">
        <v>0.295384788513184</v>
      </c>
      <c r="D29" s="133">
        <v>0.27652996063232399</v>
      </c>
      <c r="E29" s="133">
        <v>0.40621726989746099</v>
      </c>
      <c r="F29" s="133">
        <v>0.52866210937500002</v>
      </c>
      <c r="G29" s="133">
        <v>0.45717906951904297</v>
      </c>
      <c r="H29" s="133">
        <v>0.57454845428466794</v>
      </c>
      <c r="I29" s="133">
        <v>0.56246231079101594</v>
      </c>
      <c r="J29" s="133">
        <v>0.57509468078613302</v>
      </c>
      <c r="K29" s="133">
        <v>0.55679485321044897</v>
      </c>
      <c r="L29" s="133">
        <v>0.36778869628906302</v>
      </c>
      <c r="M29" s="133">
        <v>4.6293745040893598E-2</v>
      </c>
      <c r="N29" s="133">
        <v>0.279108200073242</v>
      </c>
      <c r="O29" s="133">
        <f t="shared" si="2"/>
        <v>0.41050534486770635</v>
      </c>
    </row>
    <row r="30" spans="1:31" x14ac:dyDescent="0.25">
      <c r="A30" s="69" t="s">
        <v>53</v>
      </c>
      <c r="B30" s="69">
        <v>2038</v>
      </c>
      <c r="C30" s="133">
        <v>0.27385416030883802</v>
      </c>
      <c r="D30" s="133">
        <v>0.248068962097168</v>
      </c>
      <c r="E30" s="133">
        <v>0.45221851348877001</v>
      </c>
      <c r="F30" s="133">
        <v>0.33341361999511698</v>
      </c>
      <c r="G30" s="133">
        <v>0.42870071411132799</v>
      </c>
      <c r="H30" s="133">
        <v>0.55999027252197298</v>
      </c>
      <c r="I30" s="133">
        <v>0.53992321014404299</v>
      </c>
      <c r="J30" s="133">
        <v>0.55495769500732406</v>
      </c>
      <c r="K30" s="133">
        <v>0.53212047576904298</v>
      </c>
      <c r="L30" s="133">
        <v>0.32411678314208997</v>
      </c>
      <c r="M30" s="133">
        <v>4.9547142982482903E-2</v>
      </c>
      <c r="N30" s="133">
        <v>0.242983703613281</v>
      </c>
      <c r="O30" s="133">
        <f t="shared" si="2"/>
        <v>0.37832460443178823</v>
      </c>
    </row>
    <row r="31" spans="1:31" x14ac:dyDescent="0.25">
      <c r="A31" s="69" t="s">
        <v>53</v>
      </c>
      <c r="B31" s="69">
        <v>2039</v>
      </c>
      <c r="C31" s="133">
        <v>0.28198188781738298</v>
      </c>
      <c r="D31" s="133">
        <v>0.26066545486450199</v>
      </c>
      <c r="E31" s="133">
        <v>0.49130531311035197</v>
      </c>
      <c r="F31" s="133">
        <v>0.33979969024658202</v>
      </c>
      <c r="G31" s="133">
        <v>0.43607532501220703</v>
      </c>
      <c r="H31" s="133">
        <v>0.57009677886962895</v>
      </c>
      <c r="I31" s="133">
        <v>0.54895378112792992</v>
      </c>
      <c r="J31" s="133">
        <v>0.56433670043945294</v>
      </c>
      <c r="K31" s="133">
        <v>0.54254222869872992</v>
      </c>
      <c r="L31" s="133">
        <v>0.33154144287109405</v>
      </c>
      <c r="M31" s="133">
        <v>5.0443439483642598E-2</v>
      </c>
      <c r="N31" s="133">
        <v>0.25366529464721699</v>
      </c>
      <c r="O31" s="133">
        <f t="shared" si="2"/>
        <v>0.38928394476572681</v>
      </c>
    </row>
    <row r="32" spans="1:31" x14ac:dyDescent="0.25">
      <c r="A32" s="69" t="s">
        <v>53</v>
      </c>
      <c r="B32" s="69">
        <v>2040</v>
      </c>
      <c r="C32" s="133">
        <v>0.307036762237549</v>
      </c>
      <c r="D32" s="133">
        <v>0.25967475891113301</v>
      </c>
      <c r="E32" s="133">
        <v>0.49603767395019505</v>
      </c>
      <c r="F32" s="133">
        <v>0.39593414306640595</v>
      </c>
      <c r="G32" s="133">
        <v>0.46258728027343798</v>
      </c>
      <c r="H32" s="133">
        <v>0.57782291412353504</v>
      </c>
      <c r="I32" s="133">
        <v>0.55807189941406299</v>
      </c>
      <c r="J32" s="133">
        <v>0.57224925994872999</v>
      </c>
      <c r="K32" s="133">
        <v>0.54978008270263701</v>
      </c>
      <c r="L32" s="133">
        <v>0.37968296051025396</v>
      </c>
      <c r="M32" s="133">
        <v>4.6033573150634804E-2</v>
      </c>
      <c r="N32" s="133">
        <v>0.28590438842773397</v>
      </c>
      <c r="O32" s="133">
        <f t="shared" si="2"/>
        <v>0.40756797472635914</v>
      </c>
    </row>
    <row r="33" spans="1:16" x14ac:dyDescent="0.25">
      <c r="A33" s="69" t="s">
        <v>53</v>
      </c>
      <c r="B33" s="69">
        <v>2041</v>
      </c>
      <c r="C33" s="133">
        <v>0.28864803314208998</v>
      </c>
      <c r="D33" s="133">
        <v>0.27263616561889598</v>
      </c>
      <c r="E33" s="133">
        <v>0.45319374084472697</v>
      </c>
      <c r="F33" s="133">
        <v>0.35983894348144502</v>
      </c>
      <c r="G33" s="133">
        <v>0.43112152099609402</v>
      </c>
      <c r="H33" s="133">
        <v>0.53665527343749997</v>
      </c>
      <c r="I33" s="133">
        <v>0.51850383758544905</v>
      </c>
      <c r="J33" s="133">
        <v>0.531290130615234</v>
      </c>
      <c r="K33" s="133">
        <v>0.51159336090087892</v>
      </c>
      <c r="L33" s="133">
        <v>0.34853576660156299</v>
      </c>
      <c r="M33" s="133">
        <v>4.3449392318725605E-2</v>
      </c>
      <c r="N33" s="133">
        <v>0.27090950012206999</v>
      </c>
      <c r="O33" s="133">
        <f t="shared" si="2"/>
        <v>0.38053130547205605</v>
      </c>
    </row>
    <row r="34" spans="1:16" x14ac:dyDescent="0.25">
      <c r="A34" s="128" t="s">
        <v>53</v>
      </c>
      <c r="B34" s="128">
        <v>2042</v>
      </c>
      <c r="C34" s="129">
        <v>0.27450216293335</v>
      </c>
      <c r="D34" s="129">
        <v>0.25221948623657203</v>
      </c>
      <c r="E34" s="129">
        <v>3.1622061729431203E-2</v>
      </c>
      <c r="F34" s="129">
        <v>0.52324691772460907</v>
      </c>
      <c r="G34" s="129">
        <v>0.414945487976074</v>
      </c>
      <c r="H34" s="129">
        <v>0.52785545349121099</v>
      </c>
      <c r="I34" s="129">
        <v>0.50852439880371103</v>
      </c>
      <c r="J34" s="129">
        <v>0.52319389343261702</v>
      </c>
      <c r="K34" s="129">
        <v>0.49708030700683603</v>
      </c>
      <c r="L34" s="129">
        <v>0.33101932525634803</v>
      </c>
      <c r="M34" s="129">
        <v>0.64581901550292997</v>
      </c>
      <c r="N34" s="129">
        <v>0.24489786148071299</v>
      </c>
      <c r="O34" s="129">
        <f t="shared" si="2"/>
        <v>0.39791053096453349</v>
      </c>
    </row>
    <row r="35" spans="1:16" x14ac:dyDescent="0.25">
      <c r="A35" s="69" t="s">
        <v>63</v>
      </c>
      <c r="B35" s="69">
        <v>2029</v>
      </c>
      <c r="C35" s="133"/>
      <c r="D35" s="133"/>
      <c r="E35" s="133"/>
      <c r="F35" s="133"/>
      <c r="G35" s="133"/>
      <c r="H35" s="133">
        <v>6.9226393699645991E-2</v>
      </c>
      <c r="I35" s="133">
        <v>6.04578161239624E-2</v>
      </c>
      <c r="J35" s="133">
        <v>6.3583574295043896E-2</v>
      </c>
      <c r="K35" s="133">
        <v>4.8968510627746598E-2</v>
      </c>
      <c r="L35" s="133">
        <v>8.0436009168624902E-3</v>
      </c>
      <c r="M35" s="133">
        <v>3.2600948810577401E-2</v>
      </c>
      <c r="N35" s="133">
        <v>1.67837232351303E-3</v>
      </c>
      <c r="O35" s="133">
        <f t="shared" si="2"/>
        <v>4.0651316685335982E-2</v>
      </c>
      <c r="P35" s="130">
        <f>AVERAGE(O35:O48)</f>
        <v>3.1085427263910011E-2</v>
      </c>
    </row>
    <row r="36" spans="1:16" x14ac:dyDescent="0.25">
      <c r="A36" s="69" t="s">
        <v>63</v>
      </c>
      <c r="B36" s="69">
        <v>2030</v>
      </c>
      <c r="C36" s="133">
        <v>2.1447830200195299E-2</v>
      </c>
      <c r="D36" s="133">
        <v>4.6764332056045497E-3</v>
      </c>
      <c r="E36" s="133">
        <v>1.09550929069519E-2</v>
      </c>
      <c r="F36" s="133">
        <v>3.7386925220489503E-2</v>
      </c>
      <c r="G36" s="133">
        <v>3.4246728420257597E-2</v>
      </c>
      <c r="H36" s="133">
        <v>6.5036211013793907E-2</v>
      </c>
      <c r="I36" s="133">
        <v>5.6972160339355503E-2</v>
      </c>
      <c r="J36" s="133">
        <v>6.1082434654235802E-2</v>
      </c>
      <c r="K36" s="133">
        <v>4.5977239608764604E-2</v>
      </c>
      <c r="L36" s="133">
        <v>1.50876688957214E-2</v>
      </c>
      <c r="M36" s="133">
        <v>3.0133724212646502E-2</v>
      </c>
      <c r="N36" s="133">
        <v>1.4834028482437101E-3</v>
      </c>
      <c r="O36" s="133">
        <f t="shared" si="2"/>
        <v>3.2040487627188356E-2</v>
      </c>
    </row>
    <row r="37" spans="1:16" x14ac:dyDescent="0.25">
      <c r="A37" s="69" t="s">
        <v>63</v>
      </c>
      <c r="B37" s="69">
        <v>2031</v>
      </c>
      <c r="C37" s="133">
        <v>1.2979094982147199E-2</v>
      </c>
      <c r="D37" s="133">
        <v>2.6405015587806701E-3</v>
      </c>
      <c r="E37" s="133">
        <v>2.79429984092712E-2</v>
      </c>
      <c r="F37" s="133">
        <v>2.2957592010497997E-2</v>
      </c>
      <c r="G37" s="133">
        <v>3.77713704109192E-2</v>
      </c>
      <c r="H37" s="133">
        <v>6.8045349121093807E-2</v>
      </c>
      <c r="I37" s="133">
        <v>6.1961970329284702E-2</v>
      </c>
      <c r="J37" s="133">
        <v>4.8596806526184103E-2</v>
      </c>
      <c r="K37" s="133">
        <v>3.2068552970886198E-2</v>
      </c>
      <c r="L37" s="133">
        <v>1.76800906658173E-2</v>
      </c>
      <c r="M37" s="133">
        <v>4.9522800445556597E-2</v>
      </c>
      <c r="N37" s="133">
        <v>1.43263459205627E-3</v>
      </c>
      <c r="O37" s="133">
        <f t="shared" si="2"/>
        <v>3.1966646835207932E-2</v>
      </c>
    </row>
    <row r="38" spans="1:16" x14ac:dyDescent="0.25">
      <c r="A38" s="69" t="s">
        <v>63</v>
      </c>
      <c r="B38" s="69">
        <v>2032</v>
      </c>
      <c r="C38" s="133">
        <v>1.5230808258056601E-2</v>
      </c>
      <c r="D38" s="133">
        <v>1.28421992063522E-3</v>
      </c>
      <c r="E38" s="133">
        <v>4.0469803810119602E-2</v>
      </c>
      <c r="F38" s="133">
        <v>3.35957098007202E-2</v>
      </c>
      <c r="G38" s="133">
        <v>4.3036508560180702E-2</v>
      </c>
      <c r="H38" s="133">
        <v>7.3279209136962897E-2</v>
      </c>
      <c r="I38" s="133">
        <v>6.744356632232669E-2</v>
      </c>
      <c r="J38" s="133">
        <v>5.3745694160461398E-2</v>
      </c>
      <c r="K38" s="133">
        <v>3.5020430088043203E-2</v>
      </c>
      <c r="L38" s="133">
        <v>1.53731989860535E-2</v>
      </c>
      <c r="M38" s="133">
        <v>2.0129294395446799E-2</v>
      </c>
      <c r="N38" s="133">
        <v>1.5750056505203199E-3</v>
      </c>
      <c r="O38" s="133">
        <f t="shared" si="2"/>
        <v>3.334862075746059E-2</v>
      </c>
    </row>
    <row r="39" spans="1:16" x14ac:dyDescent="0.25">
      <c r="A39" s="69" t="s">
        <v>63</v>
      </c>
      <c r="B39" s="69">
        <v>2033</v>
      </c>
      <c r="C39" s="133">
        <v>1.5538228750228899E-2</v>
      </c>
      <c r="D39" s="133">
        <v>2.70121932029724E-3</v>
      </c>
      <c r="E39" s="133">
        <v>1.5818822383880601E-2</v>
      </c>
      <c r="F39" s="133">
        <v>4.7822046279907202E-2</v>
      </c>
      <c r="G39" s="133">
        <v>4.1420035362243694E-2</v>
      </c>
      <c r="H39" s="133">
        <v>6.8940095901489307E-2</v>
      </c>
      <c r="I39" s="133">
        <v>4.8122439384460397E-2</v>
      </c>
      <c r="J39" s="133">
        <v>5.1026835441589397E-2</v>
      </c>
      <c r="K39" s="133">
        <v>3.36050987243652E-2</v>
      </c>
      <c r="L39" s="133">
        <v>1.7322283983230598E-2</v>
      </c>
      <c r="M39" s="133">
        <v>2.99470591545105E-2</v>
      </c>
      <c r="N39" s="133">
        <v>1.3207511603832199E-3</v>
      </c>
      <c r="O39" s="133">
        <f t="shared" si="2"/>
        <v>3.1132076320548849E-2</v>
      </c>
    </row>
    <row r="40" spans="1:16" x14ac:dyDescent="0.25">
      <c r="A40" s="69" t="s">
        <v>63</v>
      </c>
      <c r="B40" s="69">
        <v>2034</v>
      </c>
      <c r="C40" s="133">
        <v>9.8852413892745999E-3</v>
      </c>
      <c r="D40" s="133">
        <v>1.1316173523664499E-3</v>
      </c>
      <c r="E40" s="133">
        <v>1.1952321529388401E-2</v>
      </c>
      <c r="F40" s="133">
        <v>3.0897483825683598E-2</v>
      </c>
      <c r="G40" s="133">
        <v>2.79851675033569E-2</v>
      </c>
      <c r="H40" s="133">
        <v>5.9450831413268998E-2</v>
      </c>
      <c r="I40" s="133">
        <v>5.20524835586548E-2</v>
      </c>
      <c r="J40" s="133">
        <v>3.9982655048370404E-2</v>
      </c>
      <c r="K40" s="133">
        <v>2.9742679595947299E-2</v>
      </c>
      <c r="L40" s="133">
        <v>1.30823338031769E-2</v>
      </c>
      <c r="M40" s="133">
        <v>3.87712001800537E-2</v>
      </c>
      <c r="N40" s="133">
        <v>9.4307556748390203E-4</v>
      </c>
      <c r="O40" s="133">
        <f t="shared" si="2"/>
        <v>2.6323090897252165E-2</v>
      </c>
    </row>
    <row r="41" spans="1:16" x14ac:dyDescent="0.25">
      <c r="A41" s="69" t="s">
        <v>63</v>
      </c>
      <c r="B41" s="69">
        <v>2035</v>
      </c>
      <c r="C41" s="133">
        <v>1.1856937408447298E-2</v>
      </c>
      <c r="D41" s="133">
        <v>2.2528263926506003E-3</v>
      </c>
      <c r="E41" s="133">
        <v>1.62194001674652E-2</v>
      </c>
      <c r="F41" s="133">
        <v>2.91516137123108E-2</v>
      </c>
      <c r="G41" s="133">
        <v>3.3446474075317402E-2</v>
      </c>
      <c r="H41" s="133">
        <v>6.3828854560852105E-2</v>
      </c>
      <c r="I41" s="133">
        <v>5.6454119682312003E-2</v>
      </c>
      <c r="J41" s="133">
        <v>4.5565247535705601E-2</v>
      </c>
      <c r="K41" s="133">
        <v>3.12684321403503E-2</v>
      </c>
      <c r="L41" s="133">
        <v>5.61998784542084E-3</v>
      </c>
      <c r="M41" s="133">
        <v>2.5793795585632301E-2</v>
      </c>
      <c r="N41" s="133">
        <v>1.07801616191864E-3</v>
      </c>
      <c r="O41" s="133">
        <f t="shared" si="2"/>
        <v>2.6877975439031924E-2</v>
      </c>
    </row>
    <row r="42" spans="1:16" x14ac:dyDescent="0.25">
      <c r="A42" s="69" t="s">
        <v>63</v>
      </c>
      <c r="B42" s="69">
        <v>2036</v>
      </c>
      <c r="C42" s="133">
        <v>1.42899525165558E-2</v>
      </c>
      <c r="D42" s="133">
        <v>1.0276735574007E-3</v>
      </c>
      <c r="E42" s="133">
        <v>1.4515234231948899E-2</v>
      </c>
      <c r="F42" s="133">
        <v>1.6807852983474699E-2</v>
      </c>
      <c r="G42" s="133">
        <v>3.8264241218566898E-2</v>
      </c>
      <c r="H42" s="133">
        <v>6.8541431427002003E-2</v>
      </c>
      <c r="I42" s="133">
        <v>6.2633380889892593E-2</v>
      </c>
      <c r="J42" s="133">
        <v>5.0457100868225101E-2</v>
      </c>
      <c r="K42" s="133">
        <v>3.3897316455841098E-2</v>
      </c>
      <c r="L42" s="133">
        <v>1.35853219032288E-2</v>
      </c>
      <c r="M42" s="133">
        <v>3.1221714019775401E-2</v>
      </c>
      <c r="N42" s="133">
        <v>9.908777475357059E-4</v>
      </c>
      <c r="O42" s="133">
        <f t="shared" si="2"/>
        <v>2.8852674818287308E-2</v>
      </c>
    </row>
    <row r="43" spans="1:16" x14ac:dyDescent="0.25">
      <c r="A43" s="69" t="s">
        <v>63</v>
      </c>
      <c r="B43" s="69">
        <v>2037</v>
      </c>
      <c r="C43" s="133">
        <v>1.4704176187515301E-2</v>
      </c>
      <c r="D43" s="133">
        <v>2.21738219261169E-3</v>
      </c>
      <c r="E43" s="133">
        <v>2.1400332450866699E-2</v>
      </c>
      <c r="F43" s="133">
        <v>4.6012501716613793E-2</v>
      </c>
      <c r="G43" s="133">
        <v>3.7056679725646996E-2</v>
      </c>
      <c r="H43" s="133">
        <v>6.4606442451477106E-2</v>
      </c>
      <c r="I43" s="133">
        <v>5.9532995223998998E-2</v>
      </c>
      <c r="J43" s="133">
        <v>4.81940078735352E-2</v>
      </c>
      <c r="K43" s="133">
        <v>3.1838679313659697E-2</v>
      </c>
      <c r="L43" s="133">
        <v>1.8566467761993399E-2</v>
      </c>
      <c r="M43" s="133">
        <v>2.4740817546844499E-2</v>
      </c>
      <c r="N43" s="133">
        <v>8.8973678648471808E-4</v>
      </c>
      <c r="O43" s="133">
        <f t="shared" si="2"/>
        <v>3.0813351602604008E-2</v>
      </c>
    </row>
    <row r="44" spans="1:16" x14ac:dyDescent="0.25">
      <c r="A44" s="69" t="s">
        <v>63</v>
      </c>
      <c r="B44" s="69">
        <v>2038</v>
      </c>
      <c r="C44" s="133">
        <v>9.1385871171951304E-3</v>
      </c>
      <c r="D44" s="133">
        <v>9.4224408268928496E-4</v>
      </c>
      <c r="E44" s="133">
        <v>1.69240653514862E-2</v>
      </c>
      <c r="F44" s="133">
        <v>2.3027791976928703E-2</v>
      </c>
      <c r="G44" s="133">
        <v>3.0148637294769302E-2</v>
      </c>
      <c r="H44" s="133">
        <v>5.2787404060363793E-2</v>
      </c>
      <c r="I44" s="133">
        <v>4.9595322608947799E-2</v>
      </c>
      <c r="J44" s="133">
        <v>3.9021103382110602E-2</v>
      </c>
      <c r="K44" s="133">
        <v>2.31726455688477E-2</v>
      </c>
      <c r="L44" s="133">
        <v>5.2876794338226297E-3</v>
      </c>
      <c r="M44" s="133">
        <v>3.5423114299774204E-2</v>
      </c>
      <c r="N44" s="133">
        <v>8.3765536546707195E-4</v>
      </c>
      <c r="O44" s="133">
        <f t="shared" si="2"/>
        <v>2.385885421186687E-2</v>
      </c>
    </row>
    <row r="45" spans="1:16" x14ac:dyDescent="0.25">
      <c r="A45" s="69" t="s">
        <v>63</v>
      </c>
      <c r="B45" s="69">
        <v>2039</v>
      </c>
      <c r="C45" s="133">
        <v>1.0806770324706999E-2</v>
      </c>
      <c r="D45" s="133">
        <v>2.2385659813880902E-3</v>
      </c>
      <c r="E45" s="133">
        <v>1.9004424810409499E-2</v>
      </c>
      <c r="F45" s="133">
        <v>1.5294258594512899E-2</v>
      </c>
      <c r="G45" s="133">
        <v>3.4407835006713898E-2</v>
      </c>
      <c r="H45" s="133">
        <v>5.6921982765197797E-2</v>
      </c>
      <c r="I45" s="133">
        <v>5.3558087348937994E-2</v>
      </c>
      <c r="J45" s="133">
        <v>4.1817541122436498E-2</v>
      </c>
      <c r="K45" s="133">
        <v>2.5819973945617698E-2</v>
      </c>
      <c r="L45" s="133">
        <v>7.7548640966415405E-3</v>
      </c>
      <c r="M45" s="133">
        <v>2.4878504276275599E-2</v>
      </c>
      <c r="N45" s="133">
        <v>8.2076057791709896E-4</v>
      </c>
      <c r="O45" s="133">
        <f t="shared" si="2"/>
        <v>2.4443630737562966E-2</v>
      </c>
    </row>
    <row r="46" spans="1:16" x14ac:dyDescent="0.25">
      <c r="A46" s="69" t="s">
        <v>63</v>
      </c>
      <c r="B46" s="69">
        <v>2040</v>
      </c>
      <c r="C46" s="133">
        <v>2.5353994369506801E-2</v>
      </c>
      <c r="D46" s="133">
        <v>4.7165739536285398E-3</v>
      </c>
      <c r="E46" s="133">
        <v>2.9787619113922102E-2</v>
      </c>
      <c r="F46" s="133">
        <v>4.9133539199829102E-2</v>
      </c>
      <c r="G46" s="133">
        <v>5.1380758285522493E-2</v>
      </c>
      <c r="H46" s="133">
        <v>6.6867480278015104E-2</v>
      </c>
      <c r="I46" s="133">
        <v>6.8078513145446801E-2</v>
      </c>
      <c r="J46" s="133">
        <v>5.9106431007385302E-2</v>
      </c>
      <c r="K46" s="133">
        <v>3.2743406295776399E-2</v>
      </c>
      <c r="L46" s="133">
        <v>2.9801225662231402E-2</v>
      </c>
      <c r="M46" s="133">
        <v>8.1013832092285187E-2</v>
      </c>
      <c r="N46" s="133">
        <v>5.5091012269258498E-4</v>
      </c>
      <c r="O46" s="133">
        <f t="shared" si="2"/>
        <v>4.1544523627186816E-2</v>
      </c>
    </row>
    <row r="47" spans="1:16" x14ac:dyDescent="0.25">
      <c r="A47" s="69" t="s">
        <v>63</v>
      </c>
      <c r="B47" s="69">
        <v>2041</v>
      </c>
      <c r="C47" s="133">
        <v>1.8273031711578399E-2</v>
      </c>
      <c r="D47" s="133">
        <v>4.2681872844696003E-3</v>
      </c>
      <c r="E47" s="133">
        <v>3.6116073131561302E-2</v>
      </c>
      <c r="F47" s="133">
        <v>3.6254403591156004E-2</v>
      </c>
      <c r="G47" s="133">
        <v>3.9968416690826396E-2</v>
      </c>
      <c r="H47" s="133">
        <v>6.2499094009399396E-2</v>
      </c>
      <c r="I47" s="133">
        <v>6.3388719558715806E-2</v>
      </c>
      <c r="J47" s="133">
        <v>5.52966213226318E-2</v>
      </c>
      <c r="K47" s="133">
        <v>3.1293408870697002E-2</v>
      </c>
      <c r="L47" s="133">
        <v>1.7955881357193001E-2</v>
      </c>
      <c r="M47" s="133">
        <v>2.33037614822388E-2</v>
      </c>
      <c r="N47" s="133">
        <v>6.0428865253925302E-4</v>
      </c>
      <c r="O47" s="133">
        <f t="shared" si="2"/>
        <v>3.243515730525056E-2</v>
      </c>
    </row>
    <row r="48" spans="1:16" x14ac:dyDescent="0.25">
      <c r="A48" s="128" t="s">
        <v>63</v>
      </c>
      <c r="B48" s="128">
        <v>2042</v>
      </c>
      <c r="C48" s="129">
        <v>1.2816076278686498E-2</v>
      </c>
      <c r="D48" s="129">
        <v>2.6359930634498601E-3</v>
      </c>
      <c r="E48" s="129">
        <v>1.9556897878646898E-2</v>
      </c>
      <c r="F48" s="129">
        <v>5.2117819786071801E-2</v>
      </c>
      <c r="G48" s="129">
        <v>3.3459854125976601E-2</v>
      </c>
      <c r="H48" s="129">
        <v>5.3715667724609402E-2</v>
      </c>
      <c r="I48" s="129">
        <v>5.5326900482177699E-2</v>
      </c>
      <c r="J48" s="129">
        <v>4.8003268241882301E-2</v>
      </c>
      <c r="K48" s="129">
        <v>2.4784927368164098E-2</v>
      </c>
      <c r="L48" s="129">
        <v>2.17061471939087E-2</v>
      </c>
      <c r="M48" s="129">
        <v>4.6544327735900899E-2</v>
      </c>
      <c r="N48" s="129">
        <v>2.2301807999610901E-4</v>
      </c>
      <c r="O48" s="129">
        <f t="shared" si="2"/>
        <v>3.0907574829955903E-2</v>
      </c>
    </row>
    <row r="49" spans="1:16" x14ac:dyDescent="0.25">
      <c r="A49" s="69" t="s">
        <v>64</v>
      </c>
      <c r="B49" s="69">
        <v>2023</v>
      </c>
      <c r="C49" s="133">
        <v>0.400270156860352</v>
      </c>
      <c r="D49" s="133">
        <v>0.38409301757812497</v>
      </c>
      <c r="E49" s="133">
        <v>0.43997928619384802</v>
      </c>
      <c r="F49" s="133">
        <v>3.2614233493804899E-2</v>
      </c>
      <c r="G49" s="133">
        <v>0.63580261230468804</v>
      </c>
      <c r="H49" s="133">
        <v>0.73656066894531302</v>
      </c>
      <c r="I49" s="133">
        <v>0.7525282287597661</v>
      </c>
      <c r="J49" s="133">
        <v>0.78170074462890593</v>
      </c>
      <c r="K49" s="133">
        <v>0.72594970703124995</v>
      </c>
      <c r="L49" s="133">
        <v>0.54378826141357406</v>
      </c>
      <c r="M49" s="133">
        <v>0.97023963928222701</v>
      </c>
      <c r="N49" s="133">
        <v>0.39238399505615201</v>
      </c>
      <c r="O49" s="133">
        <f t="shared" ref="O49:O93" si="3">AVERAGE(C49:N49)</f>
        <v>0.56632587929566702</v>
      </c>
      <c r="P49" s="130">
        <f>AVERAGE(O49:O68)</f>
        <v>0.41670780871808538</v>
      </c>
    </row>
    <row r="50" spans="1:16" x14ac:dyDescent="0.25">
      <c r="A50" s="69" t="s">
        <v>64</v>
      </c>
      <c r="B50" s="69">
        <v>2024</v>
      </c>
      <c r="C50" s="133">
        <v>0.53177410125732405</v>
      </c>
      <c r="D50" s="133">
        <v>0.50244472503662108</v>
      </c>
      <c r="E50" s="133">
        <v>5.7863359451293901E-2</v>
      </c>
      <c r="F50" s="133">
        <v>0.62235935211181603</v>
      </c>
      <c r="G50" s="133">
        <v>0.74436935424804707</v>
      </c>
      <c r="H50" s="133">
        <v>0.78592887878417994</v>
      </c>
      <c r="I50" s="133">
        <v>0.79405784606933594</v>
      </c>
      <c r="J50" s="133">
        <v>0.79521919250488293</v>
      </c>
      <c r="K50" s="133">
        <v>0.78572433471679703</v>
      </c>
      <c r="L50" s="133">
        <v>0.7090069580078131</v>
      </c>
      <c r="M50" s="133">
        <v>0.87232467651367207</v>
      </c>
      <c r="N50" s="133">
        <v>0.53983604431152299</v>
      </c>
      <c r="O50" s="133">
        <f t="shared" si="3"/>
        <v>0.64507573525110873</v>
      </c>
    </row>
    <row r="51" spans="1:16" x14ac:dyDescent="0.25">
      <c r="A51" s="69" t="s">
        <v>64</v>
      </c>
      <c r="B51" s="69">
        <v>2025</v>
      </c>
      <c r="C51" s="133">
        <v>0.39015594482421906</v>
      </c>
      <c r="D51" s="133">
        <v>0.38191226959228503</v>
      </c>
      <c r="E51" s="133">
        <v>4.2256579399108894E-2</v>
      </c>
      <c r="F51" s="133">
        <v>0.56881320953369097</v>
      </c>
      <c r="G51" s="133">
        <v>0.62361675262451199</v>
      </c>
      <c r="H51" s="133">
        <v>0.74874359130859403</v>
      </c>
      <c r="I51" s="133">
        <v>0.77812889099121096</v>
      </c>
      <c r="J51" s="133">
        <v>0.7931214904785161</v>
      </c>
      <c r="K51" s="133">
        <v>0.72306015014648395</v>
      </c>
      <c r="L51" s="133">
        <v>0.53464668273925797</v>
      </c>
      <c r="M51" s="133">
        <v>0.86465599060058596</v>
      </c>
      <c r="N51" s="133">
        <v>0.39304958343505902</v>
      </c>
      <c r="O51" s="133">
        <f t="shared" si="3"/>
        <v>0.57018009463946029</v>
      </c>
    </row>
    <row r="52" spans="1:16" x14ac:dyDescent="0.25">
      <c r="A52" s="69" t="s">
        <v>64</v>
      </c>
      <c r="B52" s="69">
        <v>2026</v>
      </c>
      <c r="C52" s="133">
        <v>0.2455712890625</v>
      </c>
      <c r="D52" s="133">
        <v>0.21340751647949202</v>
      </c>
      <c r="E52" s="133">
        <v>0.329696311950684</v>
      </c>
      <c r="F52" s="133">
        <v>1.7871795892715502E-2</v>
      </c>
      <c r="G52" s="133">
        <v>0.45097484588622999</v>
      </c>
      <c r="H52" s="133">
        <v>0.58500053405761698</v>
      </c>
      <c r="I52" s="133">
        <v>0.57264778137207006</v>
      </c>
      <c r="J52" s="133">
        <v>0.58826950073242201</v>
      </c>
      <c r="K52" s="133">
        <v>0.55286834716796907</v>
      </c>
      <c r="L52" s="133">
        <v>0.33458625793457003</v>
      </c>
      <c r="M52" s="133">
        <v>0.73019233703613295</v>
      </c>
      <c r="N52" s="133">
        <v>0.20894006729126002</v>
      </c>
      <c r="O52" s="133">
        <f t="shared" si="3"/>
        <v>0.40250221540530523</v>
      </c>
    </row>
    <row r="53" spans="1:16" x14ac:dyDescent="0.25">
      <c r="A53" s="69" t="s">
        <v>64</v>
      </c>
      <c r="B53" s="69">
        <v>2027</v>
      </c>
      <c r="C53" s="133">
        <v>0.25446872711181601</v>
      </c>
      <c r="D53" s="133">
        <v>0.22776597976684598</v>
      </c>
      <c r="E53" s="133">
        <v>0.403939933776855</v>
      </c>
      <c r="F53" s="133">
        <v>1.77349126338959E-2</v>
      </c>
      <c r="G53" s="133">
        <v>0.458130645751953</v>
      </c>
      <c r="H53" s="133">
        <v>0.59573036193847695</v>
      </c>
      <c r="I53" s="133">
        <v>0.58180519104003903</v>
      </c>
      <c r="J53" s="133">
        <v>0.59645599365234403</v>
      </c>
      <c r="K53" s="133">
        <v>0.56574050903320294</v>
      </c>
      <c r="L53" s="133">
        <v>0.34443534851074198</v>
      </c>
      <c r="M53" s="133">
        <v>0.70140586853027298</v>
      </c>
      <c r="N53" s="133">
        <v>0.21944728851318399</v>
      </c>
      <c r="O53" s="133">
        <f t="shared" si="3"/>
        <v>0.41392173002163563</v>
      </c>
    </row>
    <row r="54" spans="1:16" x14ac:dyDescent="0.25">
      <c r="A54" s="69" t="s">
        <v>64</v>
      </c>
      <c r="B54" s="69">
        <v>2028</v>
      </c>
      <c r="C54" s="133">
        <v>0.26358396530151401</v>
      </c>
      <c r="D54" s="133">
        <v>0.20474674224853501</v>
      </c>
      <c r="E54" s="133">
        <v>0.43263298034667996</v>
      </c>
      <c r="F54" s="133">
        <v>0.41593761444091798</v>
      </c>
      <c r="G54" s="133">
        <v>0.47457790374755904</v>
      </c>
      <c r="H54" s="133">
        <v>0.599262046813965</v>
      </c>
      <c r="I54" s="133">
        <v>0.59290836334228503</v>
      </c>
      <c r="J54" s="133">
        <v>0.60999916076660199</v>
      </c>
      <c r="K54" s="133">
        <v>0.56653255462646501</v>
      </c>
      <c r="L54" s="133">
        <v>0.35510868072509799</v>
      </c>
      <c r="M54" s="133">
        <v>4.01894330978394E-2</v>
      </c>
      <c r="N54" s="133">
        <v>0.23197465896606398</v>
      </c>
      <c r="O54" s="133">
        <f t="shared" si="3"/>
        <v>0.39895450870196036</v>
      </c>
    </row>
    <row r="55" spans="1:16" x14ac:dyDescent="0.25">
      <c r="A55" s="69" t="s">
        <v>64</v>
      </c>
      <c r="B55" s="69">
        <v>2029</v>
      </c>
      <c r="C55" s="133">
        <v>0.27264347076416001</v>
      </c>
      <c r="D55" s="133">
        <v>0.24550857543945298</v>
      </c>
      <c r="E55" s="133">
        <v>2.33037519454956E-2</v>
      </c>
      <c r="F55" s="133">
        <v>0.387869911193848</v>
      </c>
      <c r="G55" s="133">
        <v>0.483693580627441</v>
      </c>
      <c r="H55" s="133">
        <v>0.60834960937500004</v>
      </c>
      <c r="I55" s="133">
        <v>0.60173496246337899</v>
      </c>
      <c r="J55" s="133">
        <v>0.61799991607666005</v>
      </c>
      <c r="K55" s="133">
        <v>0.57894351959228496</v>
      </c>
      <c r="L55" s="133">
        <v>0.36503395080566398</v>
      </c>
      <c r="M55" s="133">
        <v>0.82007568359375005</v>
      </c>
      <c r="N55" s="133">
        <v>0.24314334869384802</v>
      </c>
      <c r="O55" s="133">
        <f t="shared" si="3"/>
        <v>0.43735835671424866</v>
      </c>
    </row>
    <row r="56" spans="1:16" x14ac:dyDescent="0.25">
      <c r="A56" s="69" t="s">
        <v>64</v>
      </c>
      <c r="B56" s="69">
        <v>2030</v>
      </c>
      <c r="C56" s="133">
        <v>0.25810037612914999</v>
      </c>
      <c r="D56" s="133">
        <v>0.23470342636108399</v>
      </c>
      <c r="E56" s="133">
        <v>2.3167634010314901E-2</v>
      </c>
      <c r="F56" s="133">
        <v>0.37207752227783203</v>
      </c>
      <c r="G56" s="133">
        <v>0.44974803924560497</v>
      </c>
      <c r="H56" s="133">
        <v>0.56630718231201205</v>
      </c>
      <c r="I56" s="133">
        <v>0.56105972290039097</v>
      </c>
      <c r="J56" s="133">
        <v>0.57193462371826198</v>
      </c>
      <c r="K56" s="133">
        <v>0.54141010284423796</v>
      </c>
      <c r="L56" s="133">
        <v>0.34519428253173801</v>
      </c>
      <c r="M56" s="133">
        <v>0.72797798156738291</v>
      </c>
      <c r="N56" s="133">
        <v>0.23355747222900403</v>
      </c>
      <c r="O56" s="133">
        <f t="shared" si="3"/>
        <v>0.40710319717725113</v>
      </c>
    </row>
    <row r="57" spans="1:16" x14ac:dyDescent="0.25">
      <c r="A57" s="69" t="s">
        <v>64</v>
      </c>
      <c r="B57" s="69">
        <v>2031</v>
      </c>
      <c r="C57" s="133">
        <v>0.23639373779296899</v>
      </c>
      <c r="D57" s="133">
        <v>0.20764392852783201</v>
      </c>
      <c r="E57" s="133">
        <v>0.35086498260497995</v>
      </c>
      <c r="F57" s="133">
        <v>0.311679306030273</v>
      </c>
      <c r="G57" s="133">
        <v>0.41440776824951198</v>
      </c>
      <c r="H57" s="133">
        <v>0.54591377258300799</v>
      </c>
      <c r="I57" s="133">
        <v>0.52887351989746101</v>
      </c>
      <c r="J57" s="133">
        <v>0.54418571472167998</v>
      </c>
      <c r="K57" s="133">
        <v>0.51254959106445297</v>
      </c>
      <c r="L57" s="133">
        <v>0.32018321990966797</v>
      </c>
      <c r="M57" s="133">
        <v>4.3535575866699198E-2</v>
      </c>
      <c r="N57" s="133">
        <v>0.198434734344482</v>
      </c>
      <c r="O57" s="133">
        <f t="shared" si="3"/>
        <v>0.35122215429941805</v>
      </c>
    </row>
    <row r="58" spans="1:16" x14ac:dyDescent="0.25">
      <c r="A58" s="69" t="s">
        <v>64</v>
      </c>
      <c r="B58" s="69">
        <v>2032</v>
      </c>
      <c r="C58" s="133">
        <v>0.245331649780273</v>
      </c>
      <c r="D58" s="133">
        <v>0.18549543380737302</v>
      </c>
      <c r="E58" s="133">
        <v>0.34730228424072301</v>
      </c>
      <c r="F58" s="133">
        <v>2.2808935642242401E-2</v>
      </c>
      <c r="G58" s="133">
        <v>0.42352832794189504</v>
      </c>
      <c r="H58" s="133">
        <v>0.55679347991943406</v>
      </c>
      <c r="I58" s="133">
        <v>0.53904094696044902</v>
      </c>
      <c r="J58" s="133">
        <v>0.55372440338134798</v>
      </c>
      <c r="K58" s="133">
        <v>0.52529525756835904</v>
      </c>
      <c r="L58" s="133">
        <v>0.31551687240600601</v>
      </c>
      <c r="M58" s="133">
        <v>0.76668060302734409</v>
      </c>
      <c r="N58" s="133">
        <v>0.208976573944092</v>
      </c>
      <c r="O58" s="133">
        <f t="shared" si="3"/>
        <v>0.39087456405162824</v>
      </c>
    </row>
    <row r="59" spans="1:16" x14ac:dyDescent="0.25">
      <c r="A59" s="69" t="s">
        <v>64</v>
      </c>
      <c r="B59" s="69">
        <v>2033</v>
      </c>
      <c r="C59" s="133">
        <v>0.24733100891113299</v>
      </c>
      <c r="D59" s="133">
        <v>0.22316406250000001</v>
      </c>
      <c r="E59" s="133">
        <v>0.36379455566406299</v>
      </c>
      <c r="F59" s="133">
        <v>2.3791542053222699E-2</v>
      </c>
      <c r="G59" s="133">
        <v>0.396770248413086</v>
      </c>
      <c r="H59" s="133">
        <v>0.51925834655761693</v>
      </c>
      <c r="I59" s="133">
        <v>0.48587806701660197</v>
      </c>
      <c r="J59" s="133">
        <v>0.49895347595214801</v>
      </c>
      <c r="K59" s="133">
        <v>0.47437812805175805</v>
      </c>
      <c r="L59" s="133">
        <v>0.29758815765380897</v>
      </c>
      <c r="M59" s="133">
        <v>0.68116477966308597</v>
      </c>
      <c r="N59" s="133">
        <v>0.225265846252441</v>
      </c>
      <c r="O59" s="133">
        <f t="shared" si="3"/>
        <v>0.36977818489074715</v>
      </c>
    </row>
    <row r="60" spans="1:16" x14ac:dyDescent="0.25">
      <c r="A60" s="69" t="s">
        <v>64</v>
      </c>
      <c r="B60" s="69">
        <v>2034</v>
      </c>
      <c r="C60" s="133">
        <v>0.23328081130981398</v>
      </c>
      <c r="D60" s="133">
        <v>0.20144903182983398</v>
      </c>
      <c r="E60" s="133">
        <v>0.27839857101440402</v>
      </c>
      <c r="F60" s="133">
        <v>2.18902897834778E-2</v>
      </c>
      <c r="G60" s="133">
        <v>0.41912940979003899</v>
      </c>
      <c r="H60" s="133">
        <v>0.54741382598876998</v>
      </c>
      <c r="I60" s="133">
        <v>0.53250244140625003</v>
      </c>
      <c r="J60" s="133">
        <v>0.550044441223145</v>
      </c>
      <c r="K60" s="133">
        <v>0.511305503845215</v>
      </c>
      <c r="L60" s="133">
        <v>0.30583181381225599</v>
      </c>
      <c r="M60" s="133">
        <v>0.77421562194824201</v>
      </c>
      <c r="N60" s="133">
        <v>0.19297426223754902</v>
      </c>
      <c r="O60" s="133">
        <f t="shared" si="3"/>
        <v>0.38070300201574964</v>
      </c>
    </row>
    <row r="61" spans="1:16" x14ac:dyDescent="0.25">
      <c r="A61" s="69" t="s">
        <v>64</v>
      </c>
      <c r="B61" s="69">
        <v>2035</v>
      </c>
      <c r="C61" s="133">
        <v>0.241770496368408</v>
      </c>
      <c r="D61" s="133">
        <v>0.214425010681152</v>
      </c>
      <c r="E61" s="133">
        <v>0.26885841369628899</v>
      </c>
      <c r="F61" s="133">
        <v>0.44292854309082003</v>
      </c>
      <c r="G61" s="133">
        <v>0.42668529510497999</v>
      </c>
      <c r="H61" s="133">
        <v>0.55787609100341795</v>
      </c>
      <c r="I61" s="133">
        <v>0.54310688018798803</v>
      </c>
      <c r="J61" s="133">
        <v>0.55665008544921901</v>
      </c>
      <c r="K61" s="133">
        <v>0.52508869171142603</v>
      </c>
      <c r="L61" s="133">
        <v>0.32030181884765596</v>
      </c>
      <c r="M61" s="133">
        <v>4.5094447135925302E-2</v>
      </c>
      <c r="N61" s="133">
        <v>0.20307188034057599</v>
      </c>
      <c r="O61" s="133">
        <f t="shared" si="3"/>
        <v>0.36215480446815479</v>
      </c>
    </row>
    <row r="62" spans="1:16" x14ac:dyDescent="0.25">
      <c r="A62" s="69" t="s">
        <v>64</v>
      </c>
      <c r="B62" s="69">
        <v>2036</v>
      </c>
      <c r="C62" s="133">
        <v>0.26738941192626997</v>
      </c>
      <c r="D62" s="133">
        <v>0.20868005752563501</v>
      </c>
      <c r="E62" s="133">
        <v>0.30545789718627903</v>
      </c>
      <c r="F62" s="133">
        <v>2.5372052192688E-2</v>
      </c>
      <c r="G62" s="133">
        <v>0.435685386657715</v>
      </c>
      <c r="H62" s="133">
        <v>0.56908290863037103</v>
      </c>
      <c r="I62" s="133">
        <v>0.55147006988525393</v>
      </c>
      <c r="J62" s="133">
        <v>0.56600906372070303</v>
      </c>
      <c r="K62" s="133">
        <v>0.53786983489990203</v>
      </c>
      <c r="L62" s="133">
        <v>0.33164417266845703</v>
      </c>
      <c r="M62" s="133">
        <v>0.89121643066406309</v>
      </c>
      <c r="N62" s="133">
        <v>0.23403022766113299</v>
      </c>
      <c r="O62" s="133">
        <f t="shared" si="3"/>
        <v>0.4103256261348725</v>
      </c>
    </row>
    <row r="63" spans="1:16" x14ac:dyDescent="0.25">
      <c r="A63" s="69" t="s">
        <v>64</v>
      </c>
      <c r="B63" s="69">
        <v>2037</v>
      </c>
      <c r="C63" s="133">
        <v>0.25311662673950197</v>
      </c>
      <c r="D63" s="133">
        <v>0.22812108993530297</v>
      </c>
      <c r="E63" s="133">
        <v>3.03980660438538E-2</v>
      </c>
      <c r="F63" s="133">
        <v>0.45801094055175801</v>
      </c>
      <c r="G63" s="133">
        <v>0.40709255218505902</v>
      </c>
      <c r="H63" s="133">
        <v>0.52887336730957002</v>
      </c>
      <c r="I63" s="133">
        <v>0.51248237609863301</v>
      </c>
      <c r="J63" s="133">
        <v>0.526230278015137</v>
      </c>
      <c r="K63" s="133">
        <v>0.50363063812255904</v>
      </c>
      <c r="L63" s="133">
        <v>0.31301290512085</v>
      </c>
      <c r="M63" s="133">
        <v>0.74182205200195295</v>
      </c>
      <c r="N63" s="133">
        <v>0.22423009872436497</v>
      </c>
      <c r="O63" s="133">
        <f t="shared" si="3"/>
        <v>0.39391841590404525</v>
      </c>
    </row>
    <row r="64" spans="1:16" x14ac:dyDescent="0.25">
      <c r="A64" s="69" t="s">
        <v>64</v>
      </c>
      <c r="B64" s="69">
        <v>2038</v>
      </c>
      <c r="C64" s="133">
        <v>0.23488582611084</v>
      </c>
      <c r="D64" s="133">
        <v>0.20343008041381799</v>
      </c>
      <c r="E64" s="133">
        <v>0.372777366638184</v>
      </c>
      <c r="F64" s="133">
        <v>1.75626599788666E-2</v>
      </c>
      <c r="G64" s="133">
        <v>0.37898910522460905</v>
      </c>
      <c r="H64" s="133">
        <v>0.51013923645019499</v>
      </c>
      <c r="I64" s="133">
        <v>0.486960906982422</v>
      </c>
      <c r="J64" s="133">
        <v>0.50243869781494099</v>
      </c>
      <c r="K64" s="133">
        <v>0.47562240600585903</v>
      </c>
      <c r="L64" s="133">
        <v>0.27477508544921903</v>
      </c>
      <c r="M64" s="133">
        <v>0.78958854675293</v>
      </c>
      <c r="N64" s="133">
        <v>0.19266536712646498</v>
      </c>
      <c r="O64" s="133">
        <f t="shared" si="3"/>
        <v>0.36998627374569576</v>
      </c>
    </row>
    <row r="65" spans="1:16" x14ac:dyDescent="0.25">
      <c r="A65" s="69" t="s">
        <v>64</v>
      </c>
      <c r="B65" s="69">
        <v>2039</v>
      </c>
      <c r="C65" s="133">
        <v>0.24249164581298799</v>
      </c>
      <c r="D65" s="133">
        <v>0.21746772766113298</v>
      </c>
      <c r="E65" s="133">
        <v>3.6959211826324501E-2</v>
      </c>
      <c r="F65" s="133">
        <v>0.28454456329345701</v>
      </c>
      <c r="G65" s="133">
        <v>0.38723964691162105</v>
      </c>
      <c r="H65" s="133">
        <v>0.52014667510986301</v>
      </c>
      <c r="I65" s="133">
        <v>0.49658870697021501</v>
      </c>
      <c r="J65" s="133">
        <v>0.51265419006347701</v>
      </c>
      <c r="K65" s="133">
        <v>0.48632823944091796</v>
      </c>
      <c r="L65" s="133">
        <v>0.28077024459838901</v>
      </c>
      <c r="M65" s="133">
        <v>0.80236885070800801</v>
      </c>
      <c r="N65" s="133">
        <v>0.202280502319336</v>
      </c>
      <c r="O65" s="133">
        <f t="shared" si="3"/>
        <v>0.37248668372631083</v>
      </c>
    </row>
    <row r="66" spans="1:16" x14ac:dyDescent="0.25">
      <c r="A66" s="69" t="s">
        <v>64</v>
      </c>
      <c r="B66" s="69">
        <v>2040</v>
      </c>
      <c r="C66" s="133">
        <v>0.269387683868408</v>
      </c>
      <c r="D66" s="133">
        <v>0.21955127716064499</v>
      </c>
      <c r="E66" s="133">
        <v>3.9204466342926E-2</v>
      </c>
      <c r="F66" s="133">
        <v>0.34580883026122999</v>
      </c>
      <c r="G66" s="133">
        <v>0.41724868774414098</v>
      </c>
      <c r="H66" s="133">
        <v>0.53310108184814498</v>
      </c>
      <c r="I66" s="133">
        <v>0.51337970733642602</v>
      </c>
      <c r="J66" s="133">
        <v>0.52845767974853497</v>
      </c>
      <c r="K66" s="133">
        <v>0.50169181823730502</v>
      </c>
      <c r="L66" s="133">
        <v>0.33439010620117204</v>
      </c>
      <c r="M66" s="133">
        <v>0.72344154357910195</v>
      </c>
      <c r="N66" s="133">
        <v>0.23801050186157202</v>
      </c>
      <c r="O66" s="133">
        <f t="shared" si="3"/>
        <v>0.38863944868246719</v>
      </c>
    </row>
    <row r="67" spans="1:16" x14ac:dyDescent="0.25">
      <c r="A67" s="69" t="s">
        <v>64</v>
      </c>
      <c r="B67" s="69">
        <v>2041</v>
      </c>
      <c r="C67" s="133">
        <v>0.25371999740600598</v>
      </c>
      <c r="D67" s="133">
        <v>0.23280723571777301</v>
      </c>
      <c r="E67" s="133">
        <v>3.6071078777313199E-2</v>
      </c>
      <c r="F67" s="133">
        <v>0.31478185653686497</v>
      </c>
      <c r="G67" s="133">
        <v>0.38980331420898401</v>
      </c>
      <c r="H67" s="133">
        <v>0.49618610382080097</v>
      </c>
      <c r="I67" s="133">
        <v>0.47799533843994096</v>
      </c>
      <c r="J67" s="133">
        <v>0.49164150238037102</v>
      </c>
      <c r="K67" s="133">
        <v>0.46802131652832002</v>
      </c>
      <c r="L67" s="133">
        <v>0.307417812347412</v>
      </c>
      <c r="M67" s="133">
        <v>0.68133834838867202</v>
      </c>
      <c r="N67" s="133">
        <v>0.22647386550903298</v>
      </c>
      <c r="O67" s="133">
        <f t="shared" si="3"/>
        <v>0.36468814750512429</v>
      </c>
    </row>
    <row r="68" spans="1:16" x14ac:dyDescent="0.25">
      <c r="A68" s="128" t="s">
        <v>64</v>
      </c>
      <c r="B68" s="128">
        <v>2042</v>
      </c>
      <c r="C68" s="129">
        <v>0.24129226684570299</v>
      </c>
      <c r="D68" s="129">
        <v>0.21439952850341801</v>
      </c>
      <c r="E68" s="129">
        <v>0.34130626678466797</v>
      </c>
      <c r="F68" s="129">
        <v>0.47188205718994097</v>
      </c>
      <c r="G68" s="129">
        <v>0.37314281463622995</v>
      </c>
      <c r="H68" s="129">
        <v>0.48472702026367204</v>
      </c>
      <c r="I68" s="129">
        <v>0.46583103179931595</v>
      </c>
      <c r="J68" s="129">
        <v>0.48109230041503898</v>
      </c>
      <c r="K68" s="129">
        <v>0.45125717163085904</v>
      </c>
      <c r="L68" s="129">
        <v>0.29105058670043898</v>
      </c>
      <c r="M68" s="129">
        <v>3.6472930908203097E-2</v>
      </c>
      <c r="N68" s="129">
        <v>0.203031845092773</v>
      </c>
      <c r="O68" s="129">
        <f t="shared" si="3"/>
        <v>0.33795715173085505</v>
      </c>
    </row>
    <row r="69" spans="1:16" x14ac:dyDescent="0.25">
      <c r="A69" s="69" t="s">
        <v>56</v>
      </c>
      <c r="B69" s="69">
        <v>2021</v>
      </c>
      <c r="C69" s="133"/>
      <c r="D69" s="133"/>
      <c r="E69" s="133"/>
      <c r="F69" s="133"/>
      <c r="G69" s="133"/>
      <c r="H69" s="133">
        <v>0.11351334571838401</v>
      </c>
      <c r="I69" s="133">
        <v>0.100412502288818</v>
      </c>
      <c r="J69" s="133">
        <v>0.10969013214111299</v>
      </c>
      <c r="K69" s="133">
        <v>7.6511445045471194E-2</v>
      </c>
      <c r="L69" s="133">
        <v>3.2577533721923804E-2</v>
      </c>
      <c r="M69" s="133">
        <v>8.5113792419433593E-2</v>
      </c>
      <c r="N69" s="133">
        <v>1.0257819890976001E-2</v>
      </c>
      <c r="O69" s="133">
        <f t="shared" si="3"/>
        <v>7.543951017515993E-2</v>
      </c>
      <c r="P69" s="130">
        <f>AVERAGE(O69:O90)</f>
        <v>3.4959265834770818E-2</v>
      </c>
    </row>
    <row r="70" spans="1:16" x14ac:dyDescent="0.25">
      <c r="A70" s="69" t="s">
        <v>56</v>
      </c>
      <c r="B70" s="69">
        <v>2022</v>
      </c>
      <c r="C70" s="133">
        <v>8.3598489761352507E-2</v>
      </c>
      <c r="D70" s="133">
        <v>4.85325384140015E-2</v>
      </c>
      <c r="E70" s="133">
        <v>7.9530153274536095E-2</v>
      </c>
      <c r="F70" s="133">
        <v>8.3186826705932596E-2</v>
      </c>
      <c r="G70" s="133">
        <v>5.8899393081665002E-2</v>
      </c>
      <c r="H70" s="133">
        <v>0.106739797592163</v>
      </c>
      <c r="I70" s="133">
        <v>9.5088348388671889E-2</v>
      </c>
      <c r="J70" s="133">
        <v>0.103710527420044</v>
      </c>
      <c r="K70" s="133">
        <v>7.2638688087463391E-2</v>
      </c>
      <c r="L70" s="133">
        <v>3.0020644664764399E-2</v>
      </c>
      <c r="M70" s="133">
        <v>0.30113695144653296</v>
      </c>
      <c r="N70" s="133">
        <v>1.01065289974213E-2</v>
      </c>
      <c r="O70" s="133">
        <f t="shared" si="3"/>
        <v>8.9432407319545729E-2</v>
      </c>
    </row>
    <row r="71" spans="1:16" x14ac:dyDescent="0.25">
      <c r="A71" s="69" t="s">
        <v>56</v>
      </c>
      <c r="B71" s="69">
        <v>2023</v>
      </c>
      <c r="C71" s="133">
        <v>6.2342944145202604E-2</v>
      </c>
      <c r="D71" s="133">
        <v>3.26687908172607E-2</v>
      </c>
      <c r="E71" s="133">
        <v>8.1473932266235408E-2</v>
      </c>
      <c r="F71" s="133">
        <v>4.9609584808349601E-2</v>
      </c>
      <c r="G71" s="133">
        <v>3.76251459121704E-2</v>
      </c>
      <c r="H71" s="133">
        <v>8.1657838821411102E-2</v>
      </c>
      <c r="I71" s="133">
        <v>6.9637532234191904E-2</v>
      </c>
      <c r="J71" s="133">
        <v>7.5100283622741695E-2</v>
      </c>
      <c r="K71" s="133">
        <v>5.6113162040710395E-2</v>
      </c>
      <c r="L71" s="133">
        <v>2.0052103996276899E-2</v>
      </c>
      <c r="M71" s="133">
        <v>0.149339628219604</v>
      </c>
      <c r="N71" s="133">
        <v>4.09687519073486E-3</v>
      </c>
      <c r="O71" s="133">
        <f t="shared" si="3"/>
        <v>5.9976485172907462E-2</v>
      </c>
    </row>
    <row r="72" spans="1:16" x14ac:dyDescent="0.25">
      <c r="A72" s="69" t="s">
        <v>56</v>
      </c>
      <c r="B72" s="69">
        <v>2024</v>
      </c>
      <c r="C72" s="133">
        <v>6.24641561508179E-2</v>
      </c>
      <c r="D72" s="133">
        <v>2.3036460876464798E-2</v>
      </c>
      <c r="E72" s="133">
        <v>5.3668384552001999E-2</v>
      </c>
      <c r="F72" s="133">
        <v>0.147880125045776</v>
      </c>
      <c r="G72" s="133">
        <v>4.0792136192321804E-2</v>
      </c>
      <c r="H72" s="133">
        <v>8.3228425979614287E-2</v>
      </c>
      <c r="I72" s="133">
        <v>7.1526107788085908E-2</v>
      </c>
      <c r="J72" s="133">
        <v>7.8329496383666999E-2</v>
      </c>
      <c r="K72" s="133">
        <v>6.1568536758422894E-2</v>
      </c>
      <c r="L72" s="133">
        <v>2.4305222034454302E-2</v>
      </c>
      <c r="M72" s="133">
        <v>0.12681736946106001</v>
      </c>
      <c r="N72" s="133">
        <v>4.74465399980545E-3</v>
      </c>
      <c r="O72" s="133">
        <f t="shared" si="3"/>
        <v>6.4863422935207707E-2</v>
      </c>
    </row>
    <row r="73" spans="1:16" x14ac:dyDescent="0.25">
      <c r="A73" s="69" t="s">
        <v>56</v>
      </c>
      <c r="B73" s="69">
        <v>2025</v>
      </c>
      <c r="C73" s="133">
        <v>3.3287394046783401E-2</v>
      </c>
      <c r="D73" s="133">
        <v>9.4021219015121508E-3</v>
      </c>
      <c r="E73" s="133">
        <v>4.5980157852172895E-2</v>
      </c>
      <c r="F73" s="133">
        <v>3.9954495429992701E-2</v>
      </c>
      <c r="G73" s="133">
        <v>2.3104796409606897E-2</v>
      </c>
      <c r="H73" s="133">
        <v>5.0139832496643104E-2</v>
      </c>
      <c r="I73" s="133">
        <v>4.45520639419556E-2</v>
      </c>
      <c r="J73" s="133">
        <v>4.8206005096435502E-2</v>
      </c>
      <c r="K73" s="133">
        <v>3.2125556468963604E-2</v>
      </c>
      <c r="L73" s="133">
        <v>8.7582945823669392E-3</v>
      </c>
      <c r="M73" s="133">
        <v>4.5219960212707501E-2</v>
      </c>
      <c r="N73" s="133">
        <v>1.92477703094482E-3</v>
      </c>
      <c r="O73" s="133">
        <f t="shared" si="3"/>
        <v>3.1887954622507098E-2</v>
      </c>
    </row>
    <row r="74" spans="1:16" x14ac:dyDescent="0.25">
      <c r="A74" s="69" t="s">
        <v>56</v>
      </c>
      <c r="B74" s="69">
        <v>2026</v>
      </c>
      <c r="C74" s="133">
        <v>1.2458618879318199E-2</v>
      </c>
      <c r="D74" s="133">
        <v>2.8634786605834998E-3</v>
      </c>
      <c r="E74" s="133">
        <v>1.3550606966018699E-2</v>
      </c>
      <c r="F74" s="133">
        <v>1.8513962030410801E-2</v>
      </c>
      <c r="G74" s="133">
        <v>1.0743836164474501E-2</v>
      </c>
      <c r="H74" s="133">
        <v>2.6068828105926499E-2</v>
      </c>
      <c r="I74" s="133">
        <v>2.2758226394653299E-2</v>
      </c>
      <c r="J74" s="133">
        <v>2.4933290481567401E-2</v>
      </c>
      <c r="K74" s="133">
        <v>1.3967753648757899E-2</v>
      </c>
      <c r="L74" s="133">
        <v>3.8946211338043201E-3</v>
      </c>
      <c r="M74" s="133">
        <v>2.9218394756317097E-2</v>
      </c>
      <c r="N74" s="133">
        <v>1.6735748946666701E-3</v>
      </c>
      <c r="O74" s="133">
        <f t="shared" si="3"/>
        <v>1.5053766009708239E-2</v>
      </c>
    </row>
    <row r="75" spans="1:16" x14ac:dyDescent="0.25">
      <c r="A75" s="69" t="s">
        <v>56</v>
      </c>
      <c r="B75" s="69">
        <v>2027</v>
      </c>
      <c r="C75" s="133">
        <v>1.4996714591980001E-2</v>
      </c>
      <c r="D75" s="133">
        <v>3.6309596896171598E-3</v>
      </c>
      <c r="E75" s="133">
        <v>1.69565880298615E-2</v>
      </c>
      <c r="F75" s="133">
        <v>4.6292123794555697E-2</v>
      </c>
      <c r="G75" s="133">
        <v>1.3914992809295701E-2</v>
      </c>
      <c r="H75" s="133">
        <v>5.5354619026184097E-2</v>
      </c>
      <c r="I75" s="133">
        <v>5.0542821884155299E-2</v>
      </c>
      <c r="J75" s="133">
        <v>5.4268102645873999E-2</v>
      </c>
      <c r="K75" s="133">
        <v>3.5609955787658701E-2</v>
      </c>
      <c r="L75" s="133">
        <v>8.665429949760441E-3</v>
      </c>
      <c r="M75" s="133">
        <v>1.3514813184738199E-2</v>
      </c>
      <c r="N75" s="133">
        <v>1.91327661275864E-3</v>
      </c>
      <c r="O75" s="133">
        <f t="shared" si="3"/>
        <v>2.6305033167203284E-2</v>
      </c>
    </row>
    <row r="76" spans="1:16" x14ac:dyDescent="0.25">
      <c r="A76" s="69" t="s">
        <v>56</v>
      </c>
      <c r="B76" s="69">
        <v>2028</v>
      </c>
      <c r="C76" s="133">
        <v>1.7986974716186498E-2</v>
      </c>
      <c r="D76" s="133">
        <v>2.2402106225490599E-3</v>
      </c>
      <c r="E76" s="133">
        <v>3.1066589355468799E-2</v>
      </c>
      <c r="F76" s="133">
        <v>3.8487751483917199E-2</v>
      </c>
      <c r="G76" s="133">
        <v>2.9274616241455099E-2</v>
      </c>
      <c r="H76" s="133">
        <v>6.3722500801086393E-2</v>
      </c>
      <c r="I76" s="133">
        <v>5.4838185310363795E-2</v>
      </c>
      <c r="J76" s="133">
        <v>5.77024602890015E-2</v>
      </c>
      <c r="K76" s="133">
        <v>4.5682911872863795E-2</v>
      </c>
      <c r="L76" s="133">
        <v>1.7279772758483899E-2</v>
      </c>
      <c r="M76" s="133">
        <v>1.40937638282776E-2</v>
      </c>
      <c r="N76" s="133">
        <v>1.5679092705249799E-3</v>
      </c>
      <c r="O76" s="133">
        <f t="shared" si="3"/>
        <v>3.1161970545848214E-2</v>
      </c>
    </row>
    <row r="77" spans="1:16" x14ac:dyDescent="0.25">
      <c r="A77" s="69" t="s">
        <v>56</v>
      </c>
      <c r="B77" s="69">
        <v>2029</v>
      </c>
      <c r="C77" s="133">
        <v>2.1216394901275599E-2</v>
      </c>
      <c r="D77" s="133">
        <v>4.4210347533226004E-3</v>
      </c>
      <c r="E77" s="133">
        <v>1.12754130363464E-2</v>
      </c>
      <c r="F77" s="133">
        <v>2.6065347194671601E-2</v>
      </c>
      <c r="G77" s="133">
        <v>3.3563036918640099E-2</v>
      </c>
      <c r="H77" s="133">
        <v>6.1610646247863797E-2</v>
      </c>
      <c r="I77" s="133">
        <v>5.3677787780761703E-2</v>
      </c>
      <c r="J77" s="133">
        <v>5.6503615379333495E-2</v>
      </c>
      <c r="K77" s="133">
        <v>4.2923550605773901E-2</v>
      </c>
      <c r="L77" s="133">
        <v>1.3173669576644899E-2</v>
      </c>
      <c r="M77" s="133">
        <v>2.4173920154571503E-2</v>
      </c>
      <c r="N77" s="133">
        <v>1.6157017648220102E-3</v>
      </c>
      <c r="O77" s="133">
        <f t="shared" si="3"/>
        <v>2.9185009859502301E-2</v>
      </c>
    </row>
    <row r="78" spans="1:16" x14ac:dyDescent="0.25">
      <c r="A78" s="69" t="s">
        <v>56</v>
      </c>
      <c r="B78" s="69">
        <v>2030</v>
      </c>
      <c r="C78" s="133">
        <v>1.7466597557067899E-2</v>
      </c>
      <c r="D78" s="133">
        <v>3.3878436684608498E-3</v>
      </c>
      <c r="E78" s="133">
        <v>1.75070118904114E-2</v>
      </c>
      <c r="F78" s="133">
        <v>3.0833775997161902E-2</v>
      </c>
      <c r="G78" s="133">
        <v>2.9941711425781298E-2</v>
      </c>
      <c r="H78" s="133">
        <v>5.8099040985107403E-2</v>
      </c>
      <c r="I78" s="133">
        <v>5.0809416770935104E-2</v>
      </c>
      <c r="J78" s="133">
        <v>5.4597496986389195E-2</v>
      </c>
      <c r="K78" s="133">
        <v>4.0450682640075702E-2</v>
      </c>
      <c r="L78" s="133">
        <v>6.80236041545868E-3</v>
      </c>
      <c r="M78" s="133">
        <v>2.24449229240417E-2</v>
      </c>
      <c r="N78" s="133">
        <v>1.40824288129807E-3</v>
      </c>
      <c r="O78" s="133">
        <f t="shared" si="3"/>
        <v>2.781242534518244E-2</v>
      </c>
    </row>
    <row r="79" spans="1:16" x14ac:dyDescent="0.25">
      <c r="A79" s="69" t="s">
        <v>56</v>
      </c>
      <c r="B79" s="69">
        <v>2031</v>
      </c>
      <c r="C79" s="133">
        <v>1.02782046794891E-2</v>
      </c>
      <c r="D79" s="133">
        <v>1.86592042446136E-3</v>
      </c>
      <c r="E79" s="133">
        <v>1.2159616947174099E-2</v>
      </c>
      <c r="F79" s="133">
        <v>3.9059307575225799E-2</v>
      </c>
      <c r="G79" s="133">
        <v>3.3108997344970699E-2</v>
      </c>
      <c r="H79" s="133">
        <v>6.0728931427001996E-2</v>
      </c>
      <c r="I79" s="133">
        <v>5.5335006713867194E-2</v>
      </c>
      <c r="J79" s="133">
        <v>4.3013253211975098E-2</v>
      </c>
      <c r="K79" s="133">
        <v>2.7677443027496296E-2</v>
      </c>
      <c r="L79" s="133">
        <v>1.44873976707458E-2</v>
      </c>
      <c r="M79" s="133">
        <v>3.3426930904388398E-2</v>
      </c>
      <c r="N79" s="133">
        <v>1.36531084775925E-3</v>
      </c>
      <c r="O79" s="133">
        <f t="shared" si="3"/>
        <v>2.7708860064546259E-2</v>
      </c>
    </row>
    <row r="80" spans="1:16" x14ac:dyDescent="0.25">
      <c r="A80" s="69" t="s">
        <v>56</v>
      </c>
      <c r="B80" s="69">
        <v>2032</v>
      </c>
      <c r="C80" s="133">
        <v>1.2188656330108601E-2</v>
      </c>
      <c r="D80" s="133">
        <v>8.58058035373688E-4</v>
      </c>
      <c r="E80" s="133">
        <v>3.27247738838196E-2</v>
      </c>
      <c r="F80" s="133">
        <v>1.46932768821716E-2</v>
      </c>
      <c r="G80" s="133">
        <v>3.8039312362670899E-2</v>
      </c>
      <c r="H80" s="133">
        <v>6.5617942810058602E-2</v>
      </c>
      <c r="I80" s="133">
        <v>6.0520324707031302E-2</v>
      </c>
      <c r="J80" s="133">
        <v>4.7851433753967304E-2</v>
      </c>
      <c r="K80" s="133">
        <v>3.03554487228394E-2</v>
      </c>
      <c r="L80" s="133">
        <v>1.26121854782104E-2</v>
      </c>
      <c r="M80" s="133">
        <v>3.2713415622711198E-2</v>
      </c>
      <c r="N80" s="133">
        <v>1.4852006733417501E-3</v>
      </c>
      <c r="O80" s="133">
        <f t="shared" si="3"/>
        <v>2.9138335771858693E-2</v>
      </c>
    </row>
    <row r="81" spans="1:16" x14ac:dyDescent="0.25">
      <c r="A81" s="69" t="s">
        <v>56</v>
      </c>
      <c r="B81" s="69">
        <v>2033</v>
      </c>
      <c r="C81" s="133">
        <v>1.25674676895142E-2</v>
      </c>
      <c r="D81" s="133">
        <v>1.916513890028E-3</v>
      </c>
      <c r="E81" s="133">
        <v>2.57607102394104E-2</v>
      </c>
      <c r="F81" s="133">
        <v>2.1556396484375E-2</v>
      </c>
      <c r="G81" s="133">
        <v>3.6826276779174799E-2</v>
      </c>
      <c r="H81" s="133">
        <v>6.1966352462768597E-2</v>
      </c>
      <c r="I81" s="133">
        <v>4.2962331771850604E-2</v>
      </c>
      <c r="J81" s="133">
        <v>4.5642714500427201E-2</v>
      </c>
      <c r="K81" s="133">
        <v>2.9278028011322E-2</v>
      </c>
      <c r="L81" s="133">
        <v>1.4422447681427E-2</v>
      </c>
      <c r="M81" s="133">
        <v>2.2385766506195101E-2</v>
      </c>
      <c r="N81" s="133">
        <v>1.24411195516586E-3</v>
      </c>
      <c r="O81" s="133">
        <f t="shared" si="3"/>
        <v>2.6377426497638232E-2</v>
      </c>
    </row>
    <row r="82" spans="1:16" x14ac:dyDescent="0.25">
      <c r="A82" s="69" t="s">
        <v>56</v>
      </c>
      <c r="B82" s="69">
        <v>2034</v>
      </c>
      <c r="C82" s="133">
        <v>7.82560408115387E-3</v>
      </c>
      <c r="D82" s="133">
        <v>7.7529132366180406E-4</v>
      </c>
      <c r="E82" s="133">
        <v>1.9222439527511598E-2</v>
      </c>
      <c r="F82" s="133">
        <v>1.3573266267776501E-2</v>
      </c>
      <c r="G82" s="133">
        <v>2.4303312301635696E-2</v>
      </c>
      <c r="H82" s="133">
        <v>5.3245663642883301E-2</v>
      </c>
      <c r="I82" s="133">
        <v>4.6428484916687003E-2</v>
      </c>
      <c r="J82" s="133">
        <v>3.5281877517700198E-2</v>
      </c>
      <c r="K82" s="133">
        <v>2.5885000228881801E-2</v>
      </c>
      <c r="L82" s="133">
        <v>1.0802857875823999E-2</v>
      </c>
      <c r="M82" s="133">
        <v>2.9594268798828097E-2</v>
      </c>
      <c r="N82" s="133">
        <v>9.0519018471241003E-4</v>
      </c>
      <c r="O82" s="133">
        <f t="shared" si="3"/>
        <v>2.2320271388938023E-2</v>
      </c>
    </row>
    <row r="83" spans="1:16" x14ac:dyDescent="0.25">
      <c r="A83" s="69" t="s">
        <v>56</v>
      </c>
      <c r="B83" s="69">
        <v>2035</v>
      </c>
      <c r="C83" s="133">
        <v>9.4949889183044405E-3</v>
      </c>
      <c r="D83" s="133">
        <v>1.6169078648090398E-3</v>
      </c>
      <c r="E83" s="133">
        <v>1.2580573558807399E-2</v>
      </c>
      <c r="F83" s="133">
        <v>1.2765299081802399E-2</v>
      </c>
      <c r="G83" s="133">
        <v>2.9366798400878903E-2</v>
      </c>
      <c r="H83" s="133">
        <v>5.7350254058837896E-2</v>
      </c>
      <c r="I83" s="133">
        <v>5.0579223632812503E-2</v>
      </c>
      <c r="J83" s="133">
        <v>4.0544619560241697E-2</v>
      </c>
      <c r="K83" s="133">
        <v>2.7246303558349602E-2</v>
      </c>
      <c r="L83" s="133">
        <v>9.2176538705825792E-3</v>
      </c>
      <c r="M83" s="133">
        <v>1.9408783912658701E-2</v>
      </c>
      <c r="N83" s="133">
        <v>1.0265223681926699E-3</v>
      </c>
      <c r="O83" s="133">
        <f t="shared" si="3"/>
        <v>2.2599827398856489E-2</v>
      </c>
    </row>
    <row r="84" spans="1:16" x14ac:dyDescent="0.25">
      <c r="A84" s="69" t="s">
        <v>56</v>
      </c>
      <c r="B84" s="69">
        <v>2036</v>
      </c>
      <c r="C84" s="133">
        <v>1.1587709188461299E-2</v>
      </c>
      <c r="D84" s="133">
        <v>6.9598779082298307E-4</v>
      </c>
      <c r="E84" s="133">
        <v>1.0756645202636701E-2</v>
      </c>
      <c r="F84" s="133">
        <v>2.85436654090881E-2</v>
      </c>
      <c r="G84" s="133">
        <v>3.38662219047546E-2</v>
      </c>
      <c r="H84" s="133">
        <v>6.1785459518432596E-2</v>
      </c>
      <c r="I84" s="133">
        <v>5.6469898223876998E-2</v>
      </c>
      <c r="J84" s="133">
        <v>4.5156459808349599E-2</v>
      </c>
      <c r="K84" s="133">
        <v>2.9644882678985601E-2</v>
      </c>
      <c r="L84" s="133">
        <v>6.1885148286819503E-3</v>
      </c>
      <c r="M84" s="133">
        <v>2.3814644813537601E-2</v>
      </c>
      <c r="N84" s="133">
        <v>9.1764606535434698E-4</v>
      </c>
      <c r="O84" s="133">
        <f t="shared" si="3"/>
        <v>2.5785644619415196E-2</v>
      </c>
    </row>
    <row r="85" spans="1:16" x14ac:dyDescent="0.25">
      <c r="A85" s="69" t="s">
        <v>56</v>
      </c>
      <c r="B85" s="69">
        <v>2037</v>
      </c>
      <c r="C85" s="133">
        <v>1.20532751083374E-2</v>
      </c>
      <c r="D85" s="133">
        <v>1.5904201567173001E-3</v>
      </c>
      <c r="E85" s="133">
        <v>1.6906836032867401E-2</v>
      </c>
      <c r="F85" s="133">
        <v>2.09762001037598E-2</v>
      </c>
      <c r="G85" s="133">
        <v>3.2999708652496296E-2</v>
      </c>
      <c r="H85" s="133">
        <v>5.8437256813049301E-2</v>
      </c>
      <c r="I85" s="133">
        <v>5.3944878578186001E-2</v>
      </c>
      <c r="J85" s="133">
        <v>4.3352818489074699E-2</v>
      </c>
      <c r="K85" s="133">
        <v>2.7937910556793198E-2</v>
      </c>
      <c r="L85" s="133">
        <v>1.57286298274994E-2</v>
      </c>
      <c r="M85" s="133">
        <v>4.1275234222412104E-2</v>
      </c>
      <c r="N85" s="133">
        <v>8.03076326847076E-4</v>
      </c>
      <c r="O85" s="133">
        <f t="shared" si="3"/>
        <v>2.716718707233666E-2</v>
      </c>
    </row>
    <row r="86" spans="1:16" x14ac:dyDescent="0.25">
      <c r="A86" s="69" t="s">
        <v>56</v>
      </c>
      <c r="B86" s="69">
        <v>2038</v>
      </c>
      <c r="C86" s="133">
        <v>7.3247736692428596E-3</v>
      </c>
      <c r="D86" s="133">
        <v>6.5559484064578997E-4</v>
      </c>
      <c r="E86" s="133">
        <v>1.3259235620498699E-2</v>
      </c>
      <c r="F86" s="133">
        <v>1.87668597698212E-2</v>
      </c>
      <c r="G86" s="133">
        <v>2.6604347229003903E-2</v>
      </c>
      <c r="H86" s="133">
        <v>4.7421569824218801E-2</v>
      </c>
      <c r="I86" s="133">
        <v>4.4547348022460902E-2</v>
      </c>
      <c r="J86" s="133">
        <v>3.4738185405731203E-2</v>
      </c>
      <c r="K86" s="133">
        <v>2.0020804405212398E-2</v>
      </c>
      <c r="L86" s="133">
        <v>8.6874634027481103E-3</v>
      </c>
      <c r="M86" s="133">
        <v>1.4778438806533799E-2</v>
      </c>
      <c r="N86" s="133">
        <v>8.1028409302234708E-4</v>
      </c>
      <c r="O86" s="133">
        <f t="shared" si="3"/>
        <v>1.9801242090761666E-2</v>
      </c>
    </row>
    <row r="87" spans="1:16" x14ac:dyDescent="0.25">
      <c r="A87" s="69" t="s">
        <v>56</v>
      </c>
      <c r="B87" s="69">
        <v>2039</v>
      </c>
      <c r="C87" s="133">
        <v>8.7441271543502799E-3</v>
      </c>
      <c r="D87" s="133">
        <v>1.6489160060882599E-3</v>
      </c>
      <c r="E87" s="133">
        <v>8.31703364849091E-3</v>
      </c>
      <c r="F87" s="133">
        <v>2.60338377952576E-2</v>
      </c>
      <c r="G87" s="133">
        <v>3.0603981018066401E-2</v>
      </c>
      <c r="H87" s="133">
        <v>5.1324243545532201E-2</v>
      </c>
      <c r="I87" s="133">
        <v>4.8301887512206994E-2</v>
      </c>
      <c r="J87" s="133">
        <v>3.7357523441314704E-2</v>
      </c>
      <c r="K87" s="133">
        <v>2.2427015304565399E-2</v>
      </c>
      <c r="L87" s="133">
        <v>6.2821960449218808E-3</v>
      </c>
      <c r="M87" s="133">
        <v>1.88997578620911E-2</v>
      </c>
      <c r="N87" s="133">
        <v>7.83119201660156E-4</v>
      </c>
      <c r="O87" s="133">
        <f t="shared" si="3"/>
        <v>2.1726969877878824E-2</v>
      </c>
    </row>
    <row r="88" spans="1:16" x14ac:dyDescent="0.25">
      <c r="A88" s="69" t="s">
        <v>56</v>
      </c>
      <c r="B88" s="69">
        <v>2040</v>
      </c>
      <c r="C88" s="133">
        <v>2.1828463077545202E-2</v>
      </c>
      <c r="D88" s="133">
        <v>3.8252663612365701E-3</v>
      </c>
      <c r="E88" s="133">
        <v>5.0262980461120599E-2</v>
      </c>
      <c r="F88" s="133">
        <v>4.3345131874084501E-2</v>
      </c>
      <c r="G88" s="133">
        <v>4.6743865013122603E-2</v>
      </c>
      <c r="H88" s="133">
        <v>6.1056528091430702E-2</v>
      </c>
      <c r="I88" s="133">
        <v>6.2475357055664101E-2</v>
      </c>
      <c r="J88" s="133">
        <v>5.4098572731018105E-2</v>
      </c>
      <c r="K88" s="133">
        <v>2.91126728057861E-2</v>
      </c>
      <c r="L88" s="133">
        <v>1.4541207551956198E-2</v>
      </c>
      <c r="M88" s="133">
        <v>7.0093235969543505E-2</v>
      </c>
      <c r="N88" s="133">
        <v>3.9180438965559001E-4</v>
      </c>
      <c r="O88" s="133">
        <f t="shared" si="3"/>
        <v>3.8147923781846983E-2</v>
      </c>
    </row>
    <row r="89" spans="1:16" x14ac:dyDescent="0.25">
      <c r="A89" s="69" t="s">
        <v>56</v>
      </c>
      <c r="B89" s="69">
        <v>2041</v>
      </c>
      <c r="C89" s="133">
        <v>1.5633120536804199E-2</v>
      </c>
      <c r="D89" s="133">
        <v>3.4658977389335601E-3</v>
      </c>
      <c r="E89" s="133">
        <v>3.09609794616699E-2</v>
      </c>
      <c r="F89" s="133">
        <v>3.1786568164825398E-2</v>
      </c>
      <c r="G89" s="133">
        <v>3.6298539638519298E-2</v>
      </c>
      <c r="H89" s="133">
        <v>5.7221207618713396E-2</v>
      </c>
      <c r="I89" s="133">
        <v>5.8321518898010301E-2</v>
      </c>
      <c r="J89" s="133">
        <v>5.0749311447143598E-2</v>
      </c>
      <c r="K89" s="133">
        <v>2.79271030426025E-2</v>
      </c>
      <c r="L89" s="133">
        <v>8.6445707082748405E-3</v>
      </c>
      <c r="M89" s="133">
        <v>4.0259957313537598E-2</v>
      </c>
      <c r="N89" s="133">
        <v>4.3428380042314502E-4</v>
      </c>
      <c r="O89" s="133">
        <f t="shared" si="3"/>
        <v>3.0141921530788141E-2</v>
      </c>
    </row>
    <row r="90" spans="1:16" x14ac:dyDescent="0.25">
      <c r="A90" s="128" t="s">
        <v>56</v>
      </c>
      <c r="B90" s="128">
        <v>2042</v>
      </c>
      <c r="C90" s="129">
        <v>1.0785555839538601E-2</v>
      </c>
      <c r="D90" s="129">
        <v>2.1768271923065198E-3</v>
      </c>
      <c r="E90" s="129">
        <v>3.2744655609130896E-2</v>
      </c>
      <c r="F90" s="129">
        <v>2.4759292602539097E-2</v>
      </c>
      <c r="G90" s="129">
        <v>3.0168819427490199E-2</v>
      </c>
      <c r="H90" s="129">
        <v>4.89546871185303E-2</v>
      </c>
      <c r="I90" s="129">
        <v>5.0669040679931596E-2</v>
      </c>
      <c r="J90" s="129">
        <v>4.3846073150634803E-2</v>
      </c>
      <c r="K90" s="129">
        <v>2.1949424743652298E-2</v>
      </c>
      <c r="L90" s="129">
        <v>1.9136568307876599E-2</v>
      </c>
      <c r="M90" s="129">
        <v>3.9494638442993196E-2</v>
      </c>
      <c r="N90" s="129">
        <v>1.5745429322123499E-4</v>
      </c>
      <c r="O90" s="129">
        <f t="shared" si="3"/>
        <v>2.7070253117320437E-2</v>
      </c>
    </row>
    <row r="91" spans="1:16" x14ac:dyDescent="0.25">
      <c r="A91" s="69" t="s">
        <v>65</v>
      </c>
      <c r="B91" s="69">
        <v>2020</v>
      </c>
      <c r="C91" s="133"/>
      <c r="D91" s="133"/>
      <c r="E91" s="133"/>
      <c r="F91" s="133"/>
      <c r="G91" s="133"/>
      <c r="H91" s="133">
        <v>0.93639991760253904</v>
      </c>
      <c r="I91" s="133">
        <v>0.93639984130859399</v>
      </c>
      <c r="J91" s="133">
        <v>0.93639984130859399</v>
      </c>
      <c r="K91" s="133">
        <v>0.93639991760253904</v>
      </c>
      <c r="L91" s="133">
        <v>0.93639984130859399</v>
      </c>
      <c r="M91" s="133">
        <v>6.5492124557495104E-2</v>
      </c>
      <c r="N91" s="133">
        <v>0.91859794616699209</v>
      </c>
      <c r="O91" s="133">
        <f t="shared" si="3"/>
        <v>0.80944134712219251</v>
      </c>
      <c r="P91" s="130">
        <f>AVERAGE(O91:O113)</f>
        <v>0.8209142362553139</v>
      </c>
    </row>
    <row r="92" spans="1:16" x14ac:dyDescent="0.25">
      <c r="A92" s="69" t="s">
        <v>65</v>
      </c>
      <c r="B92" s="69">
        <v>2021</v>
      </c>
      <c r="C92" s="133">
        <v>0.88690322875976602</v>
      </c>
      <c r="D92" s="133">
        <v>0.89314712524414108</v>
      </c>
      <c r="E92" s="133">
        <v>0.94577171325683596</v>
      </c>
      <c r="F92" s="133">
        <v>0.91763885498046904</v>
      </c>
      <c r="G92" s="133">
        <v>0.93639984130859399</v>
      </c>
      <c r="H92" s="133">
        <v>0.93639991760253904</v>
      </c>
      <c r="I92" s="133">
        <v>0.93639984130859399</v>
      </c>
      <c r="J92" s="133">
        <v>0.93639984130859399</v>
      </c>
      <c r="K92" s="133">
        <v>0.93639991760253904</v>
      </c>
      <c r="L92" s="133">
        <v>0.93639984130859399</v>
      </c>
      <c r="M92" s="133">
        <v>6.4487876892089804E-2</v>
      </c>
      <c r="N92" s="133">
        <v>0.90922050476074201</v>
      </c>
      <c r="O92" s="133">
        <f t="shared" si="3"/>
        <v>0.85296404202779164</v>
      </c>
    </row>
    <row r="93" spans="1:16" x14ac:dyDescent="0.25">
      <c r="A93" s="69" t="s">
        <v>65</v>
      </c>
      <c r="B93" s="69">
        <v>2022</v>
      </c>
      <c r="C93" s="133">
        <v>0.80986923217773399</v>
      </c>
      <c r="D93" s="133">
        <v>0.81541091918945297</v>
      </c>
      <c r="E93" s="133">
        <v>0.86190734863281304</v>
      </c>
      <c r="F93" s="133">
        <v>0.86887924194335897</v>
      </c>
      <c r="G93" s="133">
        <v>0.85209548950195302</v>
      </c>
      <c r="H93" s="133">
        <v>0.85209556579589796</v>
      </c>
      <c r="I93" s="133">
        <v>0.85209548950195302</v>
      </c>
      <c r="J93" s="133">
        <v>0.85209548950195302</v>
      </c>
      <c r="K93" s="133">
        <v>0.85209556579589796</v>
      </c>
      <c r="L93" s="133">
        <v>0.85209548950195302</v>
      </c>
      <c r="M93" s="133">
        <v>5.8726472854614305E-2</v>
      </c>
      <c r="N93" s="133">
        <v>0.83072242736816404</v>
      </c>
      <c r="O93" s="133">
        <f t="shared" si="3"/>
        <v>0.77984072764714529</v>
      </c>
    </row>
    <row r="94" spans="1:16" x14ac:dyDescent="0.25">
      <c r="A94" s="69" t="s">
        <v>65</v>
      </c>
      <c r="B94" s="69">
        <v>2023</v>
      </c>
      <c r="C94" s="133">
        <v>0.88078430175781308</v>
      </c>
      <c r="D94" s="133">
        <v>0.88377449035644506</v>
      </c>
      <c r="E94" s="133">
        <v>0.92255622863769504</v>
      </c>
      <c r="F94" s="133">
        <v>0.912223358154297</v>
      </c>
      <c r="G94" s="133">
        <v>0.93639984130859399</v>
      </c>
      <c r="H94" s="133">
        <v>0.93639991760253904</v>
      </c>
      <c r="I94" s="133">
        <v>0.93639984130859399</v>
      </c>
      <c r="J94" s="133">
        <v>0.93639984130859399</v>
      </c>
      <c r="K94" s="133">
        <v>0.93639991760253904</v>
      </c>
      <c r="L94" s="133">
        <v>0.93639984130859399</v>
      </c>
      <c r="M94" s="133">
        <v>6.4833188056945795E-2</v>
      </c>
      <c r="N94" s="133">
        <v>0.90692825317382797</v>
      </c>
      <c r="O94" s="133">
        <f t="shared" ref="O94:O147" si="4">AVERAGE(C94:N94)</f>
        <v>0.84912491838137327</v>
      </c>
    </row>
    <row r="95" spans="1:16" x14ac:dyDescent="0.25">
      <c r="A95" s="69" t="s">
        <v>65</v>
      </c>
      <c r="B95" s="69">
        <v>2024</v>
      </c>
      <c r="C95" s="133">
        <v>0.88628974914550795</v>
      </c>
      <c r="D95" s="133">
        <v>0.883783493041992</v>
      </c>
      <c r="E95" s="133">
        <v>0.88890121459960891</v>
      </c>
      <c r="F95" s="133">
        <v>0.89074729919433593</v>
      </c>
      <c r="G95" s="133">
        <v>0.85209548950195302</v>
      </c>
      <c r="H95" s="133">
        <v>0.85209556579589796</v>
      </c>
      <c r="I95" s="133">
        <v>0.85209548950195302</v>
      </c>
      <c r="J95" s="133">
        <v>0.85209548950195302</v>
      </c>
      <c r="K95" s="133">
        <v>0.85209556579589796</v>
      </c>
      <c r="L95" s="133">
        <v>0.85209548950195302</v>
      </c>
      <c r="M95" s="133">
        <v>5.89596939086914E-2</v>
      </c>
      <c r="N95" s="133">
        <v>0.88314659118652306</v>
      </c>
      <c r="O95" s="133">
        <f t="shared" si="4"/>
        <v>0.80036676088968894</v>
      </c>
    </row>
    <row r="96" spans="1:16" x14ac:dyDescent="0.25">
      <c r="A96" s="69" t="s">
        <v>65</v>
      </c>
      <c r="B96" s="69">
        <v>2025</v>
      </c>
      <c r="C96" s="133">
        <v>0.91133506774902306</v>
      </c>
      <c r="D96" s="133">
        <v>0.93020004272460899</v>
      </c>
      <c r="E96" s="133">
        <v>0.95695426940917994</v>
      </c>
      <c r="F96" s="133">
        <v>0.97338165283203093</v>
      </c>
      <c r="G96" s="133">
        <v>0.93639984130859399</v>
      </c>
      <c r="H96" s="133">
        <v>0.93639991760253904</v>
      </c>
      <c r="I96" s="133">
        <v>0.93639984130859399</v>
      </c>
      <c r="J96" s="133">
        <v>0.93639984130859399</v>
      </c>
      <c r="K96" s="133">
        <v>0.93639991760253904</v>
      </c>
      <c r="L96" s="133">
        <v>0.93639984130859399</v>
      </c>
      <c r="M96" s="133">
        <v>6.46917390823364E-2</v>
      </c>
      <c r="N96" s="133">
        <v>0.93996971130371099</v>
      </c>
      <c r="O96" s="133">
        <f t="shared" si="4"/>
        <v>0.8662443069616953</v>
      </c>
    </row>
    <row r="97" spans="1:15" x14ac:dyDescent="0.25">
      <c r="A97" s="69" t="s">
        <v>65</v>
      </c>
      <c r="B97" s="69">
        <v>2026</v>
      </c>
      <c r="C97" s="133">
        <v>0.79205932617187502</v>
      </c>
      <c r="D97" s="133">
        <v>0.80840461730957003</v>
      </c>
      <c r="E97" s="133">
        <v>0.90344482421875005</v>
      </c>
      <c r="F97" s="133">
        <v>0.84534828186035194</v>
      </c>
      <c r="G97" s="133">
        <v>0.92213027954101601</v>
      </c>
      <c r="H97" s="133">
        <v>0.93639991760253904</v>
      </c>
      <c r="I97" s="133">
        <v>0.93639984130859399</v>
      </c>
      <c r="J97" s="133">
        <v>0.93639984130859399</v>
      </c>
      <c r="K97" s="133">
        <v>0.93639991760253904</v>
      </c>
      <c r="L97" s="133">
        <v>0.90894676208496095</v>
      </c>
      <c r="M97" s="133">
        <v>6.3544721603393597E-2</v>
      </c>
      <c r="N97" s="133">
        <v>0.82517364501953094</v>
      </c>
      <c r="O97" s="133">
        <f t="shared" si="4"/>
        <v>0.81788766463597629</v>
      </c>
    </row>
    <row r="98" spans="1:15" x14ac:dyDescent="0.25">
      <c r="A98" s="69" t="s">
        <v>65</v>
      </c>
      <c r="B98" s="69">
        <v>2027</v>
      </c>
      <c r="C98" s="133">
        <v>0.80286247253417997</v>
      </c>
      <c r="D98" s="133">
        <v>0.81353111267089806</v>
      </c>
      <c r="E98" s="133">
        <v>0.90993721008300799</v>
      </c>
      <c r="F98" s="133">
        <v>0.85514442443847694</v>
      </c>
      <c r="G98" s="133">
        <v>0.92968406677246096</v>
      </c>
      <c r="H98" s="133">
        <v>0.93639991760253904</v>
      </c>
      <c r="I98" s="133">
        <v>0.93639984130859399</v>
      </c>
      <c r="J98" s="133">
        <v>0.93639984130859399</v>
      </c>
      <c r="K98" s="133">
        <v>0.93639991760253904</v>
      </c>
      <c r="L98" s="133">
        <v>0.91848419189453101</v>
      </c>
      <c r="M98" s="133">
        <v>6.3636789321899395E-2</v>
      </c>
      <c r="N98" s="133">
        <v>0.83446975708007798</v>
      </c>
      <c r="O98" s="133">
        <f t="shared" si="4"/>
        <v>0.82277912855148327</v>
      </c>
    </row>
    <row r="99" spans="1:15" x14ac:dyDescent="0.25">
      <c r="A99" s="69" t="s">
        <v>65</v>
      </c>
      <c r="B99" s="69">
        <v>2028</v>
      </c>
      <c r="C99" s="133">
        <v>0.81297874450683594</v>
      </c>
      <c r="D99" s="133">
        <v>0.80942321777343806</v>
      </c>
      <c r="E99" s="133">
        <v>0.91494773864746093</v>
      </c>
      <c r="F99" s="133">
        <v>0.90780860900878901</v>
      </c>
      <c r="G99" s="133">
        <v>0.93639984130859399</v>
      </c>
      <c r="H99" s="133">
        <v>0.93639991760253904</v>
      </c>
      <c r="I99" s="133">
        <v>0.93639984130859399</v>
      </c>
      <c r="J99" s="133">
        <v>0.93639984130859399</v>
      </c>
      <c r="K99" s="133">
        <v>0.93639991760253904</v>
      </c>
      <c r="L99" s="133">
        <v>0.92506713867187496</v>
      </c>
      <c r="M99" s="133">
        <v>6.2008247375488296E-2</v>
      </c>
      <c r="N99" s="133">
        <v>0.84242683410644503</v>
      </c>
      <c r="O99" s="133">
        <f t="shared" si="4"/>
        <v>0.8297216574350994</v>
      </c>
    </row>
    <row r="100" spans="1:15" x14ac:dyDescent="0.25">
      <c r="A100" s="69" t="s">
        <v>65</v>
      </c>
      <c r="B100" s="69">
        <v>2029</v>
      </c>
      <c r="C100" s="133">
        <v>0.82366012573242198</v>
      </c>
      <c r="D100" s="133">
        <v>0.83936653137207007</v>
      </c>
      <c r="E100" s="133">
        <v>0.85949028015136708</v>
      </c>
      <c r="F100" s="133">
        <v>0.914577255249023</v>
      </c>
      <c r="G100" s="133">
        <v>0.93639984130859399</v>
      </c>
      <c r="H100" s="133">
        <v>0.93639991760253904</v>
      </c>
      <c r="I100" s="133">
        <v>0.93639984130859399</v>
      </c>
      <c r="J100" s="133">
        <v>0.93639984130859399</v>
      </c>
      <c r="K100" s="133">
        <v>0.93639991760253904</v>
      </c>
      <c r="L100" s="133">
        <v>0.93435485839843802</v>
      </c>
      <c r="M100" s="133">
        <v>6.38283538818359E-2</v>
      </c>
      <c r="N100" s="133">
        <v>0.85138229370117202</v>
      </c>
      <c r="O100" s="133">
        <f t="shared" si="4"/>
        <v>0.83072158813476582</v>
      </c>
    </row>
    <row r="101" spans="1:15" x14ac:dyDescent="0.25">
      <c r="A101" s="69" t="s">
        <v>65</v>
      </c>
      <c r="B101" s="69">
        <v>2030</v>
      </c>
      <c r="C101" s="133">
        <v>0.75921218872070295</v>
      </c>
      <c r="D101" s="133">
        <v>0.77275474548339806</v>
      </c>
      <c r="E101" s="133">
        <v>0.79201263427734403</v>
      </c>
      <c r="F101" s="133">
        <v>0.83241783142089798</v>
      </c>
      <c r="G101" s="133">
        <v>0.85209548950195302</v>
      </c>
      <c r="H101" s="133">
        <v>0.85209556579589796</v>
      </c>
      <c r="I101" s="133">
        <v>0.85209548950195302</v>
      </c>
      <c r="J101" s="133">
        <v>0.85209548950195302</v>
      </c>
      <c r="K101" s="133">
        <v>0.85209556579589796</v>
      </c>
      <c r="L101" s="133">
        <v>0.85209548950195302</v>
      </c>
      <c r="M101" s="133">
        <v>5.81881237030029E-2</v>
      </c>
      <c r="N101" s="133">
        <v>0.78227760314941408</v>
      </c>
      <c r="O101" s="133">
        <f t="shared" si="4"/>
        <v>0.75911968469619717</v>
      </c>
    </row>
    <row r="102" spans="1:15" x14ac:dyDescent="0.25">
      <c r="A102" s="69" t="s">
        <v>65</v>
      </c>
      <c r="B102" s="69">
        <v>2031</v>
      </c>
      <c r="C102" s="133">
        <v>0.84345054626464799</v>
      </c>
      <c r="D102" s="133">
        <v>0.85016876220703097</v>
      </c>
      <c r="E102" s="133">
        <v>0.93282943725585898</v>
      </c>
      <c r="F102" s="133">
        <v>0.86629661560058591</v>
      </c>
      <c r="G102" s="133">
        <v>0.93639984130859399</v>
      </c>
      <c r="H102" s="133">
        <v>0.93639991760253904</v>
      </c>
      <c r="I102" s="133">
        <v>0.93639984130859399</v>
      </c>
      <c r="J102" s="133">
        <v>0.93639984130859399</v>
      </c>
      <c r="K102" s="133">
        <v>0.93639991760253904</v>
      </c>
      <c r="L102" s="133">
        <v>0.93639984130859399</v>
      </c>
      <c r="M102" s="133">
        <v>6.4068260192871096E-2</v>
      </c>
      <c r="N102" s="133">
        <v>0.86746788024902299</v>
      </c>
      <c r="O102" s="133">
        <f t="shared" si="4"/>
        <v>0.83689005851745601</v>
      </c>
    </row>
    <row r="103" spans="1:15" x14ac:dyDescent="0.25">
      <c r="A103" s="69" t="s">
        <v>65</v>
      </c>
      <c r="B103" s="69">
        <v>2032</v>
      </c>
      <c r="C103" s="133">
        <v>0.851576995849609</v>
      </c>
      <c r="D103" s="133">
        <v>0.84295036315917993</v>
      </c>
      <c r="E103" s="133">
        <v>0.93584541320800796</v>
      </c>
      <c r="F103" s="133">
        <v>0.91887161254882799</v>
      </c>
      <c r="G103" s="133">
        <v>0.93639984130859399</v>
      </c>
      <c r="H103" s="133">
        <v>0.93639991760253904</v>
      </c>
      <c r="I103" s="133">
        <v>0.93639984130859399</v>
      </c>
      <c r="J103" s="133">
        <v>0.93639984130859399</v>
      </c>
      <c r="K103" s="133">
        <v>0.93639991760253904</v>
      </c>
      <c r="L103" s="133">
        <v>0.93639984130859399</v>
      </c>
      <c r="M103" s="133">
        <v>6.2835240364074701E-2</v>
      </c>
      <c r="N103" s="133">
        <v>0.87518798828125</v>
      </c>
      <c r="O103" s="133">
        <f t="shared" si="4"/>
        <v>0.84213890115420031</v>
      </c>
    </row>
    <row r="104" spans="1:15" x14ac:dyDescent="0.25">
      <c r="A104" s="69" t="s">
        <v>65</v>
      </c>
      <c r="B104" s="69">
        <v>2033</v>
      </c>
      <c r="C104" s="133">
        <v>0.77884948730468806</v>
      </c>
      <c r="D104" s="133">
        <v>0.78663940429687496</v>
      </c>
      <c r="E104" s="133">
        <v>0.85328292846679699</v>
      </c>
      <c r="F104" s="133">
        <v>0.84369361877441407</v>
      </c>
      <c r="G104" s="133">
        <v>0.85209548950195302</v>
      </c>
      <c r="H104" s="133">
        <v>0.85209556579589796</v>
      </c>
      <c r="I104" s="133">
        <v>0.85209548950195302</v>
      </c>
      <c r="J104" s="133">
        <v>0.85209548950195302</v>
      </c>
      <c r="K104" s="133">
        <v>0.85209556579589796</v>
      </c>
      <c r="L104" s="133">
        <v>0.85209548950195302</v>
      </c>
      <c r="M104" s="133">
        <v>5.7384624481201199E-2</v>
      </c>
      <c r="N104" s="133">
        <v>0.80512908935546901</v>
      </c>
      <c r="O104" s="133">
        <f t="shared" si="4"/>
        <v>0.7697960201899211</v>
      </c>
    </row>
    <row r="105" spans="1:15" x14ac:dyDescent="0.25">
      <c r="A105" s="69" t="s">
        <v>65</v>
      </c>
      <c r="B105" s="69">
        <v>2034</v>
      </c>
      <c r="C105" s="133">
        <v>0.86183776855468808</v>
      </c>
      <c r="D105" s="133">
        <v>0.87347938537597702</v>
      </c>
      <c r="E105" s="133">
        <v>0.90233688354492203</v>
      </c>
      <c r="F105" s="133">
        <v>0.92386840820312499</v>
      </c>
      <c r="G105" s="133">
        <v>0.93639984130859399</v>
      </c>
      <c r="H105" s="133">
        <v>0.93639991760253904</v>
      </c>
      <c r="I105" s="133">
        <v>0.93639984130859399</v>
      </c>
      <c r="J105" s="133">
        <v>0.93639984130859399</v>
      </c>
      <c r="K105" s="133">
        <v>0.93639991760253904</v>
      </c>
      <c r="L105" s="133">
        <v>0.93639984130859399</v>
      </c>
      <c r="M105" s="133">
        <v>6.4212479591369609E-2</v>
      </c>
      <c r="N105" s="133">
        <v>0.88876403808593807</v>
      </c>
      <c r="O105" s="133">
        <f t="shared" si="4"/>
        <v>0.8444081803162895</v>
      </c>
    </row>
    <row r="106" spans="1:15" x14ac:dyDescent="0.25">
      <c r="A106" s="69" t="s">
        <v>65</v>
      </c>
      <c r="B106" s="69">
        <v>2035</v>
      </c>
      <c r="C106" s="133">
        <v>0.86529182434082008</v>
      </c>
      <c r="D106" s="133">
        <v>0.87216880798339802</v>
      </c>
      <c r="E106" s="133">
        <v>0.90598350524902305</v>
      </c>
      <c r="F106" s="133">
        <v>0.927097549438477</v>
      </c>
      <c r="G106" s="133">
        <v>0.93639984130859399</v>
      </c>
      <c r="H106" s="133">
        <v>0.93639991760253904</v>
      </c>
      <c r="I106" s="133">
        <v>0.93639984130859399</v>
      </c>
      <c r="J106" s="133">
        <v>0.93639984130859399</v>
      </c>
      <c r="K106" s="133">
        <v>0.93639991760253904</v>
      </c>
      <c r="L106" s="133">
        <v>0.93639984130859399</v>
      </c>
      <c r="M106" s="133">
        <v>6.428721904754639E-2</v>
      </c>
      <c r="N106" s="133">
        <v>0.89364799499511705</v>
      </c>
      <c r="O106" s="133">
        <f t="shared" si="4"/>
        <v>0.84557300845781969</v>
      </c>
    </row>
    <row r="107" spans="1:15" x14ac:dyDescent="0.25">
      <c r="A107" s="69" t="s">
        <v>65</v>
      </c>
      <c r="B107" s="69">
        <v>2036</v>
      </c>
      <c r="C107" s="133">
        <v>0.86838279724121092</v>
      </c>
      <c r="D107" s="133">
        <v>0.86805412292480499</v>
      </c>
      <c r="E107" s="133">
        <v>0.90089218139648397</v>
      </c>
      <c r="F107" s="133">
        <v>0.93256484985351606</v>
      </c>
      <c r="G107" s="133">
        <v>0.93639984130859399</v>
      </c>
      <c r="H107" s="133">
        <v>0.93639991760253904</v>
      </c>
      <c r="I107" s="133">
        <v>0.93639984130859399</v>
      </c>
      <c r="J107" s="133">
        <v>0.93639984130859399</v>
      </c>
      <c r="K107" s="133">
        <v>0.93639991760253904</v>
      </c>
      <c r="L107" s="133">
        <v>0.93639984130859399</v>
      </c>
      <c r="M107" s="133">
        <v>6.4344153404235799E-2</v>
      </c>
      <c r="N107" s="133">
        <v>0.897721099853516</v>
      </c>
      <c r="O107" s="133">
        <f t="shared" si="4"/>
        <v>0.84586320042610186</v>
      </c>
    </row>
    <row r="108" spans="1:15" x14ac:dyDescent="0.25">
      <c r="A108" s="69" t="s">
        <v>65</v>
      </c>
      <c r="B108" s="69">
        <v>2037</v>
      </c>
      <c r="C108" s="133">
        <v>0.79305694580078101</v>
      </c>
      <c r="D108" s="133">
        <v>0.80643638610839796</v>
      </c>
      <c r="E108" s="133">
        <v>0.85947494506835898</v>
      </c>
      <c r="F108" s="133">
        <v>0.85471672058105497</v>
      </c>
      <c r="G108" s="133">
        <v>0.85209548950195302</v>
      </c>
      <c r="H108" s="133">
        <v>0.85209556579589796</v>
      </c>
      <c r="I108" s="133">
        <v>0.85209548950195302</v>
      </c>
      <c r="J108" s="133">
        <v>0.85209548950195302</v>
      </c>
      <c r="K108" s="133">
        <v>0.85209556579589796</v>
      </c>
      <c r="L108" s="133">
        <v>0.85209548950195302</v>
      </c>
      <c r="M108" s="133">
        <v>5.8045043945312499E-2</v>
      </c>
      <c r="N108" s="133">
        <v>0.82033683776855493</v>
      </c>
      <c r="O108" s="133">
        <f t="shared" si="4"/>
        <v>0.7753866640726722</v>
      </c>
    </row>
    <row r="109" spans="1:15" x14ac:dyDescent="0.25">
      <c r="A109" s="69" t="s">
        <v>65</v>
      </c>
      <c r="B109" s="69">
        <v>2038</v>
      </c>
      <c r="C109" s="133">
        <v>0.8738145446777339</v>
      </c>
      <c r="D109" s="133">
        <v>0.88955253601074202</v>
      </c>
      <c r="E109" s="133">
        <v>0.94387100219726605</v>
      </c>
      <c r="F109" s="133">
        <v>0.91372985839843812</v>
      </c>
      <c r="G109" s="133">
        <v>0.93639984130859399</v>
      </c>
      <c r="H109" s="133">
        <v>0.93639991760253904</v>
      </c>
      <c r="I109" s="133">
        <v>0.93639984130859399</v>
      </c>
      <c r="J109" s="133">
        <v>0.93639984130859399</v>
      </c>
      <c r="K109" s="133">
        <v>0.93639991760253904</v>
      </c>
      <c r="L109" s="133">
        <v>0.93639984130859399</v>
      </c>
      <c r="M109" s="133">
        <v>6.4488701820373501E-2</v>
      </c>
      <c r="N109" s="133">
        <v>0.90548957824706999</v>
      </c>
      <c r="O109" s="133">
        <f t="shared" si="4"/>
        <v>0.85077878514925642</v>
      </c>
    </row>
    <row r="110" spans="1:15" x14ac:dyDescent="0.25">
      <c r="A110" s="69" t="s">
        <v>65</v>
      </c>
      <c r="B110" s="69">
        <v>2039</v>
      </c>
      <c r="C110" s="133">
        <v>0.87680564880371092</v>
      </c>
      <c r="D110" s="133">
        <v>0.88346038818359407</v>
      </c>
      <c r="E110" s="133">
        <v>0.9489134216308589</v>
      </c>
      <c r="F110" s="133">
        <v>0.92489921569824207</v>
      </c>
      <c r="G110" s="133">
        <v>0.93639984130859399</v>
      </c>
      <c r="H110" s="133">
        <v>0.93639991760253904</v>
      </c>
      <c r="I110" s="133">
        <v>0.93639984130859399</v>
      </c>
      <c r="J110" s="133">
        <v>0.93639984130859399</v>
      </c>
      <c r="K110" s="133">
        <v>0.93639991760253904</v>
      </c>
      <c r="L110" s="133">
        <v>0.93639984130859399</v>
      </c>
      <c r="M110" s="133">
        <v>6.4510793685913101E-2</v>
      </c>
      <c r="N110" s="133">
        <v>0.90912399291992196</v>
      </c>
      <c r="O110" s="133">
        <f t="shared" si="4"/>
        <v>0.85217605511347472</v>
      </c>
    </row>
    <row r="111" spans="1:15" x14ac:dyDescent="0.25">
      <c r="A111" s="69" t="s">
        <v>65</v>
      </c>
      <c r="B111" s="69">
        <v>2040</v>
      </c>
      <c r="C111" s="133">
        <v>0.82869293212890593</v>
      </c>
      <c r="D111" s="133">
        <v>0.83656661987304703</v>
      </c>
      <c r="E111" s="133">
        <v>0.90788917541503911</v>
      </c>
      <c r="F111" s="133">
        <v>0.83590339660644508</v>
      </c>
      <c r="G111" s="133">
        <v>0.88259422302246093</v>
      </c>
      <c r="H111" s="133">
        <v>0.93305236816406312</v>
      </c>
      <c r="I111" s="133">
        <v>0.93639984130859399</v>
      </c>
      <c r="J111" s="133">
        <v>0.93020004272460899</v>
      </c>
      <c r="K111" s="133">
        <v>0.935062637329102</v>
      </c>
      <c r="L111" s="133">
        <v>0.86449943542480501</v>
      </c>
      <c r="M111" s="133">
        <v>6.2148666381835901E-2</v>
      </c>
      <c r="N111" s="133">
        <v>0.87859130859375001</v>
      </c>
      <c r="O111" s="133">
        <f t="shared" si="4"/>
        <v>0.81930005391438809</v>
      </c>
    </row>
    <row r="112" spans="1:15" x14ac:dyDescent="0.25">
      <c r="A112" s="69" t="s">
        <v>65</v>
      </c>
      <c r="B112" s="69">
        <v>2041</v>
      </c>
      <c r="C112" s="133">
        <v>0.76090736389160196</v>
      </c>
      <c r="D112" s="133">
        <v>0.78169097900390594</v>
      </c>
      <c r="E112" s="133">
        <v>0.83127807617187499</v>
      </c>
      <c r="F112" s="133">
        <v>0.76142509460449204</v>
      </c>
      <c r="G112" s="133">
        <v>0.80681541442871096</v>
      </c>
      <c r="H112" s="133">
        <v>0.85175537109374999</v>
      </c>
      <c r="I112" s="133">
        <v>0.85209548950195302</v>
      </c>
      <c r="J112" s="133">
        <v>0.84927627563476604</v>
      </c>
      <c r="K112" s="133">
        <v>0.85209556579589796</v>
      </c>
      <c r="L112" s="133">
        <v>0.78366905212402305</v>
      </c>
      <c r="M112" s="133">
        <v>5.6598620414733895E-2</v>
      </c>
      <c r="N112" s="133">
        <v>0.80452888488769503</v>
      </c>
      <c r="O112" s="133">
        <f t="shared" si="4"/>
        <v>0.74934468229611706</v>
      </c>
    </row>
    <row r="113" spans="1:16" x14ac:dyDescent="0.25">
      <c r="A113" s="128" t="s">
        <v>65</v>
      </c>
      <c r="B113" s="128">
        <v>2042</v>
      </c>
      <c r="C113" s="129">
        <v>0.84249038696289102</v>
      </c>
      <c r="D113" s="129">
        <v>0.86473991394042993</v>
      </c>
      <c r="E113" s="129">
        <v>0.88181282043456999</v>
      </c>
      <c r="F113" s="129">
        <v>0.93343421936035198</v>
      </c>
      <c r="G113" s="129">
        <v>0.89060997009277298</v>
      </c>
      <c r="H113" s="129">
        <v>0.93639991760253904</v>
      </c>
      <c r="I113" s="129">
        <v>0.93639984130859399</v>
      </c>
      <c r="J113" s="129">
        <v>0.93630233764648396</v>
      </c>
      <c r="K113" s="129">
        <v>0.93639991760253904</v>
      </c>
      <c r="L113" s="129">
        <v>0.86626052856445301</v>
      </c>
      <c r="M113" s="129">
        <v>5.9844045639038106E-2</v>
      </c>
      <c r="N113" s="129">
        <v>0.88922607421875</v>
      </c>
      <c r="O113" s="129">
        <f t="shared" si="4"/>
        <v>0.8311599977811176</v>
      </c>
    </row>
    <row r="114" spans="1:16" x14ac:dyDescent="0.25">
      <c r="A114" s="69" t="s">
        <v>66</v>
      </c>
      <c r="B114" s="69">
        <v>2019</v>
      </c>
      <c r="C114" s="133">
        <v>0.92862152099609407</v>
      </c>
      <c r="D114" s="133">
        <v>0.92984703063964802</v>
      </c>
      <c r="E114" s="133">
        <v>0.97555015563964798</v>
      </c>
      <c r="F114" s="133">
        <v>0.98004302978515601</v>
      </c>
      <c r="G114" s="133">
        <v>0.93639984130859399</v>
      </c>
      <c r="H114" s="133">
        <v>0.93639991760253904</v>
      </c>
      <c r="I114" s="133">
        <v>0.93639984130859399</v>
      </c>
      <c r="J114" s="133">
        <v>0.93639984130859399</v>
      </c>
      <c r="K114" s="133">
        <v>0.93639991760253904</v>
      </c>
      <c r="L114" s="133">
        <v>0.93639984130859399</v>
      </c>
      <c r="M114" s="133">
        <v>6.5705499649047899E-2</v>
      </c>
      <c r="N114" s="133">
        <v>0.95027221679687501</v>
      </c>
      <c r="O114" s="133">
        <f t="shared" si="4"/>
        <v>0.87070322116216037</v>
      </c>
      <c r="P114" s="130">
        <f>AVERAGE(O114:O137)</f>
        <v>0.7538048927485943</v>
      </c>
    </row>
    <row r="115" spans="1:16" x14ac:dyDescent="0.25">
      <c r="A115" s="69" t="s">
        <v>66</v>
      </c>
      <c r="B115" s="69">
        <v>2020</v>
      </c>
      <c r="C115" s="133">
        <v>0.97832504272460896</v>
      </c>
      <c r="D115" s="133">
        <v>0.97588760375976602</v>
      </c>
      <c r="E115" s="133">
        <v>0.97656036376953093</v>
      </c>
      <c r="F115" s="133">
        <v>0.983989562988281</v>
      </c>
      <c r="G115" s="133">
        <v>0.93639984130859399</v>
      </c>
      <c r="H115" s="133">
        <v>0.90855522155761703</v>
      </c>
      <c r="I115" s="133">
        <v>0.92744216918945299</v>
      </c>
      <c r="J115" s="133">
        <v>0.93639984130859399</v>
      </c>
      <c r="K115" s="133">
        <v>0.90733230590820302</v>
      </c>
      <c r="L115" s="133">
        <v>0.83521492004394504</v>
      </c>
      <c r="M115" s="133">
        <v>6.5388855934143106E-2</v>
      </c>
      <c r="N115" s="133">
        <v>0.85651664733886701</v>
      </c>
      <c r="O115" s="133">
        <f t="shared" si="4"/>
        <v>0.85733436465263357</v>
      </c>
    </row>
    <row r="116" spans="1:16" x14ac:dyDescent="0.25">
      <c r="A116" s="69" t="s">
        <v>66</v>
      </c>
      <c r="B116" s="69">
        <v>2021</v>
      </c>
      <c r="C116" s="133">
        <v>0.81760719299316409</v>
      </c>
      <c r="D116" s="133">
        <v>0.83123481750488293</v>
      </c>
      <c r="E116" s="133">
        <v>0.90965629577636709</v>
      </c>
      <c r="F116" s="133">
        <v>0.88209800720214804</v>
      </c>
      <c r="G116" s="133">
        <v>0.85320747375488293</v>
      </c>
      <c r="H116" s="133">
        <v>0.91246673583984406</v>
      </c>
      <c r="I116" s="133">
        <v>0.93062438964843808</v>
      </c>
      <c r="J116" s="133">
        <v>0.93639984130859399</v>
      </c>
      <c r="K116" s="133">
        <v>0.91098716735839802</v>
      </c>
      <c r="L116" s="133">
        <v>0.84847244262695298</v>
      </c>
      <c r="M116" s="133">
        <v>6.426870346069341E-2</v>
      </c>
      <c r="N116" s="133">
        <v>0.85144668579101601</v>
      </c>
      <c r="O116" s="133">
        <f t="shared" si="4"/>
        <v>0.81237247943878177</v>
      </c>
    </row>
    <row r="117" spans="1:16" x14ac:dyDescent="0.25">
      <c r="A117" s="69" t="s">
        <v>66</v>
      </c>
      <c r="B117" s="69">
        <v>2022</v>
      </c>
      <c r="C117" s="133">
        <v>0.72865295410156306</v>
      </c>
      <c r="D117" s="133">
        <v>0.74360992431640593</v>
      </c>
      <c r="E117" s="133">
        <v>0.82687232971191404</v>
      </c>
      <c r="F117" s="133">
        <v>0.84349525451660201</v>
      </c>
      <c r="G117" s="133">
        <v>0.76556968688964799</v>
      </c>
      <c r="H117" s="133">
        <v>0.82659240722656302</v>
      </c>
      <c r="I117" s="133">
        <v>0.843747634887695</v>
      </c>
      <c r="J117" s="133">
        <v>0.85209548950195302</v>
      </c>
      <c r="K117" s="133">
        <v>0.82508934020996094</v>
      </c>
      <c r="L117" s="133">
        <v>0.75937553405761704</v>
      </c>
      <c r="M117" s="133">
        <v>5.85412693023682E-2</v>
      </c>
      <c r="N117" s="133">
        <v>0.76848159790039106</v>
      </c>
      <c r="O117" s="133">
        <f t="shared" si="4"/>
        <v>0.73684361855189018</v>
      </c>
    </row>
    <row r="118" spans="1:16" x14ac:dyDescent="0.25">
      <c r="A118" s="69" t="s">
        <v>66</v>
      </c>
      <c r="B118" s="69">
        <v>2023</v>
      </c>
      <c r="C118" s="133">
        <v>0.79771186828613294</v>
      </c>
      <c r="D118" s="133">
        <v>0.79846702575683592</v>
      </c>
      <c r="E118" s="133">
        <v>0.86969940185546901</v>
      </c>
      <c r="F118" s="133">
        <v>0.87624908447265593</v>
      </c>
      <c r="G118" s="133">
        <v>0.85645500183105494</v>
      </c>
      <c r="H118" s="133">
        <v>0.91821876525878909</v>
      </c>
      <c r="I118" s="133">
        <v>0.93639984130859399</v>
      </c>
      <c r="J118" s="133">
        <v>0.93639984130859399</v>
      </c>
      <c r="K118" s="133">
        <v>0.91229270935058593</v>
      </c>
      <c r="L118" s="133">
        <v>0.84132270812988297</v>
      </c>
      <c r="M118" s="133">
        <v>6.4718580245971699E-2</v>
      </c>
      <c r="N118" s="133">
        <v>0.84495742797851603</v>
      </c>
      <c r="O118" s="133">
        <f t="shared" si="4"/>
        <v>0.80440768798192364</v>
      </c>
    </row>
    <row r="119" spans="1:16" x14ac:dyDescent="0.25">
      <c r="A119" s="69" t="s">
        <v>66</v>
      </c>
      <c r="B119" s="69">
        <v>2024</v>
      </c>
      <c r="C119" s="133">
        <v>0.88611610412597697</v>
      </c>
      <c r="D119" s="133">
        <v>0.883647766113281</v>
      </c>
      <c r="E119" s="133">
        <v>0.88855522155761701</v>
      </c>
      <c r="F119" s="133">
        <v>0.88974060058593807</v>
      </c>
      <c r="G119" s="133">
        <v>0.85209548950195302</v>
      </c>
      <c r="H119" s="133">
        <v>0.85209556579589796</v>
      </c>
      <c r="I119" s="133">
        <v>0.85209548950195302</v>
      </c>
      <c r="J119" s="133">
        <v>0.85209548950195302</v>
      </c>
      <c r="K119" s="133">
        <v>0.85209556579589796</v>
      </c>
      <c r="L119" s="133">
        <v>0.85209548950195302</v>
      </c>
      <c r="M119" s="133">
        <v>5.8958806991577101E-2</v>
      </c>
      <c r="N119" s="133">
        <v>0.88304199218750001</v>
      </c>
      <c r="O119" s="133">
        <f t="shared" si="4"/>
        <v>0.80021946509679154</v>
      </c>
    </row>
    <row r="120" spans="1:16" x14ac:dyDescent="0.25">
      <c r="A120" s="69" t="s">
        <v>66</v>
      </c>
      <c r="B120" s="69">
        <v>2025</v>
      </c>
      <c r="C120" s="133">
        <v>0.87872383117675801</v>
      </c>
      <c r="D120" s="133">
        <v>0.89143646240234409</v>
      </c>
      <c r="E120" s="133">
        <v>0.91754898071289104</v>
      </c>
      <c r="F120" s="133">
        <v>0.95196655273437503</v>
      </c>
      <c r="G120" s="133">
        <v>0.90281486511230502</v>
      </c>
      <c r="H120" s="133">
        <v>0.93639991760253904</v>
      </c>
      <c r="I120" s="133">
        <v>0.93639984130859399</v>
      </c>
      <c r="J120" s="133">
        <v>0.93639984130859399</v>
      </c>
      <c r="K120" s="133">
        <v>0.93639991760253904</v>
      </c>
      <c r="L120" s="133">
        <v>0.88885826110839805</v>
      </c>
      <c r="M120" s="133">
        <v>6.4617962837219198E-2</v>
      </c>
      <c r="N120" s="133">
        <v>0.90600395202636708</v>
      </c>
      <c r="O120" s="133">
        <f t="shared" si="4"/>
        <v>0.84563086549441036</v>
      </c>
    </row>
    <row r="121" spans="1:16" x14ac:dyDescent="0.25">
      <c r="A121" s="69" t="s">
        <v>66</v>
      </c>
      <c r="B121" s="69">
        <v>2026</v>
      </c>
      <c r="C121" s="133">
        <v>0.61235614776611302</v>
      </c>
      <c r="D121" s="133">
        <v>0.62859233856201202</v>
      </c>
      <c r="E121" s="133">
        <v>0.81903762817382797</v>
      </c>
      <c r="F121" s="133">
        <v>0.68186843872070302</v>
      </c>
      <c r="G121" s="133">
        <v>0.69694190979003912</v>
      </c>
      <c r="H121" s="133">
        <v>0.81293678283691406</v>
      </c>
      <c r="I121" s="133">
        <v>0.84175910949707</v>
      </c>
      <c r="J121" s="133">
        <v>0.862192230224609</v>
      </c>
      <c r="K121" s="133">
        <v>0.80723075866699201</v>
      </c>
      <c r="L121" s="133">
        <v>0.62570384979247995</v>
      </c>
      <c r="M121" s="133">
        <v>6.3133659362792999E-2</v>
      </c>
      <c r="N121" s="133">
        <v>0.66916023254394508</v>
      </c>
      <c r="O121" s="133">
        <f t="shared" si="4"/>
        <v>0.67674275716145804</v>
      </c>
    </row>
    <row r="122" spans="1:16" x14ac:dyDescent="0.25">
      <c r="A122" s="69" t="s">
        <v>66</v>
      </c>
      <c r="B122" s="69">
        <v>2027</v>
      </c>
      <c r="C122" s="133">
        <v>0.62278263092040997</v>
      </c>
      <c r="D122" s="133">
        <v>0.629364356994629</v>
      </c>
      <c r="E122" s="133">
        <v>0.83090065002441404</v>
      </c>
      <c r="F122" s="133">
        <v>0.71072952270507794</v>
      </c>
      <c r="G122" s="133">
        <v>0.69577934265136709</v>
      </c>
      <c r="H122" s="133">
        <v>0.82540351867675799</v>
      </c>
      <c r="I122" s="133">
        <v>0.85149276733398394</v>
      </c>
      <c r="J122" s="133">
        <v>0.87195877075195294</v>
      </c>
      <c r="K122" s="133">
        <v>0.82075164794921907</v>
      </c>
      <c r="L122" s="133">
        <v>0.63979988098144502</v>
      </c>
      <c r="M122" s="133">
        <v>6.32447719573975E-2</v>
      </c>
      <c r="N122" s="133">
        <v>0.68365341186523398</v>
      </c>
      <c r="O122" s="133">
        <f t="shared" si="4"/>
        <v>0.68715510606765751</v>
      </c>
    </row>
    <row r="123" spans="1:16" x14ac:dyDescent="0.25">
      <c r="A123" s="69" t="s">
        <v>66</v>
      </c>
      <c r="B123" s="69">
        <v>2028</v>
      </c>
      <c r="C123" s="133">
        <v>0.63191078186035199</v>
      </c>
      <c r="D123" s="133">
        <v>0.61054328918457001</v>
      </c>
      <c r="E123" s="133">
        <v>0.84102111816406311</v>
      </c>
      <c r="F123" s="133">
        <v>0.831062774658203</v>
      </c>
      <c r="G123" s="133">
        <v>0.71747131347656312</v>
      </c>
      <c r="H123" s="133">
        <v>0.82908180236816409</v>
      </c>
      <c r="I123" s="133">
        <v>0.86293533325195293</v>
      </c>
      <c r="J123" s="133">
        <v>0.88477294921875005</v>
      </c>
      <c r="K123" s="133">
        <v>0.815679397583008</v>
      </c>
      <c r="L123" s="133">
        <v>0.63190269470214799</v>
      </c>
      <c r="M123" s="133">
        <v>6.0953555107116697E-2</v>
      </c>
      <c r="N123" s="133">
        <v>0.69596458435058595</v>
      </c>
      <c r="O123" s="133">
        <f t="shared" si="4"/>
        <v>0.70110829949378972</v>
      </c>
    </row>
    <row r="124" spans="1:16" x14ac:dyDescent="0.25">
      <c r="A124" s="69" t="s">
        <v>66</v>
      </c>
      <c r="B124" s="69">
        <v>2029</v>
      </c>
      <c r="C124" s="133">
        <v>0.64196929931640601</v>
      </c>
      <c r="D124" s="133">
        <v>0.66830078125000003</v>
      </c>
      <c r="E124" s="133">
        <v>0.71940994262695301</v>
      </c>
      <c r="F124" s="133">
        <v>0.84956298828124999</v>
      </c>
      <c r="G124" s="133">
        <v>0.72916931152343811</v>
      </c>
      <c r="H124" s="133">
        <v>0.83986175537109409</v>
      </c>
      <c r="I124" s="133">
        <v>0.87264533996582005</v>
      </c>
      <c r="J124" s="133">
        <v>0.89410560607910194</v>
      </c>
      <c r="K124" s="133">
        <v>0.827952346801758</v>
      </c>
      <c r="L124" s="133">
        <v>0.64269256591796908</v>
      </c>
      <c r="M124" s="133">
        <v>6.3432402610778801E-2</v>
      </c>
      <c r="N124" s="133">
        <v>0.71044967651367197</v>
      </c>
      <c r="O124" s="133">
        <f t="shared" si="4"/>
        <v>0.70496266802152008</v>
      </c>
    </row>
    <row r="125" spans="1:16" x14ac:dyDescent="0.25">
      <c r="A125" s="69" t="s">
        <v>66</v>
      </c>
      <c r="B125" s="69">
        <v>2030</v>
      </c>
      <c r="C125" s="133">
        <v>0.59354255676269507</v>
      </c>
      <c r="D125" s="133">
        <v>0.620022773742676</v>
      </c>
      <c r="E125" s="133">
        <v>0.67934349060058596</v>
      </c>
      <c r="F125" s="133">
        <v>0.77583625793457001</v>
      </c>
      <c r="G125" s="133">
        <v>0.67182472229003909</v>
      </c>
      <c r="H125" s="133">
        <v>0.77433799743652298</v>
      </c>
      <c r="I125" s="133">
        <v>0.80372657775878908</v>
      </c>
      <c r="J125" s="133">
        <v>0.82155921936035203</v>
      </c>
      <c r="K125" s="133">
        <v>0.763970642089844</v>
      </c>
      <c r="L125" s="133">
        <v>0.60201320648193402</v>
      </c>
      <c r="M125" s="133">
        <v>5.7858004570007296E-2</v>
      </c>
      <c r="N125" s="133">
        <v>0.65892486572265596</v>
      </c>
      <c r="O125" s="133">
        <f t="shared" si="4"/>
        <v>0.65191335956255592</v>
      </c>
    </row>
    <row r="126" spans="1:16" x14ac:dyDescent="0.25">
      <c r="A126" s="69" t="s">
        <v>66</v>
      </c>
      <c r="B126" s="69">
        <v>2031</v>
      </c>
      <c r="C126" s="133">
        <v>0.66054901123046905</v>
      </c>
      <c r="D126" s="133">
        <v>0.68402694702148392</v>
      </c>
      <c r="E126" s="133">
        <v>0.88201957702636702</v>
      </c>
      <c r="F126" s="133">
        <v>0.76856758117675794</v>
      </c>
      <c r="G126" s="133">
        <v>0.74750495910644499</v>
      </c>
      <c r="H126" s="133">
        <v>0.86136177062988295</v>
      </c>
      <c r="I126" s="133">
        <v>0.89088233947753903</v>
      </c>
      <c r="J126" s="133">
        <v>0.91225143432617206</v>
      </c>
      <c r="K126" s="133">
        <v>0.85255935668945293</v>
      </c>
      <c r="L126" s="133">
        <v>0.70971488952636708</v>
      </c>
      <c r="M126" s="133">
        <v>6.37831926345825E-2</v>
      </c>
      <c r="N126" s="133">
        <v>0.73691062927246098</v>
      </c>
      <c r="O126" s="133">
        <f t="shared" si="4"/>
        <v>0.73084430734316508</v>
      </c>
    </row>
    <row r="127" spans="1:16" x14ac:dyDescent="0.25">
      <c r="A127" s="69" t="s">
        <v>66</v>
      </c>
      <c r="B127" s="69">
        <v>2032</v>
      </c>
      <c r="C127" s="133">
        <v>0.67426376342773398</v>
      </c>
      <c r="D127" s="133">
        <v>0.67774795532226606</v>
      </c>
      <c r="E127" s="133">
        <v>0.88795982360839798</v>
      </c>
      <c r="F127" s="133">
        <v>0.86877792358398398</v>
      </c>
      <c r="G127" s="133">
        <v>0.75724372863769507</v>
      </c>
      <c r="H127" s="133">
        <v>0.87146614074707007</v>
      </c>
      <c r="I127" s="133">
        <v>0.90040435791015594</v>
      </c>
      <c r="J127" s="133">
        <v>0.92188934326171901</v>
      </c>
      <c r="K127" s="133">
        <v>0.86275100708007801</v>
      </c>
      <c r="L127" s="133">
        <v>0.69988815307617203</v>
      </c>
      <c r="M127" s="133">
        <v>6.1999583244323704E-2</v>
      </c>
      <c r="N127" s="133">
        <v>0.75102775573730496</v>
      </c>
      <c r="O127" s="133">
        <f t="shared" si="4"/>
        <v>0.74461829463640827</v>
      </c>
    </row>
    <row r="128" spans="1:16" x14ac:dyDescent="0.25">
      <c r="A128" s="69" t="s">
        <v>66</v>
      </c>
      <c r="B128" s="69">
        <v>2033</v>
      </c>
      <c r="C128" s="133">
        <v>0.62848903656005906</v>
      </c>
      <c r="D128" s="133">
        <v>0.66393440246582003</v>
      </c>
      <c r="E128" s="133">
        <v>0.81295120239257801</v>
      </c>
      <c r="F128" s="133">
        <v>0.81101158142089802</v>
      </c>
      <c r="G128" s="133">
        <v>0.69929351806640594</v>
      </c>
      <c r="H128" s="133">
        <v>0.80168792724609406</v>
      </c>
      <c r="I128" s="133">
        <v>0.82769256591796903</v>
      </c>
      <c r="J128" s="133">
        <v>0.84739631652832004</v>
      </c>
      <c r="K128" s="133">
        <v>0.79319557189941403</v>
      </c>
      <c r="L128" s="133">
        <v>0.66550361633300792</v>
      </c>
      <c r="M128" s="133">
        <v>5.6755495071411095E-2</v>
      </c>
      <c r="N128" s="133">
        <v>0.70720703124999995</v>
      </c>
      <c r="O128" s="133">
        <f t="shared" si="4"/>
        <v>0.69292652209599803</v>
      </c>
    </row>
    <row r="129" spans="1:16" x14ac:dyDescent="0.25">
      <c r="A129" s="69" t="s">
        <v>66</v>
      </c>
      <c r="B129" s="69">
        <v>2034</v>
      </c>
      <c r="C129" s="133">
        <v>0.71697402954101608</v>
      </c>
      <c r="D129" s="133">
        <v>0.75841178894042993</v>
      </c>
      <c r="E129" s="133">
        <v>0.82349266052246095</v>
      </c>
      <c r="F129" s="133">
        <v>0.88993865966796903</v>
      </c>
      <c r="G129" s="133">
        <v>0.80134864807128903</v>
      </c>
      <c r="H129" s="133">
        <v>0.89295433044433592</v>
      </c>
      <c r="I129" s="133">
        <v>0.92505393981933592</v>
      </c>
      <c r="J129" s="133">
        <v>0.93639984130859399</v>
      </c>
      <c r="K129" s="133">
        <v>0.87754646301269501</v>
      </c>
      <c r="L129" s="133">
        <v>0.73641700744628902</v>
      </c>
      <c r="M129" s="133">
        <v>6.40188312530518E-2</v>
      </c>
      <c r="N129" s="133">
        <v>0.78760856628417997</v>
      </c>
      <c r="O129" s="133">
        <f t="shared" si="4"/>
        <v>0.76751373052597038</v>
      </c>
    </row>
    <row r="130" spans="1:16" x14ac:dyDescent="0.25">
      <c r="A130" s="69" t="s">
        <v>66</v>
      </c>
      <c r="B130" s="69">
        <v>2035</v>
      </c>
      <c r="C130" s="133">
        <v>0.73031875610351604</v>
      </c>
      <c r="D130" s="133">
        <v>0.75858818054199206</v>
      </c>
      <c r="E130" s="133">
        <v>0.83288803100585895</v>
      </c>
      <c r="F130" s="133">
        <v>0.89872291564941409</v>
      </c>
      <c r="G130" s="133">
        <v>0.808929443359375</v>
      </c>
      <c r="H130" s="133">
        <v>0.90207252502441404</v>
      </c>
      <c r="I130" s="133">
        <v>0.93365409851074199</v>
      </c>
      <c r="J130" s="133">
        <v>0.93639984130859399</v>
      </c>
      <c r="K130" s="133">
        <v>0.88792945861816408</v>
      </c>
      <c r="L130" s="133">
        <v>0.75966423034667996</v>
      </c>
      <c r="M130" s="133">
        <v>6.4129347801208492E-2</v>
      </c>
      <c r="N130" s="133">
        <v>0.80059448242187503</v>
      </c>
      <c r="O130" s="133">
        <f t="shared" si="4"/>
        <v>0.77615760922431931</v>
      </c>
    </row>
    <row r="131" spans="1:16" x14ac:dyDescent="0.25">
      <c r="A131" s="69" t="s">
        <v>66</v>
      </c>
      <c r="B131" s="69">
        <v>2036</v>
      </c>
      <c r="C131" s="133">
        <v>0.74320289611816404</v>
      </c>
      <c r="D131" s="133">
        <v>0.75754722595214796</v>
      </c>
      <c r="E131" s="133">
        <v>0.82728866577148397</v>
      </c>
      <c r="F131" s="133">
        <v>0.9099468231201171</v>
      </c>
      <c r="G131" s="133">
        <v>0.81944602966308588</v>
      </c>
      <c r="H131" s="133">
        <v>0.91197257995605496</v>
      </c>
      <c r="I131" s="133">
        <v>0.93639984130859399</v>
      </c>
      <c r="J131" s="133">
        <v>0.93639984130859399</v>
      </c>
      <c r="K131" s="133">
        <v>0.89689979553222698</v>
      </c>
      <c r="L131" s="133">
        <v>0.77590339660644503</v>
      </c>
      <c r="M131" s="133">
        <v>6.4205703735351602E-2</v>
      </c>
      <c r="N131" s="133">
        <v>0.81166831970214803</v>
      </c>
      <c r="O131" s="133">
        <f t="shared" si="4"/>
        <v>0.78257342656453466</v>
      </c>
    </row>
    <row r="132" spans="1:16" x14ac:dyDescent="0.25">
      <c r="A132" s="69" t="s">
        <v>66</v>
      </c>
      <c r="B132" s="69">
        <v>2037</v>
      </c>
      <c r="C132" s="133">
        <v>0.68845535278320302</v>
      </c>
      <c r="D132" s="133">
        <v>0.72624374389648394</v>
      </c>
      <c r="E132" s="133">
        <v>0.82894042968750004</v>
      </c>
      <c r="F132" s="133">
        <v>0.83067153930664106</v>
      </c>
      <c r="G132" s="133">
        <v>0.75526130676269498</v>
      </c>
      <c r="H132" s="133">
        <v>0.83749130249023396</v>
      </c>
      <c r="I132" s="133">
        <v>0.85209548950195302</v>
      </c>
      <c r="J132" s="133">
        <v>0.85209548950195302</v>
      </c>
      <c r="K132" s="133">
        <v>0.82351394653320298</v>
      </c>
      <c r="L132" s="133">
        <v>0.71260444641113296</v>
      </c>
      <c r="M132" s="133">
        <v>5.7718486785888701E-2</v>
      </c>
      <c r="N132" s="133">
        <v>0.74795768737793</v>
      </c>
      <c r="O132" s="133">
        <f t="shared" si="4"/>
        <v>0.72608743508656814</v>
      </c>
    </row>
    <row r="133" spans="1:16" x14ac:dyDescent="0.25">
      <c r="A133" s="69" t="s">
        <v>66</v>
      </c>
      <c r="B133" s="69">
        <v>2038</v>
      </c>
      <c r="C133" s="133">
        <v>0.7689259338378911</v>
      </c>
      <c r="D133" s="133">
        <v>0.80962188720703099</v>
      </c>
      <c r="E133" s="133">
        <v>0.91159736633300792</v>
      </c>
      <c r="F133" s="133">
        <v>0.85762565612792996</v>
      </c>
      <c r="G133" s="133">
        <v>0.839394073486328</v>
      </c>
      <c r="H133" s="133">
        <v>0.92891349792480493</v>
      </c>
      <c r="I133" s="133">
        <v>0.93639984130859399</v>
      </c>
      <c r="J133" s="133">
        <v>0.93639984130859399</v>
      </c>
      <c r="K133" s="133">
        <v>0.91248039245605495</v>
      </c>
      <c r="L133" s="133">
        <v>0.8044659423828131</v>
      </c>
      <c r="M133" s="133">
        <v>6.4399042129516595E-2</v>
      </c>
      <c r="N133" s="133">
        <v>0.8326673889160161</v>
      </c>
      <c r="O133" s="133">
        <f t="shared" si="4"/>
        <v>0.80024090528488179</v>
      </c>
    </row>
    <row r="134" spans="1:16" x14ac:dyDescent="0.25">
      <c r="A134" s="69" t="s">
        <v>66</v>
      </c>
      <c r="B134" s="69">
        <v>2039</v>
      </c>
      <c r="C134" s="133">
        <v>0.78175689697265593</v>
      </c>
      <c r="D134" s="133">
        <v>0.80476638793945299</v>
      </c>
      <c r="E134" s="133">
        <v>0.92175216674804705</v>
      </c>
      <c r="F134" s="133">
        <v>0.8628224945068359</v>
      </c>
      <c r="G134" s="133">
        <v>0.84815208435058598</v>
      </c>
      <c r="H134" s="133">
        <v>0.93639991760253904</v>
      </c>
      <c r="I134" s="133">
        <v>0.93639984130859399</v>
      </c>
      <c r="J134" s="133">
        <v>0.93639984130859399</v>
      </c>
      <c r="K134" s="133">
        <v>0.91923225402831998</v>
      </c>
      <c r="L134" s="133">
        <v>0.818511123657227</v>
      </c>
      <c r="M134" s="133">
        <v>6.4430155754089405E-2</v>
      </c>
      <c r="N134" s="133">
        <v>0.84229042053222702</v>
      </c>
      <c r="O134" s="133">
        <f t="shared" si="4"/>
        <v>0.80607613205909734</v>
      </c>
    </row>
    <row r="135" spans="1:16" x14ac:dyDescent="0.25">
      <c r="A135" s="69" t="s">
        <v>66</v>
      </c>
      <c r="B135" s="69">
        <v>2040</v>
      </c>
      <c r="C135" s="133">
        <v>0.71609252929687495</v>
      </c>
      <c r="D135" s="133">
        <v>0.723882522583008</v>
      </c>
      <c r="E135" s="133">
        <v>0.84049026489257794</v>
      </c>
      <c r="F135" s="133">
        <v>0.73968399047851607</v>
      </c>
      <c r="G135" s="133">
        <v>0.75659912109375005</v>
      </c>
      <c r="H135" s="133">
        <v>0.82775215148925796</v>
      </c>
      <c r="I135" s="133">
        <v>0.81624351501464798</v>
      </c>
      <c r="J135" s="133">
        <v>0.82094451904296906</v>
      </c>
      <c r="K135" s="133">
        <v>0.82294929504394498</v>
      </c>
      <c r="L135" s="133">
        <v>0.71339187622070299</v>
      </c>
      <c r="M135" s="133">
        <v>6.1542859077453604E-2</v>
      </c>
      <c r="N135" s="133">
        <v>0.78096336364746088</v>
      </c>
      <c r="O135" s="133">
        <f t="shared" si="4"/>
        <v>0.71837800065676383</v>
      </c>
    </row>
    <row r="136" spans="1:16" x14ac:dyDescent="0.25">
      <c r="A136" s="69" t="s">
        <v>66</v>
      </c>
      <c r="B136" s="69">
        <v>2041</v>
      </c>
      <c r="C136" s="133">
        <v>0.65854164123535197</v>
      </c>
      <c r="D136" s="133">
        <v>0.69225128173828099</v>
      </c>
      <c r="E136" s="133">
        <v>0.77332908630371089</v>
      </c>
      <c r="F136" s="133">
        <v>0.670848693847656</v>
      </c>
      <c r="G136" s="133">
        <v>0.6922044372558589</v>
      </c>
      <c r="H136" s="133">
        <v>0.75622467041015595</v>
      </c>
      <c r="I136" s="133">
        <v>0.74888267517089802</v>
      </c>
      <c r="J136" s="133">
        <v>0.75000770568847697</v>
      </c>
      <c r="K136" s="133">
        <v>0.75339820861816409</v>
      </c>
      <c r="L136" s="133">
        <v>0.64706443786621093</v>
      </c>
      <c r="M136" s="133">
        <v>5.60046577453613E-2</v>
      </c>
      <c r="N136" s="133">
        <v>0.71755737304687495</v>
      </c>
      <c r="O136" s="133">
        <f t="shared" si="4"/>
        <v>0.65969290574391681</v>
      </c>
    </row>
    <row r="137" spans="1:16" x14ac:dyDescent="0.25">
      <c r="A137" s="128" t="s">
        <v>66</v>
      </c>
      <c r="B137" s="128">
        <v>2042</v>
      </c>
      <c r="C137" s="129">
        <v>0.73015533447265601</v>
      </c>
      <c r="D137" s="129">
        <v>0.76828887939453094</v>
      </c>
      <c r="E137" s="129">
        <v>0.78667633056640596</v>
      </c>
      <c r="F137" s="129">
        <v>0.89262725830078093</v>
      </c>
      <c r="G137" s="129">
        <v>0.76467018127441411</v>
      </c>
      <c r="H137" s="129">
        <v>0.83608673095703101</v>
      </c>
      <c r="I137" s="129">
        <v>0.82889495849609407</v>
      </c>
      <c r="J137" s="129">
        <v>0.82665588378906307</v>
      </c>
      <c r="K137" s="129">
        <v>0.83373977661132803</v>
      </c>
      <c r="L137" s="129">
        <v>0.71999114990234403</v>
      </c>
      <c r="M137" s="129">
        <v>5.8338704109191904E-2</v>
      </c>
      <c r="N137" s="129">
        <v>0.79564598083496096</v>
      </c>
      <c r="O137" s="129">
        <f t="shared" si="4"/>
        <v>0.73681426405906658</v>
      </c>
    </row>
    <row r="138" spans="1:16" x14ac:dyDescent="0.25">
      <c r="A138" s="69" t="s">
        <v>67</v>
      </c>
      <c r="B138" s="69">
        <v>2017</v>
      </c>
      <c r="C138" s="133"/>
      <c r="D138" s="133"/>
      <c r="E138" s="133"/>
      <c r="F138" s="133"/>
      <c r="G138" s="133"/>
      <c r="H138" s="133">
        <v>0.13463960647583001</v>
      </c>
      <c r="I138" s="133">
        <v>0.113850688934326</v>
      </c>
      <c r="J138" s="133">
        <v>0.12641677856445299</v>
      </c>
      <c r="K138" s="133">
        <v>0.10357617378234901</v>
      </c>
      <c r="L138" s="133">
        <v>3.3641629219055197E-2</v>
      </c>
      <c r="M138" s="133">
        <v>0.101552495956421</v>
      </c>
      <c r="N138" s="133">
        <v>1.1711597442627E-2</v>
      </c>
      <c r="O138" s="133">
        <f t="shared" si="4"/>
        <v>8.9341281482151591E-2</v>
      </c>
      <c r="P138" s="130">
        <f>AVERAGE(O138:O162)</f>
        <v>4.1025905216440915E-2</v>
      </c>
    </row>
    <row r="139" spans="1:16" x14ac:dyDescent="0.25">
      <c r="A139" s="69" t="s">
        <v>67</v>
      </c>
      <c r="B139" s="69">
        <v>2018</v>
      </c>
      <c r="C139" s="133">
        <v>6.2033166885376002E-2</v>
      </c>
      <c r="D139" s="133">
        <v>3.1382887363433795E-2</v>
      </c>
      <c r="E139" s="133">
        <v>3.3312063217163096E-2</v>
      </c>
      <c r="F139" s="133">
        <v>0.11537970542907701</v>
      </c>
      <c r="G139" s="133">
        <v>6.1252007484436002E-2</v>
      </c>
      <c r="H139" s="133">
        <v>0.190864734649658</v>
      </c>
      <c r="I139" s="133">
        <v>0.15912475585937499</v>
      </c>
      <c r="J139" s="133">
        <v>0.17435617446899399</v>
      </c>
      <c r="K139" s="133">
        <v>0.15139508247375499</v>
      </c>
      <c r="L139" s="133">
        <v>6.4253339767456105E-2</v>
      </c>
      <c r="M139" s="133">
        <v>0.19144926071166998</v>
      </c>
      <c r="N139" s="133">
        <v>3.4115958213806204E-2</v>
      </c>
      <c r="O139" s="133">
        <f t="shared" si="4"/>
        <v>0.10574326137701669</v>
      </c>
    </row>
    <row r="140" spans="1:16" x14ac:dyDescent="0.25">
      <c r="A140" s="69" t="s">
        <v>67</v>
      </c>
      <c r="B140" s="69">
        <v>2019</v>
      </c>
      <c r="C140" s="133">
        <v>4.6845746040344201E-2</v>
      </c>
      <c r="D140" s="133">
        <v>2.3383197784423802E-2</v>
      </c>
      <c r="E140" s="133">
        <v>7.2924313545227104E-2</v>
      </c>
      <c r="F140" s="133">
        <v>0.120937795639038</v>
      </c>
      <c r="G140" s="133">
        <v>5.0284199714660603E-2</v>
      </c>
      <c r="H140" s="133">
        <v>0.10894978523254401</v>
      </c>
      <c r="I140" s="133">
        <v>9.4734430313110407E-2</v>
      </c>
      <c r="J140" s="133">
        <v>0.10432751655578601</v>
      </c>
      <c r="K140" s="133">
        <v>7.9401626586914104E-2</v>
      </c>
      <c r="L140" s="133">
        <v>2.25572490692139E-2</v>
      </c>
      <c r="M140" s="133">
        <v>0.27235433578491203</v>
      </c>
      <c r="N140" s="133">
        <v>9.159202575683591E-3</v>
      </c>
      <c r="O140" s="133">
        <f t="shared" si="4"/>
        <v>8.3821616570154814E-2</v>
      </c>
    </row>
    <row r="141" spans="1:16" x14ac:dyDescent="0.25">
      <c r="A141" s="69" t="s">
        <v>67</v>
      </c>
      <c r="B141" s="69">
        <v>2020</v>
      </c>
      <c r="C141" s="133">
        <v>0.122952270507813</v>
      </c>
      <c r="D141" s="133">
        <v>7.4308252334594704E-2</v>
      </c>
      <c r="E141" s="133">
        <v>7.0315451622009306E-2</v>
      </c>
      <c r="F141" s="133">
        <v>7.6301870346069306E-2</v>
      </c>
      <c r="G141" s="133">
        <v>0.117577209472656</v>
      </c>
      <c r="H141" s="133">
        <v>0.10608898162841801</v>
      </c>
      <c r="I141" s="133">
        <v>9.2687520980834992E-2</v>
      </c>
      <c r="J141" s="133">
        <v>0.10119504928588899</v>
      </c>
      <c r="K141" s="133">
        <v>7.5504078865051297E-2</v>
      </c>
      <c r="L141" s="133">
        <v>3.9055633544921899E-2</v>
      </c>
      <c r="M141" s="133">
        <v>0.285130710601807</v>
      </c>
      <c r="N141" s="133">
        <v>8.3989238739013705E-3</v>
      </c>
      <c r="O141" s="133">
        <f t="shared" si="4"/>
        <v>9.7459662755330481E-2</v>
      </c>
    </row>
    <row r="142" spans="1:16" x14ac:dyDescent="0.25">
      <c r="A142" s="69" t="s">
        <v>67</v>
      </c>
      <c r="B142" s="69">
        <v>2021</v>
      </c>
      <c r="C142" s="133">
        <v>8.9047565460205091E-2</v>
      </c>
      <c r="D142" s="133">
        <v>5.1343345642089797E-2</v>
      </c>
      <c r="E142" s="133">
        <v>8.8679437637329106E-2</v>
      </c>
      <c r="F142" s="133">
        <v>0.11344911575317401</v>
      </c>
      <c r="G142" s="133">
        <v>6.0485668182373005E-2</v>
      </c>
      <c r="H142" s="133">
        <v>9.97390365600586E-2</v>
      </c>
      <c r="I142" s="133">
        <v>8.8501071929931605E-2</v>
      </c>
      <c r="J142" s="133">
        <v>9.6842527389526409E-2</v>
      </c>
      <c r="K142" s="133">
        <v>6.6280231475830093E-2</v>
      </c>
      <c r="L142" s="133">
        <v>2.6790556907653799E-2</v>
      </c>
      <c r="M142" s="133">
        <v>7.4764122962951693E-2</v>
      </c>
      <c r="N142" s="133">
        <v>7.5552105903625502E-3</v>
      </c>
      <c r="O142" s="133">
        <f t="shared" si="4"/>
        <v>7.1956490874290471E-2</v>
      </c>
    </row>
    <row r="143" spans="1:16" x14ac:dyDescent="0.25">
      <c r="A143" s="69" t="s">
        <v>67</v>
      </c>
      <c r="B143" s="69">
        <v>2022</v>
      </c>
      <c r="C143" s="133">
        <v>7.3873662948608393E-2</v>
      </c>
      <c r="D143" s="133">
        <v>3.9781670570373497E-2</v>
      </c>
      <c r="E143" s="133">
        <v>6.5675673484802202E-2</v>
      </c>
      <c r="F143" s="133">
        <v>0.144529266357422</v>
      </c>
      <c r="G143" s="133">
        <v>5.15560007095337E-2</v>
      </c>
      <c r="H143" s="133">
        <v>9.4316015243530296E-2</v>
      </c>
      <c r="I143" s="133">
        <v>8.4272823333740199E-2</v>
      </c>
      <c r="J143" s="133">
        <v>9.2076892852783199E-2</v>
      </c>
      <c r="K143" s="133">
        <v>6.3298768997192403E-2</v>
      </c>
      <c r="L143" s="133">
        <v>1.36234295368195E-2</v>
      </c>
      <c r="M143" s="133">
        <v>0.23194591522216801</v>
      </c>
      <c r="N143" s="133">
        <v>7.4605178833007805E-3</v>
      </c>
      <c r="O143" s="133">
        <f t="shared" si="4"/>
        <v>8.0200886428356183E-2</v>
      </c>
    </row>
    <row r="144" spans="1:16" x14ac:dyDescent="0.25">
      <c r="A144" s="69" t="s">
        <v>67</v>
      </c>
      <c r="B144" s="69">
        <v>2023</v>
      </c>
      <c r="C144" s="133">
        <v>5.3308968544006304E-2</v>
      </c>
      <c r="D144" s="133">
        <v>2.6004829406738299E-2</v>
      </c>
      <c r="E144" s="133">
        <v>3.6636941432952902E-2</v>
      </c>
      <c r="F144" s="133">
        <v>8.4901056289672899E-2</v>
      </c>
      <c r="G144" s="133">
        <v>3.2128698825836202E-2</v>
      </c>
      <c r="H144" s="133">
        <v>7.1723880767822296E-2</v>
      </c>
      <c r="I144" s="133">
        <v>6.1042904853820801E-2</v>
      </c>
      <c r="J144" s="133">
        <v>6.5942673683166503E-2</v>
      </c>
      <c r="K144" s="133">
        <v>4.8618054389953605E-2</v>
      </c>
      <c r="L144" s="133">
        <v>1.6208316087722802E-2</v>
      </c>
      <c r="M144" s="133">
        <v>0.11468047142028799</v>
      </c>
      <c r="N144" s="133">
        <v>3.1735870242118802E-3</v>
      </c>
      <c r="O144" s="133">
        <f t="shared" si="4"/>
        <v>5.1197531893849374E-2</v>
      </c>
    </row>
    <row r="145" spans="1:15" x14ac:dyDescent="0.25">
      <c r="A145" s="69" t="s">
        <v>67</v>
      </c>
      <c r="B145" s="69">
        <v>2024</v>
      </c>
      <c r="C145" s="133">
        <v>5.4025282859802203E-2</v>
      </c>
      <c r="D145" s="133">
        <v>1.7689528465271002E-2</v>
      </c>
      <c r="E145" s="133">
        <v>8.93123054504395E-2</v>
      </c>
      <c r="F145" s="133">
        <v>6.6722159385681198E-2</v>
      </c>
      <c r="G145" s="133">
        <v>3.5272910594940199E-2</v>
      </c>
      <c r="H145" s="133">
        <v>7.360910892486569E-2</v>
      </c>
      <c r="I145" s="133">
        <v>6.323110103607181E-2</v>
      </c>
      <c r="J145" s="133">
        <v>6.9387469291687001E-2</v>
      </c>
      <c r="K145" s="133">
        <v>5.3952836990356398E-2</v>
      </c>
      <c r="L145" s="133">
        <v>2.0149381160736102E-2</v>
      </c>
      <c r="M145" s="133">
        <v>8.7933540344238295E-2</v>
      </c>
      <c r="N145" s="133">
        <v>3.6086344718933099E-3</v>
      </c>
      <c r="O145" s="133">
        <f t="shared" si="4"/>
        <v>5.2907854914665216E-2</v>
      </c>
    </row>
    <row r="146" spans="1:15" x14ac:dyDescent="0.25">
      <c r="A146" s="69" t="s">
        <v>67</v>
      </c>
      <c r="B146" s="69">
        <v>2025</v>
      </c>
      <c r="C146" s="133">
        <v>2.7139220237731899E-2</v>
      </c>
      <c r="D146" s="133">
        <v>6.9384765625000004E-3</v>
      </c>
      <c r="E146" s="133">
        <v>3.6351494789123501E-2</v>
      </c>
      <c r="F146" s="133">
        <v>6.8351774215698199E-2</v>
      </c>
      <c r="G146" s="133">
        <v>1.9504565000534099E-2</v>
      </c>
      <c r="H146" s="133">
        <v>4.3687539100647002E-2</v>
      </c>
      <c r="I146" s="133">
        <v>3.8666973114013702E-2</v>
      </c>
      <c r="J146" s="133">
        <v>4.1964912414550797E-2</v>
      </c>
      <c r="K146" s="133">
        <v>2.7333221435546902E-2</v>
      </c>
      <c r="L146" s="133">
        <v>6.8068134784698498E-3</v>
      </c>
      <c r="M146" s="133">
        <v>1.7478591203689598E-2</v>
      </c>
      <c r="N146" s="133">
        <v>1.7231935262680101E-3</v>
      </c>
      <c r="O146" s="133">
        <f t="shared" si="4"/>
        <v>2.7995564589897794E-2</v>
      </c>
    </row>
    <row r="147" spans="1:15" x14ac:dyDescent="0.25">
      <c r="A147" s="69" t="s">
        <v>67</v>
      </c>
      <c r="B147" s="69">
        <v>2026</v>
      </c>
      <c r="C147" s="133">
        <v>9.6219140291214002E-3</v>
      </c>
      <c r="D147" s="133">
        <v>2.2630229592323302E-3</v>
      </c>
      <c r="E147" s="133">
        <v>5.5156278610229504E-3</v>
      </c>
      <c r="F147" s="133">
        <v>3.09988951683044E-2</v>
      </c>
      <c r="G147" s="133">
        <v>8.8557231426238999E-3</v>
      </c>
      <c r="H147" s="133">
        <v>2.2353098392486601E-2</v>
      </c>
      <c r="I147" s="133">
        <v>1.93101704120636E-2</v>
      </c>
      <c r="J147" s="133">
        <v>2.12526726722717E-2</v>
      </c>
      <c r="K147" s="133">
        <v>1.15232372283936E-2</v>
      </c>
      <c r="L147" s="133">
        <v>2.95268803834915E-3</v>
      </c>
      <c r="M147" s="133">
        <v>2.13763880729675E-2</v>
      </c>
      <c r="N147" s="133">
        <v>1.6527037322521198E-3</v>
      </c>
      <c r="O147" s="133">
        <f t="shared" si="4"/>
        <v>1.3139678475757435E-2</v>
      </c>
    </row>
    <row r="148" spans="1:15" x14ac:dyDescent="0.25">
      <c r="A148" s="69" t="s">
        <v>67</v>
      </c>
      <c r="B148" s="69">
        <v>2027</v>
      </c>
      <c r="C148" s="133">
        <v>1.1742589473724401E-2</v>
      </c>
      <c r="D148" s="133">
        <v>2.55012363195419E-3</v>
      </c>
      <c r="E148" s="133">
        <v>2.7208054065704302E-2</v>
      </c>
      <c r="F148" s="133">
        <v>2.0361258983612102E-2</v>
      </c>
      <c r="G148" s="133">
        <v>1.16542053222656E-2</v>
      </c>
      <c r="H148" s="133">
        <v>4.8650565147399905E-2</v>
      </c>
      <c r="I148" s="133">
        <v>4.4393386840820302E-2</v>
      </c>
      <c r="J148" s="133">
        <v>4.7795834541320803E-2</v>
      </c>
      <c r="K148" s="133">
        <v>3.0527157783508299E-2</v>
      </c>
      <c r="L148" s="133">
        <v>6.7671495676040602E-3</v>
      </c>
      <c r="M148" s="133">
        <v>9.3556207418441801E-3</v>
      </c>
      <c r="N148" s="133">
        <v>1.8839564919471698E-3</v>
      </c>
      <c r="O148" s="133">
        <f t="shared" ref="O148:O203" si="5">AVERAGE(C148:N148)</f>
        <v>2.190749188264211E-2</v>
      </c>
    </row>
    <row r="149" spans="1:15" x14ac:dyDescent="0.25">
      <c r="A149" s="69" t="s">
        <v>67</v>
      </c>
      <c r="B149" s="69">
        <v>2028</v>
      </c>
      <c r="C149" s="133">
        <v>1.4293223619461099E-2</v>
      </c>
      <c r="D149" s="133">
        <v>1.6245220601558699E-3</v>
      </c>
      <c r="E149" s="133">
        <v>2.4343874454498302E-2</v>
      </c>
      <c r="F149" s="133">
        <v>1.67891693115234E-2</v>
      </c>
      <c r="G149" s="133">
        <v>2.5114214420318599E-2</v>
      </c>
      <c r="H149" s="133">
        <v>5.6470546722412099E-2</v>
      </c>
      <c r="I149" s="133">
        <v>4.8389883041381802E-2</v>
      </c>
      <c r="J149" s="133">
        <v>5.0969400405883797E-2</v>
      </c>
      <c r="K149" s="133">
        <v>3.9915204048156697E-2</v>
      </c>
      <c r="L149" s="133">
        <v>1.4196982383728001E-2</v>
      </c>
      <c r="M149" s="133">
        <v>2.2729191780090301E-2</v>
      </c>
      <c r="N149" s="133">
        <v>1.5216864645481102E-3</v>
      </c>
      <c r="O149" s="133">
        <f t="shared" si="5"/>
        <v>2.6363158226013175E-2</v>
      </c>
    </row>
    <row r="150" spans="1:15" x14ac:dyDescent="0.25">
      <c r="A150" s="69" t="s">
        <v>67</v>
      </c>
      <c r="B150" s="69">
        <v>2029</v>
      </c>
      <c r="C150" s="133">
        <v>1.7076613903045702E-2</v>
      </c>
      <c r="D150" s="133">
        <v>3.21051597595215E-3</v>
      </c>
      <c r="E150" s="133">
        <v>1.7874923944473299E-2</v>
      </c>
      <c r="F150" s="133">
        <v>1.10236060619354E-2</v>
      </c>
      <c r="G150" s="133">
        <v>2.90394139289856E-2</v>
      </c>
      <c r="H150" s="133">
        <v>5.4668922424316396E-2</v>
      </c>
      <c r="I150" s="133">
        <v>4.7450122833251999E-2</v>
      </c>
      <c r="J150" s="133">
        <v>5.0004763603210399E-2</v>
      </c>
      <c r="K150" s="133">
        <v>3.7443943023681599E-2</v>
      </c>
      <c r="L150" s="133">
        <v>1.0674575567245499E-2</v>
      </c>
      <c r="M150" s="133">
        <v>1.76885902881622E-2</v>
      </c>
      <c r="N150" s="133">
        <v>1.5776139497757E-3</v>
      </c>
      <c r="O150" s="133">
        <f t="shared" si="5"/>
        <v>2.4811133792003E-2</v>
      </c>
    </row>
    <row r="151" spans="1:15" x14ac:dyDescent="0.25">
      <c r="A151" s="69" t="s">
        <v>67</v>
      </c>
      <c r="B151" s="69">
        <v>2030</v>
      </c>
      <c r="C151" s="133">
        <v>1.4062234163284299E-2</v>
      </c>
      <c r="D151" s="133">
        <v>2.43113979697227E-3</v>
      </c>
      <c r="E151" s="133">
        <v>1.3496247529983501E-2</v>
      </c>
      <c r="F151" s="133">
        <v>1.3397974967956501E-2</v>
      </c>
      <c r="G151" s="133">
        <v>2.6041448116302501E-2</v>
      </c>
      <c r="H151" s="133">
        <v>5.1754903793335E-2</v>
      </c>
      <c r="I151" s="133">
        <v>4.5126657485961896E-2</v>
      </c>
      <c r="J151" s="133">
        <v>4.8624491691589403E-2</v>
      </c>
      <c r="K151" s="133">
        <v>3.5423545837402301E-2</v>
      </c>
      <c r="L151" s="133">
        <v>1.1141216754913299E-2</v>
      </c>
      <c r="M151" s="133">
        <v>1.64910137653351E-2</v>
      </c>
      <c r="N151" s="133">
        <v>1.3615776598453499E-3</v>
      </c>
      <c r="O151" s="133">
        <f t="shared" si="5"/>
        <v>2.3279370963573454E-2</v>
      </c>
    </row>
    <row r="152" spans="1:15" x14ac:dyDescent="0.25">
      <c r="A152" s="69" t="s">
        <v>67</v>
      </c>
      <c r="B152" s="69">
        <v>2031</v>
      </c>
      <c r="C152" s="133">
        <v>8.0507212877273596E-3</v>
      </c>
      <c r="D152" s="133">
        <v>1.2995472550392201E-3</v>
      </c>
      <c r="E152" s="133">
        <v>1.9581270217895498E-2</v>
      </c>
      <c r="F152" s="133">
        <v>3.2075273990631099E-2</v>
      </c>
      <c r="G152" s="133">
        <v>2.88745307922363E-2</v>
      </c>
      <c r="H152" s="133">
        <v>5.4040613174438507E-2</v>
      </c>
      <c r="I152" s="133">
        <v>4.9217920303344702E-2</v>
      </c>
      <c r="J152" s="133">
        <v>3.78997993469238E-2</v>
      </c>
      <c r="K152" s="133">
        <v>2.3750233650207501E-2</v>
      </c>
      <c r="L152" s="133">
        <v>6.3483363389968909E-3</v>
      </c>
      <c r="M152" s="133">
        <v>2.4872543811798101E-2</v>
      </c>
      <c r="N152" s="133">
        <v>1.3234986364841501E-3</v>
      </c>
      <c r="O152" s="133">
        <f t="shared" si="5"/>
        <v>2.3944524067143595E-2</v>
      </c>
    </row>
    <row r="153" spans="1:15" x14ac:dyDescent="0.25">
      <c r="A153" s="69" t="s">
        <v>67</v>
      </c>
      <c r="B153" s="69">
        <v>2032</v>
      </c>
      <c r="C153" s="133">
        <v>9.6502393484115597E-3</v>
      </c>
      <c r="D153" s="133">
        <v>5.4480992257595101E-4</v>
      </c>
      <c r="E153" s="133">
        <v>2.6196107864379901E-2</v>
      </c>
      <c r="F153" s="133">
        <v>2.4763264656066899E-2</v>
      </c>
      <c r="G153" s="133">
        <v>3.34665966033936E-2</v>
      </c>
      <c r="H153" s="133">
        <v>5.8596029281616203E-2</v>
      </c>
      <c r="I153" s="133">
        <v>5.4108886718749999E-2</v>
      </c>
      <c r="J153" s="133">
        <v>4.2426824569702107E-2</v>
      </c>
      <c r="K153" s="133">
        <v>2.6165535449981698E-2</v>
      </c>
      <c r="L153" s="133">
        <v>1.02514612674713E-2</v>
      </c>
      <c r="M153" s="133">
        <v>1.3010938167571999E-2</v>
      </c>
      <c r="N153" s="133">
        <v>1.42844021320343E-3</v>
      </c>
      <c r="O153" s="133">
        <f t="shared" si="5"/>
        <v>2.505076117192705E-2</v>
      </c>
    </row>
    <row r="154" spans="1:15" x14ac:dyDescent="0.25">
      <c r="A154" s="69" t="s">
        <v>67</v>
      </c>
      <c r="B154" s="69">
        <v>2033</v>
      </c>
      <c r="C154" s="133">
        <v>1.00590980052948E-2</v>
      </c>
      <c r="D154" s="133">
        <v>1.3398331403732299E-3</v>
      </c>
      <c r="E154" s="133">
        <v>1.1320540904998799E-2</v>
      </c>
      <c r="F154" s="133">
        <v>3.6769039630889899E-2</v>
      </c>
      <c r="G154" s="133">
        <v>3.2602398395538301E-2</v>
      </c>
      <c r="H154" s="133">
        <v>5.5554914474487294E-2</v>
      </c>
      <c r="I154" s="133">
        <v>3.8198060989379903E-2</v>
      </c>
      <c r="J154" s="133">
        <v>4.0670151710510298E-2</v>
      </c>
      <c r="K154" s="133">
        <v>2.5371758937835699E-2</v>
      </c>
      <c r="L154" s="133">
        <v>1.19012641906738E-2</v>
      </c>
      <c r="M154" s="133">
        <v>1.6519434452056902E-2</v>
      </c>
      <c r="N154" s="133">
        <v>1.19544565677643E-3</v>
      </c>
      <c r="O154" s="133">
        <f t="shared" si="5"/>
        <v>2.3458495040734609E-2</v>
      </c>
    </row>
    <row r="155" spans="1:15" x14ac:dyDescent="0.25">
      <c r="A155" s="69" t="s">
        <v>67</v>
      </c>
      <c r="B155" s="69">
        <v>2034</v>
      </c>
      <c r="C155" s="133">
        <v>6.1339795589446999E-3</v>
      </c>
      <c r="D155" s="133">
        <v>5.07655516266823E-4</v>
      </c>
      <c r="E155" s="133">
        <v>8.2420200109481808E-3</v>
      </c>
      <c r="F155" s="133">
        <v>2.2939734458923298E-2</v>
      </c>
      <c r="G155" s="133">
        <v>2.0994613170623802E-2</v>
      </c>
      <c r="H155" s="133">
        <v>4.7553000450134303E-2</v>
      </c>
      <c r="I155" s="133">
        <v>4.1235909461975098E-2</v>
      </c>
      <c r="J155" s="133">
        <v>3.0984663963317904E-2</v>
      </c>
      <c r="K155" s="133">
        <v>2.2413418292999299E-2</v>
      </c>
      <c r="L155" s="133">
        <v>8.8481867313384994E-3</v>
      </c>
      <c r="M155" s="133">
        <v>2.2299635410308799E-2</v>
      </c>
      <c r="N155" s="133">
        <v>8.8162086904048904E-4</v>
      </c>
      <c r="O155" s="133">
        <f t="shared" si="5"/>
        <v>1.9419536491235099E-2</v>
      </c>
    </row>
    <row r="156" spans="1:15" x14ac:dyDescent="0.25">
      <c r="A156" s="69" t="s">
        <v>67</v>
      </c>
      <c r="B156" s="69">
        <v>2035</v>
      </c>
      <c r="C156" s="133">
        <v>7.5306189060211203E-3</v>
      </c>
      <c r="D156" s="133">
        <v>1.1457107961177799E-3</v>
      </c>
      <c r="E156" s="133">
        <v>5.3279125690460201E-3</v>
      </c>
      <c r="F156" s="133">
        <v>2.1536636352539097E-2</v>
      </c>
      <c r="G156" s="133">
        <v>2.5660026073455803E-2</v>
      </c>
      <c r="H156" s="133">
        <v>5.1390118598937995E-2</v>
      </c>
      <c r="I156" s="133">
        <v>4.5133118629455599E-2</v>
      </c>
      <c r="J156" s="133">
        <v>3.5924608707428002E-2</v>
      </c>
      <c r="K156" s="133">
        <v>2.3621139526367199E-2</v>
      </c>
      <c r="L156" s="133">
        <v>7.4966639280319202E-3</v>
      </c>
      <c r="M156" s="133">
        <v>1.44149386882782E-2</v>
      </c>
      <c r="N156" s="133">
        <v>9.9394023418426509E-4</v>
      </c>
      <c r="O156" s="133">
        <f t="shared" si="5"/>
        <v>2.0014619417488579E-2</v>
      </c>
    </row>
    <row r="157" spans="1:15" x14ac:dyDescent="0.25">
      <c r="A157" s="69" t="s">
        <v>67</v>
      </c>
      <c r="B157" s="69">
        <v>2036</v>
      </c>
      <c r="C157" s="133">
        <v>9.3094289302825903E-3</v>
      </c>
      <c r="D157" s="133">
        <v>4.3778158724308E-4</v>
      </c>
      <c r="E157" s="133">
        <v>4.3040385842323297E-3</v>
      </c>
      <c r="F157" s="133">
        <v>2.3372795581817599E-2</v>
      </c>
      <c r="G157" s="133">
        <v>2.98380589485168E-2</v>
      </c>
      <c r="H157" s="133">
        <v>5.55519962310791E-2</v>
      </c>
      <c r="I157" s="133">
        <v>5.0731458663940403E-2</v>
      </c>
      <c r="J157" s="133">
        <v>4.0253438949584996E-2</v>
      </c>
      <c r="K157" s="133">
        <v>2.5798184871673603E-2</v>
      </c>
      <c r="L157" s="133">
        <v>1.0197380781173699E-2</v>
      </c>
      <c r="M157" s="133">
        <v>1.79417824745178E-2</v>
      </c>
      <c r="N157" s="133">
        <v>8.7024882435798607E-4</v>
      </c>
      <c r="O157" s="133">
        <f t="shared" si="5"/>
        <v>2.2383882869034994E-2</v>
      </c>
    </row>
    <row r="158" spans="1:15" x14ac:dyDescent="0.25">
      <c r="A158" s="69" t="s">
        <v>67</v>
      </c>
      <c r="B158" s="69">
        <v>2037</v>
      </c>
      <c r="C158" s="133">
        <v>9.79153037071228E-3</v>
      </c>
      <c r="D158" s="133">
        <v>1.12577222287655E-3</v>
      </c>
      <c r="E158" s="133">
        <v>7.2559183835983303E-3</v>
      </c>
      <c r="F158" s="133">
        <v>3.6119797229766798E-2</v>
      </c>
      <c r="G158" s="133">
        <v>2.9263644218444802E-2</v>
      </c>
      <c r="H158" s="133">
        <v>5.2733221054077101E-2</v>
      </c>
      <c r="I158" s="133">
        <v>4.8723912239074699E-2</v>
      </c>
      <c r="J158" s="133">
        <v>3.8854737281799299E-2</v>
      </c>
      <c r="K158" s="133">
        <v>2.4397714138031001E-2</v>
      </c>
      <c r="L158" s="133">
        <v>1.32229900360107E-2</v>
      </c>
      <c r="M158" s="133">
        <v>3.2596862316131597E-2</v>
      </c>
      <c r="N158" s="133">
        <v>7.4589163064956712E-4</v>
      </c>
      <c r="O158" s="133">
        <f t="shared" si="5"/>
        <v>2.4569332593431057E-2</v>
      </c>
    </row>
    <row r="159" spans="1:15" x14ac:dyDescent="0.25">
      <c r="A159" s="69" t="s">
        <v>67</v>
      </c>
      <c r="B159" s="69">
        <v>2038</v>
      </c>
      <c r="C159" s="133">
        <v>5.8201581239700293E-3</v>
      </c>
      <c r="D159" s="133">
        <v>4.2524147778749498E-4</v>
      </c>
      <c r="E159" s="133">
        <v>5.6594920158386198E-3</v>
      </c>
      <c r="F159" s="133">
        <v>1.51234233379364E-2</v>
      </c>
      <c r="G159" s="133">
        <v>2.3370835781097398E-2</v>
      </c>
      <c r="H159" s="133">
        <v>4.2477121353149398E-2</v>
      </c>
      <c r="I159" s="133">
        <v>3.9858431816101103E-2</v>
      </c>
      <c r="J159" s="133">
        <v>3.0795567035675001E-2</v>
      </c>
      <c r="K159" s="133">
        <v>1.7205194234847999E-2</v>
      </c>
      <c r="L159" s="133">
        <v>7.0912122726440397E-3</v>
      </c>
      <c r="M159" s="133">
        <v>2.4378421306610099E-2</v>
      </c>
      <c r="N159" s="133">
        <v>7.9301722347736403E-4</v>
      </c>
      <c r="O159" s="133">
        <f t="shared" si="5"/>
        <v>1.7749842998261243E-2</v>
      </c>
    </row>
    <row r="160" spans="1:15" x14ac:dyDescent="0.25">
      <c r="A160" s="69" t="s">
        <v>67</v>
      </c>
      <c r="B160" s="69">
        <v>2039</v>
      </c>
      <c r="C160" s="133">
        <v>7.0154011249542207E-3</v>
      </c>
      <c r="D160" s="133">
        <v>1.20131373405457E-3</v>
      </c>
      <c r="E160" s="133">
        <v>1.34447550773621E-2</v>
      </c>
      <c r="F160" s="133">
        <v>2.1422760486602802E-2</v>
      </c>
      <c r="G160" s="133">
        <v>2.7108125686645498E-2</v>
      </c>
      <c r="H160" s="133">
        <v>4.61463737487793E-2</v>
      </c>
      <c r="I160" s="133">
        <v>4.3404307365417498E-2</v>
      </c>
      <c r="J160" s="133">
        <v>3.3241567611694299E-2</v>
      </c>
      <c r="K160" s="133">
        <v>1.9379061460494999E-2</v>
      </c>
      <c r="L160" s="133">
        <v>2.7685171365737899E-3</v>
      </c>
      <c r="M160" s="133">
        <v>1.41747903823853E-2</v>
      </c>
      <c r="N160" s="133">
        <v>7.5895354151725794E-4</v>
      </c>
      <c r="O160" s="133">
        <f t="shared" si="5"/>
        <v>1.9172160613040137E-2</v>
      </c>
    </row>
    <row r="161" spans="1:16" x14ac:dyDescent="0.25">
      <c r="A161" s="131" t="s">
        <v>67</v>
      </c>
      <c r="B161" s="131">
        <v>2040</v>
      </c>
      <c r="C161" s="132">
        <v>1.86750376224518E-2</v>
      </c>
      <c r="D161" s="132">
        <v>3.1181594729423499E-3</v>
      </c>
      <c r="E161" s="132">
        <v>2.3739743232727099E-2</v>
      </c>
      <c r="F161" s="132">
        <v>3.8045868873596199E-2</v>
      </c>
      <c r="G161" s="132">
        <v>4.2419466972351098E-2</v>
      </c>
      <c r="H161" s="132">
        <v>5.5645995140075705E-2</v>
      </c>
      <c r="I161" s="132">
        <v>5.7227401733398402E-2</v>
      </c>
      <c r="J161" s="132">
        <v>4.9419708251953097E-2</v>
      </c>
      <c r="K161" s="132">
        <v>2.5807337760925302E-2</v>
      </c>
      <c r="L161" s="132">
        <v>2.4790880680084202E-2</v>
      </c>
      <c r="M161" s="132">
        <v>6.0374016761779802E-2</v>
      </c>
      <c r="N161" s="132">
        <v>2.5258181616663903E-4</v>
      </c>
      <c r="O161" s="132">
        <f t="shared" si="5"/>
        <v>3.3293016526537648E-2</v>
      </c>
    </row>
    <row r="162" spans="1:16" x14ac:dyDescent="0.25">
      <c r="A162" s="128" t="s">
        <v>67</v>
      </c>
      <c r="B162" s="128">
        <v>2041</v>
      </c>
      <c r="C162" s="129">
        <v>1.3291883468627901E-2</v>
      </c>
      <c r="D162" s="129">
        <v>2.8207644820213303E-3</v>
      </c>
      <c r="E162" s="129">
        <v>1.4466376304626501E-2</v>
      </c>
      <c r="F162" s="129">
        <v>2.7718582153320299E-2</v>
      </c>
      <c r="G162" s="129">
        <v>3.2880024909973098E-2</v>
      </c>
      <c r="H162" s="129">
        <v>5.2296924591064498E-2</v>
      </c>
      <c r="I162" s="129">
        <v>5.35668992996216E-2</v>
      </c>
      <c r="J162" s="129">
        <v>4.64915370941162E-2</v>
      </c>
      <c r="K162" s="129">
        <v>2.4852325916290302E-2</v>
      </c>
      <c r="L162" s="129">
        <v>1.4674966335296601E-2</v>
      </c>
      <c r="M162" s="129">
        <v>3.4231772422790498E-2</v>
      </c>
      <c r="N162" s="129">
        <v>3.0563578009605401E-4</v>
      </c>
      <c r="O162" s="129">
        <f t="shared" si="5"/>
        <v>2.6466474396487073E-2</v>
      </c>
    </row>
    <row r="163" spans="1:16" x14ac:dyDescent="0.25">
      <c r="A163" s="69" t="s">
        <v>68</v>
      </c>
      <c r="B163" s="69">
        <v>2017</v>
      </c>
      <c r="C163" s="133"/>
      <c r="D163" s="133"/>
      <c r="E163" s="133"/>
      <c r="F163" s="133"/>
      <c r="G163" s="133"/>
      <c r="H163" s="133">
        <v>0.11743055343627899</v>
      </c>
      <c r="I163" s="133">
        <v>9.8775453567504903E-2</v>
      </c>
      <c r="J163" s="133">
        <v>0.109988994598389</v>
      </c>
      <c r="K163" s="133">
        <v>8.9765319824218801E-2</v>
      </c>
      <c r="L163" s="133">
        <v>2.7261016368865999E-2</v>
      </c>
      <c r="M163" s="133">
        <v>8.8152141571044909E-2</v>
      </c>
      <c r="N163" s="133">
        <v>8.3460628986358597E-3</v>
      </c>
      <c r="O163" s="133">
        <f t="shared" si="5"/>
        <v>7.7102791752134067E-2</v>
      </c>
      <c r="P163" s="130">
        <f>AVERAGE(O163:O187)</f>
        <v>3.509526122906912E-2</v>
      </c>
    </row>
    <row r="164" spans="1:16" x14ac:dyDescent="0.25">
      <c r="A164" s="69" t="s">
        <v>68</v>
      </c>
      <c r="B164" s="69">
        <v>2018</v>
      </c>
      <c r="C164" s="133">
        <v>5.24552345275879E-2</v>
      </c>
      <c r="D164" s="133">
        <v>2.43641304969788E-2</v>
      </c>
      <c r="E164" s="133">
        <v>5.3743691444397002E-2</v>
      </c>
      <c r="F164" s="133">
        <v>5.01053810119629E-2</v>
      </c>
      <c r="G164" s="133">
        <v>5.2067503929138198E-2</v>
      </c>
      <c r="H164" s="133">
        <v>0.16999198913574201</v>
      </c>
      <c r="I164" s="133">
        <v>0.14050345420837401</v>
      </c>
      <c r="J164" s="133">
        <v>0.154367437362671</v>
      </c>
      <c r="K164" s="133">
        <v>0.133443078994751</v>
      </c>
      <c r="L164" s="133">
        <v>5.4949426651001006E-2</v>
      </c>
      <c r="M164" s="133">
        <v>0.14877360343933099</v>
      </c>
      <c r="N164" s="133">
        <v>2.584397315979E-2</v>
      </c>
      <c r="O164" s="133">
        <f t="shared" si="5"/>
        <v>8.8384075363477047E-2</v>
      </c>
    </row>
    <row r="165" spans="1:16" x14ac:dyDescent="0.25">
      <c r="A165" s="69" t="s">
        <v>68</v>
      </c>
      <c r="B165" s="69">
        <v>2019</v>
      </c>
      <c r="C165" s="133">
        <v>3.8461790084838895E-2</v>
      </c>
      <c r="D165" s="133">
        <v>1.78918695449829E-2</v>
      </c>
      <c r="E165" s="133">
        <v>5.8335289955139195E-2</v>
      </c>
      <c r="F165" s="133">
        <v>5.3276295661926293E-2</v>
      </c>
      <c r="G165" s="133">
        <v>4.2782692909240694E-2</v>
      </c>
      <c r="H165" s="133">
        <v>9.514750480651861E-2</v>
      </c>
      <c r="I165" s="133">
        <v>8.2796239852905296E-2</v>
      </c>
      <c r="J165" s="133">
        <v>9.1340818405151403E-2</v>
      </c>
      <c r="K165" s="133">
        <v>6.8688869476318401E-2</v>
      </c>
      <c r="L165" s="133">
        <v>3.7293128967285198E-2</v>
      </c>
      <c r="M165" s="133">
        <v>0.21747720718383801</v>
      </c>
      <c r="N165" s="133">
        <v>6.6524928808212305E-3</v>
      </c>
      <c r="O165" s="133">
        <f t="shared" si="5"/>
        <v>6.7512016644080505E-2</v>
      </c>
    </row>
    <row r="166" spans="1:16" x14ac:dyDescent="0.25">
      <c r="A166" s="69" t="s">
        <v>68</v>
      </c>
      <c r="B166" s="69">
        <v>2020</v>
      </c>
      <c r="C166" s="133">
        <v>0.110447874069214</v>
      </c>
      <c r="D166" s="133">
        <v>6.1547079086303705E-2</v>
      </c>
      <c r="E166" s="133">
        <v>3.05875134468079E-2</v>
      </c>
      <c r="F166" s="133">
        <v>0.13143742561340299</v>
      </c>
      <c r="G166" s="133">
        <v>0.103351907730103</v>
      </c>
      <c r="H166" s="133">
        <v>9.2917537689209004E-2</v>
      </c>
      <c r="I166" s="133">
        <v>8.133982658386231E-2</v>
      </c>
      <c r="J166" s="133">
        <v>8.8940191268920901E-2</v>
      </c>
      <c r="K166" s="133">
        <v>6.5367994308471691E-2</v>
      </c>
      <c r="L166" s="133">
        <v>3.2518115043640099E-2</v>
      </c>
      <c r="M166" s="133">
        <v>0.22977416992187499</v>
      </c>
      <c r="N166" s="133">
        <v>6.15114808082581E-3</v>
      </c>
      <c r="O166" s="133">
        <f t="shared" si="5"/>
        <v>8.6198398570219714E-2</v>
      </c>
    </row>
    <row r="167" spans="1:16" x14ac:dyDescent="0.25">
      <c r="A167" s="69" t="s">
        <v>68</v>
      </c>
      <c r="B167" s="69">
        <v>2021</v>
      </c>
      <c r="C167" s="133">
        <v>7.7953681945800796E-2</v>
      </c>
      <c r="D167" s="133">
        <v>4.1648349761962897E-2</v>
      </c>
      <c r="E167" s="133">
        <v>7.2733764648437504E-2</v>
      </c>
      <c r="F167" s="133">
        <v>5.1294116973877001E-2</v>
      </c>
      <c r="G167" s="133">
        <v>5.2519950866699201E-2</v>
      </c>
      <c r="H167" s="133">
        <v>8.7314357757568392E-2</v>
      </c>
      <c r="I167" s="133">
        <v>7.7730922698974594E-2</v>
      </c>
      <c r="J167" s="133">
        <v>8.5223321914672912E-2</v>
      </c>
      <c r="K167" s="133">
        <v>5.7137355804443402E-2</v>
      </c>
      <c r="L167" s="133">
        <v>2.17606210708618E-2</v>
      </c>
      <c r="M167" s="133">
        <v>0.122688255310059</v>
      </c>
      <c r="N167" s="133">
        <v>5.6070017814636199E-3</v>
      </c>
      <c r="O167" s="133">
        <f t="shared" si="5"/>
        <v>6.2800975044568427E-2</v>
      </c>
    </row>
    <row r="168" spans="1:16" x14ac:dyDescent="0.25">
      <c r="A168" s="69" t="s">
        <v>68</v>
      </c>
      <c r="B168" s="69">
        <v>2022</v>
      </c>
      <c r="C168" s="133">
        <v>6.4537467956542999E-2</v>
      </c>
      <c r="D168" s="133">
        <v>3.2047164440154999E-2</v>
      </c>
      <c r="E168" s="133">
        <v>2.9340598583221401E-2</v>
      </c>
      <c r="F168" s="133">
        <v>0.12444764137268099</v>
      </c>
      <c r="G168" s="133">
        <v>4.4928050041198701E-2</v>
      </c>
      <c r="H168" s="133">
        <v>8.3057298660278306E-2</v>
      </c>
      <c r="I168" s="133">
        <v>7.4458050727844199E-2</v>
      </c>
      <c r="J168" s="133">
        <v>8.1514949798584008E-2</v>
      </c>
      <c r="K168" s="133">
        <v>5.4912643432617196E-2</v>
      </c>
      <c r="L168" s="133">
        <v>2.2358107566833499E-2</v>
      </c>
      <c r="M168" s="133">
        <v>0.18244398117065402</v>
      </c>
      <c r="N168" s="133">
        <v>5.5237632989883403E-3</v>
      </c>
      <c r="O168" s="133">
        <f t="shared" si="5"/>
        <v>6.6630809754133227E-2</v>
      </c>
    </row>
    <row r="169" spans="1:16" x14ac:dyDescent="0.25">
      <c r="A169" s="69" t="s">
        <v>68</v>
      </c>
      <c r="B169" s="69">
        <v>2023</v>
      </c>
      <c r="C169" s="133">
        <v>4.5017943382263198E-2</v>
      </c>
      <c r="D169" s="133">
        <v>2.03638505935669E-2</v>
      </c>
      <c r="E169" s="133">
        <v>5.98618841171265E-2</v>
      </c>
      <c r="F169" s="133">
        <v>7.0638132095336897E-2</v>
      </c>
      <c r="G169" s="133">
        <v>2.7267203330993701E-2</v>
      </c>
      <c r="H169" s="133">
        <v>6.27767324447632E-2</v>
      </c>
      <c r="I169" s="133">
        <v>5.3258070945739699E-2</v>
      </c>
      <c r="J169" s="133">
        <v>5.7653183937072798E-2</v>
      </c>
      <c r="K169" s="133">
        <v>4.1898851394653304E-2</v>
      </c>
      <c r="L169" s="133">
        <v>7.1000927686691298E-3</v>
      </c>
      <c r="M169" s="133">
        <v>8.66303634643555E-2</v>
      </c>
      <c r="N169" s="133">
        <v>2.5567522644996598E-3</v>
      </c>
      <c r="O169" s="133">
        <f t="shared" si="5"/>
        <v>4.4585255061586719E-2</v>
      </c>
    </row>
    <row r="170" spans="1:16" x14ac:dyDescent="0.25">
      <c r="A170" s="69" t="s">
        <v>68</v>
      </c>
      <c r="B170" s="69">
        <v>2024</v>
      </c>
      <c r="C170" s="133">
        <v>4.6155853271484401E-2</v>
      </c>
      <c r="D170" s="133">
        <v>1.3353894948959399E-2</v>
      </c>
      <c r="E170" s="133">
        <v>4.0910115242004406E-2</v>
      </c>
      <c r="F170" s="133">
        <v>0.113215436935425</v>
      </c>
      <c r="G170" s="133">
        <v>3.0326998233795203E-2</v>
      </c>
      <c r="H170" s="133">
        <v>6.4894747734069794E-2</v>
      </c>
      <c r="I170" s="133">
        <v>5.5673298835754406E-2</v>
      </c>
      <c r="J170" s="133">
        <v>6.1253242492675802E-2</v>
      </c>
      <c r="K170" s="133">
        <v>4.7071757316589399E-2</v>
      </c>
      <c r="L170" s="133">
        <v>1.6525853872299202E-2</v>
      </c>
      <c r="M170" s="133">
        <v>6.6454920768737796E-2</v>
      </c>
      <c r="N170" s="133">
        <v>2.8349754214286797E-3</v>
      </c>
      <c r="O170" s="133">
        <f t="shared" si="5"/>
        <v>4.6555924589435284E-2</v>
      </c>
    </row>
    <row r="171" spans="1:16" x14ac:dyDescent="0.25">
      <c r="A171" s="69" t="s">
        <v>68</v>
      </c>
      <c r="B171" s="69">
        <v>2025</v>
      </c>
      <c r="C171" s="133">
        <v>2.1831514835357703E-2</v>
      </c>
      <c r="D171" s="133">
        <v>5.0969994068145799E-3</v>
      </c>
      <c r="E171" s="133">
        <v>1.5503348112106302E-2</v>
      </c>
      <c r="F171" s="133">
        <v>5.68135738372803E-2</v>
      </c>
      <c r="G171" s="133">
        <v>1.6350002288818399E-2</v>
      </c>
      <c r="H171" s="133">
        <v>3.7906816005706799E-2</v>
      </c>
      <c r="I171" s="133">
        <v>3.3363389968872101E-2</v>
      </c>
      <c r="J171" s="133">
        <v>3.6337423324584998E-2</v>
      </c>
      <c r="K171" s="133">
        <v>2.3100383281707798E-2</v>
      </c>
      <c r="L171" s="133">
        <v>5.2276992797851592E-3</v>
      </c>
      <c r="M171" s="133">
        <v>2.7736582756042499E-2</v>
      </c>
      <c r="N171" s="133">
        <v>1.6140665113925901E-3</v>
      </c>
      <c r="O171" s="133">
        <f t="shared" si="5"/>
        <v>2.3406816634039099E-2</v>
      </c>
    </row>
    <row r="172" spans="1:16" x14ac:dyDescent="0.25">
      <c r="A172" s="69" t="s">
        <v>68</v>
      </c>
      <c r="B172" s="69">
        <v>2026</v>
      </c>
      <c r="C172" s="133">
        <v>7.3345911502838102E-3</v>
      </c>
      <c r="D172" s="133">
        <v>1.85079514980316E-3</v>
      </c>
      <c r="E172" s="133">
        <v>4.72441703081131E-3</v>
      </c>
      <c r="F172" s="133">
        <v>2.4595980644226099E-2</v>
      </c>
      <c r="G172" s="133">
        <v>7.2467249631881702E-3</v>
      </c>
      <c r="H172" s="133">
        <v>1.9074102640152E-2</v>
      </c>
      <c r="I172" s="133">
        <v>1.62752556800842E-2</v>
      </c>
      <c r="J172" s="133">
        <v>1.8001587390899701E-2</v>
      </c>
      <c r="K172" s="133">
        <v>9.4346976280212397E-3</v>
      </c>
      <c r="L172" s="133">
        <v>2.21397072076797E-3</v>
      </c>
      <c r="M172" s="133">
        <v>1.54373490810394E-2</v>
      </c>
      <c r="N172" s="133">
        <v>1.64088621735573E-3</v>
      </c>
      <c r="O172" s="133">
        <f t="shared" si="5"/>
        <v>1.0652529858052732E-2</v>
      </c>
    </row>
    <row r="173" spans="1:16" x14ac:dyDescent="0.25">
      <c r="A173" s="69" t="s">
        <v>68</v>
      </c>
      <c r="B173" s="69">
        <v>2027</v>
      </c>
      <c r="C173" s="133">
        <v>9.0786504745483405E-3</v>
      </c>
      <c r="D173" s="133">
        <v>1.7620286345481899E-3</v>
      </c>
      <c r="E173" s="133">
        <v>1.1579902172088602E-2</v>
      </c>
      <c r="F173" s="133">
        <v>3.4400727748870902E-2</v>
      </c>
      <c r="G173" s="133">
        <v>9.6959400177001991E-3</v>
      </c>
      <c r="H173" s="133">
        <v>4.25997829437256E-2</v>
      </c>
      <c r="I173" s="133">
        <v>3.8798663616180402E-2</v>
      </c>
      <c r="J173" s="133">
        <v>4.1902961730956999E-2</v>
      </c>
      <c r="K173" s="133">
        <v>2.6004362106323196E-2</v>
      </c>
      <c r="L173" s="133">
        <v>5.2248388528823896E-3</v>
      </c>
      <c r="M173" s="133">
        <v>6.3851636648178103E-3</v>
      </c>
      <c r="N173" s="133">
        <v>1.8670302629470801E-3</v>
      </c>
      <c r="O173" s="133">
        <f t="shared" si="5"/>
        <v>1.9108337685465809E-2</v>
      </c>
    </row>
    <row r="174" spans="1:16" x14ac:dyDescent="0.25">
      <c r="A174" s="69" t="s">
        <v>68</v>
      </c>
      <c r="B174" s="69">
        <v>2028</v>
      </c>
      <c r="C174" s="133">
        <v>1.1220229864120499E-2</v>
      </c>
      <c r="D174" s="133">
        <v>1.2024107575416599E-3</v>
      </c>
      <c r="E174" s="133">
        <v>1.03350758552551E-2</v>
      </c>
      <c r="F174" s="133">
        <v>2.8262131214141801E-2</v>
      </c>
      <c r="G174" s="133">
        <v>2.14150452613831E-2</v>
      </c>
      <c r="H174" s="133">
        <v>4.9883894920349101E-2</v>
      </c>
      <c r="I174" s="133">
        <v>4.2496991157531701E-2</v>
      </c>
      <c r="J174" s="133">
        <v>4.4816989898681596E-2</v>
      </c>
      <c r="K174" s="133">
        <v>3.47022104263306E-2</v>
      </c>
      <c r="L174" s="133">
        <v>1.1553111076355E-2</v>
      </c>
      <c r="M174" s="133">
        <v>1.67005670070648E-2</v>
      </c>
      <c r="N174" s="133">
        <v>1.4941008388996099E-3</v>
      </c>
      <c r="O174" s="133">
        <f t="shared" si="5"/>
        <v>2.2840229856471213E-2</v>
      </c>
    </row>
    <row r="175" spans="1:16" x14ac:dyDescent="0.25">
      <c r="A175" s="69" t="s">
        <v>68</v>
      </c>
      <c r="B175" s="69">
        <v>2029</v>
      </c>
      <c r="C175" s="133">
        <v>1.35829854011536E-2</v>
      </c>
      <c r="D175" s="133">
        <v>2.32766225934029E-3</v>
      </c>
      <c r="E175" s="133">
        <v>7.4312740564346303E-3</v>
      </c>
      <c r="F175" s="133">
        <v>1.8265763521194502E-2</v>
      </c>
      <c r="G175" s="133">
        <v>2.4983296394348101E-2</v>
      </c>
      <c r="H175" s="133">
        <v>4.8354792594909705E-2</v>
      </c>
      <c r="I175" s="133">
        <v>4.1747345924377399E-2</v>
      </c>
      <c r="J175" s="133">
        <v>4.4054918289184598E-2</v>
      </c>
      <c r="K175" s="133">
        <v>3.2496516704559303E-2</v>
      </c>
      <c r="L175" s="133">
        <v>8.5653138160705598E-3</v>
      </c>
      <c r="M175" s="133">
        <v>1.2775874137878401E-2</v>
      </c>
      <c r="N175" s="133">
        <v>1.5549784898757902E-3</v>
      </c>
      <c r="O175" s="133">
        <f t="shared" si="5"/>
        <v>2.1345060132443906E-2</v>
      </c>
    </row>
    <row r="176" spans="1:16" x14ac:dyDescent="0.25">
      <c r="A176" s="69" t="s">
        <v>68</v>
      </c>
      <c r="B176" s="69">
        <v>2030</v>
      </c>
      <c r="C176" s="133">
        <v>1.1192166805267301E-2</v>
      </c>
      <c r="D176" s="133">
        <v>1.7339928448200201E-3</v>
      </c>
      <c r="E176" s="133">
        <v>5.6598734855651898E-3</v>
      </c>
      <c r="F176" s="133">
        <v>2.2500672340393102E-2</v>
      </c>
      <c r="G176" s="133">
        <v>2.2525746822357199E-2</v>
      </c>
      <c r="H176" s="133">
        <v>4.5964870452880904E-2</v>
      </c>
      <c r="I176" s="133">
        <v>3.9900097846984901E-2</v>
      </c>
      <c r="J176" s="133">
        <v>4.3133215904235807E-2</v>
      </c>
      <c r="K176" s="133">
        <v>3.0867674350738498E-2</v>
      </c>
      <c r="L176" s="133">
        <v>9.0291625261306793E-3</v>
      </c>
      <c r="M176" s="133">
        <v>1.19513595104218E-2</v>
      </c>
      <c r="N176" s="133">
        <v>1.3332372903823899E-3</v>
      </c>
      <c r="O176" s="133">
        <f t="shared" si="5"/>
        <v>2.0482672515014819E-2</v>
      </c>
    </row>
    <row r="177" spans="1:16" x14ac:dyDescent="0.25">
      <c r="A177" s="69" t="s">
        <v>68</v>
      </c>
      <c r="B177" s="69">
        <v>2031</v>
      </c>
      <c r="C177" s="133">
        <v>6.2373930215835604E-3</v>
      </c>
      <c r="D177" s="133">
        <v>8.92088264226913E-4</v>
      </c>
      <c r="E177" s="133">
        <v>8.4205633401870702E-3</v>
      </c>
      <c r="F177" s="133">
        <v>2.5995769500732398E-2</v>
      </c>
      <c r="G177" s="133">
        <v>2.50477504730225E-2</v>
      </c>
      <c r="H177" s="133">
        <v>4.7937388420104997E-2</v>
      </c>
      <c r="I177" s="133">
        <v>4.3586645126342798E-2</v>
      </c>
      <c r="J177" s="133">
        <v>3.3234724998474102E-2</v>
      </c>
      <c r="K177" s="133">
        <v>2.0258476734161399E-2</v>
      </c>
      <c r="L177" s="133">
        <v>1.02893543243408E-2</v>
      </c>
      <c r="M177" s="133">
        <v>1.8253566026687599E-2</v>
      </c>
      <c r="N177" s="133">
        <v>1.29807204008102E-3</v>
      </c>
      <c r="O177" s="133">
        <f t="shared" si="5"/>
        <v>2.0120982689162098E-2</v>
      </c>
    </row>
    <row r="178" spans="1:16" x14ac:dyDescent="0.25">
      <c r="A178" s="69" t="s">
        <v>68</v>
      </c>
      <c r="B178" s="69">
        <v>2032</v>
      </c>
      <c r="C178" s="133">
        <v>7.5592535734176599E-3</v>
      </c>
      <c r="D178" s="133">
        <v>3.4446157515049001E-4</v>
      </c>
      <c r="E178" s="133">
        <v>2.0769236087799098E-2</v>
      </c>
      <c r="F178" s="133">
        <v>1.0639914274215701E-2</v>
      </c>
      <c r="G178" s="133">
        <v>2.9300048351287803E-2</v>
      </c>
      <c r="H178" s="133">
        <v>5.2170538902282695E-2</v>
      </c>
      <c r="I178" s="133">
        <v>4.8183712959289603E-2</v>
      </c>
      <c r="J178" s="133">
        <v>3.7450652122497596E-2</v>
      </c>
      <c r="K178" s="133">
        <v>2.2422924041747998E-2</v>
      </c>
      <c r="L178" s="133">
        <v>8.2551854848861711E-3</v>
      </c>
      <c r="M178" s="133">
        <v>2.0969140529632599E-2</v>
      </c>
      <c r="N178" s="133">
        <v>1.3933074474334699E-3</v>
      </c>
      <c r="O178" s="133">
        <f t="shared" si="5"/>
        <v>2.1621531279136744E-2</v>
      </c>
    </row>
    <row r="179" spans="1:16" x14ac:dyDescent="0.25">
      <c r="A179" s="69" t="s">
        <v>68</v>
      </c>
      <c r="B179" s="69">
        <v>2033</v>
      </c>
      <c r="C179" s="133">
        <v>7.9678410291671789E-3</v>
      </c>
      <c r="D179" s="133">
        <v>9.2299781739711804E-4</v>
      </c>
      <c r="E179" s="133">
        <v>1.8318674564361599E-2</v>
      </c>
      <c r="F179" s="133">
        <v>1.6386475563049299E-2</v>
      </c>
      <c r="G179" s="133">
        <v>2.8732943534851101E-2</v>
      </c>
      <c r="H179" s="133">
        <v>4.9668498039245598E-2</v>
      </c>
      <c r="I179" s="133">
        <v>3.3813214302063001E-2</v>
      </c>
      <c r="J179" s="133">
        <v>3.6090238094329798E-2</v>
      </c>
      <c r="K179" s="133">
        <v>2.1863245964050301E-2</v>
      </c>
      <c r="L179" s="133">
        <v>9.7325950860977194E-3</v>
      </c>
      <c r="M179" s="133">
        <v>1.20500600337982E-2</v>
      </c>
      <c r="N179" s="133">
        <v>1.16516754031181E-3</v>
      </c>
      <c r="O179" s="133">
        <f t="shared" si="5"/>
        <v>1.9725995964060227E-2</v>
      </c>
    </row>
    <row r="180" spans="1:16" x14ac:dyDescent="0.25">
      <c r="A180" s="69" t="s">
        <v>68</v>
      </c>
      <c r="B180" s="69">
        <v>2034</v>
      </c>
      <c r="C180" s="133">
        <v>4.7606810927391099E-3</v>
      </c>
      <c r="D180" s="133">
        <v>3.2642532140016595E-4</v>
      </c>
      <c r="E180" s="133">
        <v>1.31941914558411E-2</v>
      </c>
      <c r="F180" s="133">
        <v>9.9202644824981697E-3</v>
      </c>
      <c r="G180" s="133">
        <v>1.8037631511688201E-2</v>
      </c>
      <c r="H180" s="133">
        <v>4.23406505584717E-2</v>
      </c>
      <c r="I180" s="133">
        <v>3.6458790302276597E-2</v>
      </c>
      <c r="J180" s="133">
        <v>2.70748925209045E-2</v>
      </c>
      <c r="K180" s="133">
        <v>1.9305614233017E-2</v>
      </c>
      <c r="L180" s="133">
        <v>7.1881258487701402E-3</v>
      </c>
      <c r="M180" s="133">
        <v>1.6583310365676899E-2</v>
      </c>
      <c r="N180" s="133">
        <v>8.6723200976848605E-4</v>
      </c>
      <c r="O180" s="133">
        <f t="shared" si="5"/>
        <v>1.6338150808587672E-2</v>
      </c>
    </row>
    <row r="181" spans="1:16" x14ac:dyDescent="0.25">
      <c r="A181" s="69" t="s">
        <v>68</v>
      </c>
      <c r="B181" s="69">
        <v>2035</v>
      </c>
      <c r="C181" s="133">
        <v>5.9154480695724496E-3</v>
      </c>
      <c r="D181" s="133">
        <v>8.0151014029979702E-4</v>
      </c>
      <c r="E181" s="133">
        <v>8.5028499364852902E-3</v>
      </c>
      <c r="F181" s="133">
        <v>9.2783766984939602E-3</v>
      </c>
      <c r="G181" s="133">
        <v>2.23080825805664E-2</v>
      </c>
      <c r="H181" s="133">
        <v>4.5915303230285601E-2</v>
      </c>
      <c r="I181" s="133">
        <v>4.0100345611572302E-2</v>
      </c>
      <c r="J181" s="133">
        <v>3.1688890457153299E-2</v>
      </c>
      <c r="K181" s="133">
        <v>2.0370392799377402E-2</v>
      </c>
      <c r="L181" s="133">
        <v>6.0468858480453502E-3</v>
      </c>
      <c r="M181" s="133">
        <v>1.05704247951508E-2</v>
      </c>
      <c r="N181" s="133">
        <v>9.73706543445587E-4</v>
      </c>
      <c r="O181" s="133">
        <f t="shared" si="5"/>
        <v>1.6872684725870685E-2</v>
      </c>
    </row>
    <row r="182" spans="1:16" x14ac:dyDescent="0.25">
      <c r="A182" s="69" t="s">
        <v>68</v>
      </c>
      <c r="B182" s="69">
        <v>2036</v>
      </c>
      <c r="C182" s="133">
        <v>7.4099797010421797E-3</v>
      </c>
      <c r="D182" s="133">
        <v>2.8977589681744597E-4</v>
      </c>
      <c r="E182" s="133">
        <v>6.6430890560150099E-3</v>
      </c>
      <c r="F182" s="133">
        <v>1.0093532800674401E-2</v>
      </c>
      <c r="G182" s="133">
        <v>2.61656546592712E-2</v>
      </c>
      <c r="H182" s="133">
        <v>4.9808425903320304E-2</v>
      </c>
      <c r="I182" s="133">
        <v>4.54010343551636E-2</v>
      </c>
      <c r="J182" s="133">
        <v>3.5734331607818602E-2</v>
      </c>
      <c r="K182" s="133">
        <v>2.2335608005523699E-2</v>
      </c>
      <c r="L182" s="133">
        <v>8.3725214004516605E-3</v>
      </c>
      <c r="M182" s="133">
        <v>1.3352211713790901E-2</v>
      </c>
      <c r="N182" s="133">
        <v>8.4013126790523503E-4</v>
      </c>
      <c r="O182" s="133">
        <f t="shared" si="5"/>
        <v>1.8870524697316187E-2</v>
      </c>
    </row>
    <row r="183" spans="1:16" x14ac:dyDescent="0.25">
      <c r="A183" s="69" t="s">
        <v>68</v>
      </c>
      <c r="B183" s="69">
        <v>2037</v>
      </c>
      <c r="C183" s="133">
        <v>7.882815003395079E-3</v>
      </c>
      <c r="D183" s="133">
        <v>7.8646324574947399E-4</v>
      </c>
      <c r="E183" s="133">
        <v>1.1613018512725799E-2</v>
      </c>
      <c r="F183" s="133">
        <v>3.0446724891662603E-2</v>
      </c>
      <c r="G183" s="133">
        <v>2.5836460590362501E-2</v>
      </c>
      <c r="H183" s="133">
        <v>4.7464323043823198E-2</v>
      </c>
      <c r="I183" s="133">
        <v>4.3854975700378399E-2</v>
      </c>
      <c r="J183" s="133">
        <v>3.4688634872436501E-2</v>
      </c>
      <c r="K183" s="133">
        <v>2.11997699737549E-2</v>
      </c>
      <c r="L183" s="133">
        <v>1.10308742523193E-2</v>
      </c>
      <c r="M183" s="133">
        <v>1.3601078987121601E-2</v>
      </c>
      <c r="N183" s="133">
        <v>7.0883564651012408E-4</v>
      </c>
      <c r="O183" s="133">
        <f t="shared" si="5"/>
        <v>2.0759497893353289E-2</v>
      </c>
    </row>
    <row r="184" spans="1:16" x14ac:dyDescent="0.25">
      <c r="A184" s="69" t="s">
        <v>68</v>
      </c>
      <c r="B184" s="69">
        <v>2038</v>
      </c>
      <c r="C184" s="133">
        <v>4.5847246050834704E-3</v>
      </c>
      <c r="D184" s="133">
        <v>2.8655080124735801E-4</v>
      </c>
      <c r="E184" s="133">
        <v>9.0506136417388902E-3</v>
      </c>
      <c r="F184" s="133">
        <v>6.4262479543685906E-3</v>
      </c>
      <c r="G184" s="133">
        <v>2.0434925556182901E-2</v>
      </c>
      <c r="H184" s="133">
        <v>3.7932181358337397E-2</v>
      </c>
      <c r="I184" s="133">
        <v>3.5516617298126198E-2</v>
      </c>
      <c r="J184" s="133">
        <v>2.71805858612061E-2</v>
      </c>
      <c r="K184" s="133">
        <v>1.4704408645629901E-2</v>
      </c>
      <c r="L184" s="133">
        <v>5.7432723045349101E-3</v>
      </c>
      <c r="M184" s="133">
        <v>1.8796304464340201E-2</v>
      </c>
      <c r="N184" s="133">
        <v>7.8230686485767406E-4</v>
      </c>
      <c r="O184" s="133">
        <f t="shared" si="5"/>
        <v>1.5119894946304467E-2</v>
      </c>
    </row>
    <row r="185" spans="1:16" x14ac:dyDescent="0.25">
      <c r="A185" s="69" t="s">
        <v>68</v>
      </c>
      <c r="B185" s="69">
        <v>2039</v>
      </c>
      <c r="C185" s="133">
        <v>5.5809199810028095E-3</v>
      </c>
      <c r="D185" s="133">
        <v>8.65678191184998E-4</v>
      </c>
      <c r="E185" s="133">
        <v>5.8343940973281903E-3</v>
      </c>
      <c r="F185" s="133">
        <v>1.7437785863876301E-2</v>
      </c>
      <c r="G185" s="133">
        <v>2.3909738063812299E-2</v>
      </c>
      <c r="H185" s="133">
        <v>4.1365780830383302E-2</v>
      </c>
      <c r="I185" s="133">
        <v>3.8853256702423102E-2</v>
      </c>
      <c r="J185" s="133">
        <v>2.9457559585571298E-2</v>
      </c>
      <c r="K185" s="133">
        <v>1.6656212806701699E-2</v>
      </c>
      <c r="L185" s="133">
        <v>4.4869554042816203E-3</v>
      </c>
      <c r="M185" s="133">
        <v>1.04988014698029E-2</v>
      </c>
      <c r="N185" s="133">
        <v>7.4369564652442899E-4</v>
      </c>
      <c r="O185" s="133">
        <f t="shared" si="5"/>
        <v>1.6307564886907749E-2</v>
      </c>
    </row>
    <row r="186" spans="1:16" x14ac:dyDescent="0.25">
      <c r="A186" s="69" t="s">
        <v>68</v>
      </c>
      <c r="B186" s="69">
        <v>2040</v>
      </c>
      <c r="C186" s="133">
        <v>1.5876384973526E-2</v>
      </c>
      <c r="D186" s="133">
        <v>2.5631022453308102E-3</v>
      </c>
      <c r="E186" s="133">
        <v>3.9874746799469001E-2</v>
      </c>
      <c r="F186" s="133">
        <v>3.32183122634888E-2</v>
      </c>
      <c r="G186" s="133">
        <v>3.8394031524658201E-2</v>
      </c>
      <c r="H186" s="133">
        <v>5.0614743232727105E-2</v>
      </c>
      <c r="I186" s="133">
        <v>5.2317199707031303E-2</v>
      </c>
      <c r="J186" s="133">
        <v>4.5053606033325207E-2</v>
      </c>
      <c r="K186" s="133">
        <v>2.28065085411072E-2</v>
      </c>
      <c r="L186" s="133">
        <v>1.2292124032974201E-2</v>
      </c>
      <c r="M186" s="133">
        <v>5.1753435134887706E-2</v>
      </c>
      <c r="N186" s="133">
        <v>1.71723496168852E-4</v>
      </c>
      <c r="O186" s="133">
        <f t="shared" si="5"/>
        <v>3.0411326498724536E-2</v>
      </c>
    </row>
    <row r="187" spans="1:16" x14ac:dyDescent="0.25">
      <c r="A187" s="128" t="s">
        <v>68</v>
      </c>
      <c r="B187" s="128">
        <v>2041</v>
      </c>
      <c r="C187" s="129">
        <v>1.1231141090393099E-2</v>
      </c>
      <c r="D187" s="129">
        <v>2.3070350289344801E-3</v>
      </c>
      <c r="E187" s="129">
        <v>2.4160370826721199E-2</v>
      </c>
      <c r="F187" s="129">
        <v>1.2819037437439E-2</v>
      </c>
      <c r="G187" s="129">
        <v>2.97024440765381E-2</v>
      </c>
      <c r="H187" s="129">
        <v>4.7707743644714397E-2</v>
      </c>
      <c r="I187" s="129">
        <v>4.9109678268432599E-2</v>
      </c>
      <c r="J187" s="129">
        <v>4.2509894371032697E-2</v>
      </c>
      <c r="K187" s="129">
        <v>2.2051408290863002E-2</v>
      </c>
      <c r="L187" s="129">
        <v>1.2797111272811901E-2</v>
      </c>
      <c r="M187" s="129">
        <v>2.8940515518188499E-2</v>
      </c>
      <c r="N187" s="129">
        <v>1.9341468811035203E-4</v>
      </c>
      <c r="O187" s="129">
        <f t="shared" si="5"/>
        <v>2.3627482876181608E-2</v>
      </c>
    </row>
    <row r="188" spans="1:16" x14ac:dyDescent="0.25">
      <c r="A188" s="69" t="s">
        <v>61</v>
      </c>
      <c r="B188" s="69">
        <v>2015</v>
      </c>
      <c r="C188" s="133"/>
      <c r="D188" s="133"/>
      <c r="E188" s="133"/>
      <c r="F188" s="133"/>
      <c r="G188" s="133"/>
      <c r="H188" s="133">
        <v>0.24389532089233398</v>
      </c>
      <c r="I188" s="133">
        <v>0.21532066345214801</v>
      </c>
      <c r="J188" s="133">
        <v>0.23958620071411102</v>
      </c>
      <c r="K188" s="133">
        <v>0.25657600402831998</v>
      </c>
      <c r="L188" s="133">
        <v>0.18862464904785198</v>
      </c>
      <c r="M188" s="133">
        <v>4.3275761604309099E-2</v>
      </c>
      <c r="N188" s="133">
        <v>7.0677719116210902E-2</v>
      </c>
      <c r="O188" s="133">
        <f t="shared" si="5"/>
        <v>0.17970804555075501</v>
      </c>
      <c r="P188" s="130">
        <f>AVERAGE(O188:O212)</f>
        <v>4.5518924951757356E-2</v>
      </c>
    </row>
    <row r="189" spans="1:16" x14ac:dyDescent="0.25">
      <c r="A189" s="69" t="s">
        <v>61</v>
      </c>
      <c r="B189" s="69">
        <v>2016</v>
      </c>
      <c r="C189" s="133">
        <v>7.951789855957031E-2</v>
      </c>
      <c r="D189" s="133">
        <v>3.3930015563964799E-2</v>
      </c>
      <c r="E189" s="133">
        <v>6.23907661437988E-2</v>
      </c>
      <c r="F189" s="133">
        <v>0.21552902221679701</v>
      </c>
      <c r="G189" s="133">
        <v>0.25052371978759802</v>
      </c>
      <c r="H189" s="133">
        <v>0.50618511199951199</v>
      </c>
      <c r="I189" s="133">
        <v>0.479547576904297</v>
      </c>
      <c r="J189" s="133">
        <v>0.50394294738769507</v>
      </c>
      <c r="K189" s="133">
        <v>0.44289768218994097</v>
      </c>
      <c r="L189" s="133">
        <v>0.208060874938965</v>
      </c>
      <c r="M189" s="133">
        <v>0.32017108917236298</v>
      </c>
      <c r="N189" s="133">
        <v>0.10538835525512701</v>
      </c>
      <c r="O189" s="133">
        <f t="shared" si="5"/>
        <v>0.26734042167663574</v>
      </c>
    </row>
    <row r="190" spans="1:16" x14ac:dyDescent="0.25">
      <c r="A190" s="69" t="s">
        <v>61</v>
      </c>
      <c r="B190" s="69">
        <v>2017</v>
      </c>
      <c r="C190" s="133">
        <v>5.5243043899536097E-2</v>
      </c>
      <c r="D190" s="133">
        <v>2.4902565479278601E-2</v>
      </c>
      <c r="E190" s="133">
        <v>1.52304875850677E-2</v>
      </c>
      <c r="F190" s="133">
        <v>5.6047544479370097E-2</v>
      </c>
      <c r="G190" s="133">
        <v>5.33964443206787E-2</v>
      </c>
      <c r="H190" s="133">
        <v>0.10194790840148898</v>
      </c>
      <c r="I190" s="133">
        <v>8.5336427688598601E-2</v>
      </c>
      <c r="J190" s="133">
        <v>9.5312366485595698E-2</v>
      </c>
      <c r="K190" s="133">
        <v>7.7458281517028799E-2</v>
      </c>
      <c r="L190" s="133">
        <v>2.17899012565613E-2</v>
      </c>
      <c r="M190" s="133">
        <v>0.14286198616027801</v>
      </c>
      <c r="N190" s="133">
        <v>5.9937566518783606E-3</v>
      </c>
      <c r="O190" s="133">
        <f t="shared" si="5"/>
        <v>6.1293392827113415E-2</v>
      </c>
    </row>
    <row r="191" spans="1:16" x14ac:dyDescent="0.25">
      <c r="A191" s="69" t="s">
        <v>61</v>
      </c>
      <c r="B191" s="69">
        <v>2018</v>
      </c>
      <c r="C191" s="133">
        <v>4.3675365447998001E-2</v>
      </c>
      <c r="D191" s="133">
        <v>1.8614655733108502E-2</v>
      </c>
      <c r="E191" s="133">
        <v>2.30686593055725E-2</v>
      </c>
      <c r="F191" s="133">
        <v>8.4268789291381804E-2</v>
      </c>
      <c r="G191" s="133">
        <v>4.4007544517517101E-2</v>
      </c>
      <c r="H191" s="133">
        <v>0.15073957443237299</v>
      </c>
      <c r="I191" s="133">
        <v>0.12366676330566399</v>
      </c>
      <c r="J191" s="133">
        <v>0.13620794296264602</v>
      </c>
      <c r="K191" s="133">
        <v>0.117230825424194</v>
      </c>
      <c r="L191" s="133">
        <v>4.6562604904174798E-2</v>
      </c>
      <c r="M191" s="133">
        <v>0.113845167160034</v>
      </c>
      <c r="N191" s="133">
        <v>1.9186972379684399E-2</v>
      </c>
      <c r="O191" s="133">
        <f t="shared" si="5"/>
        <v>7.6756238738695665E-2</v>
      </c>
    </row>
    <row r="192" spans="1:16" x14ac:dyDescent="0.25">
      <c r="A192" s="69" t="s">
        <v>61</v>
      </c>
      <c r="B192" s="69">
        <v>2019</v>
      </c>
      <c r="C192" s="133">
        <v>3.1112115383148196E-2</v>
      </c>
      <c r="D192" s="133">
        <v>1.3490110635757399E-2</v>
      </c>
      <c r="E192" s="133">
        <v>2.52211880683899E-2</v>
      </c>
      <c r="F192" s="133">
        <v>9.0233049392700201E-2</v>
      </c>
      <c r="G192" s="133">
        <v>3.6175310611724895E-2</v>
      </c>
      <c r="H192" s="133">
        <v>8.2760848999023404E-2</v>
      </c>
      <c r="I192" s="133">
        <v>7.2070569992065403E-2</v>
      </c>
      <c r="J192" s="133">
        <v>7.9674181938171398E-2</v>
      </c>
      <c r="K192" s="133">
        <v>5.9135279655456501E-2</v>
      </c>
      <c r="L192" s="133">
        <v>3.07598614692688E-2</v>
      </c>
      <c r="M192" s="133">
        <v>0.17051538467407201</v>
      </c>
      <c r="N192" s="133">
        <v>4.8959556221961995E-3</v>
      </c>
      <c r="O192" s="133">
        <f t="shared" si="5"/>
        <v>5.8003654703497866E-2</v>
      </c>
    </row>
    <row r="193" spans="1:15" x14ac:dyDescent="0.25">
      <c r="A193" s="69" t="s">
        <v>61</v>
      </c>
      <c r="B193" s="69">
        <v>2020</v>
      </c>
      <c r="C193" s="133">
        <v>9.8269653320312497E-2</v>
      </c>
      <c r="D193" s="133">
        <v>4.9962592124939004E-2</v>
      </c>
      <c r="E193" s="133">
        <v>4.8944735527038603E-2</v>
      </c>
      <c r="F193" s="133">
        <v>5.9227809906005902E-2</v>
      </c>
      <c r="G193" s="133">
        <v>9.05400657653809E-2</v>
      </c>
      <c r="H193" s="133">
        <v>8.10711765289307E-2</v>
      </c>
      <c r="I193" s="133">
        <v>7.1101708412170395E-2</v>
      </c>
      <c r="J193" s="133">
        <v>7.7890844345092802E-2</v>
      </c>
      <c r="K193" s="133">
        <v>5.6313338279724102E-2</v>
      </c>
      <c r="L193" s="133">
        <v>2.6771590709686301E-2</v>
      </c>
      <c r="M193" s="133">
        <v>0.181752452850342</v>
      </c>
      <c r="N193" s="133">
        <v>4.56357270479202E-3</v>
      </c>
      <c r="O193" s="133">
        <f t="shared" si="5"/>
        <v>7.0534128372867932E-2</v>
      </c>
    </row>
    <row r="194" spans="1:15" x14ac:dyDescent="0.25">
      <c r="A194" s="69" t="s">
        <v>61</v>
      </c>
      <c r="B194" s="69">
        <v>2021</v>
      </c>
      <c r="C194" s="133">
        <v>6.7408823966980003E-2</v>
      </c>
      <c r="D194" s="133">
        <v>3.3195779323577895E-2</v>
      </c>
      <c r="E194" s="133">
        <v>3.23105955123901E-2</v>
      </c>
      <c r="F194" s="133">
        <v>8.7961597442627007E-2</v>
      </c>
      <c r="G194" s="133">
        <v>4.5376901626586898E-2</v>
      </c>
      <c r="H194" s="133">
        <v>7.6147837638854993E-2</v>
      </c>
      <c r="I194" s="133">
        <v>6.80049705505371E-2</v>
      </c>
      <c r="J194" s="133">
        <v>7.4732413291931199E-2</v>
      </c>
      <c r="K194" s="133">
        <v>4.89913368225098E-2</v>
      </c>
      <c r="L194" s="133">
        <v>1.7451046705246002E-2</v>
      </c>
      <c r="M194" s="133">
        <v>9.3255643844604497E-2</v>
      </c>
      <c r="N194" s="133">
        <v>4.2414131760597201E-3</v>
      </c>
      <c r="O194" s="133">
        <f t="shared" si="5"/>
        <v>5.4089863325158777E-2</v>
      </c>
    </row>
    <row r="195" spans="1:15" x14ac:dyDescent="0.25">
      <c r="A195" s="69" t="s">
        <v>61</v>
      </c>
      <c r="B195" s="69">
        <v>2022</v>
      </c>
      <c r="C195" s="133">
        <v>5.56921672821045E-2</v>
      </c>
      <c r="D195" s="133">
        <v>2.5359940528869598E-2</v>
      </c>
      <c r="E195" s="133">
        <v>4.7701654434204099E-2</v>
      </c>
      <c r="F195" s="133">
        <v>5.6941909790039096E-2</v>
      </c>
      <c r="G195" s="133">
        <v>3.8963067531585696E-2</v>
      </c>
      <c r="H195" s="133">
        <v>7.2889962196350092E-2</v>
      </c>
      <c r="I195" s="133">
        <v>6.5559778213501008E-2</v>
      </c>
      <c r="J195" s="133">
        <v>7.1939496994018595E-2</v>
      </c>
      <c r="K195" s="133">
        <v>4.7400488853454596E-2</v>
      </c>
      <c r="L195" s="133">
        <v>1.8167731761932399E-2</v>
      </c>
      <c r="M195" s="133">
        <v>0.14120052337646499</v>
      </c>
      <c r="N195" s="133">
        <v>4.1448014974594096E-3</v>
      </c>
      <c r="O195" s="133">
        <f t="shared" si="5"/>
        <v>5.383012687166535E-2</v>
      </c>
    </row>
    <row r="196" spans="1:15" x14ac:dyDescent="0.25">
      <c r="A196" s="69" t="s">
        <v>61</v>
      </c>
      <c r="B196" s="69">
        <v>2023</v>
      </c>
      <c r="C196" s="133">
        <v>3.7531528472900401E-2</v>
      </c>
      <c r="D196" s="133">
        <v>1.5683979988098101E-2</v>
      </c>
      <c r="E196" s="133">
        <v>4.8197002410888701E-2</v>
      </c>
      <c r="F196" s="133">
        <v>3.0981795787811302E-2</v>
      </c>
      <c r="G196" s="133">
        <v>2.29910659790039E-2</v>
      </c>
      <c r="H196" s="133">
        <v>5.4742918014526402E-2</v>
      </c>
      <c r="I196" s="133">
        <v>4.6226511001586895E-2</v>
      </c>
      <c r="J196" s="133">
        <v>5.0167117118835397E-2</v>
      </c>
      <c r="K196" s="133">
        <v>3.5900399684905999E-2</v>
      </c>
      <c r="L196" s="133">
        <v>1.14511442184448E-2</v>
      </c>
      <c r="M196" s="133">
        <v>6.4341621398925797E-2</v>
      </c>
      <c r="N196" s="133">
        <v>2.1553887426853198E-3</v>
      </c>
      <c r="O196" s="133">
        <f t="shared" si="5"/>
        <v>3.5030872734884415E-2</v>
      </c>
    </row>
    <row r="197" spans="1:15" x14ac:dyDescent="0.25">
      <c r="A197" s="69" t="s">
        <v>61</v>
      </c>
      <c r="B197" s="69">
        <v>2024</v>
      </c>
      <c r="C197" s="133">
        <v>3.8934998512268101E-2</v>
      </c>
      <c r="D197" s="133">
        <v>9.9244415760040301E-3</v>
      </c>
      <c r="E197" s="133">
        <v>3.6956055164337198E-2</v>
      </c>
      <c r="F197" s="133">
        <v>9.5947723388671899E-2</v>
      </c>
      <c r="G197" s="133">
        <v>2.5916409492492697E-2</v>
      </c>
      <c r="H197" s="133">
        <v>5.7021117210388203E-2</v>
      </c>
      <c r="I197" s="133">
        <v>4.8797698020935101E-2</v>
      </c>
      <c r="J197" s="133">
        <v>5.3864884376525896E-2</v>
      </c>
      <c r="K197" s="133">
        <v>4.0871648788452106E-2</v>
      </c>
      <c r="L197" s="133">
        <v>1.3406125307083102E-2</v>
      </c>
      <c r="M197" s="133">
        <v>4.9564251899719206E-2</v>
      </c>
      <c r="N197" s="133">
        <v>2.3222713172435798E-3</v>
      </c>
      <c r="O197" s="133">
        <f t="shared" si="5"/>
        <v>3.9460635421176761E-2</v>
      </c>
    </row>
    <row r="198" spans="1:15" x14ac:dyDescent="0.25">
      <c r="A198" s="69" t="s">
        <v>61</v>
      </c>
      <c r="B198" s="69">
        <v>2025</v>
      </c>
      <c r="C198" s="133">
        <v>1.7326489686965901E-2</v>
      </c>
      <c r="D198" s="133">
        <v>3.7509793043136604E-3</v>
      </c>
      <c r="E198" s="133">
        <v>1.3505076169967701E-2</v>
      </c>
      <c r="F198" s="133">
        <v>4.6670489311218297E-2</v>
      </c>
      <c r="G198" s="133">
        <v>1.3607194423675499E-2</v>
      </c>
      <c r="H198" s="133">
        <v>3.2745876312255902E-2</v>
      </c>
      <c r="I198" s="133">
        <v>2.8608314990997301E-2</v>
      </c>
      <c r="J198" s="133">
        <v>3.1286525726318397E-2</v>
      </c>
      <c r="K198" s="133">
        <v>1.9386274814605701E-2</v>
      </c>
      <c r="L198" s="133">
        <v>3.9673733711242699E-3</v>
      </c>
      <c r="M198" s="133">
        <v>1.9581522941589401E-2</v>
      </c>
      <c r="N198" s="133">
        <v>1.54822930693626E-3</v>
      </c>
      <c r="O198" s="133">
        <f t="shared" si="5"/>
        <v>1.9332028863330693E-2</v>
      </c>
    </row>
    <row r="199" spans="1:15" x14ac:dyDescent="0.25">
      <c r="A199" s="69" t="s">
        <v>61</v>
      </c>
      <c r="B199" s="69">
        <v>2026</v>
      </c>
      <c r="C199" s="133">
        <v>5.5186176300048798E-3</v>
      </c>
      <c r="D199" s="133">
        <v>1.55416026711464E-3</v>
      </c>
      <c r="E199" s="133">
        <v>7.3820996284484899E-3</v>
      </c>
      <c r="F199" s="133">
        <v>1.0245741605758701E-2</v>
      </c>
      <c r="G199" s="133">
        <v>5.8865958452224698E-3</v>
      </c>
      <c r="H199" s="133">
        <v>1.6194021701812701E-2</v>
      </c>
      <c r="I199" s="133">
        <v>1.3623347282409699E-2</v>
      </c>
      <c r="J199" s="133">
        <v>1.51484501361847E-2</v>
      </c>
      <c r="K199" s="133">
        <v>7.6649779081344608E-3</v>
      </c>
      <c r="L199" s="133">
        <v>1.6418227553367602E-3</v>
      </c>
      <c r="M199" s="133">
        <v>1.1013370752334599E-2</v>
      </c>
      <c r="N199" s="133">
        <v>1.63434967398643E-3</v>
      </c>
      <c r="O199" s="133">
        <f t="shared" si="5"/>
        <v>8.1256295988957113E-3</v>
      </c>
    </row>
    <row r="200" spans="1:15" x14ac:dyDescent="0.25">
      <c r="A200" s="69" t="s">
        <v>61</v>
      </c>
      <c r="B200" s="69">
        <v>2027</v>
      </c>
      <c r="C200" s="133">
        <v>6.9307607412338297E-3</v>
      </c>
      <c r="D200" s="133">
        <v>1.1978492885828E-3</v>
      </c>
      <c r="E200" s="133">
        <v>1.8414562940597502E-2</v>
      </c>
      <c r="F200" s="133">
        <v>1.4850215911865201E-2</v>
      </c>
      <c r="G200" s="133">
        <v>8.0121338367462203E-3</v>
      </c>
      <c r="H200" s="133">
        <v>3.7154617309570301E-2</v>
      </c>
      <c r="I200" s="133">
        <v>3.3729686737060498E-2</v>
      </c>
      <c r="J200" s="133">
        <v>3.6556508541107202E-2</v>
      </c>
      <c r="K200" s="133">
        <v>2.20047569274902E-2</v>
      </c>
      <c r="L200" s="133">
        <v>3.9882507920265195E-3</v>
      </c>
      <c r="M200" s="133">
        <v>4.3070372939109803E-3</v>
      </c>
      <c r="N200" s="133">
        <v>1.8574830889701798E-3</v>
      </c>
      <c r="O200" s="133">
        <f t="shared" si="5"/>
        <v>1.5750321950763455E-2</v>
      </c>
    </row>
    <row r="201" spans="1:15" x14ac:dyDescent="0.25">
      <c r="A201" s="69" t="s">
        <v>61</v>
      </c>
      <c r="B201" s="69">
        <v>2028</v>
      </c>
      <c r="C201" s="133">
        <v>8.7010133266448991E-3</v>
      </c>
      <c r="D201" s="133">
        <v>8.9417375624179798E-4</v>
      </c>
      <c r="E201" s="133">
        <v>9.0106195211410497E-3</v>
      </c>
      <c r="F201" s="133">
        <v>2.27117037773132E-2</v>
      </c>
      <c r="G201" s="133">
        <v>1.81462895870209E-2</v>
      </c>
      <c r="H201" s="133">
        <v>4.3916516304016107E-2</v>
      </c>
      <c r="I201" s="133">
        <v>3.7131271362304701E-2</v>
      </c>
      <c r="J201" s="133">
        <v>3.9213073253631603E-2</v>
      </c>
      <c r="K201" s="133">
        <v>3.0009944438934299E-2</v>
      </c>
      <c r="L201" s="133">
        <v>9.3110913038253803E-3</v>
      </c>
      <c r="M201" s="133">
        <v>1.21851098537445E-2</v>
      </c>
      <c r="N201" s="133">
        <v>1.4780053496360802E-3</v>
      </c>
      <c r="O201" s="133">
        <f t="shared" si="5"/>
        <v>1.9392400986204542E-2</v>
      </c>
    </row>
    <row r="202" spans="1:15" x14ac:dyDescent="0.25">
      <c r="A202" s="69" t="s">
        <v>61</v>
      </c>
      <c r="B202" s="69">
        <v>2029</v>
      </c>
      <c r="C202" s="133">
        <v>1.0676956176757799E-2</v>
      </c>
      <c r="D202" s="133">
        <v>1.69589921832085E-3</v>
      </c>
      <c r="E202" s="133">
        <v>6.4210677146911595E-3</v>
      </c>
      <c r="F202" s="133">
        <v>1.4187033176422099E-2</v>
      </c>
      <c r="G202" s="133">
        <v>2.1366822719574002E-2</v>
      </c>
      <c r="H202" s="133">
        <v>4.26248502731323E-2</v>
      </c>
      <c r="I202" s="133">
        <v>3.6544544696807901E-2</v>
      </c>
      <c r="J202" s="133">
        <v>3.86263537406921E-2</v>
      </c>
      <c r="K202" s="133">
        <v>2.80496621131897E-2</v>
      </c>
      <c r="L202" s="133">
        <v>6.8054109811782806E-3</v>
      </c>
      <c r="M202" s="133">
        <v>9.1154944896697995E-3</v>
      </c>
      <c r="N202" s="133">
        <v>1.5418192744255099E-3</v>
      </c>
      <c r="O202" s="133">
        <f t="shared" si="5"/>
        <v>1.8137992881238459E-2</v>
      </c>
    </row>
    <row r="203" spans="1:15" x14ac:dyDescent="0.25">
      <c r="A203" s="69" t="s">
        <v>61</v>
      </c>
      <c r="B203" s="69">
        <v>2030</v>
      </c>
      <c r="C203" s="133">
        <v>8.8062125444412203E-3</v>
      </c>
      <c r="D203" s="133">
        <v>1.2352567911148101E-3</v>
      </c>
      <c r="E203" s="133">
        <v>4.9202305078506498E-3</v>
      </c>
      <c r="F203" s="133">
        <v>1.7986354827880899E-2</v>
      </c>
      <c r="G203" s="133">
        <v>1.93736910820007E-2</v>
      </c>
      <c r="H203" s="133">
        <v>4.0691285133361801E-2</v>
      </c>
      <c r="I203" s="133">
        <v>3.5108978748321501E-2</v>
      </c>
      <c r="J203" s="133">
        <v>3.8098187446594198E-2</v>
      </c>
      <c r="K203" s="133">
        <v>2.6756436824798602E-2</v>
      </c>
      <c r="L203" s="133">
        <v>7.2470980882644699E-3</v>
      </c>
      <c r="M203" s="133">
        <v>8.5496914386749296E-3</v>
      </c>
      <c r="N203" s="133">
        <v>1.3163962960243199E-3</v>
      </c>
      <c r="O203" s="133">
        <f t="shared" si="5"/>
        <v>1.7507484977444008E-2</v>
      </c>
    </row>
    <row r="204" spans="1:15" x14ac:dyDescent="0.25">
      <c r="A204" s="69" t="s">
        <v>61</v>
      </c>
      <c r="B204" s="69">
        <v>2031</v>
      </c>
      <c r="C204" s="133">
        <v>4.7800588607788104E-3</v>
      </c>
      <c r="D204" s="133">
        <v>5.9838239103555697E-4</v>
      </c>
      <c r="E204" s="133">
        <v>1.35010290145874E-2</v>
      </c>
      <c r="F204" s="133">
        <v>2.0784289836883501E-2</v>
      </c>
      <c r="G204" s="133">
        <v>2.16080927848816E-2</v>
      </c>
      <c r="H204" s="133">
        <v>4.2381987571716302E-2</v>
      </c>
      <c r="I204" s="133">
        <v>3.8420109748840303E-2</v>
      </c>
      <c r="J204" s="133">
        <v>2.8997313976287801E-2</v>
      </c>
      <c r="K204" s="133">
        <v>1.7173013687133799E-2</v>
      </c>
      <c r="L204" s="133">
        <v>4.7347754240035997E-3</v>
      </c>
      <c r="M204" s="133">
        <v>1.3311301469802901E-2</v>
      </c>
      <c r="N204" s="133">
        <v>1.2829270958900499E-3</v>
      </c>
      <c r="O204" s="133">
        <f t="shared" ref="O204:O212" si="6">AVERAGE(C204:N204)</f>
        <v>1.7297773488486805E-2</v>
      </c>
    </row>
    <row r="205" spans="1:15" x14ac:dyDescent="0.25">
      <c r="A205" s="69" t="s">
        <v>61</v>
      </c>
      <c r="B205" s="69">
        <v>2032</v>
      </c>
      <c r="C205" s="133">
        <v>5.8584630489349398E-3</v>
      </c>
      <c r="D205" s="133">
        <v>2.2031297907233201E-4</v>
      </c>
      <c r="E205" s="133">
        <v>1.63284254074097E-2</v>
      </c>
      <c r="F205" s="133">
        <v>9.4809281826019297E-3</v>
      </c>
      <c r="G205" s="133">
        <v>2.5521705150604198E-2</v>
      </c>
      <c r="H205" s="133">
        <v>4.6303009986877398E-2</v>
      </c>
      <c r="I205" s="133">
        <v>4.2723002433776899E-2</v>
      </c>
      <c r="J205" s="133">
        <v>3.2903206348419201E-2</v>
      </c>
      <c r="K205" s="133">
        <v>1.90993690490723E-2</v>
      </c>
      <c r="L205" s="133">
        <v>6.5855169296264605E-3</v>
      </c>
      <c r="M205" s="133">
        <v>1.5375504493713398E-2</v>
      </c>
      <c r="N205" s="133">
        <v>1.3720040023326898E-3</v>
      </c>
      <c r="O205" s="133">
        <f t="shared" si="6"/>
        <v>1.8480954001036786E-2</v>
      </c>
    </row>
    <row r="206" spans="1:15" x14ac:dyDescent="0.25">
      <c r="A206" s="69" t="s">
        <v>61</v>
      </c>
      <c r="B206" s="69">
        <v>2033</v>
      </c>
      <c r="C206" s="133">
        <v>6.2459188699722301E-3</v>
      </c>
      <c r="D206" s="133">
        <v>6.2659144401550309E-4</v>
      </c>
      <c r="E206" s="133">
        <v>7.9560542106628402E-3</v>
      </c>
      <c r="F206" s="133">
        <v>2.6006748676299998E-2</v>
      </c>
      <c r="G206" s="133">
        <v>2.5203068256378202E-2</v>
      </c>
      <c r="H206" s="133">
        <v>4.4274392127990697E-2</v>
      </c>
      <c r="I206" s="133">
        <v>2.9792501926422101E-2</v>
      </c>
      <c r="J206" s="133">
        <v>3.1885714530944805E-2</v>
      </c>
      <c r="K206" s="133">
        <v>1.8729934692382801E-2</v>
      </c>
      <c r="L206" s="133">
        <v>7.8870439529418902E-3</v>
      </c>
      <c r="M206" s="133">
        <v>8.7118184566497801E-3</v>
      </c>
      <c r="N206" s="133">
        <v>1.14670522511005E-3</v>
      </c>
      <c r="O206" s="133">
        <f t="shared" si="6"/>
        <v>1.7372207697480907E-2</v>
      </c>
    </row>
    <row r="207" spans="1:15" x14ac:dyDescent="0.25">
      <c r="A207" s="69" t="s">
        <v>61</v>
      </c>
      <c r="B207" s="69">
        <v>2034</v>
      </c>
      <c r="C207" s="133">
        <v>3.6585819721221902E-3</v>
      </c>
      <c r="D207" s="133">
        <v>2.15473491698503E-4</v>
      </c>
      <c r="E207" s="133">
        <v>5.6184256076812697E-3</v>
      </c>
      <c r="F207" s="133">
        <v>1.66363608837128E-2</v>
      </c>
      <c r="G207" s="133">
        <v>1.54103076457977E-2</v>
      </c>
      <c r="H207" s="133">
        <v>3.7579371929168701E-2</v>
      </c>
      <c r="I207" s="133">
        <v>3.2081801891326901E-2</v>
      </c>
      <c r="J207" s="133">
        <v>2.3535599708557099E-2</v>
      </c>
      <c r="K207" s="133">
        <v>1.6538749933242801E-2</v>
      </c>
      <c r="L207" s="133">
        <v>5.79160511493683E-3</v>
      </c>
      <c r="M207" s="133">
        <v>1.21713221073151E-2</v>
      </c>
      <c r="N207" s="133">
        <v>8.5860997438430803E-4</v>
      </c>
      <c r="O207" s="133">
        <f t="shared" si="6"/>
        <v>1.4174684188328684E-2</v>
      </c>
    </row>
    <row r="208" spans="1:15" x14ac:dyDescent="0.25">
      <c r="A208" s="69" t="s">
        <v>61</v>
      </c>
      <c r="B208" s="69">
        <v>2035</v>
      </c>
      <c r="C208" s="133">
        <v>4.6023434400558503E-3</v>
      </c>
      <c r="D208" s="133">
        <v>5.45669123530388E-4</v>
      </c>
      <c r="E208" s="133">
        <v>6.5866911411285398E-3</v>
      </c>
      <c r="F208" s="133">
        <v>8.2823449373245189E-3</v>
      </c>
      <c r="G208" s="133">
        <v>1.9293088912963899E-2</v>
      </c>
      <c r="H208" s="133">
        <v>4.0898532867431593E-2</v>
      </c>
      <c r="I208" s="133">
        <v>3.5467386245727497E-2</v>
      </c>
      <c r="J208" s="133">
        <v>2.78222227096558E-2</v>
      </c>
      <c r="K208" s="133">
        <v>1.7471406459808301E-2</v>
      </c>
      <c r="L208" s="133">
        <v>4.8372417688369801E-3</v>
      </c>
      <c r="M208" s="133">
        <v>7.6608127355575597E-3</v>
      </c>
      <c r="N208" s="133">
        <v>9.6137084066867803E-4</v>
      </c>
      <c r="O208" s="133">
        <f t="shared" si="6"/>
        <v>1.4535759265224135E-2</v>
      </c>
    </row>
    <row r="209" spans="1:15" x14ac:dyDescent="0.25">
      <c r="A209" s="69" t="s">
        <v>61</v>
      </c>
      <c r="B209" s="69">
        <v>2036</v>
      </c>
      <c r="C209" s="133">
        <v>5.8435791730880706E-3</v>
      </c>
      <c r="D209" s="133">
        <v>1.8898975104093602E-4</v>
      </c>
      <c r="E209" s="133">
        <v>2.6103389263153099E-3</v>
      </c>
      <c r="F209" s="133">
        <v>1.6911735534668002E-2</v>
      </c>
      <c r="G209" s="133">
        <v>2.2833116054534898E-2</v>
      </c>
      <c r="H209" s="133">
        <v>4.4527306556701694E-2</v>
      </c>
      <c r="I209" s="133">
        <v>4.0464744567871101E-2</v>
      </c>
      <c r="J209" s="133">
        <v>3.1583828926086396E-2</v>
      </c>
      <c r="K209" s="133">
        <v>1.92352545261383E-2</v>
      </c>
      <c r="L209" s="133">
        <v>6.8206983804702803E-3</v>
      </c>
      <c r="M209" s="133">
        <v>9.8214226961135902E-3</v>
      </c>
      <c r="N209" s="133">
        <v>8.2133769989013695E-4</v>
      </c>
      <c r="O209" s="133">
        <f t="shared" si="6"/>
        <v>1.6805196066076559E-2</v>
      </c>
    </row>
    <row r="210" spans="1:15" x14ac:dyDescent="0.25">
      <c r="A210" s="69" t="s">
        <v>61</v>
      </c>
      <c r="B210" s="69">
        <v>2037</v>
      </c>
      <c r="C210" s="133">
        <v>6.2891960144043002E-3</v>
      </c>
      <c r="D210" s="133">
        <v>5.4160717874765399E-4</v>
      </c>
      <c r="E210" s="133">
        <v>9.0052777528762794E-3</v>
      </c>
      <c r="F210" s="133">
        <v>1.3553905487060501E-2</v>
      </c>
      <c r="G210" s="133">
        <v>2.270583152771E-2</v>
      </c>
      <c r="H210" s="133">
        <v>4.2606716156005905E-2</v>
      </c>
      <c r="I210" s="133">
        <v>3.9324784278869596E-2</v>
      </c>
      <c r="J210" s="133">
        <v>3.0841798782348603E-2</v>
      </c>
      <c r="K210" s="133">
        <v>1.8325344324111901E-2</v>
      </c>
      <c r="L210" s="133">
        <v>9.1307425498962404E-3</v>
      </c>
      <c r="M210" s="133">
        <v>2.2445151805877698E-2</v>
      </c>
      <c r="N210" s="133">
        <v>6.8524852395057711E-4</v>
      </c>
      <c r="O210" s="133">
        <f t="shared" si="6"/>
        <v>1.7954633698488268E-2</v>
      </c>
    </row>
    <row r="211" spans="1:15" x14ac:dyDescent="0.25">
      <c r="A211" s="69" t="s">
        <v>61</v>
      </c>
      <c r="B211" s="69">
        <v>2038</v>
      </c>
      <c r="C211" s="133">
        <v>3.5804137587547302E-3</v>
      </c>
      <c r="D211" s="133">
        <v>1.92919727414846E-4</v>
      </c>
      <c r="E211" s="133">
        <v>7.0226591825485194E-3</v>
      </c>
      <c r="F211" s="133">
        <v>5.6983852386474597E-3</v>
      </c>
      <c r="G211" s="133">
        <v>1.7782860994339001E-2</v>
      </c>
      <c r="H211" s="133">
        <v>3.3763537406921403E-2</v>
      </c>
      <c r="I211" s="133">
        <v>3.1513130664825396E-2</v>
      </c>
      <c r="J211" s="133">
        <v>2.3880991935729998E-2</v>
      </c>
      <c r="K211" s="133">
        <v>1.24967384338379E-2</v>
      </c>
      <c r="L211" s="133">
        <v>4.6153491735458404E-3</v>
      </c>
      <c r="M211" s="133">
        <v>1.4353531599044799E-2</v>
      </c>
      <c r="N211" s="133">
        <v>7.7577330172061908E-4</v>
      </c>
      <c r="O211" s="133">
        <f t="shared" si="6"/>
        <v>1.2973024284777541E-2</v>
      </c>
    </row>
    <row r="212" spans="1:15" x14ac:dyDescent="0.25">
      <c r="A212" s="69" t="s">
        <v>61</v>
      </c>
      <c r="B212" s="69">
        <v>2039</v>
      </c>
      <c r="C212" s="133">
        <v>4.4024029374122595E-3</v>
      </c>
      <c r="D212" s="133">
        <v>6.17038607597351E-4</v>
      </c>
      <c r="E212" s="133">
        <v>5.1593756675720201E-3</v>
      </c>
      <c r="F212" s="133">
        <v>1.4038558006286599E-2</v>
      </c>
      <c r="G212" s="133">
        <v>2.0995774269103998E-2</v>
      </c>
      <c r="H212" s="133">
        <v>3.6962363719940196E-2</v>
      </c>
      <c r="I212" s="133">
        <v>3.4638919830322301E-2</v>
      </c>
      <c r="J212" s="133">
        <v>2.5991985797882099E-2</v>
      </c>
      <c r="K212" s="133">
        <v>1.4237651824951202E-2</v>
      </c>
      <c r="L212" s="133">
        <v>3.5628247261047402E-3</v>
      </c>
      <c r="M212" s="133">
        <v>7.6867049932479899E-3</v>
      </c>
      <c r="N212" s="133">
        <v>7.3421910405158997E-4</v>
      </c>
      <c r="O212" s="133">
        <f t="shared" si="6"/>
        <v>1.4085651623706029E-2</v>
      </c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1"/>
  <sheetViews>
    <sheetView tabSelected="1" workbookViewId="0">
      <selection activeCell="F4" sqref="F4"/>
    </sheetView>
  </sheetViews>
  <sheetFormatPr defaultRowHeight="15" x14ac:dyDescent="0.25"/>
  <cols>
    <col min="1" max="16384" width="9.140625" style="69"/>
  </cols>
  <sheetData>
    <row r="1" spans="1:3" x14ac:dyDescent="0.25">
      <c r="B1" s="69" t="s">
        <v>167</v>
      </c>
    </row>
    <row r="2" spans="1:3" x14ac:dyDescent="0.25">
      <c r="A2" s="69">
        <v>2013</v>
      </c>
      <c r="B2" s="69">
        <v>4.2969999999999997</v>
      </c>
    </row>
    <row r="3" spans="1:3" x14ac:dyDescent="0.25">
      <c r="A3" s="69">
        <v>2014</v>
      </c>
      <c r="B3" s="69">
        <v>4.5019999999999998</v>
      </c>
      <c r="C3" s="136">
        <v>4.7707703048638583E-2</v>
      </c>
    </row>
    <row r="4" spans="1:3" x14ac:dyDescent="0.25">
      <c r="A4" s="69">
        <v>2015</v>
      </c>
      <c r="B4" s="69">
        <v>4.6749999999999998</v>
      </c>
      <c r="C4" s="136">
        <v>3.8427365615282039E-2</v>
      </c>
    </row>
    <row r="5" spans="1:3" x14ac:dyDescent="0.25">
      <c r="A5" s="69">
        <v>2016</v>
      </c>
      <c r="B5" s="69">
        <v>5.0289999999999999</v>
      </c>
      <c r="C5" s="136">
        <v>7.5721925133689805E-2</v>
      </c>
    </row>
    <row r="6" spans="1:3" x14ac:dyDescent="0.25">
      <c r="A6" s="69">
        <v>2017</v>
      </c>
      <c r="B6" s="69">
        <v>5.3479999999999999</v>
      </c>
      <c r="C6" s="136">
        <v>6.3432093855637195E-2</v>
      </c>
    </row>
    <row r="7" spans="1:3" x14ac:dyDescent="0.25">
      <c r="A7" s="69">
        <v>2018</v>
      </c>
      <c r="B7" s="69">
        <v>5.6820000000000004</v>
      </c>
      <c r="C7" s="136">
        <v>6.2453253552730015E-2</v>
      </c>
    </row>
    <row r="8" spans="1:3" x14ac:dyDescent="0.25">
      <c r="A8" s="69">
        <v>2019</v>
      </c>
      <c r="B8" s="69">
        <v>6.0250000000000004</v>
      </c>
      <c r="C8" s="136">
        <v>6.0366068285814922E-2</v>
      </c>
    </row>
    <row r="9" spans="1:3" x14ac:dyDescent="0.25">
      <c r="A9" s="69">
        <v>2020</v>
      </c>
      <c r="B9" s="69">
        <v>6.3780000000000001</v>
      </c>
      <c r="C9" s="136">
        <v>5.8589211618257142E-2</v>
      </c>
    </row>
    <row r="10" spans="1:3" x14ac:dyDescent="0.25">
      <c r="A10" s="69">
        <v>2021</v>
      </c>
      <c r="B10" s="69">
        <v>6.7439999999999998</v>
      </c>
      <c r="C10" s="136">
        <v>5.7384760112888067E-2</v>
      </c>
    </row>
    <row r="11" spans="1:3" x14ac:dyDescent="0.25">
      <c r="A11" s="69">
        <v>2022</v>
      </c>
      <c r="B11" s="69">
        <v>7.1219999999999999</v>
      </c>
      <c r="C11" s="136">
        <v>5.6049822064057064E-2</v>
      </c>
    </row>
    <row r="12" spans="1:3" x14ac:dyDescent="0.25">
      <c r="A12" s="69">
        <v>2023</v>
      </c>
      <c r="B12" s="69">
        <v>7.5110000000000001</v>
      </c>
      <c r="C12" s="136">
        <v>5.4619488907610148E-2</v>
      </c>
    </row>
    <row r="13" spans="1:3" x14ac:dyDescent="0.25">
      <c r="A13" s="69">
        <v>2024</v>
      </c>
      <c r="B13" s="69">
        <v>7.9130000000000003</v>
      </c>
      <c r="C13" s="136">
        <v>5.3521501797363813E-2</v>
      </c>
    </row>
    <row r="14" spans="1:3" x14ac:dyDescent="0.25">
      <c r="A14" s="69">
        <v>2025</v>
      </c>
      <c r="B14" s="69">
        <v>8.3260000000000005</v>
      </c>
      <c r="C14" s="136">
        <v>5.2192594464804731E-2</v>
      </c>
    </row>
    <row r="15" spans="1:3" x14ac:dyDescent="0.25">
      <c r="A15" s="69">
        <v>2026</v>
      </c>
      <c r="B15" s="69">
        <v>8.6809999999999992</v>
      </c>
      <c r="C15" s="136">
        <v>4.2637521018496161E-2</v>
      </c>
    </row>
    <row r="16" spans="1:3" x14ac:dyDescent="0.25">
      <c r="A16" s="69">
        <v>2027</v>
      </c>
      <c r="B16" s="69">
        <v>9.0440000000000005</v>
      </c>
      <c r="C16" s="136">
        <v>4.1815459048496928E-2</v>
      </c>
    </row>
    <row r="17" spans="1:3" x14ac:dyDescent="0.25">
      <c r="A17" s="69">
        <v>2028</v>
      </c>
      <c r="B17" s="69">
        <v>9.4160000000000004</v>
      </c>
      <c r="C17" s="136">
        <v>4.1132242370632399E-2</v>
      </c>
    </row>
    <row r="18" spans="1:3" x14ac:dyDescent="0.25">
      <c r="A18" s="69">
        <v>2029</v>
      </c>
      <c r="B18" s="69">
        <v>9.7959999999999994</v>
      </c>
      <c r="C18" s="136">
        <v>4.0356839422259982E-2</v>
      </c>
    </row>
    <row r="19" spans="1:3" x14ac:dyDescent="0.25">
      <c r="A19" s="69">
        <v>2030</v>
      </c>
      <c r="B19" s="69">
        <v>10.183</v>
      </c>
      <c r="C19" s="136">
        <v>3.950592078399362E-2</v>
      </c>
    </row>
    <row r="20" spans="1:3" x14ac:dyDescent="0.25">
      <c r="A20" s="69">
        <v>2031</v>
      </c>
      <c r="B20" s="69">
        <v>10.576000000000001</v>
      </c>
      <c r="C20" s="136">
        <v>3.8593734655798961E-2</v>
      </c>
    </row>
    <row r="21" spans="1:3" x14ac:dyDescent="0.25">
      <c r="A21" s="69">
        <v>2032</v>
      </c>
      <c r="B21" s="69">
        <v>10.955</v>
      </c>
      <c r="C21" s="136">
        <v>3.5835854765506658E-2</v>
      </c>
    </row>
    <row r="22" spans="1:3" x14ac:dyDescent="0.25">
      <c r="A22" s="69">
        <v>2033</v>
      </c>
      <c r="B22" s="69">
        <v>11.334</v>
      </c>
      <c r="C22" s="136">
        <v>3.4596074851665826E-2</v>
      </c>
    </row>
    <row r="23" spans="1:3" x14ac:dyDescent="0.25">
      <c r="A23" s="69">
        <v>2034</v>
      </c>
      <c r="B23" s="69">
        <v>11.712999999999999</v>
      </c>
      <c r="C23" s="136">
        <v>3.3439209458267172E-2</v>
      </c>
    </row>
    <row r="24" spans="1:3" x14ac:dyDescent="0.25">
      <c r="A24" s="69">
        <v>2035</v>
      </c>
      <c r="B24" s="69">
        <v>12.092000000000001</v>
      </c>
      <c r="C24" s="136">
        <v>3.2357209937676101E-2</v>
      </c>
    </row>
    <row r="25" spans="1:3" x14ac:dyDescent="0.25">
      <c r="A25" s="69">
        <v>2036</v>
      </c>
      <c r="B25" s="69">
        <v>12.471</v>
      </c>
      <c r="C25" s="136">
        <v>3.1343036718491479E-2</v>
      </c>
    </row>
    <row r="26" spans="1:3" x14ac:dyDescent="0.25">
      <c r="A26" s="69">
        <v>2037</v>
      </c>
      <c r="B26" s="69">
        <v>12.85</v>
      </c>
      <c r="C26" s="136">
        <v>3.0390505973859394E-2</v>
      </c>
    </row>
    <row r="27" spans="1:3" x14ac:dyDescent="0.25">
      <c r="A27" s="69">
        <v>2038</v>
      </c>
      <c r="B27" s="69">
        <v>13.228999999999999</v>
      </c>
      <c r="C27" s="136">
        <v>2.9494163424124586E-2</v>
      </c>
    </row>
    <row r="28" spans="1:3" x14ac:dyDescent="0.25">
      <c r="A28" s="69">
        <v>2039</v>
      </c>
      <c r="B28" s="69">
        <v>13.608000000000001</v>
      </c>
      <c r="C28" s="136">
        <v>2.8649179832187066E-2</v>
      </c>
    </row>
    <row r="29" spans="1:3" x14ac:dyDescent="0.25">
      <c r="A29" s="69">
        <v>2040</v>
      </c>
      <c r="B29" s="69">
        <v>13.987</v>
      </c>
      <c r="C29" s="136">
        <v>2.7851263962375139E-2</v>
      </c>
    </row>
    <row r="30" spans="1:3" x14ac:dyDescent="0.25">
      <c r="A30" s="69">
        <v>2041</v>
      </c>
      <c r="B30" s="69">
        <v>14.366</v>
      </c>
      <c r="C30" s="136">
        <v>2.709658969042672E-2</v>
      </c>
    </row>
    <row r="31" spans="1:3" x14ac:dyDescent="0.25">
      <c r="A31" s="69">
        <v>2042</v>
      </c>
      <c r="B31" s="69">
        <v>14.744999999999999</v>
      </c>
      <c r="C31" s="136">
        <v>2.6381734651259814E-2</v>
      </c>
    </row>
  </sheetData>
  <pageMargins left="0.7" right="0.7" top="0.75" bottom="0.75" header="0.3" footer="0.3"/>
  <pageSetup scale="9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399A5A-CBF7-4BAE-9AD8-B6705A52A9A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4A286D-F0B3-47AD-8EC2-FE6A15C41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7B313-59E2-4523-A625-B1C693121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Avoided Costs</vt:lpstr>
      <vt:lpstr>Avoided Units_DR</vt:lpstr>
      <vt:lpstr>Fuel_Costs_EE</vt:lpstr>
      <vt:lpstr>Fuel_Costs_DR</vt:lpstr>
      <vt:lpstr>Capital_Costs</vt:lpstr>
      <vt:lpstr>O&amp;M</vt:lpstr>
      <vt:lpstr>CF_EE</vt:lpstr>
      <vt:lpstr>CF_DR</vt:lpstr>
      <vt:lpstr>Sheet1</vt:lpstr>
      <vt:lpstr>'Avoided Costs'!Print_Area</vt:lpstr>
      <vt:lpstr>'Avoided Units_DR'!Print_Area</vt:lpstr>
    </vt:vector>
  </TitlesOfParts>
  <Manager/>
  <Company>Progress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E00936</dc:creator>
  <cp:keywords/>
  <dc:description/>
  <cp:lastModifiedBy>West, Monique</cp:lastModifiedBy>
  <cp:revision/>
  <cp:lastPrinted>2019-05-16T18:03:16Z</cp:lastPrinted>
  <dcterms:created xsi:type="dcterms:W3CDTF">2013-06-24T14:35:53Z</dcterms:created>
  <dcterms:modified xsi:type="dcterms:W3CDTF">2019-05-16T18:03:19Z</dcterms:modified>
  <cp:category/>
  <cp:contentStatus/>
</cp:coreProperties>
</file>